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W_OR\EWA\Sprawozdawczość\Informacje\informacje miesieczne\2025\"/>
    </mc:Choice>
  </mc:AlternateContent>
  <xr:revisionPtr revIDLastSave="0" documentId="13_ncr:1_{E1F441A8-54B8-446B-8933-03064663EA30}" xr6:coauthVersionLast="47" xr6:coauthVersionMax="47" xr10:uidLastSave="{00000000-0000-0000-0000-000000000000}"/>
  <bookViews>
    <workbookView xWindow="-120" yWindow="-120" windowWidth="29040" windowHeight="15840" tabRatio="794" xr2:uid="{00000000-000D-0000-FFFF-FFFF00000000}"/>
  </bookViews>
  <sheets>
    <sheet name="Ogółem" sheetId="1" r:id="rId1"/>
    <sheet name="Kobiety" sheetId="2" r:id="rId2"/>
    <sheet name="Aktywizacja" sheetId="3" r:id="rId3"/>
    <sheet name="Struktura bezrobocia" sheetId="4" r:id="rId4"/>
    <sheet name="Miasto Bochnia" sheetId="5" r:id="rId5"/>
    <sheet name="Gmina Bochnia" sheetId="6" r:id="rId6"/>
    <sheet name="Gmina Drwinia" sheetId="7" r:id="rId7"/>
    <sheet name="Gmina Lipnica Murowana" sheetId="8" r:id="rId8"/>
    <sheet name="Gmina Łapanów" sheetId="9" r:id="rId9"/>
    <sheet name="M. Nowy Wiśnicz" sheetId="10" r:id="rId10"/>
    <sheet name="G. Nowy Wiśnicz" sheetId="11" r:id="rId11"/>
    <sheet name="Gmina Rzezawa" sheetId="12" r:id="rId12"/>
    <sheet name="Gmina Trzciana" sheetId="13" r:id="rId13"/>
    <sheet name="Gmina Żegocina" sheetId="14" r:id="rId14"/>
  </sheets>
  <definedNames>
    <definedName name="_xlnm.Print_Area" localSheetId="10">'G. Nowy Wiśnicz'!$A$1:$O$96</definedName>
    <definedName name="_xlnm.Print_Area" localSheetId="5">'Gmina Bochnia'!$A$1:$O$96</definedName>
    <definedName name="_xlnm.Print_Area" localSheetId="6">'Gmina Drwinia'!$A$1:$O$96</definedName>
    <definedName name="_xlnm.Print_Area" localSheetId="7">'Gmina Lipnica Murowana'!$A$1:$O$96</definedName>
    <definedName name="_xlnm.Print_Area" localSheetId="8">'Gmina Łapanów'!$A$1:$O$96</definedName>
    <definedName name="_xlnm.Print_Area" localSheetId="11">'Gmina Rzezawa'!$A$1:$O$96</definedName>
    <definedName name="_xlnm.Print_Area" localSheetId="12">'Gmina Trzciana'!$A$1:$O$96</definedName>
    <definedName name="_xlnm.Print_Area" localSheetId="13">'Gmina Żegocina'!$A$1:$O$96</definedName>
    <definedName name="_xlnm.Print_Area" localSheetId="1">Kobiety!$A$1:$O$82</definedName>
    <definedName name="_xlnm.Print_Area" localSheetId="9">'M. Nowy Wiśnicz'!$A$1:$O$96</definedName>
    <definedName name="_xlnm.Print_Area" localSheetId="4">'Miasto Bochnia'!$A$1:$O$96</definedName>
    <definedName name="_xlnm.Print_Area" localSheetId="0">Ogółem!$A$1:$O$84</definedName>
    <definedName name="_xlnm.Print_Area" localSheetId="3">'Struktura bezrobocia'!$A$1:$Z$73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1" l="1"/>
  <c r="G4" i="11"/>
  <c r="H4" i="11"/>
  <c r="I4" i="11"/>
  <c r="J4" i="11"/>
  <c r="K4" i="11"/>
  <c r="L4" i="11"/>
  <c r="M4" i="11"/>
  <c r="N4" i="11"/>
  <c r="O4" i="11"/>
  <c r="F6" i="11"/>
  <c r="G6" i="11"/>
  <c r="H6" i="11"/>
  <c r="I6" i="11"/>
  <c r="J6" i="11"/>
  <c r="K6" i="11"/>
  <c r="L6" i="11"/>
  <c r="M6" i="11"/>
  <c r="N6" i="11"/>
  <c r="O6" i="11"/>
  <c r="F8" i="11"/>
  <c r="G8" i="11"/>
  <c r="H8" i="11"/>
  <c r="I8" i="11"/>
  <c r="J8" i="11"/>
  <c r="K8" i="11"/>
  <c r="L8" i="11"/>
  <c r="M8" i="11"/>
  <c r="N8" i="11"/>
  <c r="O8" i="11"/>
  <c r="F10" i="11"/>
  <c r="G10" i="11"/>
  <c r="H10" i="11"/>
  <c r="I10" i="11"/>
  <c r="J10" i="11"/>
  <c r="K10" i="11"/>
  <c r="L10" i="11"/>
  <c r="M10" i="11"/>
  <c r="N10" i="11"/>
  <c r="O10" i="11"/>
  <c r="F12" i="11"/>
  <c r="G12" i="11"/>
  <c r="H12" i="11"/>
  <c r="I12" i="11"/>
  <c r="J12" i="11"/>
  <c r="K12" i="11"/>
  <c r="L12" i="11"/>
  <c r="M12" i="11"/>
  <c r="N12" i="11"/>
  <c r="O12" i="11"/>
  <c r="F14" i="11"/>
  <c r="G14" i="11"/>
  <c r="H14" i="11"/>
  <c r="I14" i="11"/>
  <c r="J14" i="11"/>
  <c r="K14" i="11"/>
  <c r="L14" i="11"/>
  <c r="M14" i="11"/>
  <c r="N14" i="11"/>
  <c r="O14" i="11"/>
  <c r="F16" i="11"/>
  <c r="G16" i="11"/>
  <c r="H16" i="11"/>
  <c r="I16" i="11"/>
  <c r="J16" i="11"/>
  <c r="K16" i="11"/>
  <c r="L16" i="11"/>
  <c r="M16" i="11"/>
  <c r="N16" i="11"/>
  <c r="O16" i="11"/>
  <c r="F18" i="11"/>
  <c r="G18" i="11"/>
  <c r="H18" i="11"/>
  <c r="I18" i="11"/>
  <c r="J18" i="11"/>
  <c r="K18" i="11"/>
  <c r="L18" i="11"/>
  <c r="M18" i="11"/>
  <c r="N18" i="11"/>
  <c r="O18" i="11"/>
  <c r="O19" i="11" s="1"/>
  <c r="C96" i="14"/>
  <c r="C95" i="14"/>
  <c r="C94" i="14"/>
  <c r="C92" i="14"/>
  <c r="C90" i="14"/>
  <c r="C88" i="14"/>
  <c r="C86" i="14"/>
  <c r="C84" i="14"/>
  <c r="C82" i="14"/>
  <c r="C80" i="14"/>
  <c r="C78" i="14"/>
  <c r="C76" i="14"/>
  <c r="C74" i="14"/>
  <c r="C72" i="14"/>
  <c r="C70" i="14"/>
  <c r="C68" i="14"/>
  <c r="C67" i="14"/>
  <c r="C65" i="14" s="1"/>
  <c r="C66" i="14" s="1"/>
  <c r="C64" i="14"/>
  <c r="C62" i="14"/>
  <c r="C60" i="14"/>
  <c r="C55" i="14"/>
  <c r="C53" i="14"/>
  <c r="C51" i="14"/>
  <c r="C49" i="14"/>
  <c r="C47" i="14"/>
  <c r="C45" i="14"/>
  <c r="C43" i="14"/>
  <c r="C40" i="14"/>
  <c r="C38" i="14"/>
  <c r="C36" i="14"/>
  <c r="C34" i="14"/>
  <c r="C31" i="14"/>
  <c r="C32" i="14" s="1"/>
  <c r="C30" i="14"/>
  <c r="C28" i="14"/>
  <c r="C26" i="14"/>
  <c r="C24" i="14"/>
  <c r="C19" i="14"/>
  <c r="C17" i="14"/>
  <c r="C15" i="14"/>
  <c r="C13" i="14"/>
  <c r="C11" i="14"/>
  <c r="C9" i="14"/>
  <c r="C7" i="14"/>
  <c r="C5" i="14"/>
  <c r="C96" i="13"/>
  <c r="C94" i="13"/>
  <c r="C92" i="13"/>
  <c r="C90" i="13"/>
  <c r="C88" i="13"/>
  <c r="C86" i="13"/>
  <c r="C84" i="13"/>
  <c r="C82" i="13"/>
  <c r="C80" i="13"/>
  <c r="C78" i="13"/>
  <c r="C76" i="13"/>
  <c r="C74" i="13"/>
  <c r="C72" i="13"/>
  <c r="C70" i="13"/>
  <c r="C67" i="13"/>
  <c r="C65" i="13" s="1"/>
  <c r="C66" i="13" s="1"/>
  <c r="C64" i="13"/>
  <c r="C62" i="13"/>
  <c r="C60" i="13"/>
  <c r="C55" i="13"/>
  <c r="C53" i="13"/>
  <c r="C51" i="13"/>
  <c r="C49" i="13"/>
  <c r="C47" i="13"/>
  <c r="C45" i="13"/>
  <c r="C43" i="13"/>
  <c r="C40" i="13"/>
  <c r="C38" i="13"/>
  <c r="C36" i="13"/>
  <c r="C34" i="13"/>
  <c r="C31" i="13"/>
  <c r="C32" i="13" s="1"/>
  <c r="C30" i="13"/>
  <c r="C28" i="13"/>
  <c r="C26" i="13"/>
  <c r="C24" i="13"/>
  <c r="C19" i="13"/>
  <c r="C17" i="13"/>
  <c r="C15" i="13"/>
  <c r="C13" i="13"/>
  <c r="C11" i="13"/>
  <c r="C9" i="13"/>
  <c r="C7" i="13"/>
  <c r="C5" i="13"/>
  <c r="C95" i="12"/>
  <c r="C96" i="12" s="1"/>
  <c r="C94" i="12"/>
  <c r="C92" i="12"/>
  <c r="C90" i="12"/>
  <c r="C88" i="12"/>
  <c r="C86" i="12"/>
  <c r="C84" i="12"/>
  <c r="C82" i="12"/>
  <c r="C80" i="12"/>
  <c r="C78" i="12"/>
  <c r="C76" i="12"/>
  <c r="C74" i="12"/>
  <c r="C72" i="12"/>
  <c r="C70" i="12"/>
  <c r="C68" i="12"/>
  <c r="C67" i="12"/>
  <c r="C66" i="12"/>
  <c r="C65" i="12"/>
  <c r="C64" i="12"/>
  <c r="C62" i="12"/>
  <c r="C60" i="12"/>
  <c r="C55" i="12"/>
  <c r="C53" i="12"/>
  <c r="C51" i="12"/>
  <c r="C49" i="12"/>
  <c r="C47" i="12"/>
  <c r="C45" i="12"/>
  <c r="C43" i="12"/>
  <c r="C40" i="12"/>
  <c r="C38" i="12"/>
  <c r="C36" i="12"/>
  <c r="C34" i="12"/>
  <c r="C32" i="12"/>
  <c r="C31" i="12"/>
  <c r="C30" i="12"/>
  <c r="C28" i="12"/>
  <c r="C26" i="12"/>
  <c r="C24" i="12"/>
  <c r="C19" i="12"/>
  <c r="C17" i="12"/>
  <c r="C15" i="12"/>
  <c r="C13" i="12"/>
  <c r="C11" i="12"/>
  <c r="C9" i="12"/>
  <c r="C7" i="12"/>
  <c r="C5" i="12"/>
  <c r="C19" i="11"/>
  <c r="C17" i="11"/>
  <c r="C15" i="11"/>
  <c r="C13" i="11"/>
  <c r="C11" i="11"/>
  <c r="C9" i="11"/>
  <c r="C7" i="11"/>
  <c r="C5" i="11"/>
  <c r="C95" i="10"/>
  <c r="C96" i="10" s="1"/>
  <c r="C94" i="10"/>
  <c r="C92" i="10"/>
  <c r="C90" i="10"/>
  <c r="C88" i="10"/>
  <c r="C86" i="10"/>
  <c r="C84" i="10"/>
  <c r="C82" i="10"/>
  <c r="C80" i="10"/>
  <c r="C78" i="10"/>
  <c r="C76" i="10"/>
  <c r="C74" i="10"/>
  <c r="C72" i="10"/>
  <c r="C70" i="10"/>
  <c r="C67" i="10"/>
  <c r="C65" i="10" s="1"/>
  <c r="C66" i="10" s="1"/>
  <c r="C64" i="10"/>
  <c r="C62" i="10"/>
  <c r="C60" i="10"/>
  <c r="C55" i="10"/>
  <c r="C53" i="10"/>
  <c r="C51" i="10"/>
  <c r="C49" i="10"/>
  <c r="C47" i="10"/>
  <c r="C45" i="10"/>
  <c r="C43" i="10"/>
  <c r="C40" i="10"/>
  <c r="C38" i="10"/>
  <c r="C36" i="10"/>
  <c r="C34" i="10"/>
  <c r="C32" i="10"/>
  <c r="C31" i="10"/>
  <c r="C30" i="10"/>
  <c r="C28" i="10"/>
  <c r="C26" i="10"/>
  <c r="C24" i="10"/>
  <c r="C19" i="10"/>
  <c r="C17" i="10"/>
  <c r="C15" i="10"/>
  <c r="C13" i="10"/>
  <c r="C11" i="10"/>
  <c r="C9" i="10"/>
  <c r="C7" i="10"/>
  <c r="C5" i="10"/>
  <c r="C95" i="9"/>
  <c r="C96" i="9" s="1"/>
  <c r="C94" i="9"/>
  <c r="C92" i="9"/>
  <c r="C90" i="9"/>
  <c r="C88" i="9"/>
  <c r="C86" i="9"/>
  <c r="C84" i="9"/>
  <c r="C82" i="9"/>
  <c r="C80" i="9"/>
  <c r="C78" i="9"/>
  <c r="C76" i="9"/>
  <c r="C74" i="9"/>
  <c r="C72" i="9"/>
  <c r="C70" i="9"/>
  <c r="C67" i="9"/>
  <c r="C65" i="9" s="1"/>
  <c r="C66" i="9" s="1"/>
  <c r="C64" i="9"/>
  <c r="C62" i="9"/>
  <c r="C60" i="9"/>
  <c r="C55" i="9"/>
  <c r="C53" i="9"/>
  <c r="C51" i="9"/>
  <c r="C49" i="9"/>
  <c r="C47" i="9"/>
  <c r="C45" i="9"/>
  <c r="C43" i="9"/>
  <c r="C40" i="9"/>
  <c r="C38" i="9"/>
  <c r="C36" i="9"/>
  <c r="C34" i="9"/>
  <c r="C31" i="9"/>
  <c r="C32" i="9" s="1"/>
  <c r="C30" i="9"/>
  <c r="C28" i="9"/>
  <c r="C26" i="9"/>
  <c r="C24" i="9"/>
  <c r="C19" i="9"/>
  <c r="C17" i="9"/>
  <c r="C15" i="9"/>
  <c r="C13" i="9"/>
  <c r="C11" i="9"/>
  <c r="C9" i="9"/>
  <c r="C7" i="9"/>
  <c r="C5" i="9"/>
  <c r="C96" i="8"/>
  <c r="C95" i="8"/>
  <c r="C94" i="8"/>
  <c r="C92" i="8"/>
  <c r="C90" i="8"/>
  <c r="C88" i="8"/>
  <c r="C86" i="8"/>
  <c r="C84" i="8"/>
  <c r="C82" i="8"/>
  <c r="C80" i="8"/>
  <c r="C78" i="8"/>
  <c r="C76" i="8"/>
  <c r="C74" i="8"/>
  <c r="C72" i="8"/>
  <c r="C70" i="8"/>
  <c r="C67" i="8"/>
  <c r="C65" i="8" s="1"/>
  <c r="C64" i="8"/>
  <c r="C62" i="8"/>
  <c r="C60" i="8"/>
  <c r="C55" i="8"/>
  <c r="C53" i="8"/>
  <c r="C51" i="8"/>
  <c r="C49" i="8"/>
  <c r="C47" i="8"/>
  <c r="C45" i="8"/>
  <c r="C43" i="8"/>
  <c r="C40" i="8"/>
  <c r="C38" i="8"/>
  <c r="C36" i="8"/>
  <c r="C34" i="8"/>
  <c r="C31" i="8"/>
  <c r="C32" i="8" s="1"/>
  <c r="C30" i="8"/>
  <c r="C28" i="8"/>
  <c r="C26" i="8"/>
  <c r="C24" i="8"/>
  <c r="C19" i="8"/>
  <c r="C17" i="8"/>
  <c r="C15" i="8"/>
  <c r="C13" i="8"/>
  <c r="C11" i="8"/>
  <c r="C9" i="8"/>
  <c r="C7" i="8"/>
  <c r="C5" i="8"/>
  <c r="C95" i="7"/>
  <c r="C96" i="7" s="1"/>
  <c r="C94" i="7"/>
  <c r="C92" i="7"/>
  <c r="C90" i="7"/>
  <c r="C88" i="7"/>
  <c r="C86" i="7"/>
  <c r="C84" i="7"/>
  <c r="C82" i="7"/>
  <c r="C80" i="7"/>
  <c r="C78" i="7"/>
  <c r="C76" i="7"/>
  <c r="C74" i="7"/>
  <c r="C72" i="7"/>
  <c r="C70" i="7"/>
  <c r="C67" i="7"/>
  <c r="C65" i="7" s="1"/>
  <c r="C66" i="7" s="1"/>
  <c r="C64" i="7"/>
  <c r="C62" i="7"/>
  <c r="C60" i="7"/>
  <c r="C55" i="7"/>
  <c r="C53" i="7"/>
  <c r="C47" i="7"/>
  <c r="C45" i="7"/>
  <c r="C43" i="7"/>
  <c r="C40" i="7"/>
  <c r="C38" i="7"/>
  <c r="C36" i="7"/>
  <c r="C34" i="7"/>
  <c r="C31" i="7"/>
  <c r="C32" i="7" s="1"/>
  <c r="C30" i="7"/>
  <c r="C28" i="7"/>
  <c r="C26" i="7"/>
  <c r="C24" i="7"/>
  <c r="C19" i="7"/>
  <c r="C17" i="7"/>
  <c r="C15" i="7"/>
  <c r="C13" i="7"/>
  <c r="C11" i="7"/>
  <c r="C9" i="7"/>
  <c r="C7" i="7"/>
  <c r="C5" i="7"/>
  <c r="C95" i="6"/>
  <c r="C96" i="6" s="1"/>
  <c r="C94" i="6"/>
  <c r="C92" i="6"/>
  <c r="C90" i="6"/>
  <c r="C88" i="6"/>
  <c r="C86" i="6"/>
  <c r="C84" i="6"/>
  <c r="C82" i="6"/>
  <c r="C80" i="6"/>
  <c r="C78" i="6"/>
  <c r="C76" i="6"/>
  <c r="C74" i="6"/>
  <c r="C72" i="6"/>
  <c r="C70" i="6"/>
  <c r="C67" i="6"/>
  <c r="C65" i="6" s="1"/>
  <c r="C66" i="6" s="1"/>
  <c r="C64" i="6"/>
  <c r="C62" i="6"/>
  <c r="C60" i="6"/>
  <c r="C55" i="6"/>
  <c r="C53" i="6"/>
  <c r="C51" i="6"/>
  <c r="C49" i="6"/>
  <c r="C47" i="6"/>
  <c r="C45" i="6"/>
  <c r="C43" i="6"/>
  <c r="C40" i="6"/>
  <c r="C38" i="6"/>
  <c r="C36" i="6"/>
  <c r="C34" i="6"/>
  <c r="C31" i="6"/>
  <c r="C32" i="6" s="1"/>
  <c r="C30" i="6"/>
  <c r="C28" i="6"/>
  <c r="C26" i="6"/>
  <c r="C24" i="6"/>
  <c r="C19" i="6"/>
  <c r="C17" i="6"/>
  <c r="C15" i="6"/>
  <c r="C13" i="6"/>
  <c r="C11" i="6"/>
  <c r="C9" i="6"/>
  <c r="C7" i="6"/>
  <c r="C5" i="6"/>
  <c r="C68" i="6" l="1"/>
  <c r="C68" i="7"/>
  <c r="C68" i="8"/>
  <c r="C68" i="10"/>
  <c r="C68" i="13"/>
  <c r="C68" i="9"/>
  <c r="N55" i="14" l="1"/>
  <c r="M55" i="14"/>
  <c r="L55" i="14"/>
  <c r="K55" i="14"/>
  <c r="J55" i="14"/>
  <c r="I55" i="14"/>
  <c r="H55" i="14"/>
  <c r="G55" i="14"/>
  <c r="F55" i="14"/>
  <c r="E55" i="14"/>
  <c r="N53" i="14"/>
  <c r="M53" i="14"/>
  <c r="L53" i="14"/>
  <c r="K53" i="14"/>
  <c r="J53" i="14"/>
  <c r="I53" i="14"/>
  <c r="H53" i="14"/>
  <c r="G53" i="14"/>
  <c r="F53" i="14"/>
  <c r="E53" i="14"/>
  <c r="N51" i="14"/>
  <c r="M51" i="14"/>
  <c r="L51" i="14"/>
  <c r="K51" i="14"/>
  <c r="J51" i="14"/>
  <c r="I51" i="14"/>
  <c r="H51" i="14"/>
  <c r="G51" i="14"/>
  <c r="F51" i="14"/>
  <c r="E51" i="14"/>
  <c r="N49" i="14"/>
  <c r="M49" i="14"/>
  <c r="L49" i="14"/>
  <c r="K49" i="14"/>
  <c r="J49" i="14"/>
  <c r="I49" i="14"/>
  <c r="H49" i="14"/>
  <c r="G49" i="14"/>
  <c r="F49" i="14"/>
  <c r="E49" i="14"/>
  <c r="N47" i="14"/>
  <c r="M47" i="14"/>
  <c r="L47" i="14"/>
  <c r="K47" i="14"/>
  <c r="J47" i="14"/>
  <c r="I47" i="14"/>
  <c r="H47" i="14"/>
  <c r="G47" i="14"/>
  <c r="F47" i="14"/>
  <c r="E47" i="14"/>
  <c r="N45" i="14"/>
  <c r="M45" i="14"/>
  <c r="L45" i="14"/>
  <c r="K45" i="14"/>
  <c r="J45" i="14"/>
  <c r="I45" i="14"/>
  <c r="H45" i="14"/>
  <c r="G45" i="14"/>
  <c r="F45" i="14"/>
  <c r="E45" i="14"/>
  <c r="N43" i="14"/>
  <c r="M43" i="14"/>
  <c r="L43" i="14"/>
  <c r="K43" i="14"/>
  <c r="J43" i="14"/>
  <c r="I43" i="14"/>
  <c r="H43" i="14"/>
  <c r="G43" i="14"/>
  <c r="F43" i="14"/>
  <c r="E43" i="14"/>
  <c r="N40" i="14"/>
  <c r="M40" i="14"/>
  <c r="L40" i="14"/>
  <c r="K40" i="14"/>
  <c r="J40" i="14"/>
  <c r="I40" i="14"/>
  <c r="H40" i="14"/>
  <c r="G40" i="14"/>
  <c r="F40" i="14"/>
  <c r="E40" i="14"/>
  <c r="N38" i="14"/>
  <c r="M38" i="14"/>
  <c r="L38" i="14"/>
  <c r="K38" i="14"/>
  <c r="J38" i="14"/>
  <c r="I38" i="14"/>
  <c r="H38" i="14"/>
  <c r="G38" i="14"/>
  <c r="F38" i="14"/>
  <c r="E38" i="14"/>
  <c r="N36" i="14"/>
  <c r="M36" i="14"/>
  <c r="L36" i="14"/>
  <c r="K36" i="14"/>
  <c r="J36" i="14"/>
  <c r="I36" i="14"/>
  <c r="H36" i="14"/>
  <c r="G36" i="14"/>
  <c r="F36" i="14"/>
  <c r="E36" i="14"/>
  <c r="N34" i="14"/>
  <c r="M34" i="14"/>
  <c r="L34" i="14"/>
  <c r="K34" i="14"/>
  <c r="J34" i="14"/>
  <c r="I34" i="14"/>
  <c r="H34" i="14"/>
  <c r="G34" i="14"/>
  <c r="F34" i="14"/>
  <c r="E34" i="14"/>
  <c r="N32" i="14"/>
  <c r="M32" i="14"/>
  <c r="L32" i="14"/>
  <c r="K32" i="14"/>
  <c r="J32" i="14"/>
  <c r="I32" i="14"/>
  <c r="H32" i="14"/>
  <c r="G32" i="14"/>
  <c r="F32" i="14"/>
  <c r="E32" i="14"/>
  <c r="N30" i="14"/>
  <c r="M30" i="14"/>
  <c r="L30" i="14"/>
  <c r="K30" i="14"/>
  <c r="J30" i="14"/>
  <c r="I30" i="14"/>
  <c r="H30" i="14"/>
  <c r="G30" i="14"/>
  <c r="F30" i="14"/>
  <c r="E30" i="14"/>
  <c r="N28" i="14"/>
  <c r="M28" i="14"/>
  <c r="L28" i="14"/>
  <c r="K28" i="14"/>
  <c r="J28" i="14"/>
  <c r="I28" i="14"/>
  <c r="H28" i="14"/>
  <c r="G28" i="14"/>
  <c r="F28" i="14"/>
  <c r="E28" i="14"/>
  <c r="N26" i="14"/>
  <c r="M26" i="14"/>
  <c r="L26" i="14"/>
  <c r="K26" i="14"/>
  <c r="J26" i="14"/>
  <c r="I26" i="14"/>
  <c r="H26" i="14"/>
  <c r="G26" i="14"/>
  <c r="F26" i="14"/>
  <c r="E26" i="14"/>
  <c r="N24" i="14"/>
  <c r="M24" i="14"/>
  <c r="L24" i="14"/>
  <c r="K24" i="14"/>
  <c r="J24" i="14"/>
  <c r="I24" i="14"/>
  <c r="H24" i="14"/>
  <c r="G24" i="14"/>
  <c r="F24" i="14"/>
  <c r="E24" i="14"/>
  <c r="N55" i="13"/>
  <c r="M55" i="13"/>
  <c r="L55" i="13"/>
  <c r="K55" i="13"/>
  <c r="J55" i="13"/>
  <c r="I55" i="13"/>
  <c r="H55" i="13"/>
  <c r="G55" i="13"/>
  <c r="F55" i="13"/>
  <c r="E55" i="13"/>
  <c r="N53" i="13"/>
  <c r="M53" i="13"/>
  <c r="L53" i="13"/>
  <c r="K53" i="13"/>
  <c r="J53" i="13"/>
  <c r="I53" i="13"/>
  <c r="H53" i="13"/>
  <c r="G53" i="13"/>
  <c r="F53" i="13"/>
  <c r="E53" i="13"/>
  <c r="N51" i="13"/>
  <c r="M51" i="13"/>
  <c r="L51" i="13"/>
  <c r="K51" i="13"/>
  <c r="J51" i="13"/>
  <c r="I51" i="13"/>
  <c r="H51" i="13"/>
  <c r="G51" i="13"/>
  <c r="F51" i="13"/>
  <c r="E51" i="13"/>
  <c r="N49" i="13"/>
  <c r="M49" i="13"/>
  <c r="L49" i="13"/>
  <c r="K49" i="13"/>
  <c r="J49" i="13"/>
  <c r="I49" i="13"/>
  <c r="H49" i="13"/>
  <c r="G49" i="13"/>
  <c r="F49" i="13"/>
  <c r="E49" i="13"/>
  <c r="N47" i="13"/>
  <c r="M47" i="13"/>
  <c r="L47" i="13"/>
  <c r="K47" i="13"/>
  <c r="J47" i="13"/>
  <c r="I47" i="13"/>
  <c r="H47" i="13"/>
  <c r="G47" i="13"/>
  <c r="F47" i="13"/>
  <c r="E47" i="13"/>
  <c r="N45" i="13"/>
  <c r="M45" i="13"/>
  <c r="L45" i="13"/>
  <c r="K45" i="13"/>
  <c r="J45" i="13"/>
  <c r="I45" i="13"/>
  <c r="H45" i="13"/>
  <c r="G45" i="13"/>
  <c r="F45" i="13"/>
  <c r="E45" i="13"/>
  <c r="N43" i="13"/>
  <c r="M43" i="13"/>
  <c r="L43" i="13"/>
  <c r="K43" i="13"/>
  <c r="J43" i="13"/>
  <c r="I43" i="13"/>
  <c r="H43" i="13"/>
  <c r="G43" i="13"/>
  <c r="F43" i="13"/>
  <c r="E43" i="13"/>
  <c r="N40" i="13"/>
  <c r="M40" i="13"/>
  <c r="L40" i="13"/>
  <c r="K40" i="13"/>
  <c r="J40" i="13"/>
  <c r="I40" i="13"/>
  <c r="H40" i="13"/>
  <c r="G40" i="13"/>
  <c r="F40" i="13"/>
  <c r="E40" i="13"/>
  <c r="N38" i="13"/>
  <c r="M38" i="13"/>
  <c r="L38" i="13"/>
  <c r="K38" i="13"/>
  <c r="J38" i="13"/>
  <c r="I38" i="13"/>
  <c r="H38" i="13"/>
  <c r="G38" i="13"/>
  <c r="F38" i="13"/>
  <c r="E38" i="13"/>
  <c r="N36" i="13"/>
  <c r="M36" i="13"/>
  <c r="L36" i="13"/>
  <c r="K36" i="13"/>
  <c r="J36" i="13"/>
  <c r="I36" i="13"/>
  <c r="H36" i="13"/>
  <c r="G36" i="13"/>
  <c r="F36" i="13"/>
  <c r="E36" i="13"/>
  <c r="N34" i="13"/>
  <c r="M34" i="13"/>
  <c r="L34" i="13"/>
  <c r="K34" i="13"/>
  <c r="J34" i="13"/>
  <c r="I34" i="13"/>
  <c r="H34" i="13"/>
  <c r="G34" i="13"/>
  <c r="F34" i="13"/>
  <c r="E34" i="13"/>
  <c r="N32" i="13"/>
  <c r="M32" i="13"/>
  <c r="L32" i="13"/>
  <c r="K32" i="13"/>
  <c r="J32" i="13"/>
  <c r="I32" i="13"/>
  <c r="H32" i="13"/>
  <c r="G32" i="13"/>
  <c r="F32" i="13"/>
  <c r="E32" i="13"/>
  <c r="N30" i="13"/>
  <c r="M30" i="13"/>
  <c r="L30" i="13"/>
  <c r="K30" i="13"/>
  <c r="J30" i="13"/>
  <c r="I30" i="13"/>
  <c r="H30" i="13"/>
  <c r="G30" i="13"/>
  <c r="F30" i="13"/>
  <c r="E30" i="13"/>
  <c r="N28" i="13"/>
  <c r="M28" i="13"/>
  <c r="L28" i="13"/>
  <c r="K28" i="13"/>
  <c r="J28" i="13"/>
  <c r="I28" i="13"/>
  <c r="H28" i="13"/>
  <c r="G28" i="13"/>
  <c r="F28" i="13"/>
  <c r="E28" i="13"/>
  <c r="N26" i="13"/>
  <c r="M26" i="13"/>
  <c r="L26" i="13"/>
  <c r="K26" i="13"/>
  <c r="J26" i="13"/>
  <c r="I26" i="13"/>
  <c r="H26" i="13"/>
  <c r="G26" i="13"/>
  <c r="F26" i="13"/>
  <c r="E26" i="13"/>
  <c r="N24" i="13"/>
  <c r="M24" i="13"/>
  <c r="L24" i="13"/>
  <c r="K24" i="13"/>
  <c r="J24" i="13"/>
  <c r="I24" i="13"/>
  <c r="H24" i="13"/>
  <c r="G24" i="13"/>
  <c r="F24" i="13"/>
  <c r="E24" i="13"/>
  <c r="N55" i="12"/>
  <c r="M55" i="12"/>
  <c r="L55" i="12"/>
  <c r="K55" i="12"/>
  <c r="J55" i="12"/>
  <c r="I55" i="12"/>
  <c r="H55" i="12"/>
  <c r="G55" i="12"/>
  <c r="F55" i="12"/>
  <c r="E55" i="12"/>
  <c r="N53" i="12"/>
  <c r="M53" i="12"/>
  <c r="L53" i="12"/>
  <c r="K53" i="12"/>
  <c r="J53" i="12"/>
  <c r="I53" i="12"/>
  <c r="H53" i="12"/>
  <c r="G53" i="12"/>
  <c r="F53" i="12"/>
  <c r="E53" i="12"/>
  <c r="N51" i="12"/>
  <c r="M51" i="12"/>
  <c r="L51" i="12"/>
  <c r="K51" i="12"/>
  <c r="J51" i="12"/>
  <c r="I51" i="12"/>
  <c r="H51" i="12"/>
  <c r="G51" i="12"/>
  <c r="F51" i="12"/>
  <c r="E51" i="12"/>
  <c r="N49" i="12"/>
  <c r="M49" i="12"/>
  <c r="L49" i="12"/>
  <c r="K49" i="12"/>
  <c r="J49" i="12"/>
  <c r="I49" i="12"/>
  <c r="H49" i="12"/>
  <c r="G49" i="12"/>
  <c r="F49" i="12"/>
  <c r="E49" i="12"/>
  <c r="N47" i="12"/>
  <c r="M47" i="12"/>
  <c r="L47" i="12"/>
  <c r="K47" i="12"/>
  <c r="J47" i="12"/>
  <c r="I47" i="12"/>
  <c r="H47" i="12"/>
  <c r="G47" i="12"/>
  <c r="F47" i="12"/>
  <c r="E47" i="12"/>
  <c r="N45" i="12"/>
  <c r="M45" i="12"/>
  <c r="L45" i="12"/>
  <c r="K45" i="12"/>
  <c r="J45" i="12"/>
  <c r="I45" i="12"/>
  <c r="H45" i="12"/>
  <c r="G45" i="12"/>
  <c r="F45" i="12"/>
  <c r="E45" i="12"/>
  <c r="N43" i="12"/>
  <c r="M43" i="12"/>
  <c r="L43" i="12"/>
  <c r="K43" i="12"/>
  <c r="J43" i="12"/>
  <c r="I43" i="12"/>
  <c r="H43" i="12"/>
  <c r="G43" i="12"/>
  <c r="F43" i="12"/>
  <c r="E43" i="12"/>
  <c r="N40" i="12"/>
  <c r="M40" i="12"/>
  <c r="L40" i="12"/>
  <c r="K40" i="12"/>
  <c r="J40" i="12"/>
  <c r="I40" i="12"/>
  <c r="H40" i="12"/>
  <c r="G40" i="12"/>
  <c r="F40" i="12"/>
  <c r="E40" i="12"/>
  <c r="N38" i="12"/>
  <c r="M38" i="12"/>
  <c r="L38" i="12"/>
  <c r="K38" i="12"/>
  <c r="J38" i="12"/>
  <c r="I38" i="12"/>
  <c r="H38" i="12"/>
  <c r="G38" i="12"/>
  <c r="F38" i="12"/>
  <c r="E38" i="12"/>
  <c r="N36" i="12"/>
  <c r="M36" i="12"/>
  <c r="L36" i="12"/>
  <c r="K36" i="12"/>
  <c r="J36" i="12"/>
  <c r="I36" i="12"/>
  <c r="H36" i="12"/>
  <c r="G36" i="12"/>
  <c r="F36" i="12"/>
  <c r="E36" i="12"/>
  <c r="N34" i="12"/>
  <c r="M34" i="12"/>
  <c r="L34" i="12"/>
  <c r="K34" i="12"/>
  <c r="J34" i="12"/>
  <c r="I34" i="12"/>
  <c r="H34" i="12"/>
  <c r="G34" i="12"/>
  <c r="F34" i="12"/>
  <c r="E34" i="12"/>
  <c r="N32" i="12"/>
  <c r="M32" i="12"/>
  <c r="L32" i="12"/>
  <c r="K32" i="12"/>
  <c r="J32" i="12"/>
  <c r="I32" i="12"/>
  <c r="H32" i="12"/>
  <c r="G32" i="12"/>
  <c r="F32" i="12"/>
  <c r="E32" i="12"/>
  <c r="N30" i="12"/>
  <c r="M30" i="12"/>
  <c r="L30" i="12"/>
  <c r="K30" i="12"/>
  <c r="J30" i="12"/>
  <c r="I30" i="12"/>
  <c r="H30" i="12"/>
  <c r="G30" i="12"/>
  <c r="F30" i="12"/>
  <c r="E30" i="12"/>
  <c r="N28" i="12"/>
  <c r="M28" i="12"/>
  <c r="L28" i="12"/>
  <c r="K28" i="12"/>
  <c r="J28" i="12"/>
  <c r="I28" i="12"/>
  <c r="H28" i="12"/>
  <c r="G28" i="12"/>
  <c r="F28" i="12"/>
  <c r="E28" i="12"/>
  <c r="N26" i="12"/>
  <c r="M26" i="12"/>
  <c r="L26" i="12"/>
  <c r="K26" i="12"/>
  <c r="J26" i="12"/>
  <c r="I26" i="12"/>
  <c r="H26" i="12"/>
  <c r="G26" i="12"/>
  <c r="F26" i="12"/>
  <c r="E26" i="12"/>
  <c r="N24" i="12"/>
  <c r="M24" i="12"/>
  <c r="L24" i="12"/>
  <c r="K24" i="12"/>
  <c r="J24" i="12"/>
  <c r="I24" i="12"/>
  <c r="H24" i="12"/>
  <c r="G24" i="12"/>
  <c r="F24" i="12"/>
  <c r="E24" i="12"/>
  <c r="N55" i="11"/>
  <c r="M55" i="11"/>
  <c r="L55" i="11"/>
  <c r="K55" i="11"/>
  <c r="J55" i="11"/>
  <c r="I55" i="11"/>
  <c r="H55" i="11"/>
  <c r="G55" i="11"/>
  <c r="F55" i="11"/>
  <c r="N53" i="11"/>
  <c r="M53" i="11"/>
  <c r="L53" i="11"/>
  <c r="K53" i="11"/>
  <c r="J53" i="11"/>
  <c r="I53" i="11"/>
  <c r="H53" i="11"/>
  <c r="G53" i="11"/>
  <c r="F53" i="11"/>
  <c r="N51" i="11"/>
  <c r="M51" i="11"/>
  <c r="L51" i="11"/>
  <c r="K51" i="11"/>
  <c r="J51" i="11"/>
  <c r="I51" i="11"/>
  <c r="H51" i="11"/>
  <c r="G51" i="11"/>
  <c r="F51" i="11"/>
  <c r="N49" i="11"/>
  <c r="M49" i="11"/>
  <c r="L49" i="11"/>
  <c r="K49" i="11"/>
  <c r="J49" i="11"/>
  <c r="I49" i="11"/>
  <c r="H49" i="11"/>
  <c r="G49" i="11"/>
  <c r="F49" i="11"/>
  <c r="N47" i="11"/>
  <c r="M47" i="11"/>
  <c r="L47" i="11"/>
  <c r="K47" i="11"/>
  <c r="J47" i="11"/>
  <c r="I47" i="11"/>
  <c r="H47" i="11"/>
  <c r="G47" i="11"/>
  <c r="F47" i="11"/>
  <c r="N45" i="11"/>
  <c r="M45" i="11"/>
  <c r="L45" i="11"/>
  <c r="K45" i="11"/>
  <c r="J45" i="11"/>
  <c r="I45" i="11"/>
  <c r="H45" i="11"/>
  <c r="G45" i="11"/>
  <c r="F45" i="11"/>
  <c r="N43" i="11"/>
  <c r="M43" i="11"/>
  <c r="L43" i="11"/>
  <c r="K43" i="11"/>
  <c r="J43" i="11"/>
  <c r="I43" i="11"/>
  <c r="H43" i="11"/>
  <c r="G43" i="11"/>
  <c r="F43" i="11"/>
  <c r="N40" i="11"/>
  <c r="M40" i="11"/>
  <c r="L40" i="11"/>
  <c r="K40" i="11"/>
  <c r="J40" i="11"/>
  <c r="I40" i="11"/>
  <c r="H40" i="11"/>
  <c r="G40" i="11"/>
  <c r="F40" i="11"/>
  <c r="N38" i="11"/>
  <c r="M38" i="11"/>
  <c r="L38" i="11"/>
  <c r="K38" i="11"/>
  <c r="J38" i="11"/>
  <c r="I38" i="11"/>
  <c r="H38" i="11"/>
  <c r="G38" i="11"/>
  <c r="F38" i="11"/>
  <c r="N36" i="11"/>
  <c r="M36" i="11"/>
  <c r="L36" i="11"/>
  <c r="K36" i="11"/>
  <c r="J36" i="11"/>
  <c r="I36" i="11"/>
  <c r="H36" i="11"/>
  <c r="G36" i="11"/>
  <c r="F36" i="11"/>
  <c r="N34" i="11"/>
  <c r="M34" i="11"/>
  <c r="L34" i="11"/>
  <c r="K34" i="11"/>
  <c r="J34" i="11"/>
  <c r="I34" i="11"/>
  <c r="H34" i="11"/>
  <c r="G34" i="11"/>
  <c r="F34" i="11"/>
  <c r="N32" i="11"/>
  <c r="M32" i="11"/>
  <c r="L32" i="11"/>
  <c r="K32" i="11"/>
  <c r="J32" i="11"/>
  <c r="I32" i="11"/>
  <c r="H32" i="11"/>
  <c r="G32" i="11"/>
  <c r="F32" i="11"/>
  <c r="N30" i="11"/>
  <c r="M30" i="11"/>
  <c r="L30" i="11"/>
  <c r="K30" i="11"/>
  <c r="J30" i="11"/>
  <c r="I30" i="11"/>
  <c r="H30" i="11"/>
  <c r="G30" i="11"/>
  <c r="F30" i="11"/>
  <c r="N28" i="11"/>
  <c r="M28" i="11"/>
  <c r="L28" i="11"/>
  <c r="K28" i="11"/>
  <c r="J28" i="11"/>
  <c r="I28" i="11"/>
  <c r="H28" i="11"/>
  <c r="G28" i="11"/>
  <c r="F28" i="11"/>
  <c r="N26" i="11"/>
  <c r="M26" i="11"/>
  <c r="L26" i="11"/>
  <c r="K26" i="11"/>
  <c r="J26" i="11"/>
  <c r="I26" i="11"/>
  <c r="H26" i="11"/>
  <c r="G26" i="11"/>
  <c r="F26" i="11"/>
  <c r="N24" i="11"/>
  <c r="M24" i="11"/>
  <c r="L24" i="11"/>
  <c r="K24" i="11"/>
  <c r="J24" i="11"/>
  <c r="I24" i="11"/>
  <c r="H24" i="11"/>
  <c r="G24" i="11"/>
  <c r="F24" i="11"/>
  <c r="N55" i="10"/>
  <c r="M55" i="10"/>
  <c r="L55" i="10"/>
  <c r="K55" i="10"/>
  <c r="J55" i="10"/>
  <c r="I55" i="10"/>
  <c r="H55" i="10"/>
  <c r="G55" i="10"/>
  <c r="F55" i="10"/>
  <c r="E55" i="10"/>
  <c r="N53" i="10"/>
  <c r="M53" i="10"/>
  <c r="L53" i="10"/>
  <c r="K53" i="10"/>
  <c r="J53" i="10"/>
  <c r="I53" i="10"/>
  <c r="H53" i="10"/>
  <c r="G53" i="10"/>
  <c r="F53" i="10"/>
  <c r="E53" i="10"/>
  <c r="N51" i="10"/>
  <c r="M51" i="10"/>
  <c r="L51" i="10"/>
  <c r="K51" i="10"/>
  <c r="J51" i="10"/>
  <c r="I51" i="10"/>
  <c r="H51" i="10"/>
  <c r="G51" i="10"/>
  <c r="F51" i="10"/>
  <c r="E51" i="10"/>
  <c r="N49" i="10"/>
  <c r="M49" i="10"/>
  <c r="L49" i="10"/>
  <c r="K49" i="10"/>
  <c r="J49" i="10"/>
  <c r="I49" i="10"/>
  <c r="H49" i="10"/>
  <c r="G49" i="10"/>
  <c r="F49" i="10"/>
  <c r="E49" i="10"/>
  <c r="N47" i="10"/>
  <c r="M47" i="10"/>
  <c r="L47" i="10"/>
  <c r="K47" i="10"/>
  <c r="J47" i="10"/>
  <c r="I47" i="10"/>
  <c r="H47" i="10"/>
  <c r="G47" i="10"/>
  <c r="F47" i="10"/>
  <c r="E47" i="10"/>
  <c r="N45" i="10"/>
  <c r="M45" i="10"/>
  <c r="L45" i="10"/>
  <c r="K45" i="10"/>
  <c r="J45" i="10"/>
  <c r="I45" i="10"/>
  <c r="H45" i="10"/>
  <c r="G45" i="10"/>
  <c r="F45" i="10"/>
  <c r="E45" i="10"/>
  <c r="N43" i="10"/>
  <c r="M43" i="10"/>
  <c r="L43" i="10"/>
  <c r="K43" i="10"/>
  <c r="J43" i="10"/>
  <c r="I43" i="10"/>
  <c r="H43" i="10"/>
  <c r="G43" i="10"/>
  <c r="F43" i="10"/>
  <c r="E43" i="10"/>
  <c r="N40" i="10"/>
  <c r="M40" i="10"/>
  <c r="L40" i="10"/>
  <c r="K40" i="10"/>
  <c r="J40" i="10"/>
  <c r="I40" i="10"/>
  <c r="H40" i="10"/>
  <c r="G40" i="10"/>
  <c r="F40" i="10"/>
  <c r="E40" i="10"/>
  <c r="N38" i="10"/>
  <c r="M38" i="10"/>
  <c r="L38" i="10"/>
  <c r="K38" i="10"/>
  <c r="J38" i="10"/>
  <c r="I38" i="10"/>
  <c r="H38" i="10"/>
  <c r="G38" i="10"/>
  <c r="F38" i="10"/>
  <c r="E38" i="10"/>
  <c r="N36" i="10"/>
  <c r="M36" i="10"/>
  <c r="L36" i="10"/>
  <c r="K36" i="10"/>
  <c r="J36" i="10"/>
  <c r="I36" i="10"/>
  <c r="H36" i="10"/>
  <c r="G36" i="10"/>
  <c r="F36" i="10"/>
  <c r="E36" i="10"/>
  <c r="N34" i="10"/>
  <c r="M34" i="10"/>
  <c r="L34" i="10"/>
  <c r="K34" i="10"/>
  <c r="J34" i="10"/>
  <c r="I34" i="10"/>
  <c r="H34" i="10"/>
  <c r="G34" i="10"/>
  <c r="F34" i="10"/>
  <c r="E34" i="10"/>
  <c r="N32" i="10"/>
  <c r="M32" i="10"/>
  <c r="L32" i="10"/>
  <c r="K32" i="10"/>
  <c r="J32" i="10"/>
  <c r="I32" i="10"/>
  <c r="H32" i="10"/>
  <c r="G32" i="10"/>
  <c r="F32" i="10"/>
  <c r="E32" i="10"/>
  <c r="N30" i="10"/>
  <c r="M30" i="10"/>
  <c r="L30" i="10"/>
  <c r="K30" i="10"/>
  <c r="J30" i="10"/>
  <c r="I30" i="10"/>
  <c r="H30" i="10"/>
  <c r="G30" i="10"/>
  <c r="F30" i="10"/>
  <c r="E30" i="10"/>
  <c r="N28" i="10"/>
  <c r="M28" i="10"/>
  <c r="L28" i="10"/>
  <c r="K28" i="10"/>
  <c r="J28" i="10"/>
  <c r="I28" i="10"/>
  <c r="H28" i="10"/>
  <c r="G28" i="10"/>
  <c r="F28" i="10"/>
  <c r="E28" i="10"/>
  <c r="N26" i="10"/>
  <c r="M26" i="10"/>
  <c r="L26" i="10"/>
  <c r="K26" i="10"/>
  <c r="J26" i="10"/>
  <c r="I26" i="10"/>
  <c r="H26" i="10"/>
  <c r="G26" i="10"/>
  <c r="F26" i="10"/>
  <c r="E26" i="10"/>
  <c r="N24" i="10"/>
  <c r="M24" i="10"/>
  <c r="L24" i="10"/>
  <c r="K24" i="10"/>
  <c r="J24" i="10"/>
  <c r="I24" i="10"/>
  <c r="H24" i="10"/>
  <c r="G24" i="10"/>
  <c r="F24" i="10"/>
  <c r="E24" i="10"/>
  <c r="N55" i="9"/>
  <c r="M55" i="9"/>
  <c r="L55" i="9"/>
  <c r="K55" i="9"/>
  <c r="J55" i="9"/>
  <c r="I55" i="9"/>
  <c r="H55" i="9"/>
  <c r="G55" i="9"/>
  <c r="F55" i="9"/>
  <c r="E55" i="9"/>
  <c r="N53" i="9"/>
  <c r="M53" i="9"/>
  <c r="L53" i="9"/>
  <c r="K53" i="9"/>
  <c r="J53" i="9"/>
  <c r="I53" i="9"/>
  <c r="H53" i="9"/>
  <c r="G53" i="9"/>
  <c r="F53" i="9"/>
  <c r="E53" i="9"/>
  <c r="N51" i="9"/>
  <c r="M51" i="9"/>
  <c r="L51" i="9"/>
  <c r="K51" i="9"/>
  <c r="J51" i="9"/>
  <c r="I51" i="9"/>
  <c r="H51" i="9"/>
  <c r="G51" i="9"/>
  <c r="F51" i="9"/>
  <c r="E51" i="9"/>
  <c r="N49" i="9"/>
  <c r="M49" i="9"/>
  <c r="L49" i="9"/>
  <c r="K49" i="9"/>
  <c r="J49" i="9"/>
  <c r="I49" i="9"/>
  <c r="H49" i="9"/>
  <c r="G49" i="9"/>
  <c r="F49" i="9"/>
  <c r="E49" i="9"/>
  <c r="N47" i="9"/>
  <c r="M47" i="9"/>
  <c r="L47" i="9"/>
  <c r="K47" i="9"/>
  <c r="J47" i="9"/>
  <c r="I47" i="9"/>
  <c r="H47" i="9"/>
  <c r="G47" i="9"/>
  <c r="F47" i="9"/>
  <c r="E47" i="9"/>
  <c r="N45" i="9"/>
  <c r="M45" i="9"/>
  <c r="L45" i="9"/>
  <c r="K45" i="9"/>
  <c r="J45" i="9"/>
  <c r="I45" i="9"/>
  <c r="H45" i="9"/>
  <c r="G45" i="9"/>
  <c r="F45" i="9"/>
  <c r="E45" i="9"/>
  <c r="N43" i="9"/>
  <c r="M43" i="9"/>
  <c r="L43" i="9"/>
  <c r="K43" i="9"/>
  <c r="J43" i="9"/>
  <c r="I43" i="9"/>
  <c r="H43" i="9"/>
  <c r="G43" i="9"/>
  <c r="F43" i="9"/>
  <c r="E43" i="9"/>
  <c r="N40" i="9"/>
  <c r="M40" i="9"/>
  <c r="L40" i="9"/>
  <c r="K40" i="9"/>
  <c r="J40" i="9"/>
  <c r="I40" i="9"/>
  <c r="H40" i="9"/>
  <c r="G40" i="9"/>
  <c r="F40" i="9"/>
  <c r="E40" i="9"/>
  <c r="N38" i="9"/>
  <c r="M38" i="9"/>
  <c r="L38" i="9"/>
  <c r="K38" i="9"/>
  <c r="J38" i="9"/>
  <c r="I38" i="9"/>
  <c r="H38" i="9"/>
  <c r="G38" i="9"/>
  <c r="F38" i="9"/>
  <c r="E38" i="9"/>
  <c r="N36" i="9"/>
  <c r="M36" i="9"/>
  <c r="L36" i="9"/>
  <c r="K36" i="9"/>
  <c r="J36" i="9"/>
  <c r="I36" i="9"/>
  <c r="H36" i="9"/>
  <c r="G36" i="9"/>
  <c r="F36" i="9"/>
  <c r="E36" i="9"/>
  <c r="N34" i="9"/>
  <c r="M34" i="9"/>
  <c r="L34" i="9"/>
  <c r="K34" i="9"/>
  <c r="J34" i="9"/>
  <c r="I34" i="9"/>
  <c r="H34" i="9"/>
  <c r="G34" i="9"/>
  <c r="F34" i="9"/>
  <c r="E34" i="9"/>
  <c r="N32" i="9"/>
  <c r="M32" i="9"/>
  <c r="L32" i="9"/>
  <c r="K32" i="9"/>
  <c r="J32" i="9"/>
  <c r="I32" i="9"/>
  <c r="H32" i="9"/>
  <c r="G32" i="9"/>
  <c r="F32" i="9"/>
  <c r="E32" i="9"/>
  <c r="N30" i="9"/>
  <c r="M30" i="9"/>
  <c r="L30" i="9"/>
  <c r="K30" i="9"/>
  <c r="J30" i="9"/>
  <c r="I30" i="9"/>
  <c r="H30" i="9"/>
  <c r="G30" i="9"/>
  <c r="F30" i="9"/>
  <c r="E30" i="9"/>
  <c r="N28" i="9"/>
  <c r="M28" i="9"/>
  <c r="L28" i="9"/>
  <c r="K28" i="9"/>
  <c r="J28" i="9"/>
  <c r="I28" i="9"/>
  <c r="H28" i="9"/>
  <c r="G28" i="9"/>
  <c r="F28" i="9"/>
  <c r="E28" i="9"/>
  <c r="N26" i="9"/>
  <c r="M26" i="9"/>
  <c r="L26" i="9"/>
  <c r="K26" i="9"/>
  <c r="J26" i="9"/>
  <c r="I26" i="9"/>
  <c r="H26" i="9"/>
  <c r="G26" i="9"/>
  <c r="F26" i="9"/>
  <c r="E26" i="9"/>
  <c r="N24" i="9"/>
  <c r="M24" i="9"/>
  <c r="L24" i="9"/>
  <c r="K24" i="9"/>
  <c r="J24" i="9"/>
  <c r="I24" i="9"/>
  <c r="H24" i="9"/>
  <c r="G24" i="9"/>
  <c r="F24" i="9"/>
  <c r="E24" i="9"/>
  <c r="N55" i="8"/>
  <c r="M55" i="8"/>
  <c r="L55" i="8"/>
  <c r="K55" i="8"/>
  <c r="J55" i="8"/>
  <c r="I55" i="8"/>
  <c r="H55" i="8"/>
  <c r="G55" i="8"/>
  <c r="F55" i="8"/>
  <c r="E55" i="8"/>
  <c r="N53" i="8"/>
  <c r="M53" i="8"/>
  <c r="L53" i="8"/>
  <c r="K53" i="8"/>
  <c r="J53" i="8"/>
  <c r="I53" i="8"/>
  <c r="H53" i="8"/>
  <c r="G53" i="8"/>
  <c r="F53" i="8"/>
  <c r="E53" i="8"/>
  <c r="N51" i="8"/>
  <c r="M51" i="8"/>
  <c r="L51" i="8"/>
  <c r="K51" i="8"/>
  <c r="J51" i="8"/>
  <c r="I51" i="8"/>
  <c r="H51" i="8"/>
  <c r="G51" i="8"/>
  <c r="F51" i="8"/>
  <c r="E51" i="8"/>
  <c r="N49" i="8"/>
  <c r="M49" i="8"/>
  <c r="L49" i="8"/>
  <c r="K49" i="8"/>
  <c r="J49" i="8"/>
  <c r="I49" i="8"/>
  <c r="H49" i="8"/>
  <c r="G49" i="8"/>
  <c r="F49" i="8"/>
  <c r="E49" i="8"/>
  <c r="N47" i="8"/>
  <c r="M47" i="8"/>
  <c r="L47" i="8"/>
  <c r="K47" i="8"/>
  <c r="J47" i="8"/>
  <c r="I47" i="8"/>
  <c r="H47" i="8"/>
  <c r="G47" i="8"/>
  <c r="F47" i="8"/>
  <c r="E47" i="8"/>
  <c r="N45" i="8"/>
  <c r="M45" i="8"/>
  <c r="L45" i="8"/>
  <c r="K45" i="8"/>
  <c r="J45" i="8"/>
  <c r="I45" i="8"/>
  <c r="H45" i="8"/>
  <c r="G45" i="8"/>
  <c r="F45" i="8"/>
  <c r="E45" i="8"/>
  <c r="N43" i="8"/>
  <c r="M43" i="8"/>
  <c r="L43" i="8"/>
  <c r="K43" i="8"/>
  <c r="J43" i="8"/>
  <c r="I43" i="8"/>
  <c r="H43" i="8"/>
  <c r="G43" i="8"/>
  <c r="F43" i="8"/>
  <c r="E43" i="8"/>
  <c r="N40" i="8"/>
  <c r="M40" i="8"/>
  <c r="L40" i="8"/>
  <c r="K40" i="8"/>
  <c r="J40" i="8"/>
  <c r="I40" i="8"/>
  <c r="H40" i="8"/>
  <c r="G40" i="8"/>
  <c r="F40" i="8"/>
  <c r="E40" i="8"/>
  <c r="N38" i="8"/>
  <c r="M38" i="8"/>
  <c r="L38" i="8"/>
  <c r="K38" i="8"/>
  <c r="J38" i="8"/>
  <c r="I38" i="8"/>
  <c r="H38" i="8"/>
  <c r="G38" i="8"/>
  <c r="F38" i="8"/>
  <c r="E38" i="8"/>
  <c r="N36" i="8"/>
  <c r="M36" i="8"/>
  <c r="L36" i="8"/>
  <c r="K36" i="8"/>
  <c r="J36" i="8"/>
  <c r="I36" i="8"/>
  <c r="H36" i="8"/>
  <c r="G36" i="8"/>
  <c r="F36" i="8"/>
  <c r="E36" i="8"/>
  <c r="N34" i="8"/>
  <c r="M34" i="8"/>
  <c r="L34" i="8"/>
  <c r="K34" i="8"/>
  <c r="J34" i="8"/>
  <c r="I34" i="8"/>
  <c r="H34" i="8"/>
  <c r="G34" i="8"/>
  <c r="F34" i="8"/>
  <c r="E34" i="8"/>
  <c r="N32" i="8"/>
  <c r="M32" i="8"/>
  <c r="L32" i="8"/>
  <c r="K32" i="8"/>
  <c r="J32" i="8"/>
  <c r="I32" i="8"/>
  <c r="H32" i="8"/>
  <c r="G32" i="8"/>
  <c r="F32" i="8"/>
  <c r="E32" i="8"/>
  <c r="N30" i="8"/>
  <c r="M30" i="8"/>
  <c r="L30" i="8"/>
  <c r="K30" i="8"/>
  <c r="J30" i="8"/>
  <c r="I30" i="8"/>
  <c r="H30" i="8"/>
  <c r="G30" i="8"/>
  <c r="F30" i="8"/>
  <c r="E30" i="8"/>
  <c r="N28" i="8"/>
  <c r="M28" i="8"/>
  <c r="L28" i="8"/>
  <c r="K28" i="8"/>
  <c r="J28" i="8"/>
  <c r="I28" i="8"/>
  <c r="H28" i="8"/>
  <c r="G28" i="8"/>
  <c r="F28" i="8"/>
  <c r="E28" i="8"/>
  <c r="N26" i="8"/>
  <c r="M26" i="8"/>
  <c r="L26" i="8"/>
  <c r="K26" i="8"/>
  <c r="J26" i="8"/>
  <c r="I26" i="8"/>
  <c r="H26" i="8"/>
  <c r="G26" i="8"/>
  <c r="F26" i="8"/>
  <c r="E26" i="8"/>
  <c r="N24" i="8"/>
  <c r="M24" i="8"/>
  <c r="L24" i="8"/>
  <c r="K24" i="8"/>
  <c r="J24" i="8"/>
  <c r="I24" i="8"/>
  <c r="H24" i="8"/>
  <c r="G24" i="8"/>
  <c r="F24" i="8"/>
  <c r="E24" i="8"/>
  <c r="N55" i="7"/>
  <c r="M55" i="7"/>
  <c r="L55" i="7"/>
  <c r="K55" i="7"/>
  <c r="J55" i="7"/>
  <c r="I55" i="7"/>
  <c r="H55" i="7"/>
  <c r="G55" i="7"/>
  <c r="F55" i="7"/>
  <c r="E55" i="7"/>
  <c r="N53" i="7"/>
  <c r="M53" i="7"/>
  <c r="L53" i="7"/>
  <c r="K53" i="7"/>
  <c r="J53" i="7"/>
  <c r="I53" i="7"/>
  <c r="H53" i="7"/>
  <c r="G53" i="7"/>
  <c r="F53" i="7"/>
  <c r="E53" i="7"/>
  <c r="N51" i="7"/>
  <c r="M51" i="7"/>
  <c r="L51" i="7"/>
  <c r="K51" i="7"/>
  <c r="J51" i="7"/>
  <c r="I51" i="7"/>
  <c r="H51" i="7"/>
  <c r="G51" i="7"/>
  <c r="F51" i="7"/>
  <c r="E51" i="7"/>
  <c r="N49" i="7"/>
  <c r="M49" i="7"/>
  <c r="L49" i="7"/>
  <c r="K49" i="7"/>
  <c r="J49" i="7"/>
  <c r="I49" i="7"/>
  <c r="H49" i="7"/>
  <c r="G49" i="7"/>
  <c r="F49" i="7"/>
  <c r="E49" i="7"/>
  <c r="N47" i="7"/>
  <c r="M47" i="7"/>
  <c r="L47" i="7"/>
  <c r="K47" i="7"/>
  <c r="J47" i="7"/>
  <c r="I47" i="7"/>
  <c r="H47" i="7"/>
  <c r="G47" i="7"/>
  <c r="F47" i="7"/>
  <c r="E47" i="7"/>
  <c r="N45" i="7"/>
  <c r="M45" i="7"/>
  <c r="L45" i="7"/>
  <c r="K45" i="7"/>
  <c r="J45" i="7"/>
  <c r="I45" i="7"/>
  <c r="H45" i="7"/>
  <c r="G45" i="7"/>
  <c r="F45" i="7"/>
  <c r="E45" i="7"/>
  <c r="N43" i="7"/>
  <c r="M43" i="7"/>
  <c r="L43" i="7"/>
  <c r="K43" i="7"/>
  <c r="J43" i="7"/>
  <c r="I43" i="7"/>
  <c r="H43" i="7"/>
  <c r="G43" i="7"/>
  <c r="F43" i="7"/>
  <c r="E43" i="7"/>
  <c r="N40" i="7"/>
  <c r="M40" i="7"/>
  <c r="L40" i="7"/>
  <c r="K40" i="7"/>
  <c r="J40" i="7"/>
  <c r="I40" i="7"/>
  <c r="H40" i="7"/>
  <c r="G40" i="7"/>
  <c r="F40" i="7"/>
  <c r="E40" i="7"/>
  <c r="N38" i="7"/>
  <c r="M38" i="7"/>
  <c r="L38" i="7"/>
  <c r="K38" i="7"/>
  <c r="J38" i="7"/>
  <c r="I38" i="7"/>
  <c r="H38" i="7"/>
  <c r="G38" i="7"/>
  <c r="F38" i="7"/>
  <c r="E38" i="7"/>
  <c r="N36" i="7"/>
  <c r="M36" i="7"/>
  <c r="L36" i="7"/>
  <c r="K36" i="7"/>
  <c r="J36" i="7"/>
  <c r="I36" i="7"/>
  <c r="H36" i="7"/>
  <c r="G36" i="7"/>
  <c r="F36" i="7"/>
  <c r="E36" i="7"/>
  <c r="N34" i="7"/>
  <c r="M34" i="7"/>
  <c r="L34" i="7"/>
  <c r="K34" i="7"/>
  <c r="J34" i="7"/>
  <c r="I34" i="7"/>
  <c r="H34" i="7"/>
  <c r="G34" i="7"/>
  <c r="F34" i="7"/>
  <c r="E34" i="7"/>
  <c r="N32" i="7"/>
  <c r="M32" i="7"/>
  <c r="L32" i="7"/>
  <c r="K32" i="7"/>
  <c r="J32" i="7"/>
  <c r="I32" i="7"/>
  <c r="H32" i="7"/>
  <c r="G32" i="7"/>
  <c r="F32" i="7"/>
  <c r="E32" i="7"/>
  <c r="N30" i="7"/>
  <c r="M30" i="7"/>
  <c r="L30" i="7"/>
  <c r="K30" i="7"/>
  <c r="J30" i="7"/>
  <c r="I30" i="7"/>
  <c r="H30" i="7"/>
  <c r="G30" i="7"/>
  <c r="F30" i="7"/>
  <c r="E30" i="7"/>
  <c r="N28" i="7"/>
  <c r="M28" i="7"/>
  <c r="L28" i="7"/>
  <c r="K28" i="7"/>
  <c r="J28" i="7"/>
  <c r="I28" i="7"/>
  <c r="H28" i="7"/>
  <c r="G28" i="7"/>
  <c r="F28" i="7"/>
  <c r="E28" i="7"/>
  <c r="N26" i="7"/>
  <c r="M26" i="7"/>
  <c r="L26" i="7"/>
  <c r="K26" i="7"/>
  <c r="J26" i="7"/>
  <c r="I26" i="7"/>
  <c r="H26" i="7"/>
  <c r="G26" i="7"/>
  <c r="F26" i="7"/>
  <c r="E26" i="7"/>
  <c r="N24" i="7"/>
  <c r="M24" i="7"/>
  <c r="L24" i="7"/>
  <c r="K24" i="7"/>
  <c r="J24" i="7"/>
  <c r="I24" i="7"/>
  <c r="H24" i="7"/>
  <c r="G24" i="7"/>
  <c r="F24" i="7"/>
  <c r="E24" i="7"/>
  <c r="N55" i="5"/>
  <c r="M55" i="5"/>
  <c r="L55" i="5"/>
  <c r="K55" i="5"/>
  <c r="J55" i="5"/>
  <c r="I55" i="5"/>
  <c r="H55" i="5"/>
  <c r="G55" i="5"/>
  <c r="F55" i="5"/>
  <c r="E55" i="5"/>
  <c r="N53" i="5"/>
  <c r="M53" i="5"/>
  <c r="L53" i="5"/>
  <c r="K53" i="5"/>
  <c r="J53" i="5"/>
  <c r="I53" i="5"/>
  <c r="H53" i="5"/>
  <c r="G53" i="5"/>
  <c r="F53" i="5"/>
  <c r="E53" i="5"/>
  <c r="N51" i="5"/>
  <c r="M51" i="5"/>
  <c r="L51" i="5"/>
  <c r="K51" i="5"/>
  <c r="J51" i="5"/>
  <c r="I51" i="5"/>
  <c r="H51" i="5"/>
  <c r="G51" i="5"/>
  <c r="F51" i="5"/>
  <c r="E51" i="5"/>
  <c r="N49" i="5"/>
  <c r="M49" i="5"/>
  <c r="L49" i="5"/>
  <c r="K49" i="5"/>
  <c r="J49" i="5"/>
  <c r="I49" i="5"/>
  <c r="H49" i="5"/>
  <c r="G49" i="5"/>
  <c r="F49" i="5"/>
  <c r="E49" i="5"/>
  <c r="N47" i="5"/>
  <c r="M47" i="5"/>
  <c r="L47" i="5"/>
  <c r="K47" i="5"/>
  <c r="J47" i="5"/>
  <c r="I47" i="5"/>
  <c r="H47" i="5"/>
  <c r="G47" i="5"/>
  <c r="F47" i="5"/>
  <c r="E47" i="5"/>
  <c r="N45" i="5"/>
  <c r="M45" i="5"/>
  <c r="L45" i="5"/>
  <c r="K45" i="5"/>
  <c r="J45" i="5"/>
  <c r="I45" i="5"/>
  <c r="H45" i="5"/>
  <c r="G45" i="5"/>
  <c r="F45" i="5"/>
  <c r="E45" i="5"/>
  <c r="N43" i="5"/>
  <c r="M43" i="5"/>
  <c r="L43" i="5"/>
  <c r="K43" i="5"/>
  <c r="J43" i="5"/>
  <c r="I43" i="5"/>
  <c r="H43" i="5"/>
  <c r="G43" i="5"/>
  <c r="F43" i="5"/>
  <c r="E43" i="5"/>
  <c r="N40" i="5"/>
  <c r="M40" i="5"/>
  <c r="L40" i="5"/>
  <c r="K40" i="5"/>
  <c r="J40" i="5"/>
  <c r="I40" i="5"/>
  <c r="H40" i="5"/>
  <c r="G40" i="5"/>
  <c r="F40" i="5"/>
  <c r="E40" i="5"/>
  <c r="N38" i="5"/>
  <c r="M38" i="5"/>
  <c r="L38" i="5"/>
  <c r="K38" i="5"/>
  <c r="J38" i="5"/>
  <c r="I38" i="5"/>
  <c r="H38" i="5"/>
  <c r="G38" i="5"/>
  <c r="F38" i="5"/>
  <c r="E38" i="5"/>
  <c r="N36" i="5"/>
  <c r="M36" i="5"/>
  <c r="L36" i="5"/>
  <c r="K36" i="5"/>
  <c r="J36" i="5"/>
  <c r="I36" i="5"/>
  <c r="H36" i="5"/>
  <c r="G36" i="5"/>
  <c r="F36" i="5"/>
  <c r="E36" i="5"/>
  <c r="N34" i="5"/>
  <c r="M34" i="5"/>
  <c r="L34" i="5"/>
  <c r="K34" i="5"/>
  <c r="J34" i="5"/>
  <c r="I34" i="5"/>
  <c r="H34" i="5"/>
  <c r="G34" i="5"/>
  <c r="F34" i="5"/>
  <c r="E34" i="5"/>
  <c r="N32" i="5"/>
  <c r="M32" i="5"/>
  <c r="L32" i="5"/>
  <c r="K32" i="5"/>
  <c r="J32" i="5"/>
  <c r="I32" i="5"/>
  <c r="H32" i="5"/>
  <c r="G32" i="5"/>
  <c r="F32" i="5"/>
  <c r="E32" i="5"/>
  <c r="N30" i="5"/>
  <c r="M30" i="5"/>
  <c r="L30" i="5"/>
  <c r="K30" i="5"/>
  <c r="J30" i="5"/>
  <c r="I30" i="5"/>
  <c r="H30" i="5"/>
  <c r="G30" i="5"/>
  <c r="F30" i="5"/>
  <c r="E30" i="5"/>
  <c r="N28" i="5"/>
  <c r="M28" i="5"/>
  <c r="L28" i="5"/>
  <c r="K28" i="5"/>
  <c r="J28" i="5"/>
  <c r="I28" i="5"/>
  <c r="H28" i="5"/>
  <c r="G28" i="5"/>
  <c r="F28" i="5"/>
  <c r="E28" i="5"/>
  <c r="N26" i="5"/>
  <c r="M26" i="5"/>
  <c r="L26" i="5"/>
  <c r="K26" i="5"/>
  <c r="J26" i="5"/>
  <c r="I26" i="5"/>
  <c r="H26" i="5"/>
  <c r="G26" i="5"/>
  <c r="F26" i="5"/>
  <c r="E26" i="5"/>
  <c r="N24" i="5"/>
  <c r="M24" i="5"/>
  <c r="L24" i="5"/>
  <c r="K24" i="5"/>
  <c r="J24" i="5"/>
  <c r="I24" i="5"/>
  <c r="H24" i="5"/>
  <c r="G24" i="5"/>
  <c r="F24" i="5"/>
  <c r="E24" i="5"/>
  <c r="O19" i="14"/>
  <c r="N19" i="14"/>
  <c r="M19" i="14"/>
  <c r="L19" i="14"/>
  <c r="K19" i="14"/>
  <c r="J19" i="14"/>
  <c r="I19" i="14"/>
  <c r="H19" i="14"/>
  <c r="G19" i="14"/>
  <c r="F19" i="14"/>
  <c r="O17" i="14"/>
  <c r="N17" i="14"/>
  <c r="M17" i="14"/>
  <c r="L17" i="14"/>
  <c r="K17" i="14"/>
  <c r="J17" i="14"/>
  <c r="I17" i="14"/>
  <c r="H17" i="14"/>
  <c r="G17" i="14"/>
  <c r="F17" i="14"/>
  <c r="O15" i="14"/>
  <c r="N15" i="14"/>
  <c r="M15" i="14"/>
  <c r="L15" i="14"/>
  <c r="K15" i="14"/>
  <c r="J15" i="14"/>
  <c r="I15" i="14"/>
  <c r="H15" i="14"/>
  <c r="G15" i="14"/>
  <c r="F15" i="14"/>
  <c r="O13" i="14"/>
  <c r="N13" i="14"/>
  <c r="M13" i="14"/>
  <c r="L13" i="14"/>
  <c r="K13" i="14"/>
  <c r="J13" i="14"/>
  <c r="I13" i="14"/>
  <c r="H13" i="14"/>
  <c r="G13" i="14"/>
  <c r="F13" i="14"/>
  <c r="O11" i="14"/>
  <c r="N11" i="14"/>
  <c r="M11" i="14"/>
  <c r="L11" i="14"/>
  <c r="K11" i="14"/>
  <c r="J11" i="14"/>
  <c r="I11" i="14"/>
  <c r="H11" i="14"/>
  <c r="G11" i="14"/>
  <c r="F11" i="14"/>
  <c r="O9" i="14"/>
  <c r="N9" i="14"/>
  <c r="M9" i="14"/>
  <c r="L9" i="14"/>
  <c r="K9" i="14"/>
  <c r="J9" i="14"/>
  <c r="I9" i="14"/>
  <c r="H9" i="14"/>
  <c r="G9" i="14"/>
  <c r="F9" i="14"/>
  <c r="O7" i="14"/>
  <c r="N7" i="14"/>
  <c r="M7" i="14"/>
  <c r="L7" i="14"/>
  <c r="K7" i="14"/>
  <c r="J7" i="14"/>
  <c r="I7" i="14"/>
  <c r="H7" i="14"/>
  <c r="G7" i="14"/>
  <c r="F7" i="14"/>
  <c r="O5" i="14"/>
  <c r="N5" i="14"/>
  <c r="M5" i="14"/>
  <c r="L5" i="14"/>
  <c r="K5" i="14"/>
  <c r="J5" i="14"/>
  <c r="I5" i="14"/>
  <c r="H5" i="14"/>
  <c r="G5" i="14"/>
  <c r="F5" i="14"/>
  <c r="O19" i="13"/>
  <c r="N19" i="13"/>
  <c r="M19" i="13"/>
  <c r="L19" i="13"/>
  <c r="K19" i="13"/>
  <c r="J19" i="13"/>
  <c r="I19" i="13"/>
  <c r="H19" i="13"/>
  <c r="G19" i="13"/>
  <c r="F19" i="13"/>
  <c r="O17" i="13"/>
  <c r="N17" i="13"/>
  <c r="M17" i="13"/>
  <c r="L17" i="13"/>
  <c r="K17" i="13"/>
  <c r="J17" i="13"/>
  <c r="I17" i="13"/>
  <c r="H17" i="13"/>
  <c r="G17" i="13"/>
  <c r="F17" i="13"/>
  <c r="O15" i="13"/>
  <c r="N15" i="13"/>
  <c r="M15" i="13"/>
  <c r="L15" i="13"/>
  <c r="K15" i="13"/>
  <c r="J15" i="13"/>
  <c r="I15" i="13"/>
  <c r="H15" i="13"/>
  <c r="G15" i="13"/>
  <c r="F15" i="13"/>
  <c r="O13" i="13"/>
  <c r="N13" i="13"/>
  <c r="M13" i="13"/>
  <c r="L13" i="13"/>
  <c r="K13" i="13"/>
  <c r="J13" i="13"/>
  <c r="I13" i="13"/>
  <c r="H13" i="13"/>
  <c r="G13" i="13"/>
  <c r="F13" i="13"/>
  <c r="O11" i="13"/>
  <c r="N11" i="13"/>
  <c r="M11" i="13"/>
  <c r="L11" i="13"/>
  <c r="K11" i="13"/>
  <c r="J11" i="13"/>
  <c r="I11" i="13"/>
  <c r="H11" i="13"/>
  <c r="G11" i="13"/>
  <c r="F11" i="13"/>
  <c r="O9" i="13"/>
  <c r="N9" i="13"/>
  <c r="M9" i="13"/>
  <c r="L9" i="13"/>
  <c r="K9" i="13"/>
  <c r="J9" i="13"/>
  <c r="I9" i="13"/>
  <c r="H9" i="13"/>
  <c r="G9" i="13"/>
  <c r="F9" i="13"/>
  <c r="O7" i="13"/>
  <c r="N7" i="13"/>
  <c r="M7" i="13"/>
  <c r="L7" i="13"/>
  <c r="K7" i="13"/>
  <c r="J7" i="13"/>
  <c r="I7" i="13"/>
  <c r="H7" i="13"/>
  <c r="G7" i="13"/>
  <c r="F7" i="13"/>
  <c r="O5" i="13"/>
  <c r="N5" i="13"/>
  <c r="M5" i="13"/>
  <c r="L5" i="13"/>
  <c r="K5" i="13"/>
  <c r="J5" i="13"/>
  <c r="I5" i="13"/>
  <c r="H5" i="13"/>
  <c r="G5" i="13"/>
  <c r="F5" i="13"/>
  <c r="O19" i="12"/>
  <c r="N19" i="12"/>
  <c r="M19" i="12"/>
  <c r="L19" i="12"/>
  <c r="K19" i="12"/>
  <c r="J19" i="12"/>
  <c r="I19" i="12"/>
  <c r="H19" i="12"/>
  <c r="G19" i="12"/>
  <c r="F19" i="12"/>
  <c r="O17" i="12"/>
  <c r="N17" i="12"/>
  <c r="M17" i="12"/>
  <c r="L17" i="12"/>
  <c r="K17" i="12"/>
  <c r="J17" i="12"/>
  <c r="I17" i="12"/>
  <c r="H17" i="12"/>
  <c r="G17" i="12"/>
  <c r="F17" i="12"/>
  <c r="O15" i="12"/>
  <c r="N15" i="12"/>
  <c r="M15" i="12"/>
  <c r="L15" i="12"/>
  <c r="K15" i="12"/>
  <c r="J15" i="12"/>
  <c r="I15" i="12"/>
  <c r="H15" i="12"/>
  <c r="G15" i="12"/>
  <c r="F15" i="12"/>
  <c r="O13" i="12"/>
  <c r="N13" i="12"/>
  <c r="M13" i="12"/>
  <c r="L13" i="12"/>
  <c r="K13" i="12"/>
  <c r="J13" i="12"/>
  <c r="I13" i="12"/>
  <c r="H13" i="12"/>
  <c r="G13" i="12"/>
  <c r="F13" i="12"/>
  <c r="O11" i="12"/>
  <c r="N11" i="12"/>
  <c r="M11" i="12"/>
  <c r="L11" i="12"/>
  <c r="K11" i="12"/>
  <c r="J11" i="12"/>
  <c r="I11" i="12"/>
  <c r="H11" i="12"/>
  <c r="G11" i="12"/>
  <c r="F11" i="12"/>
  <c r="O9" i="12"/>
  <c r="N9" i="12"/>
  <c r="M9" i="12"/>
  <c r="L9" i="12"/>
  <c r="K9" i="12"/>
  <c r="J9" i="12"/>
  <c r="I9" i="12"/>
  <c r="H9" i="12"/>
  <c r="G9" i="12"/>
  <c r="F9" i="12"/>
  <c r="O7" i="12"/>
  <c r="N7" i="12"/>
  <c r="M7" i="12"/>
  <c r="L7" i="12"/>
  <c r="K7" i="12"/>
  <c r="J7" i="12"/>
  <c r="I7" i="12"/>
  <c r="H7" i="12"/>
  <c r="G7" i="12"/>
  <c r="F7" i="12"/>
  <c r="O5" i="12"/>
  <c r="N5" i="12"/>
  <c r="M5" i="12"/>
  <c r="L5" i="12"/>
  <c r="K5" i="12"/>
  <c r="J5" i="12"/>
  <c r="I5" i="12"/>
  <c r="H5" i="12"/>
  <c r="G5" i="12"/>
  <c r="F5" i="12"/>
  <c r="O19" i="10"/>
  <c r="N19" i="10"/>
  <c r="M19" i="10"/>
  <c r="L19" i="10"/>
  <c r="K19" i="10"/>
  <c r="J19" i="10"/>
  <c r="I19" i="10"/>
  <c r="H19" i="10"/>
  <c r="G19" i="10"/>
  <c r="F19" i="10"/>
  <c r="O17" i="10"/>
  <c r="N17" i="10"/>
  <c r="M17" i="10"/>
  <c r="L17" i="10"/>
  <c r="K17" i="10"/>
  <c r="J17" i="10"/>
  <c r="I17" i="10"/>
  <c r="H17" i="10"/>
  <c r="G17" i="10"/>
  <c r="F17" i="10"/>
  <c r="O15" i="10"/>
  <c r="N15" i="10"/>
  <c r="M15" i="10"/>
  <c r="L15" i="10"/>
  <c r="K15" i="10"/>
  <c r="J15" i="10"/>
  <c r="I15" i="10"/>
  <c r="H15" i="10"/>
  <c r="G15" i="10"/>
  <c r="F15" i="10"/>
  <c r="O13" i="10"/>
  <c r="N13" i="10"/>
  <c r="M13" i="10"/>
  <c r="L13" i="10"/>
  <c r="K13" i="10"/>
  <c r="J13" i="10"/>
  <c r="I13" i="10"/>
  <c r="H13" i="10"/>
  <c r="G13" i="10"/>
  <c r="F13" i="10"/>
  <c r="O11" i="10"/>
  <c r="N11" i="10"/>
  <c r="M11" i="10"/>
  <c r="L11" i="10"/>
  <c r="K11" i="10"/>
  <c r="J11" i="10"/>
  <c r="I11" i="10"/>
  <c r="H11" i="10"/>
  <c r="G11" i="10"/>
  <c r="F11" i="10"/>
  <c r="O9" i="10"/>
  <c r="N9" i="10"/>
  <c r="M9" i="10"/>
  <c r="L9" i="10"/>
  <c r="K9" i="10"/>
  <c r="J9" i="10"/>
  <c r="I9" i="10"/>
  <c r="H9" i="10"/>
  <c r="G9" i="10"/>
  <c r="F9" i="10"/>
  <c r="O7" i="10"/>
  <c r="N7" i="10"/>
  <c r="M7" i="10"/>
  <c r="L7" i="10"/>
  <c r="K7" i="10"/>
  <c r="J7" i="10"/>
  <c r="I7" i="10"/>
  <c r="H7" i="10"/>
  <c r="G7" i="10"/>
  <c r="F7" i="10"/>
  <c r="O5" i="10"/>
  <c r="N5" i="10"/>
  <c r="M5" i="10"/>
  <c r="L5" i="10"/>
  <c r="K5" i="10"/>
  <c r="J5" i="10"/>
  <c r="I5" i="10"/>
  <c r="H5" i="10"/>
  <c r="G5" i="10"/>
  <c r="F5" i="10"/>
  <c r="O19" i="9"/>
  <c r="N19" i="9"/>
  <c r="M19" i="9"/>
  <c r="L19" i="9"/>
  <c r="K19" i="9"/>
  <c r="J19" i="9"/>
  <c r="I19" i="9"/>
  <c r="H19" i="9"/>
  <c r="G19" i="9"/>
  <c r="F19" i="9"/>
  <c r="O17" i="9"/>
  <c r="N17" i="9"/>
  <c r="M17" i="9"/>
  <c r="L17" i="9"/>
  <c r="K17" i="9"/>
  <c r="J17" i="9"/>
  <c r="I17" i="9"/>
  <c r="H17" i="9"/>
  <c r="G17" i="9"/>
  <c r="F17" i="9"/>
  <c r="O15" i="9"/>
  <c r="N15" i="9"/>
  <c r="M15" i="9"/>
  <c r="L15" i="9"/>
  <c r="K15" i="9"/>
  <c r="J15" i="9"/>
  <c r="I15" i="9"/>
  <c r="H15" i="9"/>
  <c r="G15" i="9"/>
  <c r="F15" i="9"/>
  <c r="O13" i="9"/>
  <c r="N13" i="9"/>
  <c r="M13" i="9"/>
  <c r="L13" i="9"/>
  <c r="K13" i="9"/>
  <c r="J13" i="9"/>
  <c r="I13" i="9"/>
  <c r="H13" i="9"/>
  <c r="G13" i="9"/>
  <c r="F13" i="9"/>
  <c r="O11" i="9"/>
  <c r="N11" i="9"/>
  <c r="M11" i="9"/>
  <c r="L11" i="9"/>
  <c r="K11" i="9"/>
  <c r="J11" i="9"/>
  <c r="I11" i="9"/>
  <c r="H11" i="9"/>
  <c r="G11" i="9"/>
  <c r="F11" i="9"/>
  <c r="O9" i="9"/>
  <c r="N9" i="9"/>
  <c r="M9" i="9"/>
  <c r="L9" i="9"/>
  <c r="K9" i="9"/>
  <c r="J9" i="9"/>
  <c r="I9" i="9"/>
  <c r="H9" i="9"/>
  <c r="G9" i="9"/>
  <c r="F9" i="9"/>
  <c r="O7" i="9"/>
  <c r="N7" i="9"/>
  <c r="M7" i="9"/>
  <c r="L7" i="9"/>
  <c r="K7" i="9"/>
  <c r="J7" i="9"/>
  <c r="I7" i="9"/>
  <c r="H7" i="9"/>
  <c r="G7" i="9"/>
  <c r="F7" i="9"/>
  <c r="O5" i="9"/>
  <c r="N5" i="9"/>
  <c r="M5" i="9"/>
  <c r="L5" i="9"/>
  <c r="K5" i="9"/>
  <c r="J5" i="9"/>
  <c r="I5" i="9"/>
  <c r="H5" i="9"/>
  <c r="G5" i="9"/>
  <c r="F5" i="9"/>
  <c r="O19" i="8"/>
  <c r="N19" i="8"/>
  <c r="M19" i="8"/>
  <c r="L19" i="8"/>
  <c r="K19" i="8"/>
  <c r="J19" i="8"/>
  <c r="I19" i="8"/>
  <c r="H19" i="8"/>
  <c r="G19" i="8"/>
  <c r="F19" i="8"/>
  <c r="O17" i="8"/>
  <c r="N17" i="8"/>
  <c r="M17" i="8"/>
  <c r="L17" i="8"/>
  <c r="K17" i="8"/>
  <c r="J17" i="8"/>
  <c r="I17" i="8"/>
  <c r="H17" i="8"/>
  <c r="G17" i="8"/>
  <c r="F17" i="8"/>
  <c r="O15" i="8"/>
  <c r="N15" i="8"/>
  <c r="M15" i="8"/>
  <c r="L15" i="8"/>
  <c r="K15" i="8"/>
  <c r="J15" i="8"/>
  <c r="I15" i="8"/>
  <c r="H15" i="8"/>
  <c r="G15" i="8"/>
  <c r="F15" i="8"/>
  <c r="O13" i="8"/>
  <c r="N13" i="8"/>
  <c r="M13" i="8"/>
  <c r="L13" i="8"/>
  <c r="K13" i="8"/>
  <c r="J13" i="8"/>
  <c r="I13" i="8"/>
  <c r="H13" i="8"/>
  <c r="G13" i="8"/>
  <c r="F13" i="8"/>
  <c r="O11" i="8"/>
  <c r="N11" i="8"/>
  <c r="M11" i="8"/>
  <c r="L11" i="8"/>
  <c r="K11" i="8"/>
  <c r="J11" i="8"/>
  <c r="I11" i="8"/>
  <c r="H11" i="8"/>
  <c r="G11" i="8"/>
  <c r="F11" i="8"/>
  <c r="O9" i="8"/>
  <c r="N9" i="8"/>
  <c r="M9" i="8"/>
  <c r="L9" i="8"/>
  <c r="K9" i="8"/>
  <c r="J9" i="8"/>
  <c r="I9" i="8"/>
  <c r="H9" i="8"/>
  <c r="G9" i="8"/>
  <c r="F9" i="8"/>
  <c r="O7" i="8"/>
  <c r="N7" i="8"/>
  <c r="M7" i="8"/>
  <c r="L7" i="8"/>
  <c r="K7" i="8"/>
  <c r="J7" i="8"/>
  <c r="I7" i="8"/>
  <c r="H7" i="8"/>
  <c r="G7" i="8"/>
  <c r="F7" i="8"/>
  <c r="O5" i="8"/>
  <c r="N5" i="8"/>
  <c r="M5" i="8"/>
  <c r="L5" i="8"/>
  <c r="K5" i="8"/>
  <c r="J5" i="8"/>
  <c r="I5" i="8"/>
  <c r="H5" i="8"/>
  <c r="G5" i="8"/>
  <c r="F5" i="8"/>
  <c r="O19" i="7"/>
  <c r="N19" i="7"/>
  <c r="M19" i="7"/>
  <c r="L19" i="7"/>
  <c r="K19" i="7"/>
  <c r="J19" i="7"/>
  <c r="I19" i="7"/>
  <c r="H19" i="7"/>
  <c r="G19" i="7"/>
  <c r="F19" i="7"/>
  <c r="O17" i="7"/>
  <c r="N17" i="7"/>
  <c r="M17" i="7"/>
  <c r="L17" i="7"/>
  <c r="K17" i="7"/>
  <c r="J17" i="7"/>
  <c r="I17" i="7"/>
  <c r="H17" i="7"/>
  <c r="G17" i="7"/>
  <c r="F17" i="7"/>
  <c r="O15" i="7"/>
  <c r="N15" i="7"/>
  <c r="M15" i="7"/>
  <c r="L15" i="7"/>
  <c r="K15" i="7"/>
  <c r="J15" i="7"/>
  <c r="I15" i="7"/>
  <c r="H15" i="7"/>
  <c r="G15" i="7"/>
  <c r="F15" i="7"/>
  <c r="O13" i="7"/>
  <c r="N13" i="7"/>
  <c r="M13" i="7"/>
  <c r="L13" i="7"/>
  <c r="K13" i="7"/>
  <c r="J13" i="7"/>
  <c r="I13" i="7"/>
  <c r="H13" i="7"/>
  <c r="G13" i="7"/>
  <c r="F13" i="7"/>
  <c r="O11" i="7"/>
  <c r="N11" i="7"/>
  <c r="M11" i="7"/>
  <c r="L11" i="7"/>
  <c r="K11" i="7"/>
  <c r="J11" i="7"/>
  <c r="I11" i="7"/>
  <c r="H11" i="7"/>
  <c r="G11" i="7"/>
  <c r="F11" i="7"/>
  <c r="O9" i="7"/>
  <c r="N9" i="7"/>
  <c r="M9" i="7"/>
  <c r="L9" i="7"/>
  <c r="K9" i="7"/>
  <c r="J9" i="7"/>
  <c r="I9" i="7"/>
  <c r="H9" i="7"/>
  <c r="G9" i="7"/>
  <c r="F9" i="7"/>
  <c r="O7" i="7"/>
  <c r="N7" i="7"/>
  <c r="M7" i="7"/>
  <c r="L7" i="7"/>
  <c r="K7" i="7"/>
  <c r="J7" i="7"/>
  <c r="I7" i="7"/>
  <c r="H7" i="7"/>
  <c r="G7" i="7"/>
  <c r="F7" i="7"/>
  <c r="O5" i="7"/>
  <c r="N5" i="7"/>
  <c r="M5" i="7"/>
  <c r="L5" i="7"/>
  <c r="K5" i="7"/>
  <c r="J5" i="7"/>
  <c r="I5" i="7"/>
  <c r="H5" i="7"/>
  <c r="G5" i="7"/>
  <c r="F5" i="7"/>
  <c r="O19" i="5"/>
  <c r="N19" i="5"/>
  <c r="M19" i="5"/>
  <c r="L19" i="5"/>
  <c r="K19" i="5"/>
  <c r="J19" i="5"/>
  <c r="I19" i="5"/>
  <c r="H19" i="5"/>
  <c r="G19" i="5"/>
  <c r="F19" i="5"/>
  <c r="O17" i="5"/>
  <c r="N17" i="5"/>
  <c r="M17" i="5"/>
  <c r="L17" i="5"/>
  <c r="K17" i="5"/>
  <c r="J17" i="5"/>
  <c r="I17" i="5"/>
  <c r="H17" i="5"/>
  <c r="G17" i="5"/>
  <c r="F17" i="5"/>
  <c r="O15" i="5"/>
  <c r="N15" i="5"/>
  <c r="M15" i="5"/>
  <c r="L15" i="5"/>
  <c r="K15" i="5"/>
  <c r="J15" i="5"/>
  <c r="I15" i="5"/>
  <c r="H15" i="5"/>
  <c r="G15" i="5"/>
  <c r="F15" i="5"/>
  <c r="O13" i="5"/>
  <c r="N13" i="5"/>
  <c r="M13" i="5"/>
  <c r="L13" i="5"/>
  <c r="K13" i="5"/>
  <c r="J13" i="5"/>
  <c r="I13" i="5"/>
  <c r="H13" i="5"/>
  <c r="G13" i="5"/>
  <c r="F13" i="5"/>
  <c r="O11" i="5"/>
  <c r="N11" i="5"/>
  <c r="M11" i="5"/>
  <c r="L11" i="5"/>
  <c r="K11" i="5"/>
  <c r="J11" i="5"/>
  <c r="I11" i="5"/>
  <c r="H11" i="5"/>
  <c r="G11" i="5"/>
  <c r="F11" i="5"/>
  <c r="O9" i="5"/>
  <c r="N9" i="5"/>
  <c r="M9" i="5"/>
  <c r="L9" i="5"/>
  <c r="K9" i="5"/>
  <c r="J9" i="5"/>
  <c r="I9" i="5"/>
  <c r="H9" i="5"/>
  <c r="G9" i="5"/>
  <c r="F9" i="5"/>
  <c r="O7" i="5"/>
  <c r="N7" i="5"/>
  <c r="M7" i="5"/>
  <c r="L7" i="5"/>
  <c r="K7" i="5"/>
  <c r="J7" i="5"/>
  <c r="I7" i="5"/>
  <c r="H7" i="5"/>
  <c r="G7" i="5"/>
  <c r="F7" i="5"/>
  <c r="O5" i="5"/>
  <c r="N5" i="5"/>
  <c r="M5" i="5"/>
  <c r="L5" i="5"/>
  <c r="K5" i="5"/>
  <c r="J5" i="5"/>
  <c r="I5" i="5"/>
  <c r="H5" i="5"/>
  <c r="G5" i="5"/>
  <c r="F5" i="5"/>
  <c r="N96" i="14"/>
  <c r="M96" i="14"/>
  <c r="L96" i="14"/>
  <c r="K96" i="14"/>
  <c r="J96" i="14"/>
  <c r="I96" i="14"/>
  <c r="H96" i="14"/>
  <c r="G96" i="14"/>
  <c r="F96" i="14"/>
  <c r="E96" i="14"/>
  <c r="N94" i="14"/>
  <c r="M94" i="14"/>
  <c r="L94" i="14"/>
  <c r="K94" i="14"/>
  <c r="J94" i="14"/>
  <c r="I94" i="14"/>
  <c r="H94" i="14"/>
  <c r="G94" i="14"/>
  <c r="F94" i="14"/>
  <c r="E94" i="14"/>
  <c r="N92" i="14"/>
  <c r="M92" i="14"/>
  <c r="L92" i="14"/>
  <c r="K92" i="14"/>
  <c r="J92" i="14"/>
  <c r="I92" i="14"/>
  <c r="H92" i="14"/>
  <c r="G92" i="14"/>
  <c r="F92" i="14"/>
  <c r="E92" i="14"/>
  <c r="N90" i="14"/>
  <c r="M90" i="14"/>
  <c r="L90" i="14"/>
  <c r="K90" i="14"/>
  <c r="J90" i="14"/>
  <c r="I90" i="14"/>
  <c r="H90" i="14"/>
  <c r="G90" i="14"/>
  <c r="F90" i="14"/>
  <c r="E90" i="14"/>
  <c r="N88" i="14"/>
  <c r="M88" i="14"/>
  <c r="L88" i="14"/>
  <c r="K88" i="14"/>
  <c r="J88" i="14"/>
  <c r="I88" i="14"/>
  <c r="H88" i="14"/>
  <c r="G88" i="14"/>
  <c r="F88" i="14"/>
  <c r="E88" i="14"/>
  <c r="N86" i="14"/>
  <c r="M86" i="14"/>
  <c r="L86" i="14"/>
  <c r="K86" i="14"/>
  <c r="J86" i="14"/>
  <c r="I86" i="14"/>
  <c r="H86" i="14"/>
  <c r="G86" i="14"/>
  <c r="F86" i="14"/>
  <c r="E86" i="14"/>
  <c r="N84" i="14"/>
  <c r="M84" i="14"/>
  <c r="L84" i="14"/>
  <c r="K84" i="14"/>
  <c r="J84" i="14"/>
  <c r="I84" i="14"/>
  <c r="H84" i="14"/>
  <c r="G84" i="14"/>
  <c r="F84" i="14"/>
  <c r="E84" i="14"/>
  <c r="N82" i="14"/>
  <c r="M82" i="14"/>
  <c r="L82" i="14"/>
  <c r="K82" i="14"/>
  <c r="J82" i="14"/>
  <c r="I82" i="14"/>
  <c r="H82" i="14"/>
  <c r="G82" i="14"/>
  <c r="F82" i="14"/>
  <c r="E82" i="14"/>
  <c r="N80" i="14"/>
  <c r="M80" i="14"/>
  <c r="L80" i="14"/>
  <c r="K80" i="14"/>
  <c r="J80" i="14"/>
  <c r="I80" i="14"/>
  <c r="H80" i="14"/>
  <c r="G80" i="14"/>
  <c r="F80" i="14"/>
  <c r="E80" i="14"/>
  <c r="N78" i="14"/>
  <c r="M78" i="14"/>
  <c r="L78" i="14"/>
  <c r="K78" i="14"/>
  <c r="J78" i="14"/>
  <c r="I78" i="14"/>
  <c r="H78" i="14"/>
  <c r="G78" i="14"/>
  <c r="F78" i="14"/>
  <c r="E78" i="14"/>
  <c r="N76" i="14"/>
  <c r="M76" i="14"/>
  <c r="L76" i="14"/>
  <c r="K76" i="14"/>
  <c r="J76" i="14"/>
  <c r="I76" i="14"/>
  <c r="H76" i="14"/>
  <c r="G76" i="14"/>
  <c r="F76" i="14"/>
  <c r="E76" i="14"/>
  <c r="N74" i="14"/>
  <c r="M74" i="14"/>
  <c r="L74" i="14"/>
  <c r="K74" i="14"/>
  <c r="J74" i="14"/>
  <c r="I74" i="14"/>
  <c r="H74" i="14"/>
  <c r="G74" i="14"/>
  <c r="F74" i="14"/>
  <c r="E74" i="14"/>
  <c r="N72" i="14"/>
  <c r="M72" i="14"/>
  <c r="L72" i="14"/>
  <c r="K72" i="14"/>
  <c r="J72" i="14"/>
  <c r="I72" i="14"/>
  <c r="H72" i="14"/>
  <c r="G72" i="14"/>
  <c r="F72" i="14"/>
  <c r="E72" i="14"/>
  <c r="N70" i="14"/>
  <c r="M70" i="14"/>
  <c r="L70" i="14"/>
  <c r="K70" i="14"/>
  <c r="J70" i="14"/>
  <c r="I70" i="14"/>
  <c r="H70" i="14"/>
  <c r="G70" i="14"/>
  <c r="F70" i="14"/>
  <c r="E70" i="14"/>
  <c r="N68" i="14"/>
  <c r="M68" i="14"/>
  <c r="L68" i="14"/>
  <c r="K68" i="14"/>
  <c r="J68" i="14"/>
  <c r="I68" i="14"/>
  <c r="H68" i="14"/>
  <c r="G68" i="14"/>
  <c r="F68" i="14"/>
  <c r="E68" i="14"/>
  <c r="N66" i="14"/>
  <c r="M66" i="14"/>
  <c r="L66" i="14"/>
  <c r="K66" i="14"/>
  <c r="J66" i="14"/>
  <c r="I66" i="14"/>
  <c r="H66" i="14"/>
  <c r="G66" i="14"/>
  <c r="F66" i="14"/>
  <c r="E66" i="14"/>
  <c r="N64" i="14"/>
  <c r="M64" i="14"/>
  <c r="L64" i="14"/>
  <c r="K64" i="14"/>
  <c r="J64" i="14"/>
  <c r="I64" i="14"/>
  <c r="H64" i="14"/>
  <c r="G64" i="14"/>
  <c r="F64" i="14"/>
  <c r="E64" i="14"/>
  <c r="N62" i="14"/>
  <c r="M62" i="14"/>
  <c r="L62" i="14"/>
  <c r="K62" i="14"/>
  <c r="J62" i="14"/>
  <c r="I62" i="14"/>
  <c r="H62" i="14"/>
  <c r="G62" i="14"/>
  <c r="F62" i="14"/>
  <c r="E62" i="14"/>
  <c r="N60" i="14"/>
  <c r="M60" i="14"/>
  <c r="L60" i="14"/>
  <c r="K60" i="14"/>
  <c r="J60" i="14"/>
  <c r="I60" i="14"/>
  <c r="H60" i="14"/>
  <c r="G60" i="14"/>
  <c r="F60" i="14"/>
  <c r="E60" i="14"/>
  <c r="N96" i="13"/>
  <c r="M96" i="13"/>
  <c r="L96" i="13"/>
  <c r="K96" i="13"/>
  <c r="J96" i="13"/>
  <c r="I96" i="13"/>
  <c r="H96" i="13"/>
  <c r="G96" i="13"/>
  <c r="F96" i="13"/>
  <c r="E96" i="13"/>
  <c r="N94" i="13"/>
  <c r="M94" i="13"/>
  <c r="L94" i="13"/>
  <c r="K94" i="13"/>
  <c r="J94" i="13"/>
  <c r="I94" i="13"/>
  <c r="H94" i="13"/>
  <c r="G94" i="13"/>
  <c r="F94" i="13"/>
  <c r="E94" i="13"/>
  <c r="N92" i="13"/>
  <c r="M92" i="13"/>
  <c r="L92" i="13"/>
  <c r="K92" i="13"/>
  <c r="J92" i="13"/>
  <c r="I92" i="13"/>
  <c r="H92" i="13"/>
  <c r="G92" i="13"/>
  <c r="F92" i="13"/>
  <c r="E92" i="13"/>
  <c r="N90" i="13"/>
  <c r="M90" i="13"/>
  <c r="L90" i="13"/>
  <c r="K90" i="13"/>
  <c r="J90" i="13"/>
  <c r="I90" i="13"/>
  <c r="H90" i="13"/>
  <c r="G90" i="13"/>
  <c r="F90" i="13"/>
  <c r="E90" i="13"/>
  <c r="N88" i="13"/>
  <c r="M88" i="13"/>
  <c r="L88" i="13"/>
  <c r="K88" i="13"/>
  <c r="J88" i="13"/>
  <c r="I88" i="13"/>
  <c r="H88" i="13"/>
  <c r="G88" i="13"/>
  <c r="F88" i="13"/>
  <c r="E88" i="13"/>
  <c r="N86" i="13"/>
  <c r="M86" i="13"/>
  <c r="L86" i="13"/>
  <c r="K86" i="13"/>
  <c r="J86" i="13"/>
  <c r="I86" i="13"/>
  <c r="H86" i="13"/>
  <c r="G86" i="13"/>
  <c r="F86" i="13"/>
  <c r="E86" i="13"/>
  <c r="N84" i="13"/>
  <c r="M84" i="13"/>
  <c r="L84" i="13"/>
  <c r="K84" i="13"/>
  <c r="J84" i="13"/>
  <c r="I84" i="13"/>
  <c r="H84" i="13"/>
  <c r="G84" i="13"/>
  <c r="F84" i="13"/>
  <c r="E84" i="13"/>
  <c r="N82" i="13"/>
  <c r="M82" i="13"/>
  <c r="L82" i="13"/>
  <c r="K82" i="13"/>
  <c r="J82" i="13"/>
  <c r="I82" i="13"/>
  <c r="H82" i="13"/>
  <c r="G82" i="13"/>
  <c r="F82" i="13"/>
  <c r="E82" i="13"/>
  <c r="N80" i="13"/>
  <c r="M80" i="13"/>
  <c r="L80" i="13"/>
  <c r="K80" i="13"/>
  <c r="J80" i="13"/>
  <c r="I80" i="13"/>
  <c r="H80" i="13"/>
  <c r="G80" i="13"/>
  <c r="F80" i="13"/>
  <c r="E80" i="13"/>
  <c r="N78" i="13"/>
  <c r="M78" i="13"/>
  <c r="L78" i="13"/>
  <c r="K78" i="13"/>
  <c r="J78" i="13"/>
  <c r="I78" i="13"/>
  <c r="H78" i="13"/>
  <c r="G78" i="13"/>
  <c r="F78" i="13"/>
  <c r="E78" i="13"/>
  <c r="N76" i="13"/>
  <c r="M76" i="13"/>
  <c r="L76" i="13"/>
  <c r="K76" i="13"/>
  <c r="J76" i="13"/>
  <c r="I76" i="13"/>
  <c r="H76" i="13"/>
  <c r="G76" i="13"/>
  <c r="F76" i="13"/>
  <c r="E76" i="13"/>
  <c r="N74" i="13"/>
  <c r="M74" i="13"/>
  <c r="L74" i="13"/>
  <c r="K74" i="13"/>
  <c r="J74" i="13"/>
  <c r="I74" i="13"/>
  <c r="H74" i="13"/>
  <c r="G74" i="13"/>
  <c r="F74" i="13"/>
  <c r="E74" i="13"/>
  <c r="N72" i="13"/>
  <c r="M72" i="13"/>
  <c r="L72" i="13"/>
  <c r="K72" i="13"/>
  <c r="J72" i="13"/>
  <c r="I72" i="13"/>
  <c r="H72" i="13"/>
  <c r="G72" i="13"/>
  <c r="F72" i="13"/>
  <c r="E72" i="13"/>
  <c r="N70" i="13"/>
  <c r="M70" i="13"/>
  <c r="L70" i="13"/>
  <c r="K70" i="13"/>
  <c r="J70" i="13"/>
  <c r="I70" i="13"/>
  <c r="H70" i="13"/>
  <c r="G70" i="13"/>
  <c r="F70" i="13"/>
  <c r="E70" i="13"/>
  <c r="N68" i="13"/>
  <c r="M68" i="13"/>
  <c r="L68" i="13"/>
  <c r="K68" i="13"/>
  <c r="J68" i="13"/>
  <c r="I68" i="13"/>
  <c r="H68" i="13"/>
  <c r="G68" i="13"/>
  <c r="F68" i="13"/>
  <c r="E68" i="13"/>
  <c r="N66" i="13"/>
  <c r="M66" i="13"/>
  <c r="L66" i="13"/>
  <c r="K66" i="13"/>
  <c r="J66" i="13"/>
  <c r="I66" i="13"/>
  <c r="H66" i="13"/>
  <c r="G66" i="13"/>
  <c r="F66" i="13"/>
  <c r="E66" i="13"/>
  <c r="N64" i="13"/>
  <c r="M64" i="13"/>
  <c r="L64" i="13"/>
  <c r="K64" i="13"/>
  <c r="J64" i="13"/>
  <c r="I64" i="13"/>
  <c r="H64" i="13"/>
  <c r="G64" i="13"/>
  <c r="F64" i="13"/>
  <c r="E64" i="13"/>
  <c r="N62" i="13"/>
  <c r="M62" i="13"/>
  <c r="L62" i="13"/>
  <c r="K62" i="13"/>
  <c r="J62" i="13"/>
  <c r="I62" i="13"/>
  <c r="H62" i="13"/>
  <c r="G62" i="13"/>
  <c r="F62" i="13"/>
  <c r="E62" i="13"/>
  <c r="N60" i="13"/>
  <c r="M60" i="13"/>
  <c r="L60" i="13"/>
  <c r="K60" i="13"/>
  <c r="J60" i="13"/>
  <c r="I60" i="13"/>
  <c r="H60" i="13"/>
  <c r="G60" i="13"/>
  <c r="F60" i="13"/>
  <c r="E60" i="13"/>
  <c r="N96" i="12"/>
  <c r="M96" i="12"/>
  <c r="L96" i="12"/>
  <c r="K96" i="12"/>
  <c r="J96" i="12"/>
  <c r="I96" i="12"/>
  <c r="H96" i="12"/>
  <c r="G96" i="12"/>
  <c r="F96" i="12"/>
  <c r="E96" i="12"/>
  <c r="N94" i="12"/>
  <c r="M94" i="12"/>
  <c r="L94" i="12"/>
  <c r="K94" i="12"/>
  <c r="J94" i="12"/>
  <c r="I94" i="12"/>
  <c r="H94" i="12"/>
  <c r="G94" i="12"/>
  <c r="F94" i="12"/>
  <c r="E94" i="12"/>
  <c r="N92" i="12"/>
  <c r="M92" i="12"/>
  <c r="L92" i="12"/>
  <c r="K92" i="12"/>
  <c r="J92" i="12"/>
  <c r="I92" i="12"/>
  <c r="H92" i="12"/>
  <c r="G92" i="12"/>
  <c r="F92" i="12"/>
  <c r="E92" i="12"/>
  <c r="N90" i="12"/>
  <c r="M90" i="12"/>
  <c r="L90" i="12"/>
  <c r="K90" i="12"/>
  <c r="J90" i="12"/>
  <c r="I90" i="12"/>
  <c r="H90" i="12"/>
  <c r="G90" i="12"/>
  <c r="F90" i="12"/>
  <c r="E90" i="12"/>
  <c r="N88" i="12"/>
  <c r="M88" i="12"/>
  <c r="L88" i="12"/>
  <c r="K88" i="12"/>
  <c r="J88" i="12"/>
  <c r="I88" i="12"/>
  <c r="H88" i="12"/>
  <c r="G88" i="12"/>
  <c r="F88" i="12"/>
  <c r="E88" i="12"/>
  <c r="N86" i="12"/>
  <c r="M86" i="12"/>
  <c r="L86" i="12"/>
  <c r="K86" i="12"/>
  <c r="J86" i="12"/>
  <c r="I86" i="12"/>
  <c r="H86" i="12"/>
  <c r="G86" i="12"/>
  <c r="F86" i="12"/>
  <c r="E86" i="12"/>
  <c r="N84" i="12"/>
  <c r="M84" i="12"/>
  <c r="L84" i="12"/>
  <c r="K84" i="12"/>
  <c r="J84" i="12"/>
  <c r="I84" i="12"/>
  <c r="H84" i="12"/>
  <c r="G84" i="12"/>
  <c r="F84" i="12"/>
  <c r="E84" i="12"/>
  <c r="N82" i="12"/>
  <c r="M82" i="12"/>
  <c r="L82" i="12"/>
  <c r="K82" i="12"/>
  <c r="J82" i="12"/>
  <c r="I82" i="12"/>
  <c r="H82" i="12"/>
  <c r="G82" i="12"/>
  <c r="F82" i="12"/>
  <c r="E82" i="12"/>
  <c r="N80" i="12"/>
  <c r="M80" i="12"/>
  <c r="L80" i="12"/>
  <c r="K80" i="12"/>
  <c r="J80" i="12"/>
  <c r="I80" i="12"/>
  <c r="H80" i="12"/>
  <c r="G80" i="12"/>
  <c r="F80" i="12"/>
  <c r="E80" i="12"/>
  <c r="N78" i="12"/>
  <c r="M78" i="12"/>
  <c r="L78" i="12"/>
  <c r="K78" i="12"/>
  <c r="J78" i="12"/>
  <c r="I78" i="12"/>
  <c r="H78" i="12"/>
  <c r="G78" i="12"/>
  <c r="F78" i="12"/>
  <c r="E78" i="12"/>
  <c r="N76" i="12"/>
  <c r="M76" i="12"/>
  <c r="L76" i="12"/>
  <c r="K76" i="12"/>
  <c r="J76" i="12"/>
  <c r="I76" i="12"/>
  <c r="H76" i="12"/>
  <c r="G76" i="12"/>
  <c r="F76" i="12"/>
  <c r="E76" i="12"/>
  <c r="N74" i="12"/>
  <c r="M74" i="12"/>
  <c r="L74" i="12"/>
  <c r="K74" i="12"/>
  <c r="J74" i="12"/>
  <c r="I74" i="12"/>
  <c r="H74" i="12"/>
  <c r="G74" i="12"/>
  <c r="F74" i="12"/>
  <c r="E74" i="12"/>
  <c r="N72" i="12"/>
  <c r="M72" i="12"/>
  <c r="L72" i="12"/>
  <c r="K72" i="12"/>
  <c r="J72" i="12"/>
  <c r="I72" i="12"/>
  <c r="H72" i="12"/>
  <c r="G72" i="12"/>
  <c r="F72" i="12"/>
  <c r="E72" i="12"/>
  <c r="N70" i="12"/>
  <c r="M70" i="12"/>
  <c r="L70" i="12"/>
  <c r="K70" i="12"/>
  <c r="J70" i="12"/>
  <c r="I70" i="12"/>
  <c r="H70" i="12"/>
  <c r="G70" i="12"/>
  <c r="F70" i="12"/>
  <c r="E70" i="12"/>
  <c r="N68" i="12"/>
  <c r="M68" i="12"/>
  <c r="L68" i="12"/>
  <c r="K68" i="12"/>
  <c r="J68" i="12"/>
  <c r="I68" i="12"/>
  <c r="H68" i="12"/>
  <c r="G68" i="12"/>
  <c r="F68" i="12"/>
  <c r="E68" i="12"/>
  <c r="N66" i="12"/>
  <c r="M66" i="12"/>
  <c r="L66" i="12"/>
  <c r="K66" i="12"/>
  <c r="J66" i="12"/>
  <c r="I66" i="12"/>
  <c r="H66" i="12"/>
  <c r="G66" i="12"/>
  <c r="F66" i="12"/>
  <c r="E66" i="12"/>
  <c r="N64" i="12"/>
  <c r="M64" i="12"/>
  <c r="L64" i="12"/>
  <c r="K64" i="12"/>
  <c r="J64" i="12"/>
  <c r="I64" i="12"/>
  <c r="H64" i="12"/>
  <c r="G64" i="12"/>
  <c r="F64" i="12"/>
  <c r="E64" i="12"/>
  <c r="N62" i="12"/>
  <c r="M62" i="12"/>
  <c r="L62" i="12"/>
  <c r="K62" i="12"/>
  <c r="J62" i="12"/>
  <c r="I62" i="12"/>
  <c r="H62" i="12"/>
  <c r="G62" i="12"/>
  <c r="F62" i="12"/>
  <c r="E62" i="12"/>
  <c r="N60" i="12"/>
  <c r="M60" i="12"/>
  <c r="L60" i="12"/>
  <c r="K60" i="12"/>
  <c r="J60" i="12"/>
  <c r="I60" i="12"/>
  <c r="H60" i="12"/>
  <c r="G60" i="12"/>
  <c r="F60" i="12"/>
  <c r="E60" i="12"/>
  <c r="N96" i="11"/>
  <c r="M96" i="11"/>
  <c r="L96" i="11"/>
  <c r="K96" i="11"/>
  <c r="J96" i="11"/>
  <c r="I96" i="11"/>
  <c r="H96" i="11"/>
  <c r="G96" i="11"/>
  <c r="F96" i="11"/>
  <c r="N94" i="11"/>
  <c r="M94" i="11"/>
  <c r="L94" i="11"/>
  <c r="K94" i="11"/>
  <c r="J94" i="11"/>
  <c r="I94" i="11"/>
  <c r="H94" i="11"/>
  <c r="G94" i="11"/>
  <c r="F94" i="11"/>
  <c r="N92" i="11"/>
  <c r="M92" i="11"/>
  <c r="L92" i="11"/>
  <c r="K92" i="11"/>
  <c r="J92" i="11"/>
  <c r="I92" i="11"/>
  <c r="H92" i="11"/>
  <c r="G92" i="11"/>
  <c r="F92" i="11"/>
  <c r="N90" i="11"/>
  <c r="M90" i="11"/>
  <c r="L90" i="11"/>
  <c r="K90" i="11"/>
  <c r="J90" i="11"/>
  <c r="I90" i="11"/>
  <c r="H90" i="11"/>
  <c r="G90" i="11"/>
  <c r="F90" i="11"/>
  <c r="N88" i="11"/>
  <c r="M88" i="11"/>
  <c r="L88" i="11"/>
  <c r="K88" i="11"/>
  <c r="J88" i="11"/>
  <c r="I88" i="11"/>
  <c r="H88" i="11"/>
  <c r="G88" i="11"/>
  <c r="F88" i="11"/>
  <c r="N86" i="11"/>
  <c r="M86" i="11"/>
  <c r="L86" i="11"/>
  <c r="K86" i="11"/>
  <c r="J86" i="11"/>
  <c r="I86" i="11"/>
  <c r="H86" i="11"/>
  <c r="G86" i="11"/>
  <c r="F86" i="11"/>
  <c r="N84" i="11"/>
  <c r="M84" i="11"/>
  <c r="L84" i="11"/>
  <c r="K84" i="11"/>
  <c r="J84" i="11"/>
  <c r="I84" i="11"/>
  <c r="H84" i="11"/>
  <c r="G84" i="11"/>
  <c r="F84" i="11"/>
  <c r="N82" i="11"/>
  <c r="M82" i="11"/>
  <c r="L82" i="11"/>
  <c r="K82" i="11"/>
  <c r="J82" i="11"/>
  <c r="I82" i="11"/>
  <c r="H82" i="11"/>
  <c r="G82" i="11"/>
  <c r="F82" i="11"/>
  <c r="N80" i="11"/>
  <c r="M80" i="11"/>
  <c r="L80" i="11"/>
  <c r="K80" i="11"/>
  <c r="J80" i="11"/>
  <c r="I80" i="11"/>
  <c r="H80" i="11"/>
  <c r="G80" i="11"/>
  <c r="F80" i="11"/>
  <c r="N78" i="11"/>
  <c r="M78" i="11"/>
  <c r="L78" i="11"/>
  <c r="K78" i="11"/>
  <c r="J78" i="11"/>
  <c r="I78" i="11"/>
  <c r="H78" i="11"/>
  <c r="G78" i="11"/>
  <c r="F78" i="11"/>
  <c r="N76" i="11"/>
  <c r="M76" i="11"/>
  <c r="L76" i="11"/>
  <c r="K76" i="11"/>
  <c r="J76" i="11"/>
  <c r="I76" i="11"/>
  <c r="H76" i="11"/>
  <c r="G76" i="11"/>
  <c r="F76" i="11"/>
  <c r="N74" i="11"/>
  <c r="M74" i="11"/>
  <c r="L74" i="11"/>
  <c r="K74" i="11"/>
  <c r="J74" i="11"/>
  <c r="I74" i="11"/>
  <c r="H74" i="11"/>
  <c r="G74" i="11"/>
  <c r="F74" i="11"/>
  <c r="N72" i="11"/>
  <c r="M72" i="11"/>
  <c r="L72" i="11"/>
  <c r="K72" i="11"/>
  <c r="J72" i="11"/>
  <c r="I72" i="11"/>
  <c r="H72" i="11"/>
  <c r="G72" i="11"/>
  <c r="F72" i="11"/>
  <c r="N70" i="11"/>
  <c r="M70" i="11"/>
  <c r="L70" i="11"/>
  <c r="K70" i="11"/>
  <c r="J70" i="11"/>
  <c r="I70" i="11"/>
  <c r="H70" i="11"/>
  <c r="G70" i="11"/>
  <c r="F70" i="11"/>
  <c r="N68" i="11"/>
  <c r="M68" i="11"/>
  <c r="L68" i="11"/>
  <c r="K68" i="11"/>
  <c r="J68" i="11"/>
  <c r="I68" i="11"/>
  <c r="H68" i="11"/>
  <c r="G68" i="11"/>
  <c r="F68" i="11"/>
  <c r="N66" i="11"/>
  <c r="M66" i="11"/>
  <c r="L66" i="11"/>
  <c r="K66" i="11"/>
  <c r="J66" i="11"/>
  <c r="I66" i="11"/>
  <c r="H66" i="11"/>
  <c r="G66" i="11"/>
  <c r="F66" i="11"/>
  <c r="N64" i="11"/>
  <c r="M64" i="11"/>
  <c r="L64" i="11"/>
  <c r="K64" i="11"/>
  <c r="J64" i="11"/>
  <c r="I64" i="11"/>
  <c r="H64" i="11"/>
  <c r="G64" i="11"/>
  <c r="F64" i="11"/>
  <c r="N62" i="11"/>
  <c r="M62" i="11"/>
  <c r="L62" i="11"/>
  <c r="K62" i="11"/>
  <c r="J62" i="11"/>
  <c r="I62" i="11"/>
  <c r="H62" i="11"/>
  <c r="G62" i="11"/>
  <c r="F62" i="11"/>
  <c r="N60" i="11"/>
  <c r="M60" i="11"/>
  <c r="L60" i="11"/>
  <c r="K60" i="11"/>
  <c r="J60" i="11"/>
  <c r="I60" i="11"/>
  <c r="H60" i="11"/>
  <c r="G60" i="11"/>
  <c r="F60" i="11"/>
  <c r="N96" i="10"/>
  <c r="M96" i="10"/>
  <c r="L96" i="10"/>
  <c r="K96" i="10"/>
  <c r="J96" i="10"/>
  <c r="I96" i="10"/>
  <c r="H96" i="10"/>
  <c r="G96" i="10"/>
  <c r="F96" i="10"/>
  <c r="E96" i="10"/>
  <c r="N94" i="10"/>
  <c r="M94" i="10"/>
  <c r="L94" i="10"/>
  <c r="K94" i="10"/>
  <c r="J94" i="10"/>
  <c r="I94" i="10"/>
  <c r="H94" i="10"/>
  <c r="G94" i="10"/>
  <c r="F94" i="10"/>
  <c r="E94" i="10"/>
  <c r="N92" i="10"/>
  <c r="M92" i="10"/>
  <c r="L92" i="10"/>
  <c r="K92" i="10"/>
  <c r="J92" i="10"/>
  <c r="I92" i="10"/>
  <c r="H92" i="10"/>
  <c r="G92" i="10"/>
  <c r="F92" i="10"/>
  <c r="E92" i="10"/>
  <c r="N90" i="10"/>
  <c r="M90" i="10"/>
  <c r="L90" i="10"/>
  <c r="K90" i="10"/>
  <c r="J90" i="10"/>
  <c r="I90" i="10"/>
  <c r="H90" i="10"/>
  <c r="G90" i="10"/>
  <c r="F90" i="10"/>
  <c r="E90" i="10"/>
  <c r="N88" i="10"/>
  <c r="M88" i="10"/>
  <c r="L88" i="10"/>
  <c r="K88" i="10"/>
  <c r="J88" i="10"/>
  <c r="I88" i="10"/>
  <c r="H88" i="10"/>
  <c r="G88" i="10"/>
  <c r="F88" i="10"/>
  <c r="E88" i="10"/>
  <c r="N86" i="10"/>
  <c r="M86" i="10"/>
  <c r="L86" i="10"/>
  <c r="K86" i="10"/>
  <c r="J86" i="10"/>
  <c r="I86" i="10"/>
  <c r="H86" i="10"/>
  <c r="G86" i="10"/>
  <c r="F86" i="10"/>
  <c r="E86" i="10"/>
  <c r="N84" i="10"/>
  <c r="M84" i="10"/>
  <c r="L84" i="10"/>
  <c r="K84" i="10"/>
  <c r="J84" i="10"/>
  <c r="I84" i="10"/>
  <c r="H84" i="10"/>
  <c r="G84" i="10"/>
  <c r="F84" i="10"/>
  <c r="E84" i="10"/>
  <c r="N82" i="10"/>
  <c r="M82" i="10"/>
  <c r="L82" i="10"/>
  <c r="K82" i="10"/>
  <c r="J82" i="10"/>
  <c r="I82" i="10"/>
  <c r="H82" i="10"/>
  <c r="G82" i="10"/>
  <c r="F82" i="10"/>
  <c r="E82" i="10"/>
  <c r="N80" i="10"/>
  <c r="M80" i="10"/>
  <c r="L80" i="10"/>
  <c r="K80" i="10"/>
  <c r="J80" i="10"/>
  <c r="I80" i="10"/>
  <c r="H80" i="10"/>
  <c r="G80" i="10"/>
  <c r="F80" i="10"/>
  <c r="E80" i="10"/>
  <c r="N78" i="10"/>
  <c r="M78" i="10"/>
  <c r="L78" i="10"/>
  <c r="K78" i="10"/>
  <c r="J78" i="10"/>
  <c r="I78" i="10"/>
  <c r="H78" i="10"/>
  <c r="G78" i="10"/>
  <c r="F78" i="10"/>
  <c r="E78" i="10"/>
  <c r="N76" i="10"/>
  <c r="M76" i="10"/>
  <c r="L76" i="10"/>
  <c r="K76" i="10"/>
  <c r="J76" i="10"/>
  <c r="I76" i="10"/>
  <c r="H76" i="10"/>
  <c r="G76" i="10"/>
  <c r="F76" i="10"/>
  <c r="E76" i="10"/>
  <c r="N74" i="10"/>
  <c r="M74" i="10"/>
  <c r="L74" i="10"/>
  <c r="K74" i="10"/>
  <c r="J74" i="10"/>
  <c r="I74" i="10"/>
  <c r="H74" i="10"/>
  <c r="G74" i="10"/>
  <c r="F74" i="10"/>
  <c r="E74" i="10"/>
  <c r="N72" i="10"/>
  <c r="M72" i="10"/>
  <c r="L72" i="10"/>
  <c r="K72" i="10"/>
  <c r="J72" i="10"/>
  <c r="I72" i="10"/>
  <c r="H72" i="10"/>
  <c r="G72" i="10"/>
  <c r="F72" i="10"/>
  <c r="E72" i="10"/>
  <c r="N70" i="10"/>
  <c r="M70" i="10"/>
  <c r="L70" i="10"/>
  <c r="K70" i="10"/>
  <c r="J70" i="10"/>
  <c r="I70" i="10"/>
  <c r="H70" i="10"/>
  <c r="G70" i="10"/>
  <c r="F70" i="10"/>
  <c r="E70" i="10"/>
  <c r="N68" i="10"/>
  <c r="M68" i="10"/>
  <c r="L68" i="10"/>
  <c r="K68" i="10"/>
  <c r="J68" i="10"/>
  <c r="I68" i="10"/>
  <c r="H68" i="10"/>
  <c r="G68" i="10"/>
  <c r="F68" i="10"/>
  <c r="E68" i="10"/>
  <c r="N66" i="10"/>
  <c r="M66" i="10"/>
  <c r="L66" i="10"/>
  <c r="K66" i="10"/>
  <c r="J66" i="10"/>
  <c r="I66" i="10"/>
  <c r="H66" i="10"/>
  <c r="G66" i="10"/>
  <c r="F66" i="10"/>
  <c r="E66" i="10"/>
  <c r="N64" i="10"/>
  <c r="M64" i="10"/>
  <c r="L64" i="10"/>
  <c r="K64" i="10"/>
  <c r="J64" i="10"/>
  <c r="I64" i="10"/>
  <c r="H64" i="10"/>
  <c r="G64" i="10"/>
  <c r="F64" i="10"/>
  <c r="E64" i="10"/>
  <c r="N62" i="10"/>
  <c r="M62" i="10"/>
  <c r="L62" i="10"/>
  <c r="K62" i="10"/>
  <c r="J62" i="10"/>
  <c r="I62" i="10"/>
  <c r="H62" i="10"/>
  <c r="G62" i="10"/>
  <c r="F62" i="10"/>
  <c r="E62" i="10"/>
  <c r="N60" i="10"/>
  <c r="M60" i="10"/>
  <c r="L60" i="10"/>
  <c r="K60" i="10"/>
  <c r="J60" i="10"/>
  <c r="I60" i="10"/>
  <c r="H60" i="10"/>
  <c r="G60" i="10"/>
  <c r="F60" i="10"/>
  <c r="E60" i="10"/>
  <c r="N96" i="9"/>
  <c r="M96" i="9"/>
  <c r="L96" i="9"/>
  <c r="K96" i="9"/>
  <c r="J96" i="9"/>
  <c r="I96" i="9"/>
  <c r="H96" i="9"/>
  <c r="G96" i="9"/>
  <c r="F96" i="9"/>
  <c r="E96" i="9"/>
  <c r="N94" i="9"/>
  <c r="M94" i="9"/>
  <c r="L94" i="9"/>
  <c r="K94" i="9"/>
  <c r="J94" i="9"/>
  <c r="I94" i="9"/>
  <c r="H94" i="9"/>
  <c r="G94" i="9"/>
  <c r="F94" i="9"/>
  <c r="E94" i="9"/>
  <c r="N92" i="9"/>
  <c r="M92" i="9"/>
  <c r="L92" i="9"/>
  <c r="K92" i="9"/>
  <c r="J92" i="9"/>
  <c r="I92" i="9"/>
  <c r="H92" i="9"/>
  <c r="G92" i="9"/>
  <c r="F92" i="9"/>
  <c r="E92" i="9"/>
  <c r="N90" i="9"/>
  <c r="M90" i="9"/>
  <c r="L90" i="9"/>
  <c r="K90" i="9"/>
  <c r="J90" i="9"/>
  <c r="I90" i="9"/>
  <c r="H90" i="9"/>
  <c r="G90" i="9"/>
  <c r="F90" i="9"/>
  <c r="E90" i="9"/>
  <c r="N88" i="9"/>
  <c r="M88" i="9"/>
  <c r="L88" i="9"/>
  <c r="K88" i="9"/>
  <c r="J88" i="9"/>
  <c r="I88" i="9"/>
  <c r="H88" i="9"/>
  <c r="G88" i="9"/>
  <c r="F88" i="9"/>
  <c r="E88" i="9"/>
  <c r="N86" i="9"/>
  <c r="M86" i="9"/>
  <c r="L86" i="9"/>
  <c r="K86" i="9"/>
  <c r="J86" i="9"/>
  <c r="I86" i="9"/>
  <c r="H86" i="9"/>
  <c r="G86" i="9"/>
  <c r="F86" i="9"/>
  <c r="E86" i="9"/>
  <c r="N84" i="9"/>
  <c r="M84" i="9"/>
  <c r="L84" i="9"/>
  <c r="K84" i="9"/>
  <c r="J84" i="9"/>
  <c r="I84" i="9"/>
  <c r="H84" i="9"/>
  <c r="G84" i="9"/>
  <c r="F84" i="9"/>
  <c r="E84" i="9"/>
  <c r="N82" i="9"/>
  <c r="M82" i="9"/>
  <c r="L82" i="9"/>
  <c r="K82" i="9"/>
  <c r="J82" i="9"/>
  <c r="I82" i="9"/>
  <c r="H82" i="9"/>
  <c r="G82" i="9"/>
  <c r="F82" i="9"/>
  <c r="E82" i="9"/>
  <c r="N80" i="9"/>
  <c r="M80" i="9"/>
  <c r="L80" i="9"/>
  <c r="K80" i="9"/>
  <c r="J80" i="9"/>
  <c r="I80" i="9"/>
  <c r="H80" i="9"/>
  <c r="G80" i="9"/>
  <c r="F80" i="9"/>
  <c r="E80" i="9"/>
  <c r="N78" i="9"/>
  <c r="M78" i="9"/>
  <c r="L78" i="9"/>
  <c r="K78" i="9"/>
  <c r="J78" i="9"/>
  <c r="I78" i="9"/>
  <c r="H78" i="9"/>
  <c r="G78" i="9"/>
  <c r="F78" i="9"/>
  <c r="E78" i="9"/>
  <c r="N76" i="9"/>
  <c r="M76" i="9"/>
  <c r="L76" i="9"/>
  <c r="K76" i="9"/>
  <c r="J76" i="9"/>
  <c r="I76" i="9"/>
  <c r="H76" i="9"/>
  <c r="G76" i="9"/>
  <c r="F76" i="9"/>
  <c r="E76" i="9"/>
  <c r="N74" i="9"/>
  <c r="M74" i="9"/>
  <c r="L74" i="9"/>
  <c r="K74" i="9"/>
  <c r="J74" i="9"/>
  <c r="I74" i="9"/>
  <c r="H74" i="9"/>
  <c r="G74" i="9"/>
  <c r="F74" i="9"/>
  <c r="E74" i="9"/>
  <c r="N72" i="9"/>
  <c r="M72" i="9"/>
  <c r="L72" i="9"/>
  <c r="K72" i="9"/>
  <c r="J72" i="9"/>
  <c r="I72" i="9"/>
  <c r="H72" i="9"/>
  <c r="G72" i="9"/>
  <c r="F72" i="9"/>
  <c r="E72" i="9"/>
  <c r="N70" i="9"/>
  <c r="M70" i="9"/>
  <c r="L70" i="9"/>
  <c r="K70" i="9"/>
  <c r="J70" i="9"/>
  <c r="I70" i="9"/>
  <c r="H70" i="9"/>
  <c r="G70" i="9"/>
  <c r="F70" i="9"/>
  <c r="E70" i="9"/>
  <c r="N68" i="9"/>
  <c r="M68" i="9"/>
  <c r="L68" i="9"/>
  <c r="K68" i="9"/>
  <c r="J68" i="9"/>
  <c r="I68" i="9"/>
  <c r="H68" i="9"/>
  <c r="G68" i="9"/>
  <c r="F68" i="9"/>
  <c r="E68" i="9"/>
  <c r="N66" i="9"/>
  <c r="M66" i="9"/>
  <c r="L66" i="9"/>
  <c r="K66" i="9"/>
  <c r="J66" i="9"/>
  <c r="I66" i="9"/>
  <c r="H66" i="9"/>
  <c r="G66" i="9"/>
  <c r="F66" i="9"/>
  <c r="E66" i="9"/>
  <c r="N64" i="9"/>
  <c r="M64" i="9"/>
  <c r="L64" i="9"/>
  <c r="K64" i="9"/>
  <c r="J64" i="9"/>
  <c r="I64" i="9"/>
  <c r="H64" i="9"/>
  <c r="G64" i="9"/>
  <c r="F64" i="9"/>
  <c r="E64" i="9"/>
  <c r="N62" i="9"/>
  <c r="M62" i="9"/>
  <c r="L62" i="9"/>
  <c r="K62" i="9"/>
  <c r="J62" i="9"/>
  <c r="I62" i="9"/>
  <c r="H62" i="9"/>
  <c r="G62" i="9"/>
  <c r="F62" i="9"/>
  <c r="E62" i="9"/>
  <c r="N60" i="9"/>
  <c r="M60" i="9"/>
  <c r="L60" i="9"/>
  <c r="K60" i="9"/>
  <c r="J60" i="9"/>
  <c r="I60" i="9"/>
  <c r="H60" i="9"/>
  <c r="G60" i="9"/>
  <c r="F60" i="9"/>
  <c r="E60" i="9"/>
  <c r="N96" i="8"/>
  <c r="M96" i="8"/>
  <c r="L96" i="8"/>
  <c r="K96" i="8"/>
  <c r="J96" i="8"/>
  <c r="I96" i="8"/>
  <c r="H96" i="8"/>
  <c r="G96" i="8"/>
  <c r="F96" i="8"/>
  <c r="E96" i="8"/>
  <c r="N94" i="8"/>
  <c r="M94" i="8"/>
  <c r="L94" i="8"/>
  <c r="K94" i="8"/>
  <c r="J94" i="8"/>
  <c r="I94" i="8"/>
  <c r="H94" i="8"/>
  <c r="G94" i="8"/>
  <c r="F94" i="8"/>
  <c r="E94" i="8"/>
  <c r="N92" i="8"/>
  <c r="M92" i="8"/>
  <c r="L92" i="8"/>
  <c r="K92" i="8"/>
  <c r="J92" i="8"/>
  <c r="I92" i="8"/>
  <c r="H92" i="8"/>
  <c r="G92" i="8"/>
  <c r="F92" i="8"/>
  <c r="E92" i="8"/>
  <c r="N90" i="8"/>
  <c r="M90" i="8"/>
  <c r="L90" i="8"/>
  <c r="K90" i="8"/>
  <c r="J90" i="8"/>
  <c r="I90" i="8"/>
  <c r="H90" i="8"/>
  <c r="G90" i="8"/>
  <c r="F90" i="8"/>
  <c r="E90" i="8"/>
  <c r="N88" i="8"/>
  <c r="M88" i="8"/>
  <c r="L88" i="8"/>
  <c r="K88" i="8"/>
  <c r="J88" i="8"/>
  <c r="I88" i="8"/>
  <c r="H88" i="8"/>
  <c r="G88" i="8"/>
  <c r="F88" i="8"/>
  <c r="E88" i="8"/>
  <c r="N86" i="8"/>
  <c r="M86" i="8"/>
  <c r="L86" i="8"/>
  <c r="K86" i="8"/>
  <c r="J86" i="8"/>
  <c r="I86" i="8"/>
  <c r="H86" i="8"/>
  <c r="G86" i="8"/>
  <c r="F86" i="8"/>
  <c r="E86" i="8"/>
  <c r="N84" i="8"/>
  <c r="M84" i="8"/>
  <c r="L84" i="8"/>
  <c r="K84" i="8"/>
  <c r="J84" i="8"/>
  <c r="I84" i="8"/>
  <c r="H84" i="8"/>
  <c r="G84" i="8"/>
  <c r="F84" i="8"/>
  <c r="E84" i="8"/>
  <c r="N82" i="8"/>
  <c r="M82" i="8"/>
  <c r="L82" i="8"/>
  <c r="K82" i="8"/>
  <c r="J82" i="8"/>
  <c r="I82" i="8"/>
  <c r="H82" i="8"/>
  <c r="G82" i="8"/>
  <c r="F82" i="8"/>
  <c r="E82" i="8"/>
  <c r="N80" i="8"/>
  <c r="M80" i="8"/>
  <c r="L80" i="8"/>
  <c r="K80" i="8"/>
  <c r="J80" i="8"/>
  <c r="I80" i="8"/>
  <c r="H80" i="8"/>
  <c r="G80" i="8"/>
  <c r="F80" i="8"/>
  <c r="E80" i="8"/>
  <c r="N78" i="8"/>
  <c r="M78" i="8"/>
  <c r="L78" i="8"/>
  <c r="K78" i="8"/>
  <c r="J78" i="8"/>
  <c r="I78" i="8"/>
  <c r="H78" i="8"/>
  <c r="G78" i="8"/>
  <c r="F78" i="8"/>
  <c r="E78" i="8"/>
  <c r="N76" i="8"/>
  <c r="M76" i="8"/>
  <c r="L76" i="8"/>
  <c r="K76" i="8"/>
  <c r="J76" i="8"/>
  <c r="I76" i="8"/>
  <c r="H76" i="8"/>
  <c r="G76" i="8"/>
  <c r="F76" i="8"/>
  <c r="E76" i="8"/>
  <c r="N74" i="8"/>
  <c r="M74" i="8"/>
  <c r="L74" i="8"/>
  <c r="K74" i="8"/>
  <c r="J74" i="8"/>
  <c r="I74" i="8"/>
  <c r="H74" i="8"/>
  <c r="G74" i="8"/>
  <c r="F74" i="8"/>
  <c r="E74" i="8"/>
  <c r="N72" i="8"/>
  <c r="M72" i="8"/>
  <c r="L72" i="8"/>
  <c r="K72" i="8"/>
  <c r="J72" i="8"/>
  <c r="I72" i="8"/>
  <c r="H72" i="8"/>
  <c r="G72" i="8"/>
  <c r="F72" i="8"/>
  <c r="E72" i="8"/>
  <c r="N70" i="8"/>
  <c r="M70" i="8"/>
  <c r="L70" i="8"/>
  <c r="K70" i="8"/>
  <c r="J70" i="8"/>
  <c r="I70" i="8"/>
  <c r="H70" i="8"/>
  <c r="G70" i="8"/>
  <c r="F70" i="8"/>
  <c r="E70" i="8"/>
  <c r="N68" i="8"/>
  <c r="M68" i="8"/>
  <c r="L68" i="8"/>
  <c r="K68" i="8"/>
  <c r="J68" i="8"/>
  <c r="I68" i="8"/>
  <c r="H68" i="8"/>
  <c r="G68" i="8"/>
  <c r="F68" i="8"/>
  <c r="E68" i="8"/>
  <c r="N66" i="8"/>
  <c r="M66" i="8"/>
  <c r="L66" i="8"/>
  <c r="K66" i="8"/>
  <c r="J66" i="8"/>
  <c r="I66" i="8"/>
  <c r="H66" i="8"/>
  <c r="G66" i="8"/>
  <c r="F66" i="8"/>
  <c r="E66" i="8"/>
  <c r="N64" i="8"/>
  <c r="M64" i="8"/>
  <c r="L64" i="8"/>
  <c r="K64" i="8"/>
  <c r="J64" i="8"/>
  <c r="I64" i="8"/>
  <c r="H64" i="8"/>
  <c r="G64" i="8"/>
  <c r="F64" i="8"/>
  <c r="E64" i="8"/>
  <c r="N62" i="8"/>
  <c r="M62" i="8"/>
  <c r="L62" i="8"/>
  <c r="K62" i="8"/>
  <c r="J62" i="8"/>
  <c r="I62" i="8"/>
  <c r="H62" i="8"/>
  <c r="G62" i="8"/>
  <c r="F62" i="8"/>
  <c r="E62" i="8"/>
  <c r="N60" i="8"/>
  <c r="M60" i="8"/>
  <c r="L60" i="8"/>
  <c r="K60" i="8"/>
  <c r="J60" i="8"/>
  <c r="I60" i="8"/>
  <c r="H60" i="8"/>
  <c r="G60" i="8"/>
  <c r="F60" i="8"/>
  <c r="E60" i="8"/>
  <c r="N96" i="7"/>
  <c r="M96" i="7"/>
  <c r="L96" i="7"/>
  <c r="K96" i="7"/>
  <c r="J96" i="7"/>
  <c r="I96" i="7"/>
  <c r="H96" i="7"/>
  <c r="G96" i="7"/>
  <c r="F96" i="7"/>
  <c r="E96" i="7"/>
  <c r="N94" i="7"/>
  <c r="M94" i="7"/>
  <c r="L94" i="7"/>
  <c r="K94" i="7"/>
  <c r="J94" i="7"/>
  <c r="I94" i="7"/>
  <c r="H94" i="7"/>
  <c r="G94" i="7"/>
  <c r="F94" i="7"/>
  <c r="E94" i="7"/>
  <c r="N92" i="7"/>
  <c r="M92" i="7"/>
  <c r="L92" i="7"/>
  <c r="K92" i="7"/>
  <c r="J92" i="7"/>
  <c r="I92" i="7"/>
  <c r="H92" i="7"/>
  <c r="G92" i="7"/>
  <c r="F92" i="7"/>
  <c r="E92" i="7"/>
  <c r="N90" i="7"/>
  <c r="M90" i="7"/>
  <c r="L90" i="7"/>
  <c r="K90" i="7"/>
  <c r="J90" i="7"/>
  <c r="I90" i="7"/>
  <c r="H90" i="7"/>
  <c r="G90" i="7"/>
  <c r="F90" i="7"/>
  <c r="E90" i="7"/>
  <c r="N88" i="7"/>
  <c r="M88" i="7"/>
  <c r="L88" i="7"/>
  <c r="K88" i="7"/>
  <c r="J88" i="7"/>
  <c r="I88" i="7"/>
  <c r="H88" i="7"/>
  <c r="G88" i="7"/>
  <c r="F88" i="7"/>
  <c r="E88" i="7"/>
  <c r="N86" i="7"/>
  <c r="M86" i="7"/>
  <c r="L86" i="7"/>
  <c r="K86" i="7"/>
  <c r="J86" i="7"/>
  <c r="I86" i="7"/>
  <c r="H86" i="7"/>
  <c r="G86" i="7"/>
  <c r="F86" i="7"/>
  <c r="E86" i="7"/>
  <c r="N84" i="7"/>
  <c r="M84" i="7"/>
  <c r="L84" i="7"/>
  <c r="K84" i="7"/>
  <c r="J84" i="7"/>
  <c r="I84" i="7"/>
  <c r="H84" i="7"/>
  <c r="G84" i="7"/>
  <c r="F84" i="7"/>
  <c r="E84" i="7"/>
  <c r="N82" i="7"/>
  <c r="M82" i="7"/>
  <c r="L82" i="7"/>
  <c r="K82" i="7"/>
  <c r="J82" i="7"/>
  <c r="I82" i="7"/>
  <c r="H82" i="7"/>
  <c r="G82" i="7"/>
  <c r="F82" i="7"/>
  <c r="E82" i="7"/>
  <c r="N80" i="7"/>
  <c r="M80" i="7"/>
  <c r="L80" i="7"/>
  <c r="K80" i="7"/>
  <c r="J80" i="7"/>
  <c r="I80" i="7"/>
  <c r="H80" i="7"/>
  <c r="G80" i="7"/>
  <c r="F80" i="7"/>
  <c r="E80" i="7"/>
  <c r="N78" i="7"/>
  <c r="M78" i="7"/>
  <c r="L78" i="7"/>
  <c r="K78" i="7"/>
  <c r="J78" i="7"/>
  <c r="I78" i="7"/>
  <c r="H78" i="7"/>
  <c r="G78" i="7"/>
  <c r="F78" i="7"/>
  <c r="E78" i="7"/>
  <c r="N76" i="7"/>
  <c r="M76" i="7"/>
  <c r="L76" i="7"/>
  <c r="K76" i="7"/>
  <c r="J76" i="7"/>
  <c r="I76" i="7"/>
  <c r="H76" i="7"/>
  <c r="G76" i="7"/>
  <c r="F76" i="7"/>
  <c r="E76" i="7"/>
  <c r="N74" i="7"/>
  <c r="M74" i="7"/>
  <c r="L74" i="7"/>
  <c r="K74" i="7"/>
  <c r="J74" i="7"/>
  <c r="I74" i="7"/>
  <c r="H74" i="7"/>
  <c r="G74" i="7"/>
  <c r="F74" i="7"/>
  <c r="E74" i="7"/>
  <c r="N72" i="7"/>
  <c r="M72" i="7"/>
  <c r="L72" i="7"/>
  <c r="K72" i="7"/>
  <c r="J72" i="7"/>
  <c r="I72" i="7"/>
  <c r="H72" i="7"/>
  <c r="G72" i="7"/>
  <c r="F72" i="7"/>
  <c r="E72" i="7"/>
  <c r="N70" i="7"/>
  <c r="M70" i="7"/>
  <c r="L70" i="7"/>
  <c r="K70" i="7"/>
  <c r="J70" i="7"/>
  <c r="I70" i="7"/>
  <c r="H70" i="7"/>
  <c r="G70" i="7"/>
  <c r="F70" i="7"/>
  <c r="E70" i="7"/>
  <c r="N68" i="7"/>
  <c r="M68" i="7"/>
  <c r="L68" i="7"/>
  <c r="K68" i="7"/>
  <c r="J68" i="7"/>
  <c r="I68" i="7"/>
  <c r="H68" i="7"/>
  <c r="G68" i="7"/>
  <c r="F68" i="7"/>
  <c r="E68" i="7"/>
  <c r="N66" i="7"/>
  <c r="M66" i="7"/>
  <c r="L66" i="7"/>
  <c r="K66" i="7"/>
  <c r="J66" i="7"/>
  <c r="I66" i="7"/>
  <c r="H66" i="7"/>
  <c r="G66" i="7"/>
  <c r="F66" i="7"/>
  <c r="E66" i="7"/>
  <c r="N64" i="7"/>
  <c r="M64" i="7"/>
  <c r="L64" i="7"/>
  <c r="K64" i="7"/>
  <c r="J64" i="7"/>
  <c r="I64" i="7"/>
  <c r="H64" i="7"/>
  <c r="G64" i="7"/>
  <c r="F64" i="7"/>
  <c r="E64" i="7"/>
  <c r="N62" i="7"/>
  <c r="M62" i="7"/>
  <c r="L62" i="7"/>
  <c r="K62" i="7"/>
  <c r="J62" i="7"/>
  <c r="I62" i="7"/>
  <c r="H62" i="7"/>
  <c r="G62" i="7"/>
  <c r="F62" i="7"/>
  <c r="E62" i="7"/>
  <c r="N60" i="7"/>
  <c r="M60" i="7"/>
  <c r="L60" i="7"/>
  <c r="K60" i="7"/>
  <c r="J60" i="7"/>
  <c r="I60" i="7"/>
  <c r="H60" i="7"/>
  <c r="G60" i="7"/>
  <c r="F60" i="7"/>
  <c r="E60" i="7"/>
  <c r="N96" i="5"/>
  <c r="M96" i="5"/>
  <c r="L96" i="5"/>
  <c r="K96" i="5"/>
  <c r="J96" i="5"/>
  <c r="I96" i="5"/>
  <c r="H96" i="5"/>
  <c r="G96" i="5"/>
  <c r="F96" i="5"/>
  <c r="E96" i="5"/>
  <c r="N94" i="5"/>
  <c r="M94" i="5"/>
  <c r="L94" i="5"/>
  <c r="K94" i="5"/>
  <c r="J94" i="5"/>
  <c r="I94" i="5"/>
  <c r="H94" i="5"/>
  <c r="G94" i="5"/>
  <c r="F94" i="5"/>
  <c r="E94" i="5"/>
  <c r="N92" i="5"/>
  <c r="M92" i="5"/>
  <c r="L92" i="5"/>
  <c r="K92" i="5"/>
  <c r="J92" i="5"/>
  <c r="I92" i="5"/>
  <c r="H92" i="5"/>
  <c r="G92" i="5"/>
  <c r="F92" i="5"/>
  <c r="E92" i="5"/>
  <c r="N90" i="5"/>
  <c r="M90" i="5"/>
  <c r="L90" i="5"/>
  <c r="K90" i="5"/>
  <c r="J90" i="5"/>
  <c r="I90" i="5"/>
  <c r="H90" i="5"/>
  <c r="G90" i="5"/>
  <c r="F90" i="5"/>
  <c r="E90" i="5"/>
  <c r="N88" i="5"/>
  <c r="M88" i="5"/>
  <c r="L88" i="5"/>
  <c r="K88" i="5"/>
  <c r="J88" i="5"/>
  <c r="I88" i="5"/>
  <c r="H88" i="5"/>
  <c r="G88" i="5"/>
  <c r="F88" i="5"/>
  <c r="E88" i="5"/>
  <c r="N86" i="5"/>
  <c r="M86" i="5"/>
  <c r="L86" i="5"/>
  <c r="K86" i="5"/>
  <c r="J86" i="5"/>
  <c r="I86" i="5"/>
  <c r="H86" i="5"/>
  <c r="G86" i="5"/>
  <c r="F86" i="5"/>
  <c r="E86" i="5"/>
  <c r="N84" i="5"/>
  <c r="M84" i="5"/>
  <c r="L84" i="5"/>
  <c r="K84" i="5"/>
  <c r="J84" i="5"/>
  <c r="I84" i="5"/>
  <c r="H84" i="5"/>
  <c r="G84" i="5"/>
  <c r="F84" i="5"/>
  <c r="E84" i="5"/>
  <c r="N82" i="5"/>
  <c r="M82" i="5"/>
  <c r="L82" i="5"/>
  <c r="K82" i="5"/>
  <c r="J82" i="5"/>
  <c r="I82" i="5"/>
  <c r="H82" i="5"/>
  <c r="G82" i="5"/>
  <c r="F82" i="5"/>
  <c r="E82" i="5"/>
  <c r="N80" i="5"/>
  <c r="M80" i="5"/>
  <c r="L80" i="5"/>
  <c r="K80" i="5"/>
  <c r="J80" i="5"/>
  <c r="I80" i="5"/>
  <c r="H80" i="5"/>
  <c r="G80" i="5"/>
  <c r="F80" i="5"/>
  <c r="E80" i="5"/>
  <c r="N78" i="5"/>
  <c r="M78" i="5"/>
  <c r="L78" i="5"/>
  <c r="K78" i="5"/>
  <c r="J78" i="5"/>
  <c r="I78" i="5"/>
  <c r="H78" i="5"/>
  <c r="G78" i="5"/>
  <c r="F78" i="5"/>
  <c r="E78" i="5"/>
  <c r="N76" i="5"/>
  <c r="M76" i="5"/>
  <c r="L76" i="5"/>
  <c r="K76" i="5"/>
  <c r="J76" i="5"/>
  <c r="I76" i="5"/>
  <c r="H76" i="5"/>
  <c r="G76" i="5"/>
  <c r="F76" i="5"/>
  <c r="E76" i="5"/>
  <c r="N74" i="5"/>
  <c r="M74" i="5"/>
  <c r="L74" i="5"/>
  <c r="K74" i="5"/>
  <c r="J74" i="5"/>
  <c r="I74" i="5"/>
  <c r="H74" i="5"/>
  <c r="G74" i="5"/>
  <c r="F74" i="5"/>
  <c r="E74" i="5"/>
  <c r="N72" i="5"/>
  <c r="M72" i="5"/>
  <c r="L72" i="5"/>
  <c r="K72" i="5"/>
  <c r="J72" i="5"/>
  <c r="I72" i="5"/>
  <c r="H72" i="5"/>
  <c r="G72" i="5"/>
  <c r="F72" i="5"/>
  <c r="E72" i="5"/>
  <c r="N70" i="5"/>
  <c r="M70" i="5"/>
  <c r="L70" i="5"/>
  <c r="K70" i="5"/>
  <c r="J70" i="5"/>
  <c r="I70" i="5"/>
  <c r="H70" i="5"/>
  <c r="G70" i="5"/>
  <c r="F70" i="5"/>
  <c r="E70" i="5"/>
  <c r="N68" i="5"/>
  <c r="M68" i="5"/>
  <c r="L68" i="5"/>
  <c r="K68" i="5"/>
  <c r="J68" i="5"/>
  <c r="I68" i="5"/>
  <c r="H68" i="5"/>
  <c r="G68" i="5"/>
  <c r="F68" i="5"/>
  <c r="E68" i="5"/>
  <c r="N66" i="5"/>
  <c r="M66" i="5"/>
  <c r="L66" i="5"/>
  <c r="K66" i="5"/>
  <c r="J66" i="5"/>
  <c r="I66" i="5"/>
  <c r="H66" i="5"/>
  <c r="G66" i="5"/>
  <c r="F66" i="5"/>
  <c r="E66" i="5"/>
  <c r="N64" i="5"/>
  <c r="M64" i="5"/>
  <c r="L64" i="5"/>
  <c r="K64" i="5"/>
  <c r="J64" i="5"/>
  <c r="I64" i="5"/>
  <c r="H64" i="5"/>
  <c r="G64" i="5"/>
  <c r="F64" i="5"/>
  <c r="E64" i="5"/>
  <c r="N62" i="5"/>
  <c r="M62" i="5"/>
  <c r="L62" i="5"/>
  <c r="K62" i="5"/>
  <c r="J62" i="5"/>
  <c r="I62" i="5"/>
  <c r="H62" i="5"/>
  <c r="G62" i="5"/>
  <c r="F62" i="5"/>
  <c r="E62" i="5"/>
  <c r="N60" i="5"/>
  <c r="M60" i="5"/>
  <c r="L60" i="5"/>
  <c r="K60" i="5"/>
  <c r="J60" i="5"/>
  <c r="I60" i="5"/>
  <c r="H60" i="5"/>
  <c r="G60" i="5"/>
  <c r="F60" i="5"/>
  <c r="E60" i="5"/>
  <c r="N96" i="6"/>
  <c r="M96" i="6"/>
  <c r="L96" i="6"/>
  <c r="K96" i="6"/>
  <c r="J96" i="6"/>
  <c r="I96" i="6"/>
  <c r="H96" i="6"/>
  <c r="G96" i="6"/>
  <c r="F96" i="6"/>
  <c r="E96" i="6"/>
  <c r="N94" i="6"/>
  <c r="M94" i="6"/>
  <c r="L94" i="6"/>
  <c r="K94" i="6"/>
  <c r="J94" i="6"/>
  <c r="I94" i="6"/>
  <c r="H94" i="6"/>
  <c r="G94" i="6"/>
  <c r="F94" i="6"/>
  <c r="E94" i="6"/>
  <c r="N92" i="6"/>
  <c r="M92" i="6"/>
  <c r="L92" i="6"/>
  <c r="K92" i="6"/>
  <c r="J92" i="6"/>
  <c r="I92" i="6"/>
  <c r="H92" i="6"/>
  <c r="G92" i="6"/>
  <c r="F92" i="6"/>
  <c r="E92" i="6"/>
  <c r="N90" i="6"/>
  <c r="M90" i="6"/>
  <c r="L90" i="6"/>
  <c r="K90" i="6"/>
  <c r="J90" i="6"/>
  <c r="I90" i="6"/>
  <c r="H90" i="6"/>
  <c r="G90" i="6"/>
  <c r="F90" i="6"/>
  <c r="E90" i="6"/>
  <c r="N88" i="6"/>
  <c r="M88" i="6"/>
  <c r="L88" i="6"/>
  <c r="K88" i="6"/>
  <c r="J88" i="6"/>
  <c r="I88" i="6"/>
  <c r="H88" i="6"/>
  <c r="G88" i="6"/>
  <c r="F88" i="6"/>
  <c r="E88" i="6"/>
  <c r="N86" i="6"/>
  <c r="M86" i="6"/>
  <c r="L86" i="6"/>
  <c r="K86" i="6"/>
  <c r="J86" i="6"/>
  <c r="I86" i="6"/>
  <c r="H86" i="6"/>
  <c r="G86" i="6"/>
  <c r="F86" i="6"/>
  <c r="E86" i="6"/>
  <c r="N84" i="6"/>
  <c r="M84" i="6"/>
  <c r="L84" i="6"/>
  <c r="K84" i="6"/>
  <c r="J84" i="6"/>
  <c r="I84" i="6"/>
  <c r="H84" i="6"/>
  <c r="G84" i="6"/>
  <c r="F84" i="6"/>
  <c r="E84" i="6"/>
  <c r="N82" i="6"/>
  <c r="M82" i="6"/>
  <c r="L82" i="6"/>
  <c r="K82" i="6"/>
  <c r="J82" i="6"/>
  <c r="I82" i="6"/>
  <c r="H82" i="6"/>
  <c r="G82" i="6"/>
  <c r="F82" i="6"/>
  <c r="E82" i="6"/>
  <c r="N80" i="6"/>
  <c r="M80" i="6"/>
  <c r="L80" i="6"/>
  <c r="K80" i="6"/>
  <c r="J80" i="6"/>
  <c r="I80" i="6"/>
  <c r="H80" i="6"/>
  <c r="G80" i="6"/>
  <c r="F80" i="6"/>
  <c r="E80" i="6"/>
  <c r="N78" i="6"/>
  <c r="M78" i="6"/>
  <c r="L78" i="6"/>
  <c r="K78" i="6"/>
  <c r="J78" i="6"/>
  <c r="I78" i="6"/>
  <c r="H78" i="6"/>
  <c r="G78" i="6"/>
  <c r="F78" i="6"/>
  <c r="E78" i="6"/>
  <c r="N76" i="6"/>
  <c r="M76" i="6"/>
  <c r="L76" i="6"/>
  <c r="K76" i="6"/>
  <c r="J76" i="6"/>
  <c r="I76" i="6"/>
  <c r="H76" i="6"/>
  <c r="G76" i="6"/>
  <c r="F76" i="6"/>
  <c r="E76" i="6"/>
  <c r="N74" i="6"/>
  <c r="M74" i="6"/>
  <c r="L74" i="6"/>
  <c r="K74" i="6"/>
  <c r="J74" i="6"/>
  <c r="I74" i="6"/>
  <c r="H74" i="6"/>
  <c r="G74" i="6"/>
  <c r="F74" i="6"/>
  <c r="E74" i="6"/>
  <c r="N72" i="6"/>
  <c r="M72" i="6"/>
  <c r="L72" i="6"/>
  <c r="K72" i="6"/>
  <c r="J72" i="6"/>
  <c r="I72" i="6"/>
  <c r="H72" i="6"/>
  <c r="G72" i="6"/>
  <c r="F72" i="6"/>
  <c r="E72" i="6"/>
  <c r="N70" i="6"/>
  <c r="M70" i="6"/>
  <c r="L70" i="6"/>
  <c r="K70" i="6"/>
  <c r="J70" i="6"/>
  <c r="I70" i="6"/>
  <c r="H70" i="6"/>
  <c r="G70" i="6"/>
  <c r="F70" i="6"/>
  <c r="E70" i="6"/>
  <c r="N68" i="6"/>
  <c r="M68" i="6"/>
  <c r="L68" i="6"/>
  <c r="K68" i="6"/>
  <c r="J68" i="6"/>
  <c r="I68" i="6"/>
  <c r="H68" i="6"/>
  <c r="G68" i="6"/>
  <c r="F68" i="6"/>
  <c r="E68" i="6"/>
  <c r="N66" i="6"/>
  <c r="M66" i="6"/>
  <c r="L66" i="6"/>
  <c r="K66" i="6"/>
  <c r="J66" i="6"/>
  <c r="I66" i="6"/>
  <c r="H66" i="6"/>
  <c r="G66" i="6"/>
  <c r="F66" i="6"/>
  <c r="E66" i="6"/>
  <c r="N64" i="6"/>
  <c r="M64" i="6"/>
  <c r="L64" i="6"/>
  <c r="K64" i="6"/>
  <c r="J64" i="6"/>
  <c r="I64" i="6"/>
  <c r="H64" i="6"/>
  <c r="G64" i="6"/>
  <c r="F64" i="6"/>
  <c r="E64" i="6"/>
  <c r="N62" i="6"/>
  <c r="M62" i="6"/>
  <c r="L62" i="6"/>
  <c r="K62" i="6"/>
  <c r="J62" i="6"/>
  <c r="I62" i="6"/>
  <c r="H62" i="6"/>
  <c r="G62" i="6"/>
  <c r="F62" i="6"/>
  <c r="E62" i="6"/>
  <c r="F60" i="6"/>
  <c r="G60" i="6"/>
  <c r="H60" i="6"/>
  <c r="I60" i="6"/>
  <c r="J60" i="6"/>
  <c r="K60" i="6"/>
  <c r="L60" i="6"/>
  <c r="M60" i="6"/>
  <c r="N60" i="6"/>
  <c r="E60" i="6"/>
  <c r="N55" i="6"/>
  <c r="M55" i="6"/>
  <c r="L55" i="6"/>
  <c r="K55" i="6"/>
  <c r="J55" i="6"/>
  <c r="I55" i="6"/>
  <c r="H55" i="6"/>
  <c r="G55" i="6"/>
  <c r="F55" i="6"/>
  <c r="E55" i="6"/>
  <c r="N53" i="6"/>
  <c r="M53" i="6"/>
  <c r="L53" i="6"/>
  <c r="K53" i="6"/>
  <c r="J53" i="6"/>
  <c r="I53" i="6"/>
  <c r="H53" i="6"/>
  <c r="G53" i="6"/>
  <c r="F53" i="6"/>
  <c r="E53" i="6"/>
  <c r="N51" i="6"/>
  <c r="M51" i="6"/>
  <c r="L51" i="6"/>
  <c r="K51" i="6"/>
  <c r="J51" i="6"/>
  <c r="I51" i="6"/>
  <c r="H51" i="6"/>
  <c r="G51" i="6"/>
  <c r="F51" i="6"/>
  <c r="E51" i="6"/>
  <c r="N49" i="6"/>
  <c r="M49" i="6"/>
  <c r="L49" i="6"/>
  <c r="K49" i="6"/>
  <c r="J49" i="6"/>
  <c r="I49" i="6"/>
  <c r="H49" i="6"/>
  <c r="G49" i="6"/>
  <c r="F49" i="6"/>
  <c r="E49" i="6"/>
  <c r="N47" i="6"/>
  <c r="M47" i="6"/>
  <c r="L47" i="6"/>
  <c r="K47" i="6"/>
  <c r="J47" i="6"/>
  <c r="I47" i="6"/>
  <c r="H47" i="6"/>
  <c r="G47" i="6"/>
  <c r="F47" i="6"/>
  <c r="E47" i="6"/>
  <c r="N45" i="6"/>
  <c r="M45" i="6"/>
  <c r="L45" i="6"/>
  <c r="K45" i="6"/>
  <c r="J45" i="6"/>
  <c r="I45" i="6"/>
  <c r="H45" i="6"/>
  <c r="G45" i="6"/>
  <c r="F45" i="6"/>
  <c r="E45" i="6"/>
  <c r="N43" i="6"/>
  <c r="M43" i="6"/>
  <c r="L43" i="6"/>
  <c r="K43" i="6"/>
  <c r="J43" i="6"/>
  <c r="I43" i="6"/>
  <c r="H43" i="6"/>
  <c r="G43" i="6"/>
  <c r="F43" i="6"/>
  <c r="E43" i="6"/>
  <c r="N40" i="6"/>
  <c r="M40" i="6"/>
  <c r="L40" i="6"/>
  <c r="K40" i="6"/>
  <c r="J40" i="6"/>
  <c r="I40" i="6"/>
  <c r="H40" i="6"/>
  <c r="G40" i="6"/>
  <c r="F40" i="6"/>
  <c r="E40" i="6"/>
  <c r="N38" i="6"/>
  <c r="M38" i="6"/>
  <c r="L38" i="6"/>
  <c r="K38" i="6"/>
  <c r="J38" i="6"/>
  <c r="I38" i="6"/>
  <c r="H38" i="6"/>
  <c r="G38" i="6"/>
  <c r="F38" i="6"/>
  <c r="E38" i="6"/>
  <c r="N36" i="6"/>
  <c r="M36" i="6"/>
  <c r="L36" i="6"/>
  <c r="K36" i="6"/>
  <c r="J36" i="6"/>
  <c r="I36" i="6"/>
  <c r="H36" i="6"/>
  <c r="G36" i="6"/>
  <c r="F36" i="6"/>
  <c r="E36" i="6"/>
  <c r="N34" i="6"/>
  <c r="M34" i="6"/>
  <c r="L34" i="6"/>
  <c r="K34" i="6"/>
  <c r="J34" i="6"/>
  <c r="I34" i="6"/>
  <c r="H34" i="6"/>
  <c r="G34" i="6"/>
  <c r="F34" i="6"/>
  <c r="E34" i="6"/>
  <c r="N32" i="6"/>
  <c r="M32" i="6"/>
  <c r="L32" i="6"/>
  <c r="K32" i="6"/>
  <c r="J32" i="6"/>
  <c r="I32" i="6"/>
  <c r="H32" i="6"/>
  <c r="G32" i="6"/>
  <c r="F32" i="6"/>
  <c r="E32" i="6"/>
  <c r="N30" i="6"/>
  <c r="M30" i="6"/>
  <c r="L30" i="6"/>
  <c r="K30" i="6"/>
  <c r="J30" i="6"/>
  <c r="I30" i="6"/>
  <c r="H30" i="6"/>
  <c r="G30" i="6"/>
  <c r="F30" i="6"/>
  <c r="E30" i="6"/>
  <c r="N28" i="6"/>
  <c r="M28" i="6"/>
  <c r="L28" i="6"/>
  <c r="K28" i="6"/>
  <c r="J28" i="6"/>
  <c r="I28" i="6"/>
  <c r="H28" i="6"/>
  <c r="G28" i="6"/>
  <c r="F28" i="6"/>
  <c r="E28" i="6"/>
  <c r="N26" i="6"/>
  <c r="M26" i="6"/>
  <c r="L26" i="6"/>
  <c r="K26" i="6"/>
  <c r="J26" i="6"/>
  <c r="I26" i="6"/>
  <c r="H26" i="6"/>
  <c r="G26" i="6"/>
  <c r="F26" i="6"/>
  <c r="E26" i="6"/>
  <c r="F24" i="6"/>
  <c r="G24" i="6"/>
  <c r="H24" i="6"/>
  <c r="I24" i="6"/>
  <c r="J24" i="6"/>
  <c r="K24" i="6"/>
  <c r="L24" i="6"/>
  <c r="M24" i="6"/>
  <c r="N24" i="6"/>
  <c r="E24" i="6"/>
  <c r="O19" i="6"/>
  <c r="N19" i="6"/>
  <c r="M19" i="6"/>
  <c r="L19" i="6"/>
  <c r="K19" i="6"/>
  <c r="J19" i="6"/>
  <c r="I19" i="6"/>
  <c r="H19" i="6"/>
  <c r="G19" i="6"/>
  <c r="F19" i="6"/>
  <c r="O17" i="6"/>
  <c r="N17" i="6"/>
  <c r="M17" i="6"/>
  <c r="L17" i="6"/>
  <c r="K17" i="6"/>
  <c r="J17" i="6"/>
  <c r="I17" i="6"/>
  <c r="H17" i="6"/>
  <c r="G17" i="6"/>
  <c r="F17" i="6"/>
  <c r="O15" i="6"/>
  <c r="N15" i="6"/>
  <c r="M15" i="6"/>
  <c r="L15" i="6"/>
  <c r="K15" i="6"/>
  <c r="J15" i="6"/>
  <c r="I15" i="6"/>
  <c r="H15" i="6"/>
  <c r="G15" i="6"/>
  <c r="F15" i="6"/>
  <c r="O13" i="6"/>
  <c r="N13" i="6"/>
  <c r="M13" i="6"/>
  <c r="L13" i="6"/>
  <c r="K13" i="6"/>
  <c r="J13" i="6"/>
  <c r="I13" i="6"/>
  <c r="H13" i="6"/>
  <c r="G13" i="6"/>
  <c r="F13" i="6"/>
  <c r="O11" i="6"/>
  <c r="N11" i="6"/>
  <c r="M11" i="6"/>
  <c r="L11" i="6"/>
  <c r="K11" i="6"/>
  <c r="J11" i="6"/>
  <c r="I11" i="6"/>
  <c r="H11" i="6"/>
  <c r="G11" i="6"/>
  <c r="F11" i="6"/>
  <c r="O9" i="6"/>
  <c r="N9" i="6"/>
  <c r="M9" i="6"/>
  <c r="L9" i="6"/>
  <c r="K9" i="6"/>
  <c r="J9" i="6"/>
  <c r="I9" i="6"/>
  <c r="H9" i="6"/>
  <c r="G9" i="6"/>
  <c r="F9" i="6"/>
  <c r="O7" i="6"/>
  <c r="N7" i="6"/>
  <c r="M7" i="6"/>
  <c r="L7" i="6"/>
  <c r="K7" i="6"/>
  <c r="J7" i="6"/>
  <c r="I7" i="6"/>
  <c r="H7" i="6"/>
  <c r="G7" i="6"/>
  <c r="F7" i="6"/>
  <c r="G5" i="6"/>
  <c r="H5" i="6"/>
  <c r="I5" i="6"/>
  <c r="J5" i="6"/>
  <c r="K5" i="6"/>
  <c r="L5" i="6"/>
  <c r="M5" i="6"/>
  <c r="N5" i="6"/>
  <c r="O5" i="6"/>
  <c r="F5" i="6"/>
  <c r="R63" i="4"/>
  <c r="D32" i="3"/>
  <c r="D28" i="3" l="1"/>
  <c r="C88" i="3"/>
  <c r="C85" i="3"/>
  <c r="C81" i="3"/>
  <c r="C77" i="3"/>
  <c r="C73" i="3"/>
  <c r="C71" i="3"/>
  <c r="C67" i="3"/>
  <c r="C66" i="3"/>
  <c r="C44" i="3"/>
  <c r="C41" i="3"/>
  <c r="C34" i="3"/>
  <c r="C32" i="3"/>
  <c r="C31" i="3"/>
  <c r="C28" i="3"/>
  <c r="C13" i="3"/>
  <c r="C10" i="3"/>
  <c r="C7" i="5" l="1"/>
  <c r="C9" i="5"/>
  <c r="C11" i="5"/>
  <c r="C13" i="5"/>
  <c r="C15" i="5"/>
  <c r="C17" i="5"/>
  <c r="C19" i="5"/>
  <c r="C5" i="5"/>
  <c r="C9" i="1"/>
  <c r="C11" i="1"/>
  <c r="C13" i="1"/>
  <c r="C15" i="1"/>
  <c r="N13" i="3" l="1"/>
  <c r="D13" i="3"/>
  <c r="E13" i="3"/>
  <c r="F13" i="3"/>
  <c r="G13" i="3"/>
  <c r="H13" i="3"/>
  <c r="I13" i="3"/>
  <c r="J13" i="3"/>
  <c r="M13" i="3"/>
  <c r="L13" i="3"/>
  <c r="E81" i="2"/>
  <c r="F81" i="2"/>
  <c r="E31" i="2"/>
  <c r="F31" i="2"/>
  <c r="G31" i="2"/>
  <c r="H31" i="2"/>
  <c r="I31" i="2"/>
  <c r="J31" i="2"/>
  <c r="K31" i="2"/>
  <c r="L31" i="2"/>
  <c r="E35" i="1"/>
  <c r="F35" i="1"/>
  <c r="G35" i="1"/>
  <c r="H35" i="1"/>
  <c r="Y55" i="4"/>
  <c r="M55" i="4"/>
  <c r="L55" i="4"/>
  <c r="K55" i="4"/>
  <c r="M40" i="4"/>
  <c r="M27" i="4"/>
  <c r="M16" i="4"/>
  <c r="M35" i="1"/>
  <c r="L40" i="4" l="1"/>
  <c r="K40" i="4"/>
  <c r="L27" i="4"/>
  <c r="K27" i="4"/>
  <c r="L16" i="4"/>
  <c r="K16" i="4"/>
  <c r="L81" i="2" l="1"/>
  <c r="L35" i="1"/>
  <c r="K35" i="1"/>
  <c r="J81" i="3" l="1"/>
  <c r="K13" i="3"/>
  <c r="K81" i="2"/>
  <c r="O75" i="3" l="1"/>
  <c r="S27" i="4" l="1"/>
  <c r="J55" i="4" l="1"/>
  <c r="J40" i="4"/>
  <c r="J27" i="4"/>
  <c r="J16" i="4"/>
  <c r="J81" i="2" l="1"/>
  <c r="J35" i="1"/>
  <c r="S73" i="4" l="1"/>
  <c r="I55" i="4"/>
  <c r="H55" i="4"/>
  <c r="I40" i="4"/>
  <c r="I27" i="4"/>
  <c r="I16" i="4"/>
  <c r="I37" i="3"/>
  <c r="I81" i="2"/>
  <c r="I35" i="1"/>
  <c r="V37" i="4" l="1"/>
  <c r="H65" i="4"/>
  <c r="H40" i="4"/>
  <c r="H27" i="4"/>
  <c r="H16" i="4"/>
  <c r="H81" i="2"/>
  <c r="H74" i="2"/>
  <c r="G55" i="4" l="1"/>
  <c r="G40" i="4"/>
  <c r="G27" i="4"/>
  <c r="G16" i="4"/>
  <c r="G81" i="2" l="1"/>
  <c r="E83" i="1"/>
  <c r="F83" i="1"/>
  <c r="N83" i="1"/>
  <c r="M83" i="1"/>
  <c r="L83" i="1"/>
  <c r="K83" i="1"/>
  <c r="J83" i="1"/>
  <c r="I83" i="1"/>
  <c r="H83" i="1"/>
  <c r="G83" i="1"/>
  <c r="F55" i="4" l="1"/>
  <c r="F40" i="4"/>
  <c r="F27" i="4"/>
  <c r="F16" i="4"/>
  <c r="O61" i="8" l="1"/>
  <c r="O69" i="8"/>
  <c r="E88" i="3"/>
  <c r="N31" i="3" l="1"/>
  <c r="M31" i="3"/>
  <c r="L31" i="3"/>
  <c r="K31" i="3"/>
  <c r="J31" i="3"/>
  <c r="I31" i="3"/>
  <c r="H31" i="3"/>
  <c r="G31" i="3"/>
  <c r="F31" i="3"/>
  <c r="D31" i="3"/>
  <c r="E31" i="3"/>
  <c r="N28" i="3"/>
  <c r="M28" i="3"/>
  <c r="L28" i="3"/>
  <c r="K28" i="3"/>
  <c r="J28" i="3"/>
  <c r="I28" i="3"/>
  <c r="H28" i="3"/>
  <c r="G28" i="3"/>
  <c r="F28" i="3"/>
  <c r="E28" i="3"/>
  <c r="Q16" i="4"/>
  <c r="D67" i="5"/>
  <c r="D65" i="5" s="1"/>
  <c r="C67" i="5"/>
  <c r="C65" i="5" s="1"/>
  <c r="D67" i="6"/>
  <c r="D67" i="7"/>
  <c r="D67" i="8"/>
  <c r="D65" i="8" s="1"/>
  <c r="C66" i="8" s="1"/>
  <c r="D67" i="9"/>
  <c r="D65" i="9" s="1"/>
  <c r="D67" i="10"/>
  <c r="D67" i="12"/>
  <c r="D65" i="12" s="1"/>
  <c r="D67" i="13"/>
  <c r="D65" i="13" s="1"/>
  <c r="D67" i="14"/>
  <c r="D65" i="14" s="1"/>
  <c r="D95" i="14"/>
  <c r="D31" i="14"/>
  <c r="D31" i="13"/>
  <c r="C31" i="5"/>
  <c r="D31" i="5"/>
  <c r="D31" i="6"/>
  <c r="D31" i="7"/>
  <c r="D31" i="8"/>
  <c r="D31" i="9"/>
  <c r="D31" i="10"/>
  <c r="D95" i="12"/>
  <c r="D31" i="12"/>
  <c r="D95" i="8"/>
  <c r="D95" i="7"/>
  <c r="D65" i="7"/>
  <c r="D95" i="6"/>
  <c r="D65" i="6"/>
  <c r="C95" i="5"/>
  <c r="D95" i="5"/>
  <c r="D95" i="9"/>
  <c r="D65" i="10"/>
  <c r="D95" i="10"/>
  <c r="E55" i="4"/>
  <c r="E40" i="4"/>
  <c r="E27" i="4"/>
  <c r="E16" i="4"/>
  <c r="O65" i="8" l="1"/>
  <c r="D37" i="3"/>
  <c r="N44" i="3"/>
  <c r="M44" i="3"/>
  <c r="L44" i="3"/>
  <c r="K44" i="3"/>
  <c r="J44" i="3"/>
  <c r="I44" i="3"/>
  <c r="H44" i="3"/>
  <c r="G44" i="3"/>
  <c r="F44" i="3"/>
  <c r="E44" i="3"/>
  <c r="D44" i="3"/>
  <c r="N41" i="3"/>
  <c r="M41" i="3"/>
  <c r="L41" i="3"/>
  <c r="K41" i="3"/>
  <c r="J41" i="3"/>
  <c r="I41" i="3"/>
  <c r="H41" i="3"/>
  <c r="G41" i="3"/>
  <c r="F41" i="3"/>
  <c r="E41" i="3"/>
  <c r="D41" i="3"/>
  <c r="D77" i="3"/>
  <c r="Y27" i="4"/>
  <c r="Y29" i="4"/>
  <c r="Y31" i="4"/>
  <c r="Y33" i="4"/>
  <c r="D32" i="8"/>
  <c r="D43" i="7"/>
  <c r="D40" i="4"/>
  <c r="D27" i="4"/>
  <c r="D16" i="4"/>
  <c r="D55" i="4"/>
  <c r="D84" i="1"/>
  <c r="O95" i="3"/>
  <c r="O41" i="3" l="1"/>
  <c r="N37" i="3"/>
  <c r="N32" i="3" s="1"/>
  <c r="M37" i="3"/>
  <c r="M32" i="3" s="1"/>
  <c r="L37" i="3"/>
  <c r="L32" i="3" s="1"/>
  <c r="K37" i="3"/>
  <c r="K32" i="3" s="1"/>
  <c r="J37" i="3"/>
  <c r="J32" i="3" s="1"/>
  <c r="I32" i="3"/>
  <c r="H37" i="3"/>
  <c r="H32" i="3" s="1"/>
  <c r="G37" i="3"/>
  <c r="G32" i="3" s="1"/>
  <c r="F37" i="3"/>
  <c r="F32" i="3" s="1"/>
  <c r="E37" i="3"/>
  <c r="E32" i="3" s="1"/>
  <c r="N34" i="3"/>
  <c r="M34" i="3"/>
  <c r="L34" i="3"/>
  <c r="K34" i="3"/>
  <c r="J34" i="3"/>
  <c r="I34" i="3"/>
  <c r="H34" i="3"/>
  <c r="G34" i="3"/>
  <c r="F34" i="3"/>
  <c r="E34" i="3"/>
  <c r="N88" i="3" l="1"/>
  <c r="M88" i="3"/>
  <c r="L88" i="3"/>
  <c r="K88" i="3"/>
  <c r="J88" i="3"/>
  <c r="I88" i="3"/>
  <c r="H88" i="3"/>
  <c r="G88" i="3"/>
  <c r="F88" i="3"/>
  <c r="D88" i="3"/>
  <c r="N81" i="3"/>
  <c r="M81" i="3"/>
  <c r="L81" i="3"/>
  <c r="K81" i="3"/>
  <c r="I81" i="3"/>
  <c r="H81" i="3"/>
  <c r="G81" i="3"/>
  <c r="F81" i="3"/>
  <c r="E81" i="3"/>
  <c r="D81" i="3"/>
  <c r="N73" i="3"/>
  <c r="M73" i="3"/>
  <c r="L73" i="3"/>
  <c r="K73" i="3"/>
  <c r="J73" i="3"/>
  <c r="I73" i="3"/>
  <c r="H73" i="3"/>
  <c r="G73" i="3"/>
  <c r="F73" i="3"/>
  <c r="E73" i="3"/>
  <c r="D73" i="3"/>
  <c r="N71" i="3"/>
  <c r="M71" i="3"/>
  <c r="L71" i="3"/>
  <c r="K71" i="3"/>
  <c r="J71" i="3"/>
  <c r="I71" i="3"/>
  <c r="H71" i="3"/>
  <c r="G71" i="3"/>
  <c r="F71" i="3"/>
  <c r="E71" i="3"/>
  <c r="D71" i="3"/>
  <c r="O88" i="3" l="1"/>
  <c r="O81" i="3"/>
  <c r="O73" i="3"/>
  <c r="O71" i="3"/>
  <c r="N67" i="3"/>
  <c r="M67" i="3"/>
  <c r="L67" i="3"/>
  <c r="K67" i="3"/>
  <c r="K66" i="3" s="1"/>
  <c r="J67" i="3"/>
  <c r="I67" i="3"/>
  <c r="H67" i="3"/>
  <c r="G67" i="3"/>
  <c r="F67" i="3"/>
  <c r="E67" i="3"/>
  <c r="D67" i="3"/>
  <c r="K77" i="3"/>
  <c r="L77" i="3"/>
  <c r="M77" i="3"/>
  <c r="N77" i="3"/>
  <c r="J77" i="3"/>
  <c r="I77" i="3"/>
  <c r="H77" i="3"/>
  <c r="G77" i="3"/>
  <c r="F77" i="3"/>
  <c r="E77" i="3"/>
  <c r="K10" i="3"/>
  <c r="L10" i="3"/>
  <c r="M10" i="3"/>
  <c r="N10" i="3"/>
  <c r="J10" i="3"/>
  <c r="I10" i="3"/>
  <c r="H10" i="3"/>
  <c r="G10" i="3"/>
  <c r="F10" i="3"/>
  <c r="E10" i="3"/>
  <c r="D10" i="3"/>
  <c r="O67" i="3" l="1"/>
  <c r="O77" i="3"/>
  <c r="Z55" i="4"/>
  <c r="X55" i="4"/>
  <c r="V55" i="4"/>
  <c r="U55" i="4"/>
  <c r="T55" i="4"/>
  <c r="S55" i="4"/>
  <c r="R55" i="4"/>
  <c r="Q55" i="4"/>
  <c r="Q40" i="4"/>
  <c r="Z40" i="4"/>
  <c r="Y40" i="4"/>
  <c r="X40" i="4"/>
  <c r="V40" i="4"/>
  <c r="U40" i="4"/>
  <c r="T40" i="4"/>
  <c r="S40" i="4"/>
  <c r="R40" i="4"/>
  <c r="Z27" i="4"/>
  <c r="X27" i="4"/>
  <c r="V27" i="4"/>
  <c r="U27" i="4"/>
  <c r="T27" i="4"/>
  <c r="R27" i="4"/>
  <c r="Q27" i="4"/>
  <c r="Z16" i="4"/>
  <c r="Y16" i="4"/>
  <c r="X16" i="4"/>
  <c r="V16" i="4"/>
  <c r="U16" i="4"/>
  <c r="T16" i="4"/>
  <c r="S16" i="4"/>
  <c r="R16" i="4"/>
  <c r="C55" i="4"/>
  <c r="C40" i="4"/>
  <c r="C27" i="4"/>
  <c r="C16" i="4"/>
  <c r="C55" i="1"/>
  <c r="C34" i="5"/>
  <c r="C24" i="5"/>
  <c r="C17" i="1" l="1"/>
  <c r="C19" i="1"/>
  <c r="C21" i="1"/>
  <c r="C23" i="1"/>
  <c r="D30" i="14"/>
  <c r="D60" i="13"/>
  <c r="D24" i="13"/>
  <c r="D26" i="13"/>
  <c r="D28" i="12"/>
  <c r="E5" i="12"/>
  <c r="D24" i="10" l="1"/>
  <c r="D92" i="8"/>
  <c r="D26" i="7"/>
  <c r="D17" i="6"/>
  <c r="E17" i="6"/>
  <c r="C26" i="5"/>
  <c r="D26" i="5"/>
  <c r="Q54" i="4"/>
  <c r="R54" i="4"/>
  <c r="S54" i="4"/>
  <c r="T54" i="4"/>
  <c r="U54" i="4"/>
  <c r="V54" i="4"/>
  <c r="X54" i="4"/>
  <c r="Y54" i="4"/>
  <c r="Z54" i="4"/>
  <c r="C5" i="4"/>
  <c r="D5" i="4"/>
  <c r="E5" i="4"/>
  <c r="F5" i="4"/>
  <c r="G5" i="4"/>
  <c r="H5" i="4"/>
  <c r="I5" i="4"/>
  <c r="J5" i="4"/>
  <c r="K5" i="4"/>
  <c r="L5" i="4"/>
  <c r="F38" i="2"/>
  <c r="G38" i="2"/>
  <c r="H38" i="2"/>
  <c r="I38" i="2"/>
  <c r="J38" i="2"/>
  <c r="K38" i="2"/>
  <c r="L38" i="2"/>
  <c r="M38" i="2"/>
  <c r="N38" i="2"/>
  <c r="E38" i="2"/>
  <c r="D38" i="2"/>
  <c r="C38" i="2" l="1"/>
  <c r="C36" i="2"/>
  <c r="C34" i="2"/>
  <c r="C32" i="2"/>
  <c r="C30" i="2"/>
  <c r="C28" i="2"/>
  <c r="C26" i="2"/>
  <c r="C24" i="2"/>
  <c r="C40" i="2"/>
  <c r="O27" i="8"/>
  <c r="O27" i="7"/>
  <c r="O31" i="1"/>
  <c r="O27" i="6"/>
  <c r="O22" i="5" l="1"/>
  <c r="O22" i="10"/>
  <c r="O22" i="13"/>
  <c r="Y61" i="4" l="1"/>
  <c r="Y63" i="4"/>
  <c r="V5" i="4" l="1"/>
  <c r="V7" i="4"/>
  <c r="V9" i="4"/>
  <c r="V11" i="4"/>
  <c r="V13" i="4"/>
  <c r="V15" i="4"/>
  <c r="I45" i="1" l="1"/>
  <c r="N81" i="2" l="1"/>
  <c r="M81" i="2" l="1"/>
  <c r="L62" i="1" l="1"/>
  <c r="O78" i="3" l="1"/>
  <c r="O68" i="3"/>
  <c r="N31" i="2" l="1"/>
  <c r="M31" i="2"/>
  <c r="O43" i="1" l="1"/>
  <c r="O41" i="14"/>
  <c r="O41" i="13"/>
  <c r="O41" i="12"/>
  <c r="O41" i="10"/>
  <c r="O41" i="9"/>
  <c r="O41" i="8"/>
  <c r="O41" i="7"/>
  <c r="O41" i="6"/>
  <c r="O41" i="5"/>
  <c r="O54" i="5"/>
  <c r="E5" i="5"/>
  <c r="C18" i="4"/>
  <c r="C20" i="4" l="1"/>
  <c r="C24" i="4"/>
  <c r="C29" i="4"/>
  <c r="C33" i="4"/>
  <c r="C37" i="4"/>
  <c r="C42" i="4"/>
  <c r="C46" i="4"/>
  <c r="C50" i="4"/>
  <c r="C54" i="4"/>
  <c r="C59" i="4"/>
  <c r="C63" i="4"/>
  <c r="C67" i="4"/>
  <c r="C71" i="4"/>
  <c r="C22" i="4"/>
  <c r="C26" i="4"/>
  <c r="C31" i="4"/>
  <c r="C35" i="4"/>
  <c r="C39" i="4"/>
  <c r="C44" i="4"/>
  <c r="C48" i="4"/>
  <c r="C52" i="4"/>
  <c r="C57" i="4"/>
  <c r="C61" i="4"/>
  <c r="C65" i="4"/>
  <c r="C69" i="4"/>
  <c r="C73" i="4"/>
  <c r="D96" i="14" l="1"/>
  <c r="D94" i="14"/>
  <c r="D92" i="14"/>
  <c r="O91" i="14"/>
  <c r="D90" i="14"/>
  <c r="O89" i="14"/>
  <c r="D88" i="14"/>
  <c r="O87" i="14"/>
  <c r="D86" i="14"/>
  <c r="O85" i="14"/>
  <c r="D84" i="14"/>
  <c r="O83" i="14"/>
  <c r="D82" i="14"/>
  <c r="O81" i="14"/>
  <c r="D80" i="14"/>
  <c r="O79" i="14"/>
  <c r="D78" i="14"/>
  <c r="O77" i="14"/>
  <c r="D76" i="14"/>
  <c r="O75" i="14"/>
  <c r="D74" i="14"/>
  <c r="O73" i="14"/>
  <c r="D72" i="14"/>
  <c r="O71" i="14"/>
  <c r="D70" i="14"/>
  <c r="O69" i="14"/>
  <c r="D68" i="14"/>
  <c r="D66" i="14"/>
  <c r="O65" i="14"/>
  <c r="D64" i="14"/>
  <c r="O63" i="14"/>
  <c r="D62" i="14"/>
  <c r="O61" i="14"/>
  <c r="D60" i="14"/>
  <c r="O59" i="14"/>
  <c r="O58" i="14"/>
  <c r="D55" i="14"/>
  <c r="O54" i="14"/>
  <c r="D53" i="14"/>
  <c r="O52" i="14"/>
  <c r="D51" i="14"/>
  <c r="O50" i="14"/>
  <c r="D49" i="14"/>
  <c r="O48" i="14"/>
  <c r="D47" i="14"/>
  <c r="O46" i="14"/>
  <c r="D45" i="14"/>
  <c r="O44" i="14"/>
  <c r="D43" i="14"/>
  <c r="O42" i="14"/>
  <c r="D40" i="14"/>
  <c r="O39" i="14"/>
  <c r="D38" i="14"/>
  <c r="O37" i="14"/>
  <c r="D36" i="14"/>
  <c r="O35" i="14"/>
  <c r="D34" i="14"/>
  <c r="O33" i="14"/>
  <c r="D32" i="14"/>
  <c r="O31" i="14"/>
  <c r="O29" i="14"/>
  <c r="D28" i="14"/>
  <c r="O27" i="14"/>
  <c r="D26" i="14"/>
  <c r="D24" i="14"/>
  <c r="O23" i="14"/>
  <c r="O22" i="14"/>
  <c r="E19" i="14"/>
  <c r="D19" i="14"/>
  <c r="E17" i="14"/>
  <c r="D17" i="14"/>
  <c r="E15" i="14"/>
  <c r="D15" i="14"/>
  <c r="E13" i="14"/>
  <c r="D13" i="14"/>
  <c r="E11" i="14"/>
  <c r="D11" i="14"/>
  <c r="E9" i="14"/>
  <c r="D9" i="14"/>
  <c r="E7" i="14"/>
  <c r="D7" i="14"/>
  <c r="E5" i="14"/>
  <c r="D5" i="14"/>
  <c r="D96" i="13"/>
  <c r="D94" i="13"/>
  <c r="O93" i="13"/>
  <c r="D92" i="13"/>
  <c r="O91" i="13"/>
  <c r="D90" i="13"/>
  <c r="O89" i="13"/>
  <c r="D88" i="13"/>
  <c r="O87" i="13"/>
  <c r="D86" i="13"/>
  <c r="O85" i="13"/>
  <c r="D84" i="13"/>
  <c r="O83" i="13"/>
  <c r="D82" i="13"/>
  <c r="O81" i="13"/>
  <c r="D80" i="13"/>
  <c r="O79" i="13"/>
  <c r="D78" i="13"/>
  <c r="O77" i="13"/>
  <c r="D76" i="13"/>
  <c r="O75" i="13"/>
  <c r="D74" i="13"/>
  <c r="O73" i="13"/>
  <c r="D72" i="13"/>
  <c r="O71" i="13"/>
  <c r="D70" i="13"/>
  <c r="O69" i="13"/>
  <c r="D68" i="13"/>
  <c r="D66" i="13"/>
  <c r="O65" i="13"/>
  <c r="D64" i="13"/>
  <c r="O63" i="13"/>
  <c r="D62" i="13"/>
  <c r="O61" i="13"/>
  <c r="O59" i="13"/>
  <c r="O58" i="13"/>
  <c r="D55" i="13"/>
  <c r="O54" i="13"/>
  <c r="D53" i="13"/>
  <c r="O52" i="13"/>
  <c r="D51" i="13"/>
  <c r="O50" i="13"/>
  <c r="D49" i="13"/>
  <c r="O48" i="13"/>
  <c r="D47" i="13"/>
  <c r="O46" i="13"/>
  <c r="D45" i="13"/>
  <c r="O44" i="13"/>
  <c r="D43" i="13"/>
  <c r="O42" i="13"/>
  <c r="D40" i="13"/>
  <c r="O39" i="13"/>
  <c r="D38" i="13"/>
  <c r="O37" i="13"/>
  <c r="D36" i="13"/>
  <c r="O35" i="13"/>
  <c r="D34" i="13"/>
  <c r="O33" i="13"/>
  <c r="D32" i="13"/>
  <c r="O31" i="13"/>
  <c r="D30" i="13"/>
  <c r="O29" i="13"/>
  <c r="D28" i="13"/>
  <c r="O27" i="13"/>
  <c r="O25" i="13"/>
  <c r="O23" i="13"/>
  <c r="E19" i="13"/>
  <c r="D19" i="13"/>
  <c r="E17" i="13"/>
  <c r="D17" i="13"/>
  <c r="E15" i="13"/>
  <c r="D15" i="13"/>
  <c r="E13" i="13"/>
  <c r="D13" i="13"/>
  <c r="E11" i="13"/>
  <c r="D11" i="13"/>
  <c r="E9" i="13"/>
  <c r="D9" i="13"/>
  <c r="E7" i="13"/>
  <c r="D7" i="13"/>
  <c r="E5" i="13"/>
  <c r="D5" i="13"/>
  <c r="D96" i="12"/>
  <c r="D94" i="12"/>
  <c r="O93" i="12"/>
  <c r="D92" i="12"/>
  <c r="O91" i="12"/>
  <c r="D90" i="12"/>
  <c r="O89" i="12"/>
  <c r="D88" i="12"/>
  <c r="O87" i="12"/>
  <c r="D86" i="12"/>
  <c r="O85" i="12"/>
  <c r="D84" i="12"/>
  <c r="O83" i="12"/>
  <c r="D82" i="12"/>
  <c r="O81" i="12"/>
  <c r="D80" i="12"/>
  <c r="O79" i="12"/>
  <c r="D78" i="12"/>
  <c r="O77" i="12"/>
  <c r="D76" i="12"/>
  <c r="O75" i="12"/>
  <c r="D74" i="12"/>
  <c r="O73" i="12"/>
  <c r="D72" i="12"/>
  <c r="O71" i="12"/>
  <c r="D70" i="12"/>
  <c r="O69" i="12"/>
  <c r="D68" i="12"/>
  <c r="D66" i="12"/>
  <c r="O65" i="12"/>
  <c r="D64" i="12"/>
  <c r="O63" i="12"/>
  <c r="D62" i="12"/>
  <c r="O61" i="12"/>
  <c r="D60" i="12"/>
  <c r="O59" i="12"/>
  <c r="D55" i="12"/>
  <c r="D53" i="12"/>
  <c r="D51" i="12"/>
  <c r="D49" i="12"/>
  <c r="D47" i="12"/>
  <c r="D45" i="12"/>
  <c r="D43" i="12"/>
  <c r="D40" i="12"/>
  <c r="O39" i="12"/>
  <c r="D38" i="12"/>
  <c r="O37" i="12"/>
  <c r="D36" i="12"/>
  <c r="O35" i="12"/>
  <c r="D34" i="12"/>
  <c r="O33" i="12"/>
  <c r="D32" i="12"/>
  <c r="O31" i="12"/>
  <c r="D30" i="12"/>
  <c r="O29" i="12"/>
  <c r="O27" i="12"/>
  <c r="D26" i="12"/>
  <c r="O25" i="12"/>
  <c r="D24" i="12"/>
  <c r="O23" i="12"/>
  <c r="O22" i="12"/>
  <c r="E19" i="12"/>
  <c r="D19" i="12"/>
  <c r="E17" i="12"/>
  <c r="D17" i="12"/>
  <c r="E15" i="12"/>
  <c r="D15" i="12"/>
  <c r="E13" i="12"/>
  <c r="D13" i="12"/>
  <c r="E11" i="12"/>
  <c r="D11" i="12"/>
  <c r="E9" i="12"/>
  <c r="D9" i="12"/>
  <c r="E7" i="12"/>
  <c r="D7" i="12"/>
  <c r="D5" i="12"/>
  <c r="O92" i="14" l="1"/>
  <c r="O96" i="14"/>
  <c r="O88" i="14"/>
  <c r="O67" i="14"/>
  <c r="O68" i="14" s="1"/>
  <c r="O32" i="14"/>
  <c r="O67" i="13"/>
  <c r="O68" i="13" s="1"/>
  <c r="O94" i="14"/>
  <c r="O78" i="14"/>
  <c r="O72" i="14"/>
  <c r="O62" i="14"/>
  <c r="O74" i="14"/>
  <c r="O84" i="14"/>
  <c r="O90" i="14"/>
  <c r="O64" i="14"/>
  <c r="O70" i="14"/>
  <c r="O80" i="14"/>
  <c r="O86" i="14"/>
  <c r="O60" i="14"/>
  <c r="O66" i="14"/>
  <c r="O76" i="14"/>
  <c r="O82" i="14"/>
  <c r="O55" i="14"/>
  <c r="O49" i="14"/>
  <c r="O38" i="14"/>
  <c r="O28" i="14"/>
  <c r="O34" i="14"/>
  <c r="O45" i="14"/>
  <c r="O51" i="14"/>
  <c r="O30" i="14"/>
  <c r="O40" i="14"/>
  <c r="O47" i="14"/>
  <c r="O24" i="14"/>
  <c r="O36" i="14"/>
  <c r="O43" i="14"/>
  <c r="O53" i="14"/>
  <c r="O86" i="13"/>
  <c r="O80" i="13"/>
  <c r="O70" i="13"/>
  <c r="O64" i="13"/>
  <c r="O60" i="13"/>
  <c r="O66" i="13"/>
  <c r="O76" i="13"/>
  <c r="O82" i="13"/>
  <c r="O92" i="13"/>
  <c r="O62" i="13"/>
  <c r="O72" i="13"/>
  <c r="O78" i="13"/>
  <c r="O88" i="13"/>
  <c r="O94" i="13"/>
  <c r="O74" i="13"/>
  <c r="O84" i="13"/>
  <c r="O90" i="13"/>
  <c r="O51" i="13"/>
  <c r="O38" i="13"/>
  <c r="O32" i="13"/>
  <c r="O26" i="13"/>
  <c r="O53" i="13"/>
  <c r="O28" i="13"/>
  <c r="O34" i="13"/>
  <c r="O45" i="13"/>
  <c r="O30" i="13"/>
  <c r="O40" i="13"/>
  <c r="O47" i="13"/>
  <c r="O55" i="13"/>
  <c r="O24" i="13"/>
  <c r="O36" i="13"/>
  <c r="O43" i="13"/>
  <c r="O40" i="12"/>
  <c r="O24" i="12"/>
  <c r="O34" i="12"/>
  <c r="O32" i="12"/>
  <c r="O26" i="12"/>
  <c r="O28" i="12"/>
  <c r="O36" i="12"/>
  <c r="O30" i="12"/>
  <c r="O38" i="12"/>
  <c r="O41" i="11"/>
  <c r="O25" i="14"/>
  <c r="O49" i="13"/>
  <c r="O95" i="13"/>
  <c r="O96" i="13" s="1"/>
  <c r="O67" i="12"/>
  <c r="O93" i="11"/>
  <c r="O91" i="11"/>
  <c r="O89" i="11"/>
  <c r="O87" i="11"/>
  <c r="O85" i="11"/>
  <c r="O83" i="11"/>
  <c r="O81" i="11"/>
  <c r="O79" i="11"/>
  <c r="O77" i="11"/>
  <c r="O75" i="11"/>
  <c r="O73" i="11"/>
  <c r="O71" i="11"/>
  <c r="O69" i="11"/>
  <c r="O65" i="11"/>
  <c r="O63" i="11"/>
  <c r="O61" i="11"/>
  <c r="O59" i="11"/>
  <c r="O54" i="11"/>
  <c r="O52" i="11"/>
  <c r="O50" i="11"/>
  <c r="O48" i="11"/>
  <c r="O46" i="11"/>
  <c r="O44" i="11"/>
  <c r="O42" i="11"/>
  <c r="O39" i="11"/>
  <c r="O37" i="11"/>
  <c r="O35" i="11"/>
  <c r="O33" i="11"/>
  <c r="O31" i="11"/>
  <c r="O29" i="11"/>
  <c r="O27" i="11"/>
  <c r="O25" i="11"/>
  <c r="O23" i="11"/>
  <c r="O22" i="11"/>
  <c r="D96" i="10"/>
  <c r="D94" i="10"/>
  <c r="O93" i="10"/>
  <c r="D92" i="10"/>
  <c r="O91" i="10"/>
  <c r="D90" i="10"/>
  <c r="O89" i="10"/>
  <c r="D88" i="10"/>
  <c r="O87" i="10"/>
  <c r="D86" i="10"/>
  <c r="O85" i="10"/>
  <c r="D84" i="10"/>
  <c r="O83" i="10"/>
  <c r="D82" i="10"/>
  <c r="O81" i="10"/>
  <c r="D80" i="10"/>
  <c r="O79" i="10"/>
  <c r="D78" i="10"/>
  <c r="O77" i="10"/>
  <c r="D76" i="10"/>
  <c r="O75" i="10"/>
  <c r="D74" i="10"/>
  <c r="O73" i="10"/>
  <c r="D72" i="10"/>
  <c r="O71" i="10"/>
  <c r="D70" i="10"/>
  <c r="O69" i="10"/>
  <c r="D68" i="10"/>
  <c r="D66" i="10"/>
  <c r="O65" i="10"/>
  <c r="D64" i="10"/>
  <c r="O63" i="10"/>
  <c r="D62" i="10"/>
  <c r="O61" i="10"/>
  <c r="D60" i="10"/>
  <c r="O59" i="10"/>
  <c r="O58" i="10"/>
  <c r="D55" i="10"/>
  <c r="O54" i="10"/>
  <c r="D53" i="10"/>
  <c r="O52" i="10"/>
  <c r="D51" i="10"/>
  <c r="O50" i="10"/>
  <c r="D49" i="10"/>
  <c r="O48" i="10"/>
  <c r="D47" i="10"/>
  <c r="O46" i="10"/>
  <c r="D45" i="10"/>
  <c r="O44" i="10"/>
  <c r="D43" i="10"/>
  <c r="O42" i="10"/>
  <c r="D40" i="10"/>
  <c r="O39" i="10"/>
  <c r="D38" i="10"/>
  <c r="O37" i="10"/>
  <c r="D36" i="10"/>
  <c r="O35" i="10"/>
  <c r="D34" i="10"/>
  <c r="O33" i="10"/>
  <c r="D32" i="10"/>
  <c r="O31" i="10"/>
  <c r="D30" i="10"/>
  <c r="O29" i="10"/>
  <c r="D28" i="10"/>
  <c r="O27" i="10"/>
  <c r="D26" i="10"/>
  <c r="O25" i="10"/>
  <c r="O23" i="10"/>
  <c r="E19" i="10"/>
  <c r="D19" i="10"/>
  <c r="E17" i="10"/>
  <c r="D17" i="10"/>
  <c r="E15" i="10"/>
  <c r="D15" i="10"/>
  <c r="E13" i="10"/>
  <c r="D13" i="10"/>
  <c r="E11" i="10"/>
  <c r="D11" i="10"/>
  <c r="E9" i="10"/>
  <c r="D9" i="10"/>
  <c r="E7" i="10"/>
  <c r="D7" i="10"/>
  <c r="E5" i="10"/>
  <c r="D5" i="10"/>
  <c r="D96" i="9"/>
  <c r="D94" i="9"/>
  <c r="O93" i="9"/>
  <c r="D92" i="9"/>
  <c r="O91" i="9"/>
  <c r="D90" i="9"/>
  <c r="O89" i="9"/>
  <c r="D88" i="9"/>
  <c r="O87" i="9"/>
  <c r="D86" i="9"/>
  <c r="O85" i="9"/>
  <c r="D84" i="9"/>
  <c r="O83" i="9"/>
  <c r="D82" i="9"/>
  <c r="O81" i="9"/>
  <c r="D80" i="9"/>
  <c r="O79" i="9"/>
  <c r="D78" i="9"/>
  <c r="O77" i="9"/>
  <c r="D76" i="9"/>
  <c r="O75" i="9"/>
  <c r="D74" i="9"/>
  <c r="O73" i="9"/>
  <c r="D72" i="9"/>
  <c r="O71" i="9"/>
  <c r="D70" i="9"/>
  <c r="O69" i="9"/>
  <c r="D68" i="9"/>
  <c r="D66" i="9"/>
  <c r="O65" i="9"/>
  <c r="D64" i="9"/>
  <c r="O63" i="9"/>
  <c r="D62" i="9"/>
  <c r="O61" i="9"/>
  <c r="D60" i="9"/>
  <c r="O59" i="9"/>
  <c r="O58" i="9"/>
  <c r="D55" i="9"/>
  <c r="O54" i="9"/>
  <c r="D53" i="9"/>
  <c r="O52" i="9"/>
  <c r="D51" i="9"/>
  <c r="O50" i="9"/>
  <c r="D49" i="9"/>
  <c r="O48" i="9"/>
  <c r="D47" i="9"/>
  <c r="O46" i="9"/>
  <c r="D45" i="9"/>
  <c r="O44" i="9"/>
  <c r="D43" i="9"/>
  <c r="O42" i="9"/>
  <c r="D40" i="9"/>
  <c r="O39" i="9"/>
  <c r="D38" i="9"/>
  <c r="O37" i="9"/>
  <c r="D36" i="9"/>
  <c r="O35" i="9"/>
  <c r="D34" i="9"/>
  <c r="O33" i="9"/>
  <c r="D32" i="9"/>
  <c r="O31" i="9"/>
  <c r="D30" i="9"/>
  <c r="O29" i="9"/>
  <c r="D28" i="9"/>
  <c r="O27" i="9"/>
  <c r="D26" i="9"/>
  <c r="O25" i="9"/>
  <c r="D24" i="9"/>
  <c r="O23" i="9"/>
  <c r="O22" i="9"/>
  <c r="E19" i="9"/>
  <c r="D19" i="9"/>
  <c r="E17" i="9"/>
  <c r="D17" i="9"/>
  <c r="E15" i="9"/>
  <c r="D15" i="9"/>
  <c r="E13" i="9"/>
  <c r="D13" i="9"/>
  <c r="E11" i="9"/>
  <c r="D11" i="9"/>
  <c r="E9" i="9"/>
  <c r="D9" i="9"/>
  <c r="E7" i="9"/>
  <c r="D7" i="9"/>
  <c r="E5" i="9"/>
  <c r="D5" i="9"/>
  <c r="D96" i="8"/>
  <c r="D94" i="8"/>
  <c r="O93" i="8"/>
  <c r="O91" i="8"/>
  <c r="D90" i="8"/>
  <c r="O89" i="8"/>
  <c r="D88" i="8"/>
  <c r="O87" i="8"/>
  <c r="D86" i="8"/>
  <c r="O85" i="8"/>
  <c r="D84" i="8"/>
  <c r="O83" i="8"/>
  <c r="D82" i="8"/>
  <c r="O81" i="8"/>
  <c r="D80" i="8"/>
  <c r="O79" i="8"/>
  <c r="D78" i="8"/>
  <c r="O77" i="8"/>
  <c r="D76" i="8"/>
  <c r="O75" i="8"/>
  <c r="D74" i="8"/>
  <c r="O73" i="8"/>
  <c r="D72" i="8"/>
  <c r="O71" i="8"/>
  <c r="D70" i="8"/>
  <c r="D68" i="8"/>
  <c r="D66" i="8"/>
  <c r="D64" i="8"/>
  <c r="O63" i="8"/>
  <c r="D62" i="8"/>
  <c r="D60" i="8"/>
  <c r="O59" i="8"/>
  <c r="O58" i="8"/>
  <c r="D55" i="8"/>
  <c r="O54" i="8"/>
  <c r="D53" i="8"/>
  <c r="O52" i="8"/>
  <c r="D51" i="8"/>
  <c r="O50" i="8"/>
  <c r="D49" i="8"/>
  <c r="O48" i="8"/>
  <c r="D47" i="8"/>
  <c r="O46" i="8"/>
  <c r="D45" i="8"/>
  <c r="O44" i="8"/>
  <c r="D43" i="8"/>
  <c r="O42" i="8"/>
  <c r="D40" i="8"/>
  <c r="O39" i="8"/>
  <c r="D38" i="8"/>
  <c r="O37" i="8"/>
  <c r="D36" i="8"/>
  <c r="O35" i="8"/>
  <c r="D34" i="8"/>
  <c r="O33" i="8"/>
  <c r="O31" i="8"/>
  <c r="D30" i="8"/>
  <c r="O29" i="8"/>
  <c r="D28" i="8"/>
  <c r="D26" i="8"/>
  <c r="O25" i="8"/>
  <c r="D24" i="8"/>
  <c r="O23" i="8"/>
  <c r="O22" i="8"/>
  <c r="E19" i="8"/>
  <c r="D19" i="8"/>
  <c r="E17" i="8"/>
  <c r="D17" i="8"/>
  <c r="E15" i="8"/>
  <c r="D15" i="8"/>
  <c r="E13" i="8"/>
  <c r="D13" i="8"/>
  <c r="E11" i="8"/>
  <c r="D11" i="8"/>
  <c r="E9" i="8"/>
  <c r="D9" i="8"/>
  <c r="E7" i="8"/>
  <c r="D7" i="8"/>
  <c r="E5" i="8"/>
  <c r="D5" i="8"/>
  <c r="D96" i="7"/>
  <c r="D94" i="7"/>
  <c r="O93" i="7"/>
  <c r="D92" i="7"/>
  <c r="O91" i="7"/>
  <c r="D90" i="7"/>
  <c r="O89" i="7"/>
  <c r="D88" i="7"/>
  <c r="O87" i="7"/>
  <c r="D86" i="7"/>
  <c r="O85" i="7"/>
  <c r="D84" i="7"/>
  <c r="O83" i="7"/>
  <c r="D82" i="7"/>
  <c r="O81" i="7"/>
  <c r="D80" i="7"/>
  <c r="O79" i="7"/>
  <c r="D78" i="7"/>
  <c r="O77" i="7"/>
  <c r="D76" i="7"/>
  <c r="O75" i="7"/>
  <c r="D74" i="7"/>
  <c r="O73" i="7"/>
  <c r="D72" i="7"/>
  <c r="O71" i="7"/>
  <c r="D70" i="7"/>
  <c r="O69" i="7"/>
  <c r="D68" i="7"/>
  <c r="D66" i="7"/>
  <c r="O65" i="7"/>
  <c r="D64" i="7"/>
  <c r="O63" i="7"/>
  <c r="D62" i="7"/>
  <c r="O61" i="7"/>
  <c r="D60" i="7"/>
  <c r="O59" i="7"/>
  <c r="O58" i="7"/>
  <c r="D55" i="7"/>
  <c r="O54" i="7"/>
  <c r="D53" i="7"/>
  <c r="O52" i="7"/>
  <c r="D51" i="7"/>
  <c r="O50" i="7"/>
  <c r="D49" i="7"/>
  <c r="O48" i="7"/>
  <c r="D47" i="7"/>
  <c r="O46" i="7"/>
  <c r="D45" i="7"/>
  <c r="O44" i="7"/>
  <c r="O42" i="7"/>
  <c r="D40" i="7"/>
  <c r="O39" i="7"/>
  <c r="D38" i="7"/>
  <c r="O37" i="7"/>
  <c r="D36" i="7"/>
  <c r="O35" i="7"/>
  <c r="D34" i="7"/>
  <c r="O33" i="7"/>
  <c r="D32" i="7"/>
  <c r="O31" i="7"/>
  <c r="D30" i="7"/>
  <c r="O29" i="7"/>
  <c r="D28" i="7"/>
  <c r="O25" i="7"/>
  <c r="D24" i="7"/>
  <c r="O23" i="7"/>
  <c r="O22" i="7"/>
  <c r="E19" i="7"/>
  <c r="D19" i="7"/>
  <c r="E17" i="7"/>
  <c r="D17" i="7"/>
  <c r="E15" i="7"/>
  <c r="D15" i="7"/>
  <c r="E13" i="7"/>
  <c r="D13" i="7"/>
  <c r="E11" i="7"/>
  <c r="D11" i="7"/>
  <c r="E9" i="7"/>
  <c r="D9" i="7"/>
  <c r="E7" i="7"/>
  <c r="D7" i="7"/>
  <c r="E5" i="7"/>
  <c r="D5" i="7"/>
  <c r="O23" i="6"/>
  <c r="E19" i="6"/>
  <c r="D5" i="6"/>
  <c r="D96" i="6"/>
  <c r="D94" i="6"/>
  <c r="O93" i="6"/>
  <c r="D92" i="6"/>
  <c r="O91" i="6"/>
  <c r="D90" i="6"/>
  <c r="O89" i="6"/>
  <c r="D88" i="6"/>
  <c r="O87" i="6"/>
  <c r="D86" i="6"/>
  <c r="O85" i="6"/>
  <c r="D84" i="6"/>
  <c r="O83" i="6"/>
  <c r="D82" i="6"/>
  <c r="O81" i="6"/>
  <c r="D80" i="6"/>
  <c r="O79" i="6"/>
  <c r="D78" i="6"/>
  <c r="O77" i="6"/>
  <c r="D76" i="6"/>
  <c r="O75" i="6"/>
  <c r="D74" i="6"/>
  <c r="O73" i="6"/>
  <c r="D72" i="6"/>
  <c r="O71" i="6"/>
  <c r="D70" i="6"/>
  <c r="O69" i="6"/>
  <c r="D68" i="6"/>
  <c r="D66" i="6"/>
  <c r="O65" i="6"/>
  <c r="D64" i="6"/>
  <c r="O63" i="6"/>
  <c r="D62" i="6"/>
  <c r="O61" i="6"/>
  <c r="D60" i="6"/>
  <c r="O59" i="6"/>
  <c r="O58" i="6"/>
  <c r="D55" i="6"/>
  <c r="O54" i="6"/>
  <c r="D53" i="6"/>
  <c r="O52" i="6"/>
  <c r="D51" i="6"/>
  <c r="O50" i="6"/>
  <c r="D49" i="6"/>
  <c r="O48" i="6"/>
  <c r="D47" i="6"/>
  <c r="O46" i="6"/>
  <c r="D45" i="6"/>
  <c r="O44" i="6"/>
  <c r="D43" i="6"/>
  <c r="O42" i="6"/>
  <c r="D40" i="6"/>
  <c r="O39" i="6"/>
  <c r="D38" i="6"/>
  <c r="O37" i="6"/>
  <c r="D36" i="6"/>
  <c r="O35" i="6"/>
  <c r="D34" i="6"/>
  <c r="O33" i="6"/>
  <c r="D32" i="6"/>
  <c r="O31" i="6"/>
  <c r="D30" i="6"/>
  <c r="O29" i="6"/>
  <c r="D28" i="6"/>
  <c r="D26" i="6"/>
  <c r="O25" i="6"/>
  <c r="D24" i="6"/>
  <c r="O22" i="6"/>
  <c r="D19" i="6"/>
  <c r="E15" i="6"/>
  <c r="D15" i="6"/>
  <c r="E13" i="6"/>
  <c r="D13" i="6"/>
  <c r="E11" i="6"/>
  <c r="D11" i="6"/>
  <c r="E9" i="6"/>
  <c r="D9" i="6"/>
  <c r="E7" i="6"/>
  <c r="D7" i="6"/>
  <c r="E5" i="6"/>
  <c r="O76" i="9" l="1"/>
  <c r="O67" i="10"/>
  <c r="O68" i="10" s="1"/>
  <c r="O88" i="10"/>
  <c r="O64" i="10"/>
  <c r="O60" i="10"/>
  <c r="O72" i="10"/>
  <c r="O80" i="10"/>
  <c r="O67" i="9"/>
  <c r="O68" i="9" s="1"/>
  <c r="O26" i="14"/>
  <c r="O94" i="10"/>
  <c r="O86" i="10"/>
  <c r="O78" i="10"/>
  <c r="O70" i="10"/>
  <c r="O66" i="10"/>
  <c r="O62" i="10"/>
  <c r="O76" i="10"/>
  <c r="O82" i="10"/>
  <c r="O92" i="10"/>
  <c r="O74" i="10"/>
  <c r="O84" i="10"/>
  <c r="O90" i="10"/>
  <c r="O95" i="10"/>
  <c r="O96" i="10" s="1"/>
  <c r="O26" i="11"/>
  <c r="O92" i="9"/>
  <c r="O82" i="9"/>
  <c r="O62" i="9"/>
  <c r="O72" i="9"/>
  <c r="O78" i="9"/>
  <c r="O88" i="9"/>
  <c r="O94" i="9"/>
  <c r="O64" i="9"/>
  <c r="O74" i="9"/>
  <c r="O84" i="9"/>
  <c r="O90" i="9"/>
  <c r="O95" i="9"/>
  <c r="O96" i="9" s="1"/>
  <c r="O60" i="9"/>
  <c r="O66" i="9"/>
  <c r="O70" i="9"/>
  <c r="O80" i="9"/>
  <c r="O86" i="9"/>
  <c r="O55" i="9"/>
  <c r="O47" i="9"/>
  <c r="O38" i="9"/>
  <c r="O30" i="9"/>
  <c r="O32" i="9"/>
  <c r="O40" i="9"/>
  <c r="O49" i="9"/>
  <c r="O24" i="9"/>
  <c r="O34" i="9"/>
  <c r="O43" i="9"/>
  <c r="O51" i="9"/>
  <c r="O26" i="9"/>
  <c r="O28" i="9"/>
  <c r="O36" i="9"/>
  <c r="O45" i="9"/>
  <c r="O53" i="9"/>
  <c r="O90" i="8"/>
  <c r="O82" i="8"/>
  <c r="O74" i="8"/>
  <c r="O60" i="8"/>
  <c r="O62" i="8"/>
  <c r="O76" i="8"/>
  <c r="O84" i="8"/>
  <c r="O92" i="8"/>
  <c r="O64" i="8"/>
  <c r="O70" i="8"/>
  <c r="O78" i="8"/>
  <c r="O86" i="8"/>
  <c r="O94" i="8"/>
  <c r="O66" i="8"/>
  <c r="O72" i="8"/>
  <c r="O80" i="8"/>
  <c r="O88" i="8"/>
  <c r="O26" i="8"/>
  <c r="O55" i="8"/>
  <c r="O92" i="7"/>
  <c r="O84" i="7"/>
  <c r="O76" i="7"/>
  <c r="O64" i="7"/>
  <c r="O60" i="7"/>
  <c r="O66" i="7"/>
  <c r="O70" i="7"/>
  <c r="O78" i="7"/>
  <c r="O86" i="7"/>
  <c r="O94" i="7"/>
  <c r="O72" i="7"/>
  <c r="O80" i="7"/>
  <c r="O88" i="7"/>
  <c r="O62" i="7"/>
  <c r="O74" i="7"/>
  <c r="O82" i="7"/>
  <c r="O90" i="7"/>
  <c r="O55" i="7"/>
  <c r="O32" i="7"/>
  <c r="O40" i="7"/>
  <c r="O49" i="7"/>
  <c r="O24" i="7"/>
  <c r="O26" i="7"/>
  <c r="O28" i="7"/>
  <c r="O36" i="7"/>
  <c r="O45" i="7"/>
  <c r="O53" i="7"/>
  <c r="O90" i="6"/>
  <c r="O82" i="6"/>
  <c r="O74" i="6"/>
  <c r="O60" i="6"/>
  <c r="O62" i="6"/>
  <c r="O76" i="6"/>
  <c r="O84" i="6"/>
  <c r="O92" i="6"/>
  <c r="O64" i="6"/>
  <c r="O70" i="6"/>
  <c r="O78" i="6"/>
  <c r="O86" i="6"/>
  <c r="O94" i="6"/>
  <c r="O66" i="6"/>
  <c r="O72" i="6"/>
  <c r="O80" i="6"/>
  <c r="O88" i="6"/>
  <c r="O53" i="6"/>
  <c r="O24" i="6"/>
  <c r="O26" i="6"/>
  <c r="O55" i="11"/>
  <c r="O32" i="11"/>
  <c r="O40" i="11"/>
  <c r="O49" i="11"/>
  <c r="O24" i="11"/>
  <c r="O28" i="11"/>
  <c r="O36" i="11"/>
  <c r="O45" i="11"/>
  <c r="O53" i="11"/>
  <c r="O30" i="11"/>
  <c r="O38" i="11"/>
  <c r="O47" i="11"/>
  <c r="O51" i="11"/>
  <c r="O34" i="11"/>
  <c r="O43" i="11"/>
  <c r="O67" i="11"/>
  <c r="O30" i="8"/>
  <c r="O34" i="8"/>
  <c r="O43" i="8"/>
  <c r="O47" i="8"/>
  <c r="O51" i="8"/>
  <c r="O24" i="8"/>
  <c r="O28" i="8"/>
  <c r="O32" i="8"/>
  <c r="O36" i="8"/>
  <c r="O40" i="8"/>
  <c r="O45" i="8"/>
  <c r="O49" i="8"/>
  <c r="O53" i="8"/>
  <c r="O67" i="8"/>
  <c r="O68" i="8" s="1"/>
  <c r="O95" i="8"/>
  <c r="O96" i="8" s="1"/>
  <c r="O38" i="8"/>
  <c r="O67" i="7"/>
  <c r="O68" i="7" s="1"/>
  <c r="O95" i="7"/>
  <c r="O96" i="7" s="1"/>
  <c r="O30" i="7"/>
  <c r="O34" i="7"/>
  <c r="O38" i="7"/>
  <c r="O43" i="7"/>
  <c r="O47" i="7"/>
  <c r="O51" i="7"/>
  <c r="O30" i="6"/>
  <c r="O34" i="6"/>
  <c r="O38" i="6"/>
  <c r="O43" i="6"/>
  <c r="O47" i="6"/>
  <c r="O51" i="6"/>
  <c r="O55" i="6"/>
  <c r="O28" i="6"/>
  <c r="O32" i="6"/>
  <c r="O36" i="6"/>
  <c r="O40" i="6"/>
  <c r="O45" i="6"/>
  <c r="O49" i="6"/>
  <c r="O67" i="6"/>
  <c r="O68" i="6" s="1"/>
  <c r="O95" i="6"/>
  <c r="O96" i="6" s="1"/>
  <c r="C84" i="5" l="1"/>
  <c r="C78" i="5"/>
  <c r="D76" i="5"/>
  <c r="C76" i="5"/>
  <c r="D74" i="5"/>
  <c r="C74" i="5"/>
  <c r="D72" i="5"/>
  <c r="C72" i="5"/>
  <c r="D70" i="5"/>
  <c r="C70" i="5"/>
  <c r="C62" i="5"/>
  <c r="D66" i="5"/>
  <c r="C66" i="5"/>
  <c r="C64" i="5"/>
  <c r="D62" i="5"/>
  <c r="D60" i="5"/>
  <c r="C60" i="5"/>
  <c r="O59" i="5"/>
  <c r="O61" i="5"/>
  <c r="D68" i="5"/>
  <c r="C68" i="5"/>
  <c r="O75" i="5"/>
  <c r="O73" i="5"/>
  <c r="O71" i="5"/>
  <c r="O69" i="5"/>
  <c r="C96" i="5"/>
  <c r="D94" i="5"/>
  <c r="C94" i="5"/>
  <c r="O93" i="5"/>
  <c r="D92" i="5"/>
  <c r="C92" i="5"/>
  <c r="O91" i="5"/>
  <c r="D90" i="5"/>
  <c r="C90" i="5"/>
  <c r="O89" i="5"/>
  <c r="D88" i="5"/>
  <c r="C88" i="5"/>
  <c r="O87" i="5"/>
  <c r="D86" i="5"/>
  <c r="C86" i="5"/>
  <c r="O85" i="5"/>
  <c r="D84" i="5"/>
  <c r="O83" i="5"/>
  <c r="D82" i="5"/>
  <c r="C82" i="5"/>
  <c r="O81" i="5"/>
  <c r="D80" i="5"/>
  <c r="C80" i="5"/>
  <c r="O79" i="5"/>
  <c r="D78" i="5"/>
  <c r="O77" i="5"/>
  <c r="O65" i="5"/>
  <c r="D64" i="5"/>
  <c r="O63" i="5"/>
  <c r="O58" i="5"/>
  <c r="D55" i="5"/>
  <c r="C55" i="5"/>
  <c r="D53" i="5"/>
  <c r="C53" i="5"/>
  <c r="O52" i="5"/>
  <c r="D51" i="5"/>
  <c r="C51" i="5"/>
  <c r="O50" i="5"/>
  <c r="D49" i="5"/>
  <c r="C49" i="5"/>
  <c r="O48" i="5"/>
  <c r="D47" i="5"/>
  <c r="C47" i="5"/>
  <c r="O46" i="5"/>
  <c r="D45" i="5"/>
  <c r="C45" i="5"/>
  <c r="O44" i="5"/>
  <c r="D43" i="5"/>
  <c r="C43" i="5"/>
  <c r="O42" i="5"/>
  <c r="D40" i="5"/>
  <c r="C40" i="5"/>
  <c r="O39" i="5"/>
  <c r="D38" i="5"/>
  <c r="C38" i="5"/>
  <c r="O37" i="5"/>
  <c r="D36" i="5"/>
  <c r="C36" i="5"/>
  <c r="O35" i="5"/>
  <c r="D34" i="5"/>
  <c r="O33" i="5"/>
  <c r="D32" i="5"/>
  <c r="C32" i="5"/>
  <c r="O31" i="5"/>
  <c r="D30" i="5"/>
  <c r="C30" i="5"/>
  <c r="O29" i="5"/>
  <c r="D28" i="5"/>
  <c r="C28" i="5"/>
  <c r="O27" i="5"/>
  <c r="D24" i="5"/>
  <c r="O23" i="5"/>
  <c r="E19" i="5"/>
  <c r="D19" i="5"/>
  <c r="E17" i="5"/>
  <c r="D17" i="5"/>
  <c r="E15" i="5"/>
  <c r="D15" i="5"/>
  <c r="E13" i="5"/>
  <c r="D13" i="5"/>
  <c r="E11" i="5"/>
  <c r="D11" i="5"/>
  <c r="E9" i="5"/>
  <c r="D9" i="5"/>
  <c r="E7" i="5"/>
  <c r="D7" i="5"/>
  <c r="D5" i="5"/>
  <c r="O19" i="2"/>
  <c r="N19" i="2"/>
  <c r="M19" i="2"/>
  <c r="L19" i="2"/>
  <c r="K19" i="2"/>
  <c r="J19" i="2"/>
  <c r="I19" i="2"/>
  <c r="H19" i="2"/>
  <c r="G19" i="2"/>
  <c r="F19" i="2"/>
  <c r="E19" i="2"/>
  <c r="D19" i="2"/>
  <c r="O17" i="2"/>
  <c r="N17" i="2"/>
  <c r="M17" i="2"/>
  <c r="L17" i="2"/>
  <c r="K17" i="2"/>
  <c r="J17" i="2"/>
  <c r="I17" i="2"/>
  <c r="H17" i="2"/>
  <c r="G17" i="2"/>
  <c r="F17" i="2"/>
  <c r="E17" i="2"/>
  <c r="D17" i="2"/>
  <c r="O15" i="2"/>
  <c r="N15" i="2"/>
  <c r="M15" i="2"/>
  <c r="L15" i="2"/>
  <c r="K15" i="2"/>
  <c r="J15" i="2"/>
  <c r="I15" i="2"/>
  <c r="H15" i="2"/>
  <c r="G15" i="2"/>
  <c r="F15" i="2"/>
  <c r="E15" i="2"/>
  <c r="D15" i="2"/>
  <c r="O13" i="2"/>
  <c r="N13" i="2"/>
  <c r="M13" i="2"/>
  <c r="L13" i="2"/>
  <c r="K13" i="2"/>
  <c r="J13" i="2"/>
  <c r="I13" i="2"/>
  <c r="H13" i="2"/>
  <c r="G13" i="2"/>
  <c r="F13" i="2"/>
  <c r="E13" i="2"/>
  <c r="D13" i="2"/>
  <c r="O11" i="2"/>
  <c r="N11" i="2"/>
  <c r="M11" i="2"/>
  <c r="L11" i="2"/>
  <c r="K11" i="2"/>
  <c r="J11" i="2"/>
  <c r="I11" i="2"/>
  <c r="H11" i="2"/>
  <c r="G11" i="2"/>
  <c r="F11" i="2"/>
  <c r="E11" i="2"/>
  <c r="D11" i="2"/>
  <c r="O9" i="2"/>
  <c r="N9" i="2"/>
  <c r="M9" i="2"/>
  <c r="L9" i="2"/>
  <c r="K9" i="2"/>
  <c r="J9" i="2"/>
  <c r="I9" i="2"/>
  <c r="H9" i="2"/>
  <c r="G9" i="2"/>
  <c r="F9" i="2"/>
  <c r="E9" i="2"/>
  <c r="D9" i="2"/>
  <c r="O7" i="2"/>
  <c r="N7" i="2"/>
  <c r="M7" i="2"/>
  <c r="L7" i="2"/>
  <c r="K7" i="2"/>
  <c r="J7" i="2"/>
  <c r="I7" i="2"/>
  <c r="H7" i="2"/>
  <c r="G7" i="2"/>
  <c r="F7" i="2"/>
  <c r="E7" i="2"/>
  <c r="D7" i="2"/>
  <c r="O5" i="2"/>
  <c r="N5" i="2"/>
  <c r="M5" i="2"/>
  <c r="L5" i="2"/>
  <c r="K5" i="2"/>
  <c r="J5" i="2"/>
  <c r="I5" i="2"/>
  <c r="H5" i="2"/>
  <c r="G5" i="2"/>
  <c r="F5" i="2"/>
  <c r="E5" i="2"/>
  <c r="D5" i="2"/>
  <c r="C19" i="2"/>
  <c r="C17" i="2"/>
  <c r="C15" i="2"/>
  <c r="C13" i="2"/>
  <c r="C11" i="2"/>
  <c r="C9" i="2"/>
  <c r="C7" i="2"/>
  <c r="C5" i="2"/>
  <c r="Z22" i="4"/>
  <c r="U59" i="4"/>
  <c r="S52" i="4"/>
  <c r="V46" i="4" l="1"/>
  <c r="O95" i="5"/>
  <c r="O96" i="5" s="1"/>
  <c r="O58" i="11"/>
  <c r="D96" i="5"/>
  <c r="Y71" i="4"/>
  <c r="Y24" i="4"/>
  <c r="O94" i="5"/>
  <c r="O86" i="5"/>
  <c r="O82" i="5"/>
  <c r="O76" i="5"/>
  <c r="O64" i="5"/>
  <c r="O70" i="5"/>
  <c r="O62" i="5"/>
  <c r="O72" i="5"/>
  <c r="O78" i="5"/>
  <c r="O90" i="5"/>
  <c r="O60" i="5"/>
  <c r="O74" i="5"/>
  <c r="O24" i="5"/>
  <c r="O36" i="5"/>
  <c r="O43" i="5"/>
  <c r="O53" i="5"/>
  <c r="O30" i="5"/>
  <c r="O40" i="5"/>
  <c r="O32" i="5"/>
  <c r="O38" i="5"/>
  <c r="O49" i="5"/>
  <c r="O55" i="5"/>
  <c r="O47" i="5"/>
  <c r="O28" i="5"/>
  <c r="O34" i="5"/>
  <c r="O45" i="5"/>
  <c r="O51" i="5"/>
  <c r="Z57" i="4"/>
  <c r="Z13" i="4"/>
  <c r="Z5" i="4"/>
  <c r="Z15" i="4"/>
  <c r="Z20" i="4"/>
  <c r="Z11" i="4"/>
  <c r="Z7" i="4"/>
  <c r="Z18" i="4"/>
  <c r="Z9" i="4"/>
  <c r="Y42" i="4"/>
  <c r="Y67" i="4"/>
  <c r="Y39" i="4"/>
  <c r="Y46" i="4"/>
  <c r="Y59" i="4"/>
  <c r="Y73" i="4"/>
  <c r="Y20" i="4"/>
  <c r="Y15" i="4"/>
  <c r="Y11" i="4"/>
  <c r="Y7" i="4"/>
  <c r="Y57" i="4"/>
  <c r="Y18" i="4"/>
  <c r="Y9" i="4"/>
  <c r="Y5" i="4"/>
  <c r="Y22" i="4"/>
  <c r="Y13" i="4"/>
  <c r="Y35" i="4"/>
  <c r="Y50" i="4"/>
  <c r="X71" i="4"/>
  <c r="X22" i="4"/>
  <c r="X13" i="4"/>
  <c r="X5" i="4"/>
  <c r="X11" i="4"/>
  <c r="X15" i="4"/>
  <c r="X7" i="4"/>
  <c r="X57" i="4"/>
  <c r="X18" i="4"/>
  <c r="X9" i="4"/>
  <c r="X20" i="4"/>
  <c r="V57" i="4"/>
  <c r="V22" i="4"/>
  <c r="V18" i="4"/>
  <c r="V20" i="4"/>
  <c r="U39" i="4"/>
  <c r="U42" i="4"/>
  <c r="U63" i="4"/>
  <c r="U35" i="4"/>
  <c r="U50" i="4"/>
  <c r="U71" i="4"/>
  <c r="U24" i="4"/>
  <c r="U31" i="4"/>
  <c r="U46" i="4"/>
  <c r="U73" i="4"/>
  <c r="U13" i="4"/>
  <c r="U20" i="4"/>
  <c r="U15" i="4"/>
  <c r="U11" i="4"/>
  <c r="U7" i="4"/>
  <c r="U22" i="4"/>
  <c r="U5" i="4"/>
  <c r="U57" i="4"/>
  <c r="U18" i="4"/>
  <c r="U9" i="4"/>
  <c r="U67" i="4"/>
  <c r="T71" i="4"/>
  <c r="T20" i="4"/>
  <c r="T11" i="4"/>
  <c r="T9" i="4"/>
  <c r="T22" i="4"/>
  <c r="T13" i="4"/>
  <c r="T5" i="4"/>
  <c r="T15" i="4"/>
  <c r="T7" i="4"/>
  <c r="T57" i="4"/>
  <c r="T18" i="4"/>
  <c r="S69" i="4"/>
  <c r="S37" i="4"/>
  <c r="S61" i="4"/>
  <c r="S57" i="4"/>
  <c r="S18" i="4"/>
  <c r="S15" i="4"/>
  <c r="S7" i="4"/>
  <c r="S20" i="4"/>
  <c r="S11" i="4"/>
  <c r="S9" i="4"/>
  <c r="S5" i="4"/>
  <c r="S22" i="4"/>
  <c r="R18" i="4"/>
  <c r="R9" i="4"/>
  <c r="R20" i="4"/>
  <c r="R57" i="4"/>
  <c r="R15" i="4"/>
  <c r="R7" i="4"/>
  <c r="R39" i="4"/>
  <c r="R22" i="4"/>
  <c r="R13" i="4"/>
  <c r="R5" i="4"/>
  <c r="R11" i="4"/>
  <c r="Q20" i="4"/>
  <c r="Q18" i="4"/>
  <c r="Q39" i="4"/>
  <c r="Q46" i="4"/>
  <c r="Q50" i="4"/>
  <c r="Q59" i="4"/>
  <c r="Q9" i="4"/>
  <c r="Q42" i="4"/>
  <c r="Q73" i="4"/>
  <c r="Q13" i="4"/>
  <c r="Q24" i="4"/>
  <c r="Q5" i="4"/>
  <c r="Q31" i="4"/>
  <c r="Q35" i="4"/>
  <c r="Q63" i="4"/>
  <c r="Q67" i="4"/>
  <c r="Q71" i="4"/>
  <c r="O67" i="5"/>
  <c r="O68" i="5" s="1"/>
  <c r="O25" i="5"/>
  <c r="O66" i="5"/>
  <c r="O80" i="5"/>
  <c r="O84" i="5"/>
  <c r="O88" i="5"/>
  <c r="O92" i="5"/>
  <c r="R73" i="4"/>
  <c r="R69" i="4"/>
  <c r="R65" i="4"/>
  <c r="R61" i="4"/>
  <c r="R52" i="4"/>
  <c r="R48" i="4"/>
  <c r="R44" i="4"/>
  <c r="R37" i="4"/>
  <c r="R33" i="4"/>
  <c r="R29" i="4"/>
  <c r="R26" i="4"/>
  <c r="R71" i="4"/>
  <c r="R67" i="4"/>
  <c r="R59" i="4"/>
  <c r="R50" i="4"/>
  <c r="R46" i="4"/>
  <c r="R42" i="4"/>
  <c r="R35" i="4"/>
  <c r="R31" i="4"/>
  <c r="R24" i="4"/>
  <c r="Z73" i="4"/>
  <c r="Z69" i="4"/>
  <c r="Z65" i="4"/>
  <c r="Z61" i="4"/>
  <c r="Z52" i="4"/>
  <c r="Z48" i="4"/>
  <c r="Z44" i="4"/>
  <c r="Z37" i="4"/>
  <c r="Z29" i="4"/>
  <c r="Z26" i="4"/>
  <c r="Z71" i="4"/>
  <c r="Z67" i="4"/>
  <c r="Z63" i="4"/>
  <c r="Z59" i="4"/>
  <c r="Z50" i="4"/>
  <c r="Z46" i="4"/>
  <c r="Z42" i="4"/>
  <c r="Z39" i="4"/>
  <c r="Z35" i="4"/>
  <c r="Z31" i="4"/>
  <c r="Z24" i="4"/>
  <c r="S26" i="4"/>
  <c r="S29" i="4"/>
  <c r="S44" i="4"/>
  <c r="V73" i="4"/>
  <c r="V69" i="4"/>
  <c r="V65" i="4"/>
  <c r="V61" i="4"/>
  <c r="V52" i="4"/>
  <c r="V48" i="4"/>
  <c r="V44" i="4"/>
  <c r="V33" i="4"/>
  <c r="V29" i="4"/>
  <c r="V26" i="4"/>
  <c r="V71" i="4"/>
  <c r="V67" i="4"/>
  <c r="V63" i="4"/>
  <c r="V59" i="4"/>
  <c r="V50" i="4"/>
  <c r="V42" i="4"/>
  <c r="V39" i="4"/>
  <c r="V35" i="4"/>
  <c r="V31" i="4"/>
  <c r="V24" i="4"/>
  <c r="S71" i="4"/>
  <c r="S67" i="4"/>
  <c r="S63" i="4"/>
  <c r="S59" i="4"/>
  <c r="S50" i="4"/>
  <c r="S46" i="4"/>
  <c r="S42" i="4"/>
  <c r="S39" i="4"/>
  <c r="S35" i="4"/>
  <c r="S31" i="4"/>
  <c r="S24" i="4"/>
  <c r="S33" i="4"/>
  <c r="S48" i="4"/>
  <c r="S65" i="4"/>
  <c r="T26" i="4"/>
  <c r="X26" i="4"/>
  <c r="T29" i="4"/>
  <c r="X29" i="4"/>
  <c r="T33" i="4"/>
  <c r="X33" i="4"/>
  <c r="T37" i="4"/>
  <c r="X37" i="4"/>
  <c r="T44" i="4"/>
  <c r="X44" i="4"/>
  <c r="T48" i="4"/>
  <c r="X48" i="4"/>
  <c r="T52" i="4"/>
  <c r="X52" i="4"/>
  <c r="T61" i="4"/>
  <c r="X61" i="4"/>
  <c r="T65" i="4"/>
  <c r="X65" i="4"/>
  <c r="T69" i="4"/>
  <c r="X69" i="4"/>
  <c r="T73" i="4"/>
  <c r="X73" i="4"/>
  <c r="Q7" i="4"/>
  <c r="Q11" i="4"/>
  <c r="Q15" i="4"/>
  <c r="Q22" i="4"/>
  <c r="Q26" i="4"/>
  <c r="U26" i="4"/>
  <c r="Y26" i="4"/>
  <c r="Q29" i="4"/>
  <c r="U29" i="4"/>
  <c r="Q33" i="4"/>
  <c r="U33" i="4"/>
  <c r="Q37" i="4"/>
  <c r="U37" i="4"/>
  <c r="Y37" i="4"/>
  <c r="Q44" i="4"/>
  <c r="U44" i="4"/>
  <c r="Y44" i="4"/>
  <c r="Q48" i="4"/>
  <c r="U48" i="4"/>
  <c r="Y48" i="4"/>
  <c r="Q52" i="4"/>
  <c r="U52" i="4"/>
  <c r="Y52" i="4"/>
  <c r="Q57" i="4"/>
  <c r="Q61" i="4"/>
  <c r="U61" i="4"/>
  <c r="Q65" i="4"/>
  <c r="U65" i="4"/>
  <c r="Y65" i="4"/>
  <c r="Q69" i="4"/>
  <c r="U69" i="4"/>
  <c r="Y69" i="4"/>
  <c r="T24" i="4"/>
  <c r="X24" i="4"/>
  <c r="T31" i="4"/>
  <c r="X31" i="4"/>
  <c r="T35" i="4"/>
  <c r="X35" i="4"/>
  <c r="T39" i="4"/>
  <c r="X39" i="4"/>
  <c r="T42" i="4"/>
  <c r="X42" i="4"/>
  <c r="T46" i="4"/>
  <c r="X46" i="4"/>
  <c r="T50" i="4"/>
  <c r="X50" i="4"/>
  <c r="T59" i="4"/>
  <c r="X59" i="4"/>
  <c r="T63" i="4"/>
  <c r="X63" i="4"/>
  <c r="T67" i="4"/>
  <c r="X67" i="4"/>
  <c r="O60" i="11" l="1"/>
  <c r="O62" i="11"/>
  <c r="O64" i="11"/>
  <c r="O90" i="11"/>
  <c r="O86" i="11"/>
  <c r="O88" i="11"/>
  <c r="O84" i="11"/>
  <c r="O76" i="11"/>
  <c r="O92" i="11"/>
  <c r="O66" i="11"/>
  <c r="O94" i="11"/>
  <c r="O80" i="11"/>
  <c r="O78" i="11"/>
  <c r="O74" i="11"/>
  <c r="O70" i="11"/>
  <c r="O72" i="11"/>
  <c r="O82" i="11"/>
  <c r="O68" i="11"/>
  <c r="O95" i="11"/>
  <c r="O96" i="11" s="1"/>
  <c r="O26" i="5"/>
  <c r="N3" i="4" l="1"/>
  <c r="M15" i="4"/>
  <c r="J11" i="4"/>
  <c r="F11" i="4"/>
  <c r="N82" i="2"/>
  <c r="M82" i="2"/>
  <c r="L82" i="2"/>
  <c r="K82" i="2"/>
  <c r="J82" i="2"/>
  <c r="I82" i="2"/>
  <c r="H82" i="2"/>
  <c r="G82" i="2"/>
  <c r="F82" i="2"/>
  <c r="E82" i="2"/>
  <c r="D82" i="2"/>
  <c r="C82" i="2"/>
  <c r="N80" i="2"/>
  <c r="M80" i="2"/>
  <c r="L80" i="2"/>
  <c r="K80" i="2"/>
  <c r="J80" i="2"/>
  <c r="I80" i="2"/>
  <c r="H80" i="2"/>
  <c r="G80" i="2"/>
  <c r="F80" i="2"/>
  <c r="E80" i="2"/>
  <c r="D80" i="2"/>
  <c r="C80" i="2"/>
  <c r="N78" i="2"/>
  <c r="M78" i="2"/>
  <c r="L78" i="2"/>
  <c r="K78" i="2"/>
  <c r="J78" i="2"/>
  <c r="I78" i="2"/>
  <c r="H78" i="2"/>
  <c r="G78" i="2"/>
  <c r="F78" i="2"/>
  <c r="E78" i="2"/>
  <c r="D78" i="2"/>
  <c r="C78" i="2"/>
  <c r="N76" i="2"/>
  <c r="M76" i="2"/>
  <c r="L76" i="2"/>
  <c r="K76" i="2"/>
  <c r="J76" i="2"/>
  <c r="I76" i="2"/>
  <c r="H76" i="2"/>
  <c r="G76" i="2"/>
  <c r="F76" i="2"/>
  <c r="E76" i="2"/>
  <c r="D76" i="2"/>
  <c r="C76" i="2"/>
  <c r="N74" i="2"/>
  <c r="M74" i="2"/>
  <c r="L74" i="2"/>
  <c r="K74" i="2"/>
  <c r="J74" i="2"/>
  <c r="I74" i="2"/>
  <c r="G74" i="2"/>
  <c r="F74" i="2"/>
  <c r="E74" i="2"/>
  <c r="D74" i="2"/>
  <c r="C74" i="2"/>
  <c r="N72" i="2"/>
  <c r="M72" i="2"/>
  <c r="L72" i="2"/>
  <c r="K72" i="2"/>
  <c r="J72" i="2"/>
  <c r="I72" i="2"/>
  <c r="H72" i="2"/>
  <c r="G72" i="2"/>
  <c r="F72" i="2"/>
  <c r="E72" i="2"/>
  <c r="D72" i="2"/>
  <c r="C72" i="2"/>
  <c r="N70" i="2"/>
  <c r="M70" i="2"/>
  <c r="L70" i="2"/>
  <c r="K70" i="2"/>
  <c r="J70" i="2"/>
  <c r="I70" i="2"/>
  <c r="H70" i="2"/>
  <c r="G70" i="2"/>
  <c r="F70" i="2"/>
  <c r="E70" i="2"/>
  <c r="D70" i="2"/>
  <c r="C70" i="2"/>
  <c r="N68" i="2"/>
  <c r="M68" i="2"/>
  <c r="L68" i="2"/>
  <c r="K68" i="2"/>
  <c r="J68" i="2"/>
  <c r="I68" i="2"/>
  <c r="H68" i="2"/>
  <c r="G68" i="2"/>
  <c r="F68" i="2"/>
  <c r="E68" i="2"/>
  <c r="D68" i="2"/>
  <c r="C68" i="2"/>
  <c r="N66" i="2"/>
  <c r="M66" i="2"/>
  <c r="L66" i="2"/>
  <c r="K66" i="2"/>
  <c r="J66" i="2"/>
  <c r="I66" i="2"/>
  <c r="H66" i="2"/>
  <c r="G66" i="2"/>
  <c r="F66" i="2"/>
  <c r="E66" i="2"/>
  <c r="D66" i="2"/>
  <c r="C66" i="2"/>
  <c r="N64" i="2"/>
  <c r="M64" i="2"/>
  <c r="L64" i="2"/>
  <c r="K64" i="2"/>
  <c r="J64" i="2"/>
  <c r="I64" i="2"/>
  <c r="H64" i="2"/>
  <c r="G64" i="2"/>
  <c r="F64" i="2"/>
  <c r="E64" i="2"/>
  <c r="D64" i="2"/>
  <c r="C64" i="2"/>
  <c r="N62" i="2"/>
  <c r="M62" i="2"/>
  <c r="L62" i="2"/>
  <c r="K62" i="2"/>
  <c r="J62" i="2"/>
  <c r="I62" i="2"/>
  <c r="H62" i="2"/>
  <c r="G62" i="2"/>
  <c r="F62" i="2"/>
  <c r="E62" i="2"/>
  <c r="D62" i="2"/>
  <c r="C62" i="2"/>
  <c r="N60" i="2"/>
  <c r="M60" i="2"/>
  <c r="L60" i="2"/>
  <c r="K60" i="2"/>
  <c r="J60" i="2"/>
  <c r="I60" i="2"/>
  <c r="H60" i="2"/>
  <c r="G60" i="2"/>
  <c r="F60" i="2"/>
  <c r="E60" i="2"/>
  <c r="D60" i="2"/>
  <c r="C60" i="2"/>
  <c r="N55" i="2"/>
  <c r="M55" i="2"/>
  <c r="L55" i="2"/>
  <c r="K55" i="2"/>
  <c r="J55" i="2"/>
  <c r="I55" i="2"/>
  <c r="H55" i="2"/>
  <c r="G55" i="2"/>
  <c r="F55" i="2"/>
  <c r="E55" i="2"/>
  <c r="D55" i="2"/>
  <c r="C55" i="2"/>
  <c r="N53" i="2"/>
  <c r="M53" i="2"/>
  <c r="L53" i="2"/>
  <c r="K53" i="2"/>
  <c r="J53" i="2"/>
  <c r="I53" i="2"/>
  <c r="H53" i="2"/>
  <c r="G53" i="2"/>
  <c r="F53" i="2"/>
  <c r="E53" i="2"/>
  <c r="D53" i="2"/>
  <c r="C53" i="2"/>
  <c r="N51" i="2"/>
  <c r="M51" i="2"/>
  <c r="L51" i="2"/>
  <c r="K51" i="2"/>
  <c r="J51" i="2"/>
  <c r="I51" i="2"/>
  <c r="H51" i="2"/>
  <c r="G51" i="2"/>
  <c r="F51" i="2"/>
  <c r="E51" i="2"/>
  <c r="D51" i="2"/>
  <c r="C51" i="2"/>
  <c r="N49" i="2"/>
  <c r="M49" i="2"/>
  <c r="L49" i="2"/>
  <c r="K49" i="2"/>
  <c r="J49" i="2"/>
  <c r="I49" i="2"/>
  <c r="H49" i="2"/>
  <c r="G49" i="2"/>
  <c r="F49" i="2"/>
  <c r="E49" i="2"/>
  <c r="D49" i="2"/>
  <c r="C49" i="2"/>
  <c r="E47" i="2"/>
  <c r="N47" i="2"/>
  <c r="M47" i="2"/>
  <c r="L47" i="2"/>
  <c r="K47" i="2"/>
  <c r="J47" i="2"/>
  <c r="I47" i="2"/>
  <c r="H47" i="2"/>
  <c r="G47" i="2"/>
  <c r="F47" i="2"/>
  <c r="D47" i="2"/>
  <c r="C47" i="2"/>
  <c r="N45" i="2"/>
  <c r="M45" i="2"/>
  <c r="L45" i="2"/>
  <c r="K45" i="2"/>
  <c r="J45" i="2"/>
  <c r="I45" i="2"/>
  <c r="H45" i="2"/>
  <c r="G45" i="2"/>
  <c r="F45" i="2"/>
  <c r="E45" i="2"/>
  <c r="D45" i="2"/>
  <c r="C45" i="2"/>
  <c r="N43" i="2"/>
  <c r="M43" i="2"/>
  <c r="L43" i="2"/>
  <c r="K43" i="2"/>
  <c r="J43" i="2"/>
  <c r="I43" i="2"/>
  <c r="H43" i="2"/>
  <c r="G43" i="2"/>
  <c r="F43" i="2"/>
  <c r="E43" i="2"/>
  <c r="D43" i="2"/>
  <c r="C43" i="2"/>
  <c r="N40" i="2"/>
  <c r="M40" i="2"/>
  <c r="L40" i="2"/>
  <c r="K40" i="2"/>
  <c r="J40" i="2"/>
  <c r="I40" i="2"/>
  <c r="H40" i="2"/>
  <c r="G40" i="2"/>
  <c r="F40" i="2"/>
  <c r="E40" i="2"/>
  <c r="D40" i="2"/>
  <c r="N36" i="2"/>
  <c r="M36" i="2"/>
  <c r="L36" i="2"/>
  <c r="K36" i="2"/>
  <c r="J36" i="2"/>
  <c r="I36" i="2"/>
  <c r="H36" i="2"/>
  <c r="G36" i="2"/>
  <c r="F36" i="2"/>
  <c r="E36" i="2"/>
  <c r="D36" i="2"/>
  <c r="N34" i="2"/>
  <c r="M34" i="2"/>
  <c r="L34" i="2"/>
  <c r="K34" i="2"/>
  <c r="J34" i="2"/>
  <c r="I34" i="2"/>
  <c r="H34" i="2"/>
  <c r="G34" i="2"/>
  <c r="F34" i="2"/>
  <c r="E34" i="2"/>
  <c r="D34" i="2"/>
  <c r="N32" i="2"/>
  <c r="M32" i="2"/>
  <c r="L32" i="2"/>
  <c r="K32" i="2"/>
  <c r="J32" i="2"/>
  <c r="I32" i="2"/>
  <c r="H32" i="2"/>
  <c r="G32" i="2"/>
  <c r="F32" i="2"/>
  <c r="E32" i="2"/>
  <c r="D32" i="2"/>
  <c r="N30" i="2"/>
  <c r="M30" i="2"/>
  <c r="L30" i="2"/>
  <c r="K30" i="2"/>
  <c r="J30" i="2"/>
  <c r="I30" i="2"/>
  <c r="H30" i="2"/>
  <c r="G30" i="2"/>
  <c r="F30" i="2"/>
  <c r="E30" i="2"/>
  <c r="D30" i="2"/>
  <c r="N28" i="2"/>
  <c r="M28" i="2"/>
  <c r="L28" i="2"/>
  <c r="K28" i="2"/>
  <c r="J28" i="2"/>
  <c r="I28" i="2"/>
  <c r="H28" i="2"/>
  <c r="G28" i="2"/>
  <c r="F28" i="2"/>
  <c r="E28" i="2"/>
  <c r="D28" i="2"/>
  <c r="F24" i="2"/>
  <c r="D24" i="2"/>
  <c r="N24" i="2"/>
  <c r="M24" i="2"/>
  <c r="L24" i="2"/>
  <c r="K24" i="2"/>
  <c r="J24" i="2"/>
  <c r="I24" i="2"/>
  <c r="H24" i="2"/>
  <c r="G24" i="2"/>
  <c r="E24" i="2"/>
  <c r="O94" i="3"/>
  <c r="O93" i="3"/>
  <c r="O90" i="3"/>
  <c r="O89" i="3"/>
  <c r="O86" i="3"/>
  <c r="O87" i="3"/>
  <c r="N85" i="3"/>
  <c r="M85" i="3"/>
  <c r="L85" i="3"/>
  <c r="L66" i="3" s="1"/>
  <c r="J85" i="3"/>
  <c r="J66" i="3" s="1"/>
  <c r="I85" i="3"/>
  <c r="I66" i="3" s="1"/>
  <c r="H85" i="3"/>
  <c r="G85" i="3"/>
  <c r="F85" i="3"/>
  <c r="F66" i="3" s="1"/>
  <c r="E85" i="3"/>
  <c r="E66" i="3" s="1"/>
  <c r="D85" i="3"/>
  <c r="O84" i="3"/>
  <c r="O83" i="3"/>
  <c r="O82" i="3"/>
  <c r="O80" i="3"/>
  <c r="O79" i="3"/>
  <c r="O76" i="3"/>
  <c r="O74" i="3"/>
  <c r="O72" i="3"/>
  <c r="O70" i="3"/>
  <c r="O69" i="3"/>
  <c r="O63" i="3"/>
  <c r="O62" i="3"/>
  <c r="O59" i="3"/>
  <c r="O55" i="3"/>
  <c r="O54" i="3"/>
  <c r="O53" i="3"/>
  <c r="O50" i="3"/>
  <c r="O49" i="3"/>
  <c r="M66" i="3" l="1"/>
  <c r="N66" i="3"/>
  <c r="D66" i="3"/>
  <c r="G66" i="3"/>
  <c r="H66" i="3"/>
  <c r="N13" i="4"/>
  <c r="N7" i="4"/>
  <c r="F15" i="4"/>
  <c r="J7" i="4"/>
  <c r="H57" i="4"/>
  <c r="F9" i="4"/>
  <c r="F13" i="4"/>
  <c r="I73" i="4"/>
  <c r="I69" i="4"/>
  <c r="I65" i="4"/>
  <c r="I61" i="4"/>
  <c r="I57" i="4"/>
  <c r="I52" i="4"/>
  <c r="I48" i="4"/>
  <c r="I44" i="4"/>
  <c r="I39" i="4"/>
  <c r="I35" i="4"/>
  <c r="I31" i="4"/>
  <c r="I26" i="4"/>
  <c r="I22" i="4"/>
  <c r="I18" i="4"/>
  <c r="I71" i="4"/>
  <c r="I67" i="4"/>
  <c r="I63" i="4"/>
  <c r="I59" i="4"/>
  <c r="I54" i="4"/>
  <c r="I50" i="4"/>
  <c r="I46" i="4"/>
  <c r="I42" i="4"/>
  <c r="I37" i="4"/>
  <c r="I33" i="4"/>
  <c r="I29" i="4"/>
  <c r="I24" i="4"/>
  <c r="I20" i="4"/>
  <c r="M73" i="4"/>
  <c r="M69" i="4"/>
  <c r="M65" i="4"/>
  <c r="M61" i="4"/>
  <c r="M57" i="4"/>
  <c r="M52" i="4"/>
  <c r="M48" i="4"/>
  <c r="M44" i="4"/>
  <c r="M39" i="4"/>
  <c r="M35" i="4"/>
  <c r="M31" i="4"/>
  <c r="M26" i="4"/>
  <c r="M22" i="4"/>
  <c r="M18" i="4"/>
  <c r="M71" i="4"/>
  <c r="M67" i="4"/>
  <c r="M63" i="4"/>
  <c r="M59" i="4"/>
  <c r="M54" i="4"/>
  <c r="M50" i="4"/>
  <c r="M46" i="4"/>
  <c r="M42" i="4"/>
  <c r="M37" i="4"/>
  <c r="M33" i="4"/>
  <c r="M29" i="4"/>
  <c r="M24" i="4"/>
  <c r="M20" i="4"/>
  <c r="L73" i="4"/>
  <c r="L69" i="4"/>
  <c r="L65" i="4"/>
  <c r="L61" i="4"/>
  <c r="L57" i="4"/>
  <c r="L52" i="4"/>
  <c r="L48" i="4"/>
  <c r="L44" i="4"/>
  <c r="L39" i="4"/>
  <c r="L35" i="4"/>
  <c r="L31" i="4"/>
  <c r="L26" i="4"/>
  <c r="L22" i="4"/>
  <c r="L18" i="4"/>
  <c r="L71" i="4"/>
  <c r="L67" i="4"/>
  <c r="L63" i="4"/>
  <c r="L59" i="4"/>
  <c r="L54" i="4"/>
  <c r="L50" i="4"/>
  <c r="L46" i="4"/>
  <c r="L42" i="4"/>
  <c r="L37" i="4"/>
  <c r="L33" i="4"/>
  <c r="L29" i="4"/>
  <c r="L24" i="4"/>
  <c r="L20" i="4"/>
  <c r="F71" i="4"/>
  <c r="F67" i="4"/>
  <c r="F63" i="4"/>
  <c r="F59" i="4"/>
  <c r="F54" i="4"/>
  <c r="F50" i="4"/>
  <c r="F46" i="4"/>
  <c r="F42" i="4"/>
  <c r="F37" i="4"/>
  <c r="F33" i="4"/>
  <c r="F29" i="4"/>
  <c r="F24" i="4"/>
  <c r="F20" i="4"/>
  <c r="F73" i="4"/>
  <c r="F69" i="4"/>
  <c r="F65" i="4"/>
  <c r="F61" i="4"/>
  <c r="F57" i="4"/>
  <c r="F52" i="4"/>
  <c r="F48" i="4"/>
  <c r="F44" i="4"/>
  <c r="F39" i="4"/>
  <c r="F35" i="4"/>
  <c r="F31" i="4"/>
  <c r="F26" i="4"/>
  <c r="F22" i="4"/>
  <c r="F18" i="4"/>
  <c r="J71" i="4"/>
  <c r="J67" i="4"/>
  <c r="J63" i="4"/>
  <c r="J59" i="4"/>
  <c r="J54" i="4"/>
  <c r="J50" i="4"/>
  <c r="J46" i="4"/>
  <c r="J42" i="4"/>
  <c r="J37" i="4"/>
  <c r="J33" i="4"/>
  <c r="J29" i="4"/>
  <c r="J24" i="4"/>
  <c r="J20" i="4"/>
  <c r="J73" i="4"/>
  <c r="J69" i="4"/>
  <c r="J65" i="4"/>
  <c r="J61" i="4"/>
  <c r="J57" i="4"/>
  <c r="J52" i="4"/>
  <c r="J48" i="4"/>
  <c r="J44" i="4"/>
  <c r="J39" i="4"/>
  <c r="J35" i="4"/>
  <c r="J31" i="4"/>
  <c r="J26" i="4"/>
  <c r="J22" i="4"/>
  <c r="J18" i="4"/>
  <c r="N71" i="4"/>
  <c r="N67" i="4"/>
  <c r="N63" i="4"/>
  <c r="N59" i="4"/>
  <c r="N54" i="4"/>
  <c r="N50" i="4"/>
  <c r="N46" i="4"/>
  <c r="N42" i="4"/>
  <c r="N37" i="4"/>
  <c r="N33" i="4"/>
  <c r="N29" i="4"/>
  <c r="N24" i="4"/>
  <c r="N20" i="4"/>
  <c r="N73" i="4"/>
  <c r="N69" i="4"/>
  <c r="N65" i="4"/>
  <c r="N61" i="4"/>
  <c r="N57" i="4"/>
  <c r="N52" i="4"/>
  <c r="N48" i="4"/>
  <c r="N44" i="4"/>
  <c r="N39" i="4"/>
  <c r="N35" i="4"/>
  <c r="N31" i="4"/>
  <c r="N26" i="4"/>
  <c r="N22" i="4"/>
  <c r="N18" i="4"/>
  <c r="H73" i="4"/>
  <c r="H69" i="4"/>
  <c r="H61" i="4"/>
  <c r="H52" i="4"/>
  <c r="H48" i="4"/>
  <c r="H44" i="4"/>
  <c r="H39" i="4"/>
  <c r="H35" i="4"/>
  <c r="H31" i="4"/>
  <c r="H26" i="4"/>
  <c r="H22" i="4"/>
  <c r="H18" i="4"/>
  <c r="H71" i="4"/>
  <c r="H67" i="4"/>
  <c r="H63" i="4"/>
  <c r="H59" i="4"/>
  <c r="H54" i="4"/>
  <c r="H50" i="4"/>
  <c r="H46" i="4"/>
  <c r="H42" i="4"/>
  <c r="H37" i="4"/>
  <c r="H33" i="4"/>
  <c r="H29" i="4"/>
  <c r="H24" i="4"/>
  <c r="H20" i="4"/>
  <c r="N5" i="4"/>
  <c r="N9" i="4"/>
  <c r="J13" i="4"/>
  <c r="N15" i="4"/>
  <c r="G71" i="4"/>
  <c r="G67" i="4"/>
  <c r="G63" i="4"/>
  <c r="G59" i="4"/>
  <c r="G54" i="4"/>
  <c r="G50" i="4"/>
  <c r="G46" i="4"/>
  <c r="G42" i="4"/>
  <c r="G37" i="4"/>
  <c r="G33" i="4"/>
  <c r="G29" i="4"/>
  <c r="G24" i="4"/>
  <c r="G20" i="4"/>
  <c r="G73" i="4"/>
  <c r="G69" i="4"/>
  <c r="G65" i="4"/>
  <c r="G61" i="4"/>
  <c r="G57" i="4"/>
  <c r="G52" i="4"/>
  <c r="G48" i="4"/>
  <c r="G44" i="4"/>
  <c r="G39" i="4"/>
  <c r="G35" i="4"/>
  <c r="G31" i="4"/>
  <c r="G26" i="4"/>
  <c r="G22" i="4"/>
  <c r="G18" i="4"/>
  <c r="K71" i="4"/>
  <c r="K67" i="4"/>
  <c r="K63" i="4"/>
  <c r="K59" i="4"/>
  <c r="K54" i="4"/>
  <c r="K50" i="4"/>
  <c r="K46" i="4"/>
  <c r="K42" i="4"/>
  <c r="K37" i="4"/>
  <c r="K33" i="4"/>
  <c r="K29" i="4"/>
  <c r="K24" i="4"/>
  <c r="K20" i="4"/>
  <c r="K73" i="4"/>
  <c r="K69" i="4"/>
  <c r="K65" i="4"/>
  <c r="K61" i="4"/>
  <c r="K57" i="4"/>
  <c r="K52" i="4"/>
  <c r="K48" i="4"/>
  <c r="K44" i="4"/>
  <c r="K39" i="4"/>
  <c r="K35" i="4"/>
  <c r="K31" i="4"/>
  <c r="K26" i="4"/>
  <c r="K22" i="4"/>
  <c r="K18" i="4"/>
  <c r="E67" i="4"/>
  <c r="E59" i="4"/>
  <c r="E50" i="4"/>
  <c r="E42" i="4"/>
  <c r="E33" i="4"/>
  <c r="E24" i="4"/>
  <c r="E63" i="4"/>
  <c r="E37" i="4"/>
  <c r="E20" i="4"/>
  <c r="E73" i="4"/>
  <c r="E57" i="4"/>
  <c r="E69" i="4"/>
  <c r="E61" i="4"/>
  <c r="E52" i="4"/>
  <c r="E44" i="4"/>
  <c r="E35" i="4"/>
  <c r="E26" i="4"/>
  <c r="E18" i="4"/>
  <c r="E71" i="4"/>
  <c r="E54" i="4"/>
  <c r="E46" i="4"/>
  <c r="E29" i="4"/>
  <c r="E65" i="4"/>
  <c r="E48" i="4"/>
  <c r="E39" i="4"/>
  <c r="E31" i="4"/>
  <c r="E22" i="4"/>
  <c r="D67" i="4"/>
  <c r="D50" i="4"/>
  <c r="D44" i="4"/>
  <c r="D37" i="4"/>
  <c r="D33" i="4"/>
  <c r="D24" i="4"/>
  <c r="D18" i="4"/>
  <c r="D65" i="4"/>
  <c r="D39" i="4"/>
  <c r="D31" i="4"/>
  <c r="D29" i="4"/>
  <c r="D22" i="4"/>
  <c r="D73" i="4"/>
  <c r="D71" i="4"/>
  <c r="D69" i="4"/>
  <c r="D63" i="4"/>
  <c r="D61" i="4"/>
  <c r="D59" i="4"/>
  <c r="D57" i="4"/>
  <c r="D54" i="4"/>
  <c r="D52" i="4"/>
  <c r="D48" i="4"/>
  <c r="D46" i="4"/>
  <c r="D42" i="4"/>
  <c r="D35" i="4"/>
  <c r="D26" i="4"/>
  <c r="D20" i="4"/>
  <c r="O85" i="3"/>
  <c r="E15" i="4"/>
  <c r="E7" i="4"/>
  <c r="C7" i="4"/>
  <c r="F7" i="4"/>
  <c r="J9" i="4"/>
  <c r="N11" i="4"/>
  <c r="C13" i="4"/>
  <c r="G15" i="4"/>
  <c r="K15" i="4"/>
  <c r="D15" i="4"/>
  <c r="H15" i="4"/>
  <c r="L15" i="4"/>
  <c r="E13" i="4"/>
  <c r="I11" i="4"/>
  <c r="M13" i="4"/>
  <c r="I15" i="4"/>
  <c r="M5" i="4"/>
  <c r="M7" i="4"/>
  <c r="I9" i="4"/>
  <c r="E11" i="4"/>
  <c r="M11" i="4"/>
  <c r="I13" i="4"/>
  <c r="C15" i="4"/>
  <c r="J15" i="4"/>
  <c r="I7" i="4"/>
  <c r="E9" i="4"/>
  <c r="M9" i="4"/>
  <c r="G7" i="4"/>
  <c r="K7" i="4"/>
  <c r="G9" i="4"/>
  <c r="K9" i="4"/>
  <c r="G11" i="4"/>
  <c r="K11" i="4"/>
  <c r="G13" i="4"/>
  <c r="K13" i="4"/>
  <c r="D7" i="4"/>
  <c r="H7" i="4"/>
  <c r="L7" i="4"/>
  <c r="D9" i="4"/>
  <c r="H9" i="4"/>
  <c r="L9" i="4"/>
  <c r="D11" i="4"/>
  <c r="H11" i="4"/>
  <c r="L11" i="4"/>
  <c r="D13" i="4"/>
  <c r="H13" i="4"/>
  <c r="L13" i="4"/>
  <c r="C9" i="4"/>
  <c r="C11" i="4"/>
  <c r="O45" i="3"/>
  <c r="O46" i="3"/>
  <c r="O43" i="3"/>
  <c r="O42" i="3"/>
  <c r="O40" i="3"/>
  <c r="O39" i="3"/>
  <c r="O38" i="3"/>
  <c r="O36" i="3"/>
  <c r="O33" i="3"/>
  <c r="O30" i="3"/>
  <c r="O29" i="3"/>
  <c r="O27" i="3"/>
  <c r="O26" i="3"/>
  <c r="O25" i="3"/>
  <c r="O24" i="3"/>
  <c r="O14" i="3"/>
  <c r="O23" i="3"/>
  <c r="O22" i="3"/>
  <c r="O21" i="3"/>
  <c r="O20" i="3"/>
  <c r="O19" i="3"/>
  <c r="O18" i="3"/>
  <c r="O17" i="3"/>
  <c r="O16" i="3"/>
  <c r="O15" i="3"/>
  <c r="O66" i="3" l="1"/>
  <c r="O28" i="3"/>
  <c r="O44" i="3"/>
  <c r="O13" i="3"/>
  <c r="O37" i="3"/>
  <c r="O31" i="3"/>
  <c r="O32" i="3"/>
  <c r="O37" i="2"/>
  <c r="O9" i="3"/>
  <c r="O8" i="3"/>
  <c r="O7" i="3"/>
  <c r="O6" i="3"/>
  <c r="O5" i="3"/>
  <c r="O4" i="3"/>
  <c r="O3" i="3"/>
  <c r="O10" i="3" l="1"/>
  <c r="O81" i="2" l="1"/>
  <c r="O79" i="2"/>
  <c r="O77" i="2"/>
  <c r="O75" i="2"/>
  <c r="O73" i="2"/>
  <c r="O71" i="2"/>
  <c r="O69" i="2"/>
  <c r="O67" i="2"/>
  <c r="O65" i="2"/>
  <c r="O63" i="2"/>
  <c r="O61" i="2"/>
  <c r="O59" i="2"/>
  <c r="O58" i="2"/>
  <c r="O54" i="2"/>
  <c r="O52" i="2"/>
  <c r="O50" i="2"/>
  <c r="O48" i="2"/>
  <c r="O46" i="2"/>
  <c r="O44" i="2"/>
  <c r="O42" i="2"/>
  <c r="O39" i="2"/>
  <c r="O35" i="2"/>
  <c r="O33" i="2"/>
  <c r="O31" i="2"/>
  <c r="O29" i="2"/>
  <c r="O27" i="2"/>
  <c r="N25" i="2"/>
  <c r="N26" i="2" s="1"/>
  <c r="M26" i="2"/>
  <c r="L26" i="2"/>
  <c r="K26" i="2"/>
  <c r="J26" i="2"/>
  <c r="I26" i="2"/>
  <c r="H26" i="2"/>
  <c r="G26" i="2"/>
  <c r="F26" i="2"/>
  <c r="E26" i="2"/>
  <c r="D26" i="2"/>
  <c r="O23" i="2"/>
  <c r="O22" i="2"/>
  <c r="O60" i="1"/>
  <c r="O26" i="1"/>
  <c r="O83" i="1"/>
  <c r="O81" i="1"/>
  <c r="O79" i="1"/>
  <c r="O77" i="1"/>
  <c r="O75" i="1"/>
  <c r="O73" i="1"/>
  <c r="O71" i="1"/>
  <c r="O69" i="1"/>
  <c r="O67" i="1"/>
  <c r="O65" i="1"/>
  <c r="O63" i="1"/>
  <c r="O61" i="1"/>
  <c r="O76" i="2" l="1"/>
  <c r="O68" i="2"/>
  <c r="O60" i="2"/>
  <c r="O70" i="2"/>
  <c r="O82" i="2"/>
  <c r="O74" i="2"/>
  <c r="O66" i="2"/>
  <c r="O78" i="2"/>
  <c r="O80" i="2"/>
  <c r="O72" i="2"/>
  <c r="O64" i="2"/>
  <c r="O62" i="2"/>
  <c r="O49" i="2"/>
  <c r="O40" i="2"/>
  <c r="O32" i="2"/>
  <c r="O24" i="2"/>
  <c r="O45" i="2"/>
  <c r="O28" i="2"/>
  <c r="O43" i="2"/>
  <c r="O55" i="2"/>
  <c r="O47" i="2"/>
  <c r="O38" i="2"/>
  <c r="O30" i="2"/>
  <c r="O53" i="2"/>
  <c r="O36" i="2"/>
  <c r="O51" i="2"/>
  <c r="O34" i="2"/>
  <c r="O62" i="1"/>
  <c r="O25" i="2"/>
  <c r="O26" i="2" s="1"/>
  <c r="O56" i="1"/>
  <c r="O54" i="1"/>
  <c r="O52" i="1"/>
  <c r="O50" i="1"/>
  <c r="O48" i="1"/>
  <c r="O46" i="1"/>
  <c r="O44" i="1"/>
  <c r="O41" i="1"/>
  <c r="O39" i="1"/>
  <c r="O37" i="1"/>
  <c r="O35" i="1"/>
  <c r="O33" i="1"/>
  <c r="O29" i="1"/>
  <c r="O27" i="1"/>
  <c r="O84" i="1"/>
  <c r="O82" i="1"/>
  <c r="O80" i="1"/>
  <c r="O78" i="1"/>
  <c r="O76" i="1"/>
  <c r="O74" i="1"/>
  <c r="O72" i="1"/>
  <c r="O70" i="1"/>
  <c r="O68" i="1"/>
  <c r="O66" i="1"/>
  <c r="O64" i="1"/>
  <c r="N84" i="1"/>
  <c r="N82" i="1"/>
  <c r="N80" i="1"/>
  <c r="N78" i="1"/>
  <c r="N76" i="1"/>
  <c r="N74" i="1"/>
  <c r="N72" i="1"/>
  <c r="N70" i="1"/>
  <c r="N68" i="1"/>
  <c r="N66" i="1"/>
  <c r="N64" i="1"/>
  <c r="N62" i="1"/>
  <c r="M84" i="1"/>
  <c r="M82" i="1"/>
  <c r="M80" i="1"/>
  <c r="M78" i="1"/>
  <c r="M76" i="1"/>
  <c r="M74" i="1"/>
  <c r="M72" i="1"/>
  <c r="M70" i="1"/>
  <c r="M68" i="1"/>
  <c r="M66" i="1"/>
  <c r="M64" i="1"/>
  <c r="M62" i="1"/>
  <c r="L84" i="1"/>
  <c r="L82" i="1"/>
  <c r="L80" i="1"/>
  <c r="L78" i="1"/>
  <c r="L76" i="1"/>
  <c r="L74" i="1"/>
  <c r="L72" i="1"/>
  <c r="L70" i="1"/>
  <c r="L68" i="1"/>
  <c r="L66" i="1"/>
  <c r="L64" i="1"/>
  <c r="K84" i="1"/>
  <c r="K82" i="1"/>
  <c r="K80" i="1"/>
  <c r="K78" i="1"/>
  <c r="K76" i="1"/>
  <c r="K74" i="1"/>
  <c r="K72" i="1"/>
  <c r="K70" i="1"/>
  <c r="K68" i="1"/>
  <c r="K66" i="1"/>
  <c r="K64" i="1"/>
  <c r="K62" i="1"/>
  <c r="J84" i="1"/>
  <c r="J82" i="1"/>
  <c r="J80" i="1"/>
  <c r="J78" i="1"/>
  <c r="J76" i="1"/>
  <c r="J74" i="1"/>
  <c r="J72" i="1"/>
  <c r="J70" i="1"/>
  <c r="J68" i="1"/>
  <c r="J66" i="1"/>
  <c r="J64" i="1"/>
  <c r="J62" i="1"/>
  <c r="I84" i="1"/>
  <c r="I82" i="1"/>
  <c r="I80" i="1"/>
  <c r="I78" i="1"/>
  <c r="I76" i="1"/>
  <c r="I74" i="1"/>
  <c r="I72" i="1"/>
  <c r="I70" i="1"/>
  <c r="I68" i="1"/>
  <c r="I66" i="1"/>
  <c r="I64" i="1"/>
  <c r="I62" i="1"/>
  <c r="H84" i="1"/>
  <c r="H82" i="1"/>
  <c r="H80" i="1"/>
  <c r="H78" i="1"/>
  <c r="H76" i="1"/>
  <c r="H74" i="1"/>
  <c r="H72" i="1"/>
  <c r="H70" i="1"/>
  <c r="H68" i="1"/>
  <c r="H66" i="1"/>
  <c r="H64" i="1"/>
  <c r="H62" i="1"/>
  <c r="G84" i="1"/>
  <c r="G82" i="1"/>
  <c r="G80" i="1"/>
  <c r="G78" i="1"/>
  <c r="G76" i="1"/>
  <c r="G74" i="1"/>
  <c r="G72" i="1"/>
  <c r="G70" i="1"/>
  <c r="G68" i="1"/>
  <c r="G66" i="1"/>
  <c r="G64" i="1"/>
  <c r="G62" i="1"/>
  <c r="F84" i="1"/>
  <c r="F82" i="1"/>
  <c r="F80" i="1"/>
  <c r="F78" i="1"/>
  <c r="F76" i="1"/>
  <c r="F74" i="1"/>
  <c r="F72" i="1"/>
  <c r="F70" i="1"/>
  <c r="F68" i="1"/>
  <c r="F66" i="1"/>
  <c r="F64" i="1"/>
  <c r="F62" i="1"/>
  <c r="E84" i="1"/>
  <c r="E82" i="1"/>
  <c r="E80" i="1"/>
  <c r="E78" i="1"/>
  <c r="E76" i="1"/>
  <c r="E74" i="1"/>
  <c r="E72" i="1"/>
  <c r="E70" i="1"/>
  <c r="E68" i="1"/>
  <c r="E66" i="1"/>
  <c r="E64" i="1"/>
  <c r="E62" i="1"/>
  <c r="D82" i="1"/>
  <c r="D80" i="1"/>
  <c r="D78" i="1"/>
  <c r="D76" i="1"/>
  <c r="D74" i="1"/>
  <c r="D72" i="1"/>
  <c r="D70" i="1"/>
  <c r="D68" i="1"/>
  <c r="D66" i="1"/>
  <c r="D64" i="1"/>
  <c r="D62" i="1"/>
  <c r="C84" i="1"/>
  <c r="C82" i="1"/>
  <c r="C80" i="1"/>
  <c r="C78" i="1"/>
  <c r="C76" i="1"/>
  <c r="C74" i="1"/>
  <c r="C72" i="1"/>
  <c r="C70" i="1"/>
  <c r="C68" i="1"/>
  <c r="C66" i="1"/>
  <c r="C64" i="1"/>
  <c r="C62" i="1"/>
  <c r="C42" i="1"/>
  <c r="N40" i="1"/>
  <c r="M40" i="1"/>
  <c r="L40" i="1"/>
  <c r="K40" i="1"/>
  <c r="J40" i="1"/>
  <c r="I40" i="1"/>
  <c r="H40" i="1"/>
  <c r="G40" i="1"/>
  <c r="F40" i="1"/>
  <c r="E40" i="1"/>
  <c r="D40" i="1"/>
  <c r="C40" i="1"/>
  <c r="N30" i="1"/>
  <c r="J30" i="1"/>
  <c r="F30" i="1"/>
  <c r="N57" i="1"/>
  <c r="N55" i="1"/>
  <c r="N53" i="1"/>
  <c r="N51" i="1"/>
  <c r="N49" i="1"/>
  <c r="N47" i="1"/>
  <c r="N45" i="1"/>
  <c r="N42" i="1"/>
  <c r="N38" i="1"/>
  <c r="N36" i="1"/>
  <c r="N34" i="1"/>
  <c r="N32" i="1"/>
  <c r="N28" i="1"/>
  <c r="M57" i="1"/>
  <c r="M55" i="1"/>
  <c r="M53" i="1"/>
  <c r="M51" i="1"/>
  <c r="M49" i="1"/>
  <c r="M47" i="1"/>
  <c r="M45" i="1"/>
  <c r="M42" i="1"/>
  <c r="M38" i="1"/>
  <c r="M36" i="1"/>
  <c r="M34" i="1"/>
  <c r="M32" i="1"/>
  <c r="M30" i="1"/>
  <c r="M28" i="1"/>
  <c r="L45" i="1"/>
  <c r="L57" i="1"/>
  <c r="L55" i="1"/>
  <c r="L53" i="1"/>
  <c r="L51" i="1"/>
  <c r="L49" i="1"/>
  <c r="L47" i="1"/>
  <c r="L42" i="1"/>
  <c r="L38" i="1"/>
  <c r="L36" i="1"/>
  <c r="L34" i="1"/>
  <c r="L32" i="1"/>
  <c r="L30" i="1"/>
  <c r="L28" i="1"/>
  <c r="K57" i="1"/>
  <c r="K55" i="1"/>
  <c r="K53" i="1"/>
  <c r="K51" i="1"/>
  <c r="K49" i="1"/>
  <c r="K47" i="1"/>
  <c r="K45" i="1"/>
  <c r="K42" i="1"/>
  <c r="K38" i="1"/>
  <c r="K36" i="1"/>
  <c r="K34" i="1"/>
  <c r="K32" i="1"/>
  <c r="K30" i="1"/>
  <c r="K28" i="1"/>
  <c r="J57" i="1"/>
  <c r="J55" i="1"/>
  <c r="J53" i="1"/>
  <c r="J51" i="1"/>
  <c r="J49" i="1"/>
  <c r="J47" i="1"/>
  <c r="J45" i="1"/>
  <c r="J42" i="1"/>
  <c r="J38" i="1"/>
  <c r="J36" i="1"/>
  <c r="J34" i="1"/>
  <c r="J32" i="1"/>
  <c r="J28" i="1"/>
  <c r="I57" i="1"/>
  <c r="I55" i="1"/>
  <c r="I53" i="1"/>
  <c r="I51" i="1"/>
  <c r="I49" i="1"/>
  <c r="I47" i="1"/>
  <c r="I42" i="1"/>
  <c r="I38" i="1"/>
  <c r="I36" i="1"/>
  <c r="I34" i="1"/>
  <c r="I32" i="1"/>
  <c r="I30" i="1"/>
  <c r="I28" i="1"/>
  <c r="H57" i="1"/>
  <c r="H55" i="1"/>
  <c r="H53" i="1"/>
  <c r="H51" i="1"/>
  <c r="H49" i="1"/>
  <c r="H47" i="1"/>
  <c r="H45" i="1"/>
  <c r="H42" i="1"/>
  <c r="H38" i="1"/>
  <c r="H36" i="1"/>
  <c r="H34" i="1"/>
  <c r="H32" i="1"/>
  <c r="H30" i="1"/>
  <c r="H28" i="1"/>
  <c r="G57" i="1"/>
  <c r="G55" i="1"/>
  <c r="G53" i="1"/>
  <c r="G51" i="1"/>
  <c r="G49" i="1"/>
  <c r="G47" i="1"/>
  <c r="G45" i="1"/>
  <c r="G42" i="1"/>
  <c r="G38" i="1"/>
  <c r="G36" i="1"/>
  <c r="G34" i="1"/>
  <c r="G32" i="1"/>
  <c r="G30" i="1"/>
  <c r="G28" i="1"/>
  <c r="F57" i="1"/>
  <c r="F55" i="1"/>
  <c r="F53" i="1"/>
  <c r="F51" i="1"/>
  <c r="F49" i="1"/>
  <c r="F47" i="1"/>
  <c r="F45" i="1"/>
  <c r="F42" i="1"/>
  <c r="F38" i="1"/>
  <c r="F36" i="1"/>
  <c r="F34" i="1"/>
  <c r="F32" i="1"/>
  <c r="F28" i="1"/>
  <c r="E57" i="1"/>
  <c r="E55" i="1"/>
  <c r="E53" i="1"/>
  <c r="E51" i="1"/>
  <c r="E49" i="1"/>
  <c r="E47" i="1"/>
  <c r="E45" i="1"/>
  <c r="E42" i="1"/>
  <c r="E38" i="1"/>
  <c r="E36" i="1"/>
  <c r="E34" i="1"/>
  <c r="E32" i="1"/>
  <c r="E30" i="1"/>
  <c r="E28" i="1"/>
  <c r="D57" i="1"/>
  <c r="D55" i="1"/>
  <c r="D53" i="1"/>
  <c r="D51" i="1"/>
  <c r="D49" i="1"/>
  <c r="D47" i="1"/>
  <c r="D45" i="1"/>
  <c r="D42" i="1"/>
  <c r="D38" i="1"/>
  <c r="D36" i="1"/>
  <c r="D34" i="1"/>
  <c r="D32" i="1"/>
  <c r="D30" i="1"/>
  <c r="D28" i="1"/>
  <c r="C57" i="1"/>
  <c r="C53" i="1"/>
  <c r="C51" i="1"/>
  <c r="C49" i="1"/>
  <c r="C47" i="1"/>
  <c r="C45" i="1"/>
  <c r="C38" i="1"/>
  <c r="C36" i="1"/>
  <c r="C34" i="1"/>
  <c r="C32" i="1"/>
  <c r="C30" i="1"/>
  <c r="C28" i="1"/>
  <c r="O23" i="1"/>
  <c r="O21" i="1"/>
  <c r="O19" i="1"/>
  <c r="O17" i="1"/>
  <c r="O15" i="1"/>
  <c r="O13" i="1"/>
  <c r="O11" i="1"/>
  <c r="O9" i="1"/>
  <c r="N23" i="1"/>
  <c r="N21" i="1"/>
  <c r="N19" i="1"/>
  <c r="N17" i="1"/>
  <c r="N15" i="1"/>
  <c r="N13" i="1"/>
  <c r="N11" i="1"/>
  <c r="N9" i="1"/>
  <c r="M23" i="1"/>
  <c r="M21" i="1"/>
  <c r="M19" i="1"/>
  <c r="M17" i="1"/>
  <c r="M15" i="1"/>
  <c r="M13" i="1"/>
  <c r="M11" i="1"/>
  <c r="M9" i="1"/>
  <c r="L23" i="1"/>
  <c r="L21" i="1"/>
  <c r="L19" i="1"/>
  <c r="L17" i="1"/>
  <c r="L15" i="1"/>
  <c r="L13" i="1"/>
  <c r="L11" i="1"/>
  <c r="L9" i="1"/>
  <c r="K23" i="1"/>
  <c r="K21" i="1"/>
  <c r="K19" i="1"/>
  <c r="K17" i="1"/>
  <c r="K15" i="1"/>
  <c r="K13" i="1"/>
  <c r="K11" i="1"/>
  <c r="K9" i="1"/>
  <c r="J23" i="1"/>
  <c r="J21" i="1"/>
  <c r="J19" i="1"/>
  <c r="J17" i="1"/>
  <c r="J15" i="1"/>
  <c r="J13" i="1"/>
  <c r="J11" i="1"/>
  <c r="J9" i="1"/>
  <c r="I23" i="1"/>
  <c r="I21" i="1"/>
  <c r="I19" i="1"/>
  <c r="I17" i="1"/>
  <c r="I15" i="1"/>
  <c r="I13" i="1"/>
  <c r="I11" i="1"/>
  <c r="I9" i="1"/>
  <c r="H23" i="1"/>
  <c r="H21" i="1"/>
  <c r="H19" i="1"/>
  <c r="H17" i="1"/>
  <c r="H15" i="1"/>
  <c r="H13" i="1"/>
  <c r="H11" i="1"/>
  <c r="H9" i="1"/>
  <c r="G23" i="1"/>
  <c r="G21" i="1"/>
  <c r="G19" i="1"/>
  <c r="G17" i="1"/>
  <c r="G15" i="1"/>
  <c r="G13" i="1"/>
  <c r="G11" i="1"/>
  <c r="G9" i="1"/>
  <c r="F23" i="1"/>
  <c r="F21" i="1"/>
  <c r="F19" i="1"/>
  <c r="F17" i="1"/>
  <c r="F15" i="1"/>
  <c r="F13" i="1"/>
  <c r="F11" i="1"/>
  <c r="F9" i="1"/>
  <c r="E23" i="1"/>
  <c r="E21" i="1"/>
  <c r="E19" i="1"/>
  <c r="E17" i="1"/>
  <c r="E15" i="1"/>
  <c r="E13" i="1"/>
  <c r="E11" i="1"/>
  <c r="E9" i="1"/>
  <c r="D23" i="1"/>
  <c r="D21" i="1"/>
  <c r="D19" i="1"/>
  <c r="D17" i="1"/>
  <c r="D15" i="1"/>
  <c r="D13" i="1"/>
  <c r="D11" i="1"/>
  <c r="D9" i="1"/>
  <c r="O42" i="1" l="1"/>
  <c r="O57" i="1"/>
  <c r="O49" i="1"/>
  <c r="O34" i="1"/>
  <c r="O55" i="1"/>
  <c r="O53" i="1"/>
  <c r="O51" i="1"/>
  <c r="O47" i="1"/>
  <c r="O45" i="1"/>
  <c r="O40" i="1"/>
  <c r="O38" i="1"/>
  <c r="O36" i="1"/>
  <c r="O32" i="1"/>
  <c r="O28" i="1"/>
  <c r="O30" i="1"/>
  <c r="O36" i="10"/>
  <c r="O32" i="10" l="1"/>
  <c r="O28" i="10"/>
  <c r="O53" i="10"/>
  <c r="O26" i="10"/>
  <c r="O55" i="10"/>
  <c r="O47" i="10"/>
  <c r="O38" i="10"/>
  <c r="O43" i="10"/>
  <c r="O51" i="10"/>
  <c r="O49" i="10"/>
  <c r="O30" i="10"/>
  <c r="O40" i="10"/>
  <c r="O45" i="10"/>
  <c r="O34" i="10"/>
  <c r="O24" i="10"/>
  <c r="O35" i="3" l="1"/>
  <c r="D34" i="3"/>
  <c r="O34" i="3" s="1"/>
  <c r="O54" i="12"/>
  <c r="O55" i="12" s="1"/>
  <c r="O46" i="12"/>
  <c r="O47" i="12" s="1"/>
  <c r="O52" i="12"/>
  <c r="O53" i="12" s="1"/>
  <c r="O48" i="12"/>
  <c r="O50" i="12"/>
  <c r="O51" i="12" s="1"/>
  <c r="O44" i="12"/>
  <c r="O45" i="12" s="1"/>
  <c r="O42" i="12"/>
  <c r="O43" i="12" s="1"/>
  <c r="O58" i="12"/>
  <c r="O76" i="12" s="1"/>
  <c r="O62" i="12" l="1"/>
  <c r="O68" i="12"/>
  <c r="O66" i="12"/>
  <c r="O84" i="12"/>
  <c r="O80" i="12"/>
  <c r="O78" i="12"/>
  <c r="O82" i="12"/>
  <c r="O88" i="12"/>
  <c r="O64" i="12"/>
  <c r="O94" i="12"/>
  <c r="O72" i="12"/>
  <c r="O60" i="12"/>
  <c r="O70" i="12"/>
  <c r="O90" i="12"/>
  <c r="O86" i="12"/>
  <c r="O95" i="12"/>
  <c r="O96" i="12" s="1"/>
  <c r="O92" i="12"/>
  <c r="O74" i="12"/>
  <c r="O49" i="12"/>
</calcChain>
</file>

<file path=xl/sharedStrings.xml><?xml version="1.0" encoding="utf-8"?>
<sst xmlns="http://schemas.openxmlformats.org/spreadsheetml/2006/main" count="3307" uniqueCount="384">
  <si>
    <t>Miesiąc</t>
  </si>
  <si>
    <t>Stopa bezrobocia POWIAT BOCHEŃSKI %</t>
  </si>
  <si>
    <t>Stopa bezrobocia MAŁOPOLSKA %</t>
  </si>
  <si>
    <t>Stopa bezrobocia POLSKA %</t>
  </si>
  <si>
    <t>Stan i struktura osób bezrobotnych w Powiatowym Urzędzie Pracy w Bochni</t>
  </si>
  <si>
    <t>Liczba bezrobotnych ogółem</t>
  </si>
  <si>
    <t>nr wiersza</t>
  </si>
  <si>
    <t>01</t>
  </si>
  <si>
    <t>02</t>
  </si>
  <si>
    <t>03</t>
  </si>
  <si>
    <t>04</t>
  </si>
  <si>
    <t>05</t>
  </si>
  <si>
    <t>06</t>
  </si>
  <si>
    <t>07</t>
  </si>
  <si>
    <t>z wiersza 05 zwolnieni z przyczyn zakładu pracy</t>
  </si>
  <si>
    <t>% do ogółu bezrobotnych</t>
  </si>
  <si>
    <t>Liczba bezrobotnych z prawem do zasiłku</t>
  </si>
  <si>
    <t>Liczba bezrobotnych kobiet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</si>
  <si>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</si>
  <si>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</si>
  <si>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</si>
  <si>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</si>
  <si>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</si>
  <si>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</si>
  <si>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</si>
  <si>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</si>
  <si>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</si>
  <si>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</si>
  <si>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</si>
  <si>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</si>
  <si>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</si>
  <si>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</si>
  <si>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</si>
  <si>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</si>
  <si>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</si>
  <si>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</si>
  <si>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</si>
  <si>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</si>
  <si>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Liczba bezrobotnych w okresie 12 m-cy od dnia ukończenia nauki</t>
  </si>
  <si>
    <t>Liczba bezrobotnych bez kwalifikacji zawodowych</t>
  </si>
  <si>
    <t xml:space="preserve">Liczba bezrobotnych bez doświadczenia zawodowego </t>
  </si>
  <si>
    <t xml:space="preserve">Liczba bezrobotnych poprzednio pracujących </t>
  </si>
  <si>
    <t>Liczba bezrobotnych zamieszkałych na wsi</t>
  </si>
  <si>
    <t>Napływ osób bezrobotnych do Powiatowego Urzędu Pracy w Bochni</t>
  </si>
  <si>
    <t>Liczba osób zarejestrowanych po raz pierwszy</t>
  </si>
  <si>
    <t>Liczba osób zarejestrowanych które poprzednio pracowaly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</si>
  <si>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</si>
  <si>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</si>
  <si>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</si>
  <si>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</si>
  <si>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</si>
  <si>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</si>
  <si>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</si>
  <si>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</si>
  <si>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</si>
  <si>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</si>
  <si>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</si>
  <si>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</si>
  <si>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</si>
  <si>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</si>
  <si>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</si>
  <si>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</si>
  <si>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</si>
  <si>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</si>
  <si>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</si>
  <si>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</si>
  <si>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49</t>
  </si>
  <si>
    <t xml:space="preserve">Liczba osób zarejestrowanych będących w okresie 12 m-cy od dnia ukończenia nauki </t>
  </si>
  <si>
    <t>Liczba osób zarejestrowanych - ogółem</t>
  </si>
  <si>
    <t>% do ogółu zarejestrowanych</t>
  </si>
  <si>
    <t>Liczba osób zarjestrowanych bez kwalifikacji zawodowych</t>
  </si>
  <si>
    <t>Liczba osób zarejestrowanych będących w szczególnej sytuacji na rynku pracy ogółem</t>
  </si>
  <si>
    <t>50</t>
  </si>
  <si>
    <t>51</t>
  </si>
  <si>
    <t>52</t>
  </si>
  <si>
    <t>53</t>
  </si>
  <si>
    <t>54</t>
  </si>
  <si>
    <t>Liczba osób wyłączonych z ewidencji - ogółem</t>
  </si>
  <si>
    <t>Liczba osób wyłączonych z ewidencji z powodu podjęcia pracy</t>
  </si>
  <si>
    <t>Liczba osób wyłączonych z ewidencji z powodu rozpoczęcia szkolenia</t>
  </si>
  <si>
    <t>% do ogółu wyłączonych z ewidencji</t>
  </si>
  <si>
    <t>Liczba osób wyłączonych z ewidencji z powodu rozpoczęcia stażu</t>
  </si>
  <si>
    <t>Liczba osób wyłączonych z ewidencji z powodu rozpoczęcia prac społecznie - użytecznych, w tym w ramach PAI</t>
  </si>
  <si>
    <t xml:space="preserve">Liczba osób wyłączonych z ewidencji z powodu odmowy bez uzasadnionej przyczyny przyjęcia propozycji odpowiedniej pracy lub innej formy pomocy </t>
  </si>
  <si>
    <t>Liczba osób wyłączonych z ewidencji z powodu niepotwierdzenia gotowości do podjęcia pracy</t>
  </si>
  <si>
    <t>Liczba osób bezrobotnych wyłączonych z ewidencji z powodu dobrowolnej rezygnacji ze statusu bezrobotnego</t>
  </si>
  <si>
    <t>Liczba osób bezrobotnych wyłączonych z ewidencji z powodu nabycia praw emerytalnych lub rentowych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</si>
  <si>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</si>
  <si>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</si>
  <si>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</si>
  <si>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</si>
  <si>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</si>
  <si>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</si>
  <si>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</si>
  <si>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</si>
  <si>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</si>
  <si>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</si>
  <si>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</si>
  <si>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</si>
  <si>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</si>
  <si>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</si>
  <si>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</si>
  <si>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</si>
  <si>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</si>
  <si>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</si>
  <si>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narastająco</t>
  </si>
  <si>
    <t>Stan i struktura bezrobotnych kobiet w Powiatowym Urzędzie Pracy w Bochni</t>
  </si>
  <si>
    <t>Napływ bezrobotnych kobiet do Powiatowego Urzędu Pracy w Bochni</t>
  </si>
  <si>
    <t xml:space="preserve">Działania w ramach poradnictwa zawodowego </t>
  </si>
  <si>
    <t xml:space="preserve">Liczba osób, które skorzystały z porad indywidualnych </t>
  </si>
  <si>
    <t>Liczba udzielonych indywidualnych informacji zawodowych</t>
  </si>
  <si>
    <t>Liczba osób uczestniczących w grupowych spotkaniach informacyjnych</t>
  </si>
  <si>
    <t>Liczba osób , które skorzystały z porad grupowych</t>
  </si>
  <si>
    <t>Spotkania informacyjno-edukacyjne z uczniami szkół ponadpodstawowoych</t>
  </si>
  <si>
    <t>Porady grupowe w Zakładzie Karnym</t>
  </si>
  <si>
    <t>Inne spotkania informacyjne</t>
  </si>
  <si>
    <t xml:space="preserve">Liczba zarejestrowanych kobiet, które nie podjeły pracy po urodzeniu dziecka </t>
  </si>
  <si>
    <t xml:space="preserve">Liczba bezrobotnych kobiet poprzednio pracujących </t>
  </si>
  <si>
    <t>Liczba bezrobotnych kobiet ogółem</t>
  </si>
  <si>
    <t>Liczba bezrobotnych kobiet z prawem do zasiłku</t>
  </si>
  <si>
    <t>Liczba bezrobotnych kobiet zamieszkałych na wsi</t>
  </si>
  <si>
    <t>Liczba bezrobotnych kobiet w okresie 12 m-cy od dnia ukończenia nauki</t>
  </si>
  <si>
    <t>Liczba bezrobotnych kobiet bez kwalifikacji zawodowych</t>
  </si>
  <si>
    <t xml:space="preserve">Liczba bezrobotnych kobiet bez doświadczenia zawodowego </t>
  </si>
  <si>
    <t>Liczba bezrobotnych kobiet, które nie podjeły pracy po urodzeniu dziecka</t>
  </si>
  <si>
    <t>Liczba zarejestrowanych kobiet  - ogółem</t>
  </si>
  <si>
    <t>Liczba kobiet zarejestrowanych po raz pierwszy</t>
  </si>
  <si>
    <t>Liczba kobiet zarejestrowanych po raz kolejny</t>
  </si>
  <si>
    <t>Liczba zarejestrowanych kobiet, które poprzednio pracowaly</t>
  </si>
  <si>
    <t>Liczba zarejestrowanych kobiet, które dotychczas nie pracowały</t>
  </si>
  <si>
    <t>Liczba  zarejstrowanych kobiet bez kwalifikacji zawodowych</t>
  </si>
  <si>
    <t>Liczba osób zarejstrowanych bez doświadczenia zawodowego</t>
  </si>
  <si>
    <t>Liczba osób zarejestrowanych, które dotychczas nie pracowały</t>
  </si>
  <si>
    <t>Liczba zarjestrowanych kobiet bez doświadczenia zawodowego</t>
  </si>
  <si>
    <t>Liczba zarejestrowanych kobiet będących w szczególnej sytuacji na rynku pracy ogółem</t>
  </si>
  <si>
    <t>Liczba kobiet wyłączonych z ewidencji - ogółem</t>
  </si>
  <si>
    <t>Liczba kobiet wyłączonych z ewidencji z powodu podjęcia pracy</t>
  </si>
  <si>
    <t>Liczba kobiet wyłączonych z ewidencji z powodu rozpoczęcia szkolenia</t>
  </si>
  <si>
    <t>Liczba kobiet wyłączonych z ewidencji z powodu rozpoczęcia stażu</t>
  </si>
  <si>
    <t>Liczba kobiet wyłączonych z ewidencji z powodu rozpoczęcia prac społecznie - użytecznych, w tym w ramach PAI</t>
  </si>
  <si>
    <t xml:space="preserve">Liczba kobiet wyłączonych z ewidencji z powodu odmowy bez uzasadnionej przyczyny przyjęcia propozycji odpowiedniej pracy lub innej formy pomocy </t>
  </si>
  <si>
    <t>Liczba kobiet wyłączonych z ewidencji z powodu niepotwierdzenia gotowości do podjęcia pracy</t>
  </si>
  <si>
    <t>Liczba kobiet wyłączonych z ewidencji z powodu dobrowolnej rezygnacji ze statusu bezrobotnego</t>
  </si>
  <si>
    <t>Liczba osób bezrobotnych wyłączonych z ewidencji z powodu osiągnięcia wieku emerytalnego</t>
  </si>
  <si>
    <t>Liczba osób bezrobotnych wyłaczonych z ewidencji z innych powodów niż wymienione powyżej</t>
  </si>
  <si>
    <t>Liczba kobiet wyłączonych z ewidencji z powodu osiągnięcia wieku emerytalnego</t>
  </si>
  <si>
    <t>Liczba kobiet wyłączonych z ewidencji z powodu nabycia praw emerytalnych lub rentowych</t>
  </si>
  <si>
    <t>Liczba kobiet wyłaczonych z ewidencji z innych powodów niż wymienione powyżej</t>
  </si>
  <si>
    <t>Działania w ramach poradnictwa zawodowego-ogółem</t>
  </si>
  <si>
    <t>Realizacja zadań pośrednictwa pracy</t>
  </si>
  <si>
    <t>Nowe firmy pozyskane do współpracy</t>
  </si>
  <si>
    <t>Miejsca pracy pozyskane przez pośrednika</t>
  </si>
  <si>
    <t>Pozyskane miejsca pracy i aktywizacji zawodowej</t>
  </si>
  <si>
    <t>Kontakty telefoniczne z zakładami pracy</t>
  </si>
  <si>
    <t>Kontakty bezpośrednie z pracodawcami w Urzędzie</t>
  </si>
  <si>
    <t>48</t>
  </si>
  <si>
    <t>73</t>
  </si>
  <si>
    <t>74</t>
  </si>
  <si>
    <t>75</t>
  </si>
  <si>
    <t>76</t>
  </si>
  <si>
    <t xml:space="preserve">nr wiersza </t>
  </si>
  <si>
    <t>z wiersza 53 - z powodu podjęcia pracy niesubsydiowanej</t>
  </si>
  <si>
    <t>z wiersza 53 - z powodu podjęcia pracy subsydiowanej</t>
  </si>
  <si>
    <t>z wiersza 23 zwolnienione z przyczyn zakładu pracy</t>
  </si>
  <si>
    <t>z wiersza 37 - do 30 roku życia</t>
  </si>
  <si>
    <t>z wiersza 37 - długotrwale bezrobotne</t>
  </si>
  <si>
    <t>z wiersza 37 - powyżej 50 roku życia</t>
  </si>
  <si>
    <t>z wiersza 37 - korzystające ze świadczen pomocy społecznej</t>
  </si>
  <si>
    <t>z wiersza 37 - posiadające co najmniej jedno dziecko do 6 roku życia</t>
  </si>
  <si>
    <t>z wiersza 37 - posiadające co najmniej jedno dziecko niepełnosprawne do 18 roku życia</t>
  </si>
  <si>
    <t>z wiersza 37 - kobiety niepełnosprawne</t>
  </si>
  <si>
    <t>z wiersza 02 zwolnienione z przyczyn zakładu pracy</t>
  </si>
  <si>
    <t>z wiersza 09 - Miasto Bochnia</t>
  </si>
  <si>
    <t>z wiersza 09 - Gmina Bochnia</t>
  </si>
  <si>
    <t>z wiersza 09 - Gmina Drwinia</t>
  </si>
  <si>
    <t>z wiersza 09 - Gmina Lipnica Murowana</t>
  </si>
  <si>
    <t>z wiersza 09 - Gmina Łapanów</t>
  </si>
  <si>
    <t>z wiersza 09 - Miasto Nowy Wiśnicz</t>
  </si>
  <si>
    <t>z wiersza 09 - Gmina Nowy Wiśnicz</t>
  </si>
  <si>
    <t>z wiersza 09 - Gmina Rzezawa</t>
  </si>
  <si>
    <t>z wiersza 09 - Gmina Trzciana</t>
  </si>
  <si>
    <t>z wiersza 09 - Gmina Żegocina</t>
  </si>
  <si>
    <t>z wiersza 23 - miejsca pracy subsydiowanej</t>
  </si>
  <si>
    <t>z wiersza 23 - miejsca pracy niesubsydiowanej</t>
  </si>
  <si>
    <t>z wiersza 28 - miejsca pracy niesubsydiowanej</t>
  </si>
  <si>
    <t>z wiersza 29 - miejsca pracy nie zawierające danych umozliwiającyh identyfikacje pracodawcy (zamknięte)</t>
  </si>
  <si>
    <t>z wiersza 29 - miejsca pracy zawierające dane umozliwoające identyfikację pracodawcy (otwarte)</t>
  </si>
  <si>
    <t>z wiersza 28 - miejsca pracy subsydiowanej</t>
  </si>
  <si>
    <t>z wiersza 28 - miejsca aktywizacji zawodowej</t>
  </si>
  <si>
    <t>z wiersza 33 - staże</t>
  </si>
  <si>
    <t>z wiersza 33 - przygotowanie zawodowe dla dorosłych</t>
  </si>
  <si>
    <t>z wiersza 33 - prace społecznie - użyteczne</t>
  </si>
  <si>
    <t>Liczba skierowanych osób bezrobotnych i poszukujących pracy do pracy lub miejsc aktywizacji zawodowej</t>
  </si>
  <si>
    <t>Liczba osób, które za pośrednictwem PUP podjeły pracę, zostały zatrudnione w ramach miejsc aktywizacji zawodowej lub rozpoczeły kontrakt socjalny</t>
  </si>
  <si>
    <t>Wizyty w zakładach pracy - ogółem</t>
  </si>
  <si>
    <t>z wiersza 23 - miejsca pracy nie zawierające danych umożliwiających identyfikację praodawcy (zamknięte)</t>
  </si>
  <si>
    <t>z wiersza 23 - miejsca pracy zawierające dane umozliwiające identyfikację pracodawcy (otwarte)</t>
  </si>
  <si>
    <t>z wiersza 37 - liczba osób skierowanych na miejsca pracy subsydiowanej</t>
  </si>
  <si>
    <t>z wiersza 37 - liczba osób skierowanych na miejsca pracy niesubsydiowanej</t>
  </si>
  <si>
    <t>z wiersza 40 - liczba osób zatrudnionych w ramach miejsc pracy subsydiowanej</t>
  </si>
  <si>
    <t>z wiersza 40 - liczba osób zatrudnionych w ramach miejsc pracy niesubsydiowanej</t>
  </si>
  <si>
    <t>Międzynarodowe pośrednictwo pracy</t>
  </si>
  <si>
    <t>Miejsca pracy w ramach EURES</t>
  </si>
  <si>
    <t>Udzielone porady i informacje w ramach EURES</t>
  </si>
  <si>
    <t>Giełdy pracy</t>
  </si>
  <si>
    <t>Ilośc zorganizowanych giełd pracy</t>
  </si>
  <si>
    <t>Ilośc osób, które wzieły udział w giełdzie pracy</t>
  </si>
  <si>
    <t>Ilośc osób, które podjeły prace lub staż po giełdzie pracy</t>
  </si>
  <si>
    <t>Dodatek aktywizacyjny</t>
  </si>
  <si>
    <t>Osoby, które otrzymywały dodatek aktywizacyjny w końcu miesiąca sprawozdawczego</t>
  </si>
  <si>
    <t>Liczba osób, którym przyznano prawo do dodatku aktywizacyjnego</t>
  </si>
  <si>
    <t>Pomoc w aktywnym poszukiwaniu pracy</t>
  </si>
  <si>
    <t>Liczba osób rozpoczynających szkolenie z zakresu umiejętnośći aktywnego poszukiwania pracy</t>
  </si>
  <si>
    <t>z wiersza 56 - osoby, które zakończyły szkolenie z zakresu umiejętności aktywnego poszukiwania pracy</t>
  </si>
  <si>
    <t>Liczba osób rozpoczynających wsparcie ogółem</t>
  </si>
  <si>
    <t>Liczba osób zatrudnionych w ramach prac interwencyjnych</t>
  </si>
  <si>
    <t>z wiersza 59 - w ramach programu regionalnego Firma + 1</t>
  </si>
  <si>
    <t>Subsydiowane programy rynku pracy łącznie z rotacją pracowników</t>
  </si>
  <si>
    <t>Liczba osób zatrudnionych w ramach robót publicznych</t>
  </si>
  <si>
    <t>Liczba osób wyłączonych z ewidencji w związku z otrzymaniem dotacji na pdojęcie działalności gospodarczej</t>
  </si>
  <si>
    <t xml:space="preserve">Liczba osób zatrudnionych w ramach refundacji kosztów wyposażenia lub doposażenia stanowiska pracy </t>
  </si>
  <si>
    <t>Liczba osób wyłaczonych z ewidencji w związku ze skierowaniem do miejsc odbywania stażu</t>
  </si>
  <si>
    <t>Liczba osób wyłaczonych z ewidencji w związku ze skierowaniem na szkolenie</t>
  </si>
  <si>
    <t>77</t>
  </si>
  <si>
    <t>78</t>
  </si>
  <si>
    <t>79</t>
  </si>
  <si>
    <t>80</t>
  </si>
  <si>
    <t>81</t>
  </si>
  <si>
    <t>Liczba osób wyłaczonych z ewidencji w związku ze skierowaniem na prace społecznie - użyteczne</t>
  </si>
  <si>
    <t>Zatrudnienie cudzoziemców</t>
  </si>
  <si>
    <t>82</t>
  </si>
  <si>
    <t>83</t>
  </si>
  <si>
    <t>Liczba osób skierowanych do realizacji kontraktu socjalnego</t>
  </si>
  <si>
    <t>84</t>
  </si>
  <si>
    <t>85</t>
  </si>
  <si>
    <t>86</t>
  </si>
  <si>
    <t>87</t>
  </si>
  <si>
    <t>88</t>
  </si>
  <si>
    <t>Liczba złożonych wniosków o wydanie zezwolenia na prace sezonową cudzoziemca</t>
  </si>
  <si>
    <t>Liczba złożonych oświadczeń o powierzeniu wykonywania pracy cudzoziemcowi</t>
  </si>
  <si>
    <t xml:space="preserve">Liczba bezrobotnych w wieku od 18 do 24 lat </t>
  </si>
  <si>
    <t xml:space="preserve">Liczba bezrobotnychw wieku od 25 do 34 lat </t>
  </si>
  <si>
    <t xml:space="preserve">Liczba bezrobotnych w wieku od 35 do 44 lat </t>
  </si>
  <si>
    <t xml:space="preserve">Liczba bezrobotnych w wieku od 45 do 54 lat </t>
  </si>
  <si>
    <t xml:space="preserve">Liczba bezrobotnych w wieku od 55 do 59 lat </t>
  </si>
  <si>
    <t>Liczba bezrobotnych w wieku 60 lat i więcej</t>
  </si>
  <si>
    <t xml:space="preserve">Liczba bezrobotnych z wykształceniem wyższym </t>
  </si>
  <si>
    <t>Liczba bezrobotnych z wykształceniem policealnym lub średnim zawodowym</t>
  </si>
  <si>
    <t>Liczba bezrobotnych z wykształceniem średnim ogólnokształcącym</t>
  </si>
  <si>
    <t>Liczba bezrobotnych z wykształceniem zasadniczym zawodowym</t>
  </si>
  <si>
    <t>Liczba bezrobotnych z wykształceniem podstawowym i niższym</t>
  </si>
  <si>
    <t>Liczba bezrobotnych pozostających bez pracy do 1 m-ca</t>
  </si>
  <si>
    <t>Liczba bezrobotnych pozostających bez pracy od 1 do 3 m-cy</t>
  </si>
  <si>
    <t>Liczba bezrobotnych pozostających bez pracy od 3 do 6 m-cy</t>
  </si>
  <si>
    <t>Liczba bezrobotnych pozostających bez pracy od 6 do 12 m-cy</t>
  </si>
  <si>
    <t>Liczba bezrobotnych pozostających bez pracy od 12 do 24 m-cy</t>
  </si>
  <si>
    <t>Liczba bezrobotnych pozostających bez pracy powyżej 24 m-cy</t>
  </si>
  <si>
    <t>Liczba bezrobotnych ze stażem pracy do 1 roku</t>
  </si>
  <si>
    <t>Liczba bezrobotnych ze stażem pracy od 1 do 5 lat</t>
  </si>
  <si>
    <t>Liczba bezrobotnych ze stażem pracy od 5 do 10 lat</t>
  </si>
  <si>
    <t>Liczba bezrobotnych ze tażem pracy od 10 do 20 lat</t>
  </si>
  <si>
    <t>Liczba bezrobotnych ze stażem pracy od 20 do 30 lat</t>
  </si>
  <si>
    <t>Liczba bezrobotnych ze stażem pracy 30 lat i więcej</t>
  </si>
  <si>
    <t>Liczba bezrobotnych bez stażu pracy</t>
  </si>
  <si>
    <t>z wiersza 54 - do 30 roku życia</t>
  </si>
  <si>
    <t>z wiersza 54 - do 25 roku życia</t>
  </si>
  <si>
    <t>z wiersza 54 - długotrwale bezrobotne</t>
  </si>
  <si>
    <t>z wiersza 54 - powyżej 50 roku życia</t>
  </si>
  <si>
    <t>z wiersza 54 - korzystające ze świadczeń pomocy społecznej</t>
  </si>
  <si>
    <t>z wiersza 54 - posiadające co najmniej jedno dziecko do 6 roku życia</t>
  </si>
  <si>
    <t>z wiersza 54 - posiadające co najmniej jedno dziecko niepełnosprawne do 18 roku życia</t>
  </si>
  <si>
    <t>z wiersza 54 - osoby niepełnosprawne</t>
  </si>
  <si>
    <t>Miasto/Gmina</t>
  </si>
  <si>
    <t>Miasto Bochnia</t>
  </si>
  <si>
    <t>Gmina Bochnia</t>
  </si>
  <si>
    <t>Gmina Drwinia</t>
  </si>
  <si>
    <t>Gmina Lipnica Murowana</t>
  </si>
  <si>
    <t>Gmina Łapanów</t>
  </si>
  <si>
    <t>Gmina Rzezawa</t>
  </si>
  <si>
    <t>Gmina Trzciana</t>
  </si>
  <si>
    <t>Gmina Żegocina</t>
  </si>
  <si>
    <t>Gmina Nowy Wiśnicz</t>
  </si>
  <si>
    <t>Miasto Nowy Wiśnicz</t>
  </si>
  <si>
    <t>Liczba osób w szczególnej sytyacji na rynku pracy ogółem</t>
  </si>
  <si>
    <t>Stan i struktura bezrobotnych w MIEŚCIE BOCHNIA</t>
  </si>
  <si>
    <t>z wiersza 02 zwolnieni z przyczyn zakładu pracy</t>
  </si>
  <si>
    <t>Napływ bezrobotnych mieszkanców MIASTA BOCHNIA do Powiatowego Urzędu Pracy w Bochni</t>
  </si>
  <si>
    <t>Liczba osób zarejestrowanych, które poprzednio pracowaly</t>
  </si>
  <si>
    <t>Liczba  osób zarejstrowanych bez kwalifikacji zawodowych</t>
  </si>
  <si>
    <t>Liczba osób zarjestrowanych bez doświadczenia zawodowego</t>
  </si>
  <si>
    <t>z wiersza 37 - osoby niepełnosprawne</t>
  </si>
  <si>
    <t>Liczba zarejestrowanych  - ogółem</t>
  </si>
  <si>
    <t>Liczba wyłączonych z ewidencji - ogółem</t>
  </si>
  <si>
    <t>Liczba osób wyłączonych z ewidencji z powodu dobrowolnej rezygnacji ze statusu bezrobotnego</t>
  </si>
  <si>
    <t>Liczba osób wyłączonych z ewidencji z powodu osiągnięcia wieku emerytalnego</t>
  </si>
  <si>
    <t>Liczba osób wyłączonych z ewidencji z powodu nabycia praw emerytalnych lub rentowych</t>
  </si>
  <si>
    <t>Liczba osób wyłaczonych z ewidencji z innych powodów niż wymienione powyżej</t>
  </si>
  <si>
    <t>z wiersza 52 - liczba kobiet wyłączonych z ewidencji</t>
  </si>
  <si>
    <t>89</t>
  </si>
  <si>
    <t>90</t>
  </si>
  <si>
    <t>z wiersza 55 - kobiety podejmujące pracę</t>
  </si>
  <si>
    <t>z wiersza 55 - z powodu podjęcia pracy niesubsydiowanej</t>
  </si>
  <si>
    <t>z wiersza 55 - z powodu podjęcia pracy subsydiowanej</t>
  </si>
  <si>
    <t>z wiersza 61 - w związku z otrzymaniem dotacji na rozpoczęcie własnej działalności gospodarczej</t>
  </si>
  <si>
    <t>z wiersza 61 - z powodu podjęcia pracy na doposażonym/wyposażonym stanowisku pracy</t>
  </si>
  <si>
    <t>z wiersza 61 - w związku z rozpoczęciem realizacji kontraktu socjalnego</t>
  </si>
  <si>
    <t>z wiersza 37 - korzystające ze świadczeń pomocy społecznej</t>
  </si>
  <si>
    <t>z wiersza 61 - z powodu podjęcia pracy w ramach prac interwencyjnych</t>
  </si>
  <si>
    <t>z wiersza 61 - z powodu podjęcia pracy w ramach robót publicznych</t>
  </si>
  <si>
    <t>Stan i struktura bezrobotnych w GMINIE BOCHNIA</t>
  </si>
  <si>
    <t>Napływ bezrobotnych mieszkanców GMINY BOCHNIA do Powiatowego Urzędu Pracy w Bochni</t>
  </si>
  <si>
    <t>Stan i struktura bezrobotnych w GMINIE DRWINIA</t>
  </si>
  <si>
    <t>Napływ bezrobotnych mieszkanców GMINY DRWINIA do Powiatowego Urzędu Pracy w Bochni</t>
  </si>
  <si>
    <t>Stan i struktura bezrobotnych w GMINIE LIPNICA MUROWANA</t>
  </si>
  <si>
    <t>Napływ bezrobotnych mieszkanców GMINY LIPNICA MUROWANA do Powiatowego Urzędu Pracy w Bochni</t>
  </si>
  <si>
    <t>Stan i struktura bezrobotnych w GMINIE ŁAPANÓW</t>
  </si>
  <si>
    <t>Napływ bezrobotnych mieszkanców GMINY ŁAPANÓW do Powiatowego Urzędu Pracy w Bochni</t>
  </si>
  <si>
    <t>Stan i struktura bezrobotnych w MIEŚCIE NOWY WIŚNICZ</t>
  </si>
  <si>
    <t>Napływ bezrobotnych mieszkanców MIASTA NOWY WIŚNICZ do Powiatowego Urzędu Pracy w Bochni</t>
  </si>
  <si>
    <t>Stan i struktura bezrobotnych w GMINIE NOWY WIŚNICZ</t>
  </si>
  <si>
    <t>Napływ bezrobotnych mieszkanców GMINY NOWY WIŚNICZ do Powiatowego Urzędu Pracy w Bochni</t>
  </si>
  <si>
    <t>Stan i struktura bezrobotnych w GMINIE RZEZAWA</t>
  </si>
  <si>
    <t>Napływ bezrobotnych mieszkanców GMINY RZEZAWA do Powiatowego Urzędu Pracy w Bochni</t>
  </si>
  <si>
    <t>Stan i struktura bezrobotnych w GMINIE TRZCIANA</t>
  </si>
  <si>
    <t>Stan i struktura bezrobotnych w GMINIE ŻEGOCINA</t>
  </si>
  <si>
    <t>Napływ bezrobotnych mieszkanców GMINY ŻEGOCINA do Powiatowego Urzędu Pracy w Bochni</t>
  </si>
  <si>
    <t>Napływ bezrobotnych mieszkanców GMINY TRZCIANA do Powiatowego Urzędu Pracy w Bochni</t>
  </si>
  <si>
    <t>Odpływ osób bezrobotnych z ewidencji Powiatowego Urzędu Pracy w Bochni</t>
  </si>
  <si>
    <t>Odpływ bezrobotnych kobiet z ewidencji Powiatowego Urzędu Pracy w Bochni</t>
  </si>
  <si>
    <t>Odpływ bezrobotnych mieszkańców MIASTA BOCHNIA z ewidencji Powiatowego Urzędu Pracy w Bochni</t>
  </si>
  <si>
    <t>Odpływ bezrobotnych mieszkańców GMINY BOCHNIA z ewidencji Powiatowego Urzędu Pracy w Bochni</t>
  </si>
  <si>
    <t>Odpływ bezrobotnych mieszkańców GMINY DRWINIA z ewidencji Powiatowego Urzędu Pracy w Bochni</t>
  </si>
  <si>
    <t>Odpływ bezrobotnych mieszkańców GMINY LIPNICA MUROWANA z ewidencji Powiatowego Urzędu Pracy w Bochni</t>
  </si>
  <si>
    <t>Odpływ bezrobotnych mieszkańców GMINY ŁAPANÓW z ewidencji Powiatowego Urzędu Pracy w Bochni</t>
  </si>
  <si>
    <t>Odpływ bezrobotnych mieszkańców MIASTA NOWY WIŚNICZ z ewidencji Powiatowego Urzędu Pracy w Bochni</t>
  </si>
  <si>
    <t>Odpływ bezrobotnych mieszkańców GMINY NOWY WIŚNICZ z ewidencji Powiatowego Urzędu Pracy w Bochni</t>
  </si>
  <si>
    <t>Odpływ bezrobotnych mieszkańców GMINY RZEZAWA z ewidencji Powiatowego Urzędu Pracy w Bochni</t>
  </si>
  <si>
    <t>Odpływ bezrobotnych mieszkańców GMINY TRZCIANA z ewidencji Powiatowego Urzędu Pracy w Bochni</t>
  </si>
  <si>
    <t>Odpływ bezrobotnych mieszkańców GMINY ŻEGOCINA z ewidencji Powiatowego Urzędu Pracy w Bochni</t>
  </si>
  <si>
    <t>Liczba zarejestrowanych kobiet</t>
  </si>
  <si>
    <t>z wiersza 59 - w ramach środków Funduszu Pracy</t>
  </si>
  <si>
    <t>z wiersza 64 - w ramach środków Funduszu Pracy</t>
  </si>
  <si>
    <t>z wiersza 66 - w ramach środków Funduszu Pracy</t>
  </si>
  <si>
    <t>z wiersza 70 - w ramach programu regionalnego Firma + 1</t>
  </si>
  <si>
    <t>z wiersza 70 - w ramach środków Funduszu Pracy</t>
  </si>
  <si>
    <t>z wiersza 75 - w ramach programu regionalnego Firma + 1</t>
  </si>
  <si>
    <t>z wiersza 75 - w ramach środków Funduszu Pracy</t>
  </si>
  <si>
    <t>z wiersza 80 - w ramach środków Funduszu Pracy</t>
  </si>
  <si>
    <t>z wiersza 84 - w ramach środków Funduszu Pracy</t>
  </si>
  <si>
    <t>z wiersza 26 zwolnieni z przyczyn zakładu pracy</t>
  </si>
  <si>
    <t>z wiersza 38 - do 30 roku życia</t>
  </si>
  <si>
    <t>z wiersza 38 - długotrwale bezrobotne</t>
  </si>
  <si>
    <t>z wiersza 38 - powyżej 50 roku życia</t>
  </si>
  <si>
    <t>z wiersza 38 - korzystający ze świadczen pomocy społecznej</t>
  </si>
  <si>
    <t>z wiersza 38 - posiadające co najmniej jedno dziecko do 6 roku życia</t>
  </si>
  <si>
    <t>z wiersza 38 - posiadające co najmniej jedno dziecko niepełnosprawne do 18 roku życia</t>
  </si>
  <si>
    <t>z wiersza 38 - osoby niepełnosprawne</t>
  </si>
  <si>
    <t>z wiersza 54 - z powodu podjęcia pracy niesubsydiowanej</t>
  </si>
  <si>
    <t>z wiersza 54 - z powodu podjęcia pracy subsydiowanej</t>
  </si>
  <si>
    <t>z wiersza 23 zwolnione z przyczyn zakładu pracy</t>
  </si>
  <si>
    <t>Liczba osób w szczególnej sytuacji na rynku pracy ogółem</t>
  </si>
  <si>
    <t>Struktura bezrobocia w powiecie w podziele na wiek, wykształcenie, czas pozostawania bez pracy i staż pracy</t>
  </si>
  <si>
    <t>Liczba złożonych powiadomień o powierzeniu wykonywania pracy obywatelom Ukrainy</t>
  </si>
  <si>
    <t>z wiersza 66 - w ramach środków rezerwy Funduszu Pracy</t>
  </si>
  <si>
    <t>z wiersza 59 - w ramach programu FEM 2021-2027</t>
  </si>
  <si>
    <t>z wiersza 66 - w ramach programu FEM 2021-2027</t>
  </si>
  <si>
    <t>z wiersza 70 - w ramach programu FEM 2021-2027</t>
  </si>
  <si>
    <t>z wiersza 75 - w ramach programu FEM 2021-2027</t>
  </si>
  <si>
    <t>z wiersza 80 - w ramach programu FEM 2021-2027</t>
  </si>
  <si>
    <t>XII'24</t>
  </si>
  <si>
    <t/>
  </si>
  <si>
    <t>Struktura bezrobotnych według gmin na koniec LUTEGO 2025 roku</t>
  </si>
  <si>
    <t>I'25</t>
  </si>
  <si>
    <t>II'25</t>
  </si>
  <si>
    <t>III'25</t>
  </si>
  <si>
    <t>IV'25</t>
  </si>
  <si>
    <t>V'25</t>
  </si>
  <si>
    <t>VI'25</t>
  </si>
  <si>
    <t>VII'25</t>
  </si>
  <si>
    <t>VIII'25</t>
  </si>
  <si>
    <t>IX'25</t>
  </si>
  <si>
    <t>X'25</t>
  </si>
  <si>
    <t>XI'25</t>
  </si>
  <si>
    <t>XII'25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</si>
</sst>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40" x14ac:knownFonts="1">
    <font>
      <sz val="11"/>
      <color theme="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i/>
      <sz val="7.5"/>
      <color theme="1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10"/>
      <name val="Times New Roman CE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Calibri"/>
      <family val="2"/>
      <charset val="238"/>
      <scheme val="minor"/>
    </font>
    <font>
      <i/>
      <sz val="9"/>
      <name val="Arial"/>
      <family val="2"/>
      <charset val="238"/>
    </font>
    <font>
      <sz val="11"/>
      <name val="Calibri"/>
      <family val="2"/>
      <charset val="238"/>
      <scheme val="minor"/>
    </font>
    <font>
      <i/>
      <sz val="7.5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b/>
      <sz val="11"/>
      <color rgb="FF99CC00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i/>
      <sz val="7.5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i/>
      <sz val="9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b/>
      <sz val="11"/>
      <color theme="0"/>
      <name val="Arial"/>
      <family val="2"/>
      <charset val="238"/>
    </font>
    <font>
      <i/>
      <sz val="7.5"/>
      <color rgb="FF92D050"/>
      <name val="Arial"/>
      <family val="2"/>
      <charset val="238"/>
    </font>
    <font>
      <sz val="9"/>
      <color rgb="FFFF0000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B7DEE8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0"/>
        <bgColor indexed="64"/>
      </patternFill>
    </fill>
  </fills>
  <borders count="1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 style="double">
        <color indexed="64"/>
      </diagonal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theme="1"/>
      </left>
      <right style="medium">
        <color indexed="64"/>
      </right>
      <top style="medium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theme="1"/>
      </right>
      <top style="medium">
        <color indexed="64"/>
      </top>
      <bottom style="medium">
        <color indexed="64"/>
      </bottom>
      <diagonal/>
    </border>
    <border>
      <left/>
      <right style="medium">
        <color theme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9" fillId="0" borderId="36" applyNumberFormat="0" applyFill="0" applyAlignment="0" applyProtection="0"/>
    <xf numFmtId="0" fontId="16" fillId="0" borderId="0"/>
    <xf numFmtId="9" fontId="17" fillId="0" borderId="0" applyFont="0" applyFill="0" applyBorder="0" applyAlignment="0" applyProtection="0"/>
  </cellStyleXfs>
  <cellXfs count="451">
    <xf numFmtId="0" fontId="0" fillId="0" borderId="0" xfId="0"/>
    <xf numFmtId="49" fontId="0" fillId="0" borderId="1" xfId="0" applyNumberFormat="1" applyBorder="1"/>
    <xf numFmtId="0" fontId="1" fillId="0" borderId="6" xfId="0" applyFont="1" applyBorder="1" applyAlignment="1">
      <alignment horizontal="left" vertical="top" textRotation="90"/>
    </xf>
    <xf numFmtId="0" fontId="6" fillId="0" borderId="2" xfId="0" applyFont="1" applyBorder="1"/>
    <xf numFmtId="0" fontId="6" fillId="0" borderId="1" xfId="0" applyFont="1" applyBorder="1"/>
    <xf numFmtId="0" fontId="5" fillId="6" borderId="5" xfId="0" applyFont="1" applyFill="1" applyBorder="1"/>
    <xf numFmtId="0" fontId="5" fillId="6" borderId="4" xfId="0" applyFont="1" applyFill="1" applyBorder="1"/>
    <xf numFmtId="0" fontId="5" fillId="6" borderId="10" xfId="0" applyFont="1" applyFill="1" applyBorder="1"/>
    <xf numFmtId="0" fontId="5" fillId="7" borderId="4" xfId="0" applyFont="1" applyFill="1" applyBorder="1"/>
    <xf numFmtId="0" fontId="5" fillId="7" borderId="10" xfId="0" applyFont="1" applyFill="1" applyBorder="1"/>
    <xf numFmtId="49" fontId="0" fillId="0" borderId="6" xfId="0" applyNumberFormat="1" applyBorder="1"/>
    <xf numFmtId="0" fontId="6" fillId="0" borderId="12" xfId="0" applyFont="1" applyBorder="1"/>
    <xf numFmtId="0" fontId="6" fillId="0" borderId="7" xfId="0" applyFont="1" applyBorder="1"/>
    <xf numFmtId="49" fontId="6" fillId="0" borderId="6" xfId="0" applyNumberFormat="1" applyFont="1" applyBorder="1"/>
    <xf numFmtId="0" fontId="6" fillId="0" borderId="14" xfId="0" applyFont="1" applyBorder="1"/>
    <xf numFmtId="0" fontId="7" fillId="0" borderId="2" xfId="0" applyFont="1" applyBorder="1"/>
    <xf numFmtId="0" fontId="6" fillId="0" borderId="24" xfId="0" applyFont="1" applyBorder="1" applyAlignment="1">
      <alignment vertical="center"/>
    </xf>
    <xf numFmtId="0" fontId="5" fillId="9" borderId="4" xfId="0" applyFont="1" applyFill="1" applyBorder="1"/>
    <xf numFmtId="0" fontId="0" fillId="0" borderId="0" xfId="0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13" xfId="0" applyFont="1" applyBorder="1"/>
    <xf numFmtId="0" fontId="6" fillId="0" borderId="6" xfId="0" applyFont="1" applyBorder="1"/>
    <xf numFmtId="0" fontId="6" fillId="8" borderId="26" xfId="0" applyFont="1" applyFill="1" applyBorder="1"/>
    <xf numFmtId="0" fontId="6" fillId="8" borderId="28" xfId="0" applyFont="1" applyFill="1" applyBorder="1" applyAlignment="1">
      <alignment vertical="center"/>
    </xf>
    <xf numFmtId="0" fontId="5" fillId="9" borderId="10" xfId="0" applyFont="1" applyFill="1" applyBorder="1"/>
    <xf numFmtId="0" fontId="6" fillId="10" borderId="20" xfId="0" applyFont="1" applyFill="1" applyBorder="1"/>
    <xf numFmtId="0" fontId="6" fillId="10" borderId="3" xfId="0" applyFont="1" applyFill="1" applyBorder="1"/>
    <xf numFmtId="49" fontId="0" fillId="0" borderId="16" xfId="0" applyNumberFormat="1" applyBorder="1"/>
    <xf numFmtId="0" fontId="6" fillId="8" borderId="17" xfId="0" applyFont="1" applyFill="1" applyBorder="1"/>
    <xf numFmtId="0" fontId="6" fillId="8" borderId="33" xfId="0" applyFont="1" applyFill="1" applyBorder="1" applyAlignment="1">
      <alignment wrapText="1"/>
    </xf>
    <xf numFmtId="0" fontId="6" fillId="8" borderId="30" xfId="0" applyFont="1" applyFill="1" applyBorder="1"/>
    <xf numFmtId="0" fontId="6" fillId="3" borderId="31" xfId="0" applyFont="1" applyFill="1" applyBorder="1"/>
    <xf numFmtId="0" fontId="6" fillId="3" borderId="17" xfId="0" applyFont="1" applyFill="1" applyBorder="1"/>
    <xf numFmtId="0" fontId="6" fillId="3" borderId="29" xfId="0" applyFont="1" applyFill="1" applyBorder="1"/>
    <xf numFmtId="0" fontId="6" fillId="0" borderId="21" xfId="0" applyFont="1" applyBorder="1"/>
    <xf numFmtId="0" fontId="0" fillId="0" borderId="5" xfId="0" applyBorder="1" applyAlignment="1">
      <alignment vertical="center"/>
    </xf>
    <xf numFmtId="0" fontId="6" fillId="0" borderId="22" xfId="0" applyFont="1" applyBorder="1"/>
    <xf numFmtId="0" fontId="6" fillId="0" borderId="9" xfId="0" applyFont="1" applyBorder="1"/>
    <xf numFmtId="0" fontId="6" fillId="0" borderId="15" xfId="0" applyFont="1" applyBorder="1"/>
    <xf numFmtId="0" fontId="6" fillId="0" borderId="25" xfId="0" applyFont="1" applyBorder="1"/>
    <xf numFmtId="0" fontId="5" fillId="8" borderId="30" xfId="0" applyFont="1" applyFill="1" applyBorder="1"/>
    <xf numFmtId="0" fontId="5" fillId="8" borderId="27" xfId="0" applyFont="1" applyFill="1" applyBorder="1"/>
    <xf numFmtId="49" fontId="0" fillId="0" borderId="0" xfId="0" applyNumberFormat="1"/>
    <xf numFmtId="0" fontId="4" fillId="8" borderId="31" xfId="0" applyFont="1" applyFill="1" applyBorder="1"/>
    <xf numFmtId="0" fontId="4" fillId="8" borderId="17" xfId="0" applyFont="1" applyFill="1" applyBorder="1"/>
    <xf numFmtId="0" fontId="4" fillId="8" borderId="17" xfId="0" applyFont="1" applyFill="1" applyBorder="1" applyAlignment="1">
      <alignment wrapText="1"/>
    </xf>
    <xf numFmtId="0" fontId="4" fillId="8" borderId="29" xfId="0" applyFont="1" applyFill="1" applyBorder="1"/>
    <xf numFmtId="0" fontId="3" fillId="0" borderId="3" xfId="0" applyFont="1" applyBorder="1"/>
    <xf numFmtId="0" fontId="9" fillId="7" borderId="36" xfId="1" applyFill="1" applyAlignment="1">
      <alignment vertical="center"/>
    </xf>
    <xf numFmtId="0" fontId="9" fillId="7" borderId="36" xfId="1" applyFill="1" applyAlignment="1">
      <alignment horizontal="center" vertical="center"/>
    </xf>
    <xf numFmtId="0" fontId="10" fillId="7" borderId="36" xfId="1" applyFont="1" applyFill="1" applyAlignment="1">
      <alignment horizontal="center" vertical="center"/>
    </xf>
    <xf numFmtId="0" fontId="9" fillId="9" borderId="36" xfId="1" applyFill="1"/>
    <xf numFmtId="0" fontId="9" fillId="9" borderId="36" xfId="1" applyFill="1" applyAlignment="1">
      <alignment horizontal="center" vertical="center"/>
    </xf>
    <xf numFmtId="0" fontId="9" fillId="2" borderId="36" xfId="1" applyFill="1" applyAlignment="1">
      <alignment vertical="center"/>
    </xf>
    <xf numFmtId="0" fontId="9" fillId="2" borderId="36" xfId="1" applyFill="1" applyAlignment="1">
      <alignment horizontal="center" vertical="center"/>
    </xf>
    <xf numFmtId="0" fontId="9" fillId="6" borderId="36" xfId="1" applyFill="1" applyAlignment="1">
      <alignment horizontal="center" vertical="center"/>
    </xf>
    <xf numFmtId="0" fontId="9" fillId="6" borderId="37" xfId="1" applyFill="1" applyBorder="1" applyAlignment="1">
      <alignment vertical="center"/>
    </xf>
    <xf numFmtId="0" fontId="6" fillId="0" borderId="1" xfId="0" applyFont="1" applyBorder="1" applyAlignment="1">
      <alignment horizontal="center" vertical="center" textRotation="90"/>
    </xf>
    <xf numFmtId="49" fontId="6" fillId="0" borderId="1" xfId="0" applyNumberFormat="1" applyFont="1" applyBorder="1" applyAlignment="1">
      <alignment horizontal="center" vertical="center" textRotation="90"/>
    </xf>
    <xf numFmtId="0" fontId="4" fillId="0" borderId="1" xfId="0" applyFont="1" applyBorder="1"/>
    <xf numFmtId="0" fontId="4" fillId="8" borderId="11" xfId="0" applyFont="1" applyFill="1" applyBorder="1"/>
    <xf numFmtId="0" fontId="9" fillId="7" borderId="38" xfId="1" applyFill="1" applyBorder="1" applyAlignment="1">
      <alignment vertical="center"/>
    </xf>
    <xf numFmtId="0" fontId="10" fillId="7" borderId="4" xfId="1" applyFont="1" applyFill="1" applyBorder="1" applyAlignment="1">
      <alignment horizontal="center" vertical="center"/>
    </xf>
    <xf numFmtId="0" fontId="4" fillId="8" borderId="27" xfId="0" applyFont="1" applyFill="1" applyBorder="1"/>
    <xf numFmtId="0" fontId="4" fillId="8" borderId="26" xfId="0" applyFont="1" applyFill="1" applyBorder="1"/>
    <xf numFmtId="0" fontId="5" fillId="8" borderId="4" xfId="0" applyFont="1" applyFill="1" applyBorder="1"/>
    <xf numFmtId="0" fontId="4" fillId="0" borderId="2" xfId="0" applyFont="1" applyBorder="1"/>
    <xf numFmtId="0" fontId="4" fillId="0" borderId="18" xfId="0" applyFont="1" applyBorder="1"/>
    <xf numFmtId="0" fontId="4" fillId="0" borderId="15" xfId="0" applyFont="1" applyBorder="1"/>
    <xf numFmtId="0" fontId="6" fillId="0" borderId="39" xfId="0" applyFont="1" applyBorder="1"/>
    <xf numFmtId="0" fontId="6" fillId="0" borderId="40" xfId="0" applyFont="1" applyBorder="1"/>
    <xf numFmtId="0" fontId="6" fillId="0" borderId="18" xfId="0" applyFont="1" applyBorder="1"/>
    <xf numFmtId="0" fontId="6" fillId="0" borderId="45" xfId="0" applyFont="1" applyBorder="1"/>
    <xf numFmtId="0" fontId="4" fillId="0" borderId="42" xfId="0" applyFont="1" applyBorder="1"/>
    <xf numFmtId="0" fontId="4" fillId="0" borderId="43" xfId="0" applyFont="1" applyBorder="1"/>
    <xf numFmtId="0" fontId="4" fillId="8" borderId="48" xfId="0" applyFont="1" applyFill="1" applyBorder="1"/>
    <xf numFmtId="0" fontId="4" fillId="8" borderId="50" xfId="0" applyFont="1" applyFill="1" applyBorder="1"/>
    <xf numFmtId="0" fontId="4" fillId="8" borderId="58" xfId="0" applyFont="1" applyFill="1" applyBorder="1"/>
    <xf numFmtId="0" fontId="4" fillId="8" borderId="47" xfId="0" applyFont="1" applyFill="1" applyBorder="1"/>
    <xf numFmtId="0" fontId="6" fillId="8" borderId="27" xfId="0" applyFont="1" applyFill="1" applyBorder="1"/>
    <xf numFmtId="0" fontId="4" fillId="0" borderId="25" xfId="0" applyFont="1" applyBorder="1"/>
    <xf numFmtId="0" fontId="11" fillId="7" borderId="4" xfId="0" applyFont="1" applyFill="1" applyBorder="1"/>
    <xf numFmtId="0" fontId="6" fillId="8" borderId="49" xfId="0" applyFont="1" applyFill="1" applyBorder="1"/>
    <xf numFmtId="0" fontId="4" fillId="0" borderId="13" xfId="0" applyFont="1" applyBorder="1"/>
    <xf numFmtId="0" fontId="4" fillId="8" borderId="30" xfId="0" applyFont="1" applyFill="1" applyBorder="1" applyAlignment="1">
      <alignment wrapText="1"/>
    </xf>
    <xf numFmtId="0" fontId="4" fillId="8" borderId="63" xfId="0" applyFont="1" applyFill="1" applyBorder="1" applyAlignment="1">
      <alignment wrapText="1"/>
    </xf>
    <xf numFmtId="0" fontId="11" fillId="7" borderId="10" xfId="0" applyFont="1" applyFill="1" applyBorder="1"/>
    <xf numFmtId="0" fontId="11" fillId="7" borderId="10" xfId="0" applyFont="1" applyFill="1" applyBorder="1" applyAlignment="1">
      <alignment wrapText="1"/>
    </xf>
    <xf numFmtId="0" fontId="3" fillId="0" borderId="3" xfId="0" applyFont="1" applyBorder="1" applyAlignment="1">
      <alignment vertical="center"/>
    </xf>
    <xf numFmtId="0" fontId="3" fillId="0" borderId="0" xfId="0" applyFont="1"/>
    <xf numFmtId="0" fontId="4" fillId="0" borderId="14" xfId="0" applyFont="1" applyBorder="1"/>
    <xf numFmtId="0" fontId="4" fillId="8" borderId="11" xfId="0" applyFont="1" applyFill="1" applyBorder="1" applyAlignment="1">
      <alignment wrapText="1"/>
    </xf>
    <xf numFmtId="0" fontId="10" fillId="7" borderId="65" xfId="1" applyFont="1" applyFill="1" applyBorder="1" applyAlignment="1">
      <alignment horizontal="center" vertical="center"/>
    </xf>
    <xf numFmtId="0" fontId="9" fillId="7" borderId="65" xfId="1" applyFill="1" applyBorder="1" applyAlignment="1">
      <alignment vertical="center"/>
    </xf>
    <xf numFmtId="0" fontId="6" fillId="8" borderId="29" xfId="0" applyFont="1" applyFill="1" applyBorder="1"/>
    <xf numFmtId="0" fontId="3" fillId="8" borderId="66" xfId="0" applyFont="1" applyFill="1" applyBorder="1"/>
    <xf numFmtId="0" fontId="3" fillId="8" borderId="10" xfId="0" applyFont="1" applyFill="1" applyBorder="1"/>
    <xf numFmtId="0" fontId="4" fillId="8" borderId="63" xfId="0" applyFont="1" applyFill="1" applyBorder="1"/>
    <xf numFmtId="0" fontId="4" fillId="8" borderId="67" xfId="0" applyFont="1" applyFill="1" applyBorder="1"/>
    <xf numFmtId="0" fontId="6" fillId="8" borderId="30" xfId="0" applyFont="1" applyFill="1" applyBorder="1" applyAlignment="1">
      <alignment wrapText="1"/>
    </xf>
    <xf numFmtId="0" fontId="6" fillId="8" borderId="32" xfId="0" applyFont="1" applyFill="1" applyBorder="1" applyAlignment="1">
      <alignment wrapText="1"/>
    </xf>
    <xf numFmtId="0" fontId="4" fillId="8" borderId="68" xfId="0" applyFont="1" applyFill="1" applyBorder="1"/>
    <xf numFmtId="0" fontId="4" fillId="8" borderId="69" xfId="0" applyFont="1" applyFill="1" applyBorder="1"/>
    <xf numFmtId="0" fontId="6" fillId="8" borderId="63" xfId="0" applyFont="1" applyFill="1" applyBorder="1"/>
    <xf numFmtId="0" fontId="4" fillId="8" borderId="29" xfId="0" applyFont="1" applyFill="1" applyBorder="1" applyAlignment="1">
      <alignment wrapText="1"/>
    </xf>
    <xf numFmtId="0" fontId="4" fillId="8" borderId="30" xfId="0" applyFont="1" applyFill="1" applyBorder="1"/>
    <xf numFmtId="0" fontId="9" fillId="7" borderId="70" xfId="1" applyFill="1" applyBorder="1" applyAlignment="1">
      <alignment vertical="center"/>
    </xf>
    <xf numFmtId="49" fontId="6" fillId="0" borderId="40" xfId="0" applyNumberFormat="1" applyFont="1" applyBorder="1" applyAlignment="1">
      <alignment horizontal="center" vertical="center" textRotation="90"/>
    </xf>
    <xf numFmtId="0" fontId="9" fillId="7" borderId="71" xfId="1" applyFill="1" applyBorder="1" applyAlignment="1">
      <alignment vertical="center"/>
    </xf>
    <xf numFmtId="0" fontId="4" fillId="0" borderId="9" xfId="0" applyFont="1" applyBorder="1"/>
    <xf numFmtId="0" fontId="4" fillId="8" borderId="75" xfId="0" applyFont="1" applyFill="1" applyBorder="1"/>
    <xf numFmtId="0" fontId="4" fillId="8" borderId="34" xfId="0" applyFont="1" applyFill="1" applyBorder="1"/>
    <xf numFmtId="0" fontId="4" fillId="0" borderId="21" xfId="0" applyFont="1" applyBorder="1"/>
    <xf numFmtId="0" fontId="4" fillId="8" borderId="34" xfId="0" applyFont="1" applyFill="1" applyBorder="1" applyAlignment="1">
      <alignment wrapText="1"/>
    </xf>
    <xf numFmtId="49" fontId="0" fillId="0" borderId="17" xfId="0" applyNumberFormat="1" applyBorder="1"/>
    <xf numFmtId="0" fontId="3" fillId="0" borderId="76" xfId="0" applyFont="1" applyBorder="1" applyAlignment="1">
      <alignment vertical="center"/>
    </xf>
    <xf numFmtId="0" fontId="0" fillId="0" borderId="5" xfId="0" applyBorder="1"/>
    <xf numFmtId="0" fontId="7" fillId="0" borderId="9" xfId="0" applyFont="1" applyBorder="1"/>
    <xf numFmtId="0" fontId="7" fillId="8" borderId="26" xfId="0" applyFont="1" applyFill="1" applyBorder="1"/>
    <xf numFmtId="0" fontId="7" fillId="0" borderId="1" xfId="0" applyFont="1" applyBorder="1"/>
    <xf numFmtId="0" fontId="7" fillId="0" borderId="6" xfId="0" applyFont="1" applyBorder="1"/>
    <xf numFmtId="0" fontId="7" fillId="0" borderId="15" xfId="0" applyFont="1" applyBorder="1"/>
    <xf numFmtId="0" fontId="7" fillId="0" borderId="25" xfId="0" applyFont="1" applyBorder="1"/>
    <xf numFmtId="0" fontId="7" fillId="8" borderId="27" xfId="0" applyFont="1" applyFill="1" applyBorder="1"/>
    <xf numFmtId="0" fontId="7" fillId="0" borderId="78" xfId="0" applyFont="1" applyBorder="1"/>
    <xf numFmtId="0" fontId="7" fillId="0" borderId="79" xfId="0" applyFont="1" applyBorder="1"/>
    <xf numFmtId="0" fontId="7" fillId="8" borderId="47" xfId="0" applyFont="1" applyFill="1" applyBorder="1"/>
    <xf numFmtId="0" fontId="5" fillId="8" borderId="50" xfId="0" applyFont="1" applyFill="1" applyBorder="1"/>
    <xf numFmtId="0" fontId="5" fillId="8" borderId="62" xfId="0" applyFont="1" applyFill="1" applyBorder="1"/>
    <xf numFmtId="0" fontId="5" fillId="8" borderId="54" xfId="0" applyFont="1" applyFill="1" applyBorder="1"/>
    <xf numFmtId="0" fontId="7" fillId="8" borderId="63" xfId="0" applyFont="1" applyFill="1" applyBorder="1"/>
    <xf numFmtId="0" fontId="7" fillId="8" borderId="17" xfId="0" applyFont="1" applyFill="1" applyBorder="1"/>
    <xf numFmtId="0" fontId="7" fillId="8" borderId="80" xfId="0" applyFont="1" applyFill="1" applyBorder="1"/>
    <xf numFmtId="0" fontId="7" fillId="0" borderId="82" xfId="0" applyFont="1" applyBorder="1"/>
    <xf numFmtId="0" fontId="7" fillId="0" borderId="83" xfId="0" applyFont="1" applyBorder="1"/>
    <xf numFmtId="0" fontId="5" fillId="8" borderId="81" xfId="0" applyFont="1" applyFill="1" applyBorder="1"/>
    <xf numFmtId="0" fontId="5" fillId="8" borderId="80" xfId="0" applyFont="1" applyFill="1" applyBorder="1"/>
    <xf numFmtId="0" fontId="4" fillId="8" borderId="31" xfId="0" applyFont="1" applyFill="1" applyBorder="1" applyAlignment="1">
      <alignment wrapText="1"/>
    </xf>
    <xf numFmtId="0" fontId="5" fillId="8" borderId="68" xfId="0" applyFont="1" applyFill="1" applyBorder="1"/>
    <xf numFmtId="0" fontId="7" fillId="8" borderId="30" xfId="0" applyFont="1" applyFill="1" applyBorder="1" applyAlignment="1">
      <alignment wrapText="1"/>
    </xf>
    <xf numFmtId="0" fontId="7" fillId="8" borderId="32" xfId="0" applyFont="1" applyFill="1" applyBorder="1"/>
    <xf numFmtId="0" fontId="5" fillId="8" borderId="69" xfId="0" applyFont="1" applyFill="1" applyBorder="1"/>
    <xf numFmtId="0" fontId="7" fillId="8" borderId="69" xfId="0" applyFont="1" applyFill="1" applyBorder="1"/>
    <xf numFmtId="0" fontId="5" fillId="8" borderId="69" xfId="0" applyFont="1" applyFill="1" applyBorder="1" applyAlignment="1">
      <alignment wrapText="1"/>
    </xf>
    <xf numFmtId="0" fontId="7" fillId="8" borderId="84" xfId="0" applyFont="1" applyFill="1" applyBorder="1"/>
    <xf numFmtId="0" fontId="5" fillId="8" borderId="84" xfId="0" applyFont="1" applyFill="1" applyBorder="1" applyAlignment="1">
      <alignment wrapText="1"/>
    </xf>
    <xf numFmtId="0" fontId="9" fillId="7" borderId="85" xfId="1" applyFill="1" applyBorder="1" applyAlignment="1">
      <alignment vertical="center"/>
    </xf>
    <xf numFmtId="49" fontId="6" fillId="0" borderId="25" xfId="0" applyNumberFormat="1" applyFont="1" applyBorder="1" applyAlignment="1">
      <alignment horizontal="center" vertical="center" textRotation="90"/>
    </xf>
    <xf numFmtId="0" fontId="11" fillId="7" borderId="67" xfId="0" applyFont="1" applyFill="1" applyBorder="1"/>
    <xf numFmtId="0" fontId="12" fillId="7" borderId="48" xfId="0" applyFont="1" applyFill="1" applyBorder="1"/>
    <xf numFmtId="0" fontId="9" fillId="7" borderId="86" xfId="1" applyFill="1" applyBorder="1" applyAlignment="1">
      <alignment vertical="center"/>
    </xf>
    <xf numFmtId="0" fontId="8" fillId="0" borderId="2" xfId="0" applyFont="1" applyBorder="1"/>
    <xf numFmtId="0" fontId="4" fillId="0" borderId="88" xfId="0" applyFont="1" applyBorder="1"/>
    <xf numFmtId="0" fontId="4" fillId="0" borderId="35" xfId="0" applyFont="1" applyBorder="1"/>
    <xf numFmtId="0" fontId="4" fillId="0" borderId="19" xfId="0" applyFont="1" applyBorder="1"/>
    <xf numFmtId="0" fontId="4" fillId="8" borderId="20" xfId="0" applyFont="1" applyFill="1" applyBorder="1"/>
    <xf numFmtId="0" fontId="8" fillId="8" borderId="30" xfId="0" applyFont="1" applyFill="1" applyBorder="1"/>
    <xf numFmtId="0" fontId="11" fillId="7" borderId="29" xfId="0" applyFont="1" applyFill="1" applyBorder="1"/>
    <xf numFmtId="0" fontId="11" fillId="7" borderId="22" xfId="0" applyFont="1" applyFill="1" applyBorder="1"/>
    <xf numFmtId="0" fontId="8" fillId="8" borderId="66" xfId="0" applyFont="1" applyFill="1" applyBorder="1"/>
    <xf numFmtId="0" fontId="0" fillId="8" borderId="5" xfId="0" applyFill="1" applyBorder="1"/>
    <xf numFmtId="0" fontId="4" fillId="8" borderId="3" xfId="0" applyFont="1" applyFill="1" applyBorder="1" applyAlignment="1">
      <alignment wrapText="1"/>
    </xf>
    <xf numFmtId="0" fontId="4" fillId="8" borderId="20" xfId="0" applyFont="1" applyFill="1" applyBorder="1" applyAlignment="1">
      <alignment wrapText="1"/>
    </xf>
    <xf numFmtId="0" fontId="11" fillId="7" borderId="20" xfId="0" applyFont="1" applyFill="1" applyBorder="1" applyAlignment="1">
      <alignment wrapText="1"/>
    </xf>
    <xf numFmtId="0" fontId="8" fillId="7" borderId="66" xfId="0" applyFont="1" applyFill="1" applyBorder="1"/>
    <xf numFmtId="0" fontId="4" fillId="8" borderId="3" xfId="0" applyFont="1" applyFill="1" applyBorder="1"/>
    <xf numFmtId="0" fontId="13" fillId="7" borderId="72" xfId="1" applyFont="1" applyFill="1" applyBorder="1" applyAlignment="1">
      <alignment horizontal="center" vertical="center" wrapText="1"/>
    </xf>
    <xf numFmtId="0" fontId="14" fillId="7" borderId="72" xfId="1" applyFont="1" applyFill="1" applyBorder="1" applyAlignment="1">
      <alignment horizontal="center" vertical="center" wrapText="1"/>
    </xf>
    <xf numFmtId="0" fontId="13" fillId="7" borderId="73" xfId="1" applyFont="1" applyFill="1" applyBorder="1" applyAlignment="1">
      <alignment horizontal="center" vertical="center" wrapText="1"/>
    </xf>
    <xf numFmtId="49" fontId="6" fillId="0" borderId="16" xfId="0" applyNumberFormat="1" applyFont="1" applyBorder="1" applyAlignment="1">
      <alignment horizontal="center" vertical="center" textRotation="90"/>
    </xf>
    <xf numFmtId="0" fontId="10" fillId="9" borderId="36" xfId="1" applyFont="1" applyFill="1" applyAlignment="1">
      <alignment horizontal="center" vertical="center"/>
    </xf>
    <xf numFmtId="0" fontId="8" fillId="5" borderId="30" xfId="0" applyFont="1" applyFill="1" applyBorder="1"/>
    <xf numFmtId="0" fontId="6" fillId="5" borderId="74" xfId="0" applyFont="1" applyFill="1" applyBorder="1"/>
    <xf numFmtId="164" fontId="8" fillId="4" borderId="12" xfId="0" applyNumberFormat="1" applyFont="1" applyFill="1" applyBorder="1"/>
    <xf numFmtId="0" fontId="6" fillId="4" borderId="88" xfId="0" applyFont="1" applyFill="1" applyBorder="1"/>
    <xf numFmtId="0" fontId="6" fillId="0" borderId="89" xfId="0" applyFont="1" applyBorder="1"/>
    <xf numFmtId="0" fontId="6" fillId="5" borderId="27" xfId="0" applyFont="1" applyFill="1" applyBorder="1"/>
    <xf numFmtId="0" fontId="6" fillId="4" borderId="18" xfId="0" applyFont="1" applyFill="1" applyBorder="1"/>
    <xf numFmtId="0" fontId="6" fillId="5" borderId="27" xfId="0" applyFont="1" applyFill="1" applyBorder="1" applyAlignment="1">
      <alignment wrapText="1"/>
    </xf>
    <xf numFmtId="0" fontId="8" fillId="5" borderId="26" xfId="0" applyFont="1" applyFill="1" applyBorder="1"/>
    <xf numFmtId="0" fontId="8" fillId="5" borderId="66" xfId="0" applyFont="1" applyFill="1" applyBorder="1"/>
    <xf numFmtId="164" fontId="8" fillId="4" borderId="90" xfId="0" applyNumberFormat="1" applyFont="1" applyFill="1" applyBorder="1"/>
    <xf numFmtId="0" fontId="8" fillId="10" borderId="30" xfId="0" applyFont="1" applyFill="1" applyBorder="1"/>
    <xf numFmtId="0" fontId="6" fillId="8" borderId="74" xfId="0" applyFont="1" applyFill="1" applyBorder="1"/>
    <xf numFmtId="164" fontId="8" fillId="0" borderId="12" xfId="0" applyNumberFormat="1" applyFont="1" applyBorder="1"/>
    <xf numFmtId="164" fontId="8" fillId="8" borderId="26" xfId="0" applyNumberFormat="1" applyFont="1" applyFill="1" applyBorder="1"/>
    <xf numFmtId="0" fontId="6" fillId="8" borderId="27" xfId="0" applyFont="1" applyFill="1" applyBorder="1" applyAlignment="1">
      <alignment wrapText="1"/>
    </xf>
    <xf numFmtId="0" fontId="8" fillId="8" borderId="26" xfId="0" applyFont="1" applyFill="1" applyBorder="1"/>
    <xf numFmtId="0" fontId="6" fillId="8" borderId="96" xfId="0" applyFont="1" applyFill="1" applyBorder="1"/>
    <xf numFmtId="0" fontId="6" fillId="0" borderId="98" xfId="0" applyFont="1" applyBorder="1"/>
    <xf numFmtId="164" fontId="8" fillId="0" borderId="90" xfId="0" applyNumberFormat="1" applyFont="1" applyBorder="1"/>
    <xf numFmtId="164" fontId="8" fillId="0" borderId="91" xfId="0" applyNumberFormat="1" applyFont="1" applyBorder="1"/>
    <xf numFmtId="164" fontId="8" fillId="8" borderId="44" xfId="0" applyNumberFormat="1" applyFont="1" applyFill="1" applyBorder="1"/>
    <xf numFmtId="0" fontId="8" fillId="10" borderId="26" xfId="0" applyFont="1" applyFill="1" applyBorder="1"/>
    <xf numFmtId="0" fontId="6" fillId="10" borderId="74" xfId="0" applyFont="1" applyFill="1" applyBorder="1"/>
    <xf numFmtId="0" fontId="6" fillId="10" borderId="27" xfId="0" applyFont="1" applyFill="1" applyBorder="1"/>
    <xf numFmtId="0" fontId="6" fillId="10" borderId="63" xfId="0" applyFont="1" applyFill="1" applyBorder="1"/>
    <xf numFmtId="0" fontId="8" fillId="10" borderId="58" xfId="0" applyFont="1" applyFill="1" applyBorder="1"/>
    <xf numFmtId="0" fontId="15" fillId="10" borderId="47" xfId="0" applyFont="1" applyFill="1" applyBorder="1"/>
    <xf numFmtId="0" fontId="6" fillId="0" borderId="78" xfId="0" applyFont="1" applyBorder="1"/>
    <xf numFmtId="0" fontId="15" fillId="10" borderId="27" xfId="0" applyFont="1" applyFill="1" applyBorder="1" applyAlignment="1">
      <alignment wrapText="1"/>
    </xf>
    <xf numFmtId="0" fontId="6" fillId="10" borderId="27" xfId="0" applyFont="1" applyFill="1" applyBorder="1" applyAlignment="1">
      <alignment wrapText="1"/>
    </xf>
    <xf numFmtId="0" fontId="6" fillId="10" borderId="27" xfId="0" applyFont="1" applyFill="1" applyBorder="1" applyAlignment="1">
      <alignment vertical="center" wrapText="1"/>
    </xf>
    <xf numFmtId="0" fontId="8" fillId="10" borderId="66" xfId="0" applyFont="1" applyFill="1" applyBorder="1"/>
    <xf numFmtId="0" fontId="8" fillId="8" borderId="68" xfId="0" applyFont="1" applyFill="1" applyBorder="1"/>
    <xf numFmtId="0" fontId="6" fillId="8" borderId="47" xfId="0" applyFont="1" applyFill="1" applyBorder="1"/>
    <xf numFmtId="164" fontId="8" fillId="0" borderId="2" xfId="0" applyNumberFormat="1" applyFont="1" applyBorder="1"/>
    <xf numFmtId="0" fontId="6" fillId="10" borderId="100" xfId="0" applyFont="1" applyFill="1" applyBorder="1"/>
    <xf numFmtId="0" fontId="6" fillId="10" borderId="96" xfId="0" applyFont="1" applyFill="1" applyBorder="1"/>
    <xf numFmtId="0" fontId="15" fillId="10" borderId="96" xfId="0" applyFont="1" applyFill="1" applyBorder="1"/>
    <xf numFmtId="0" fontId="6" fillId="0" borderId="2" xfId="0" applyFont="1" applyBorder="1" applyAlignment="1">
      <alignment horizontal="center" vertical="center" textRotation="90"/>
    </xf>
    <xf numFmtId="0" fontId="3" fillId="0" borderId="101" xfId="0" applyFont="1" applyBorder="1" applyAlignment="1">
      <alignment vertical="center"/>
    </xf>
    <xf numFmtId="0" fontId="6" fillId="0" borderId="6" xfId="0" applyFont="1" applyBorder="1" applyAlignment="1">
      <alignment horizontal="center" vertical="center" textRotation="90"/>
    </xf>
    <xf numFmtId="0" fontId="12" fillId="0" borderId="0" xfId="0" applyFont="1"/>
    <xf numFmtId="0" fontId="13" fillId="0" borderId="0" xfId="2" applyFont="1"/>
    <xf numFmtId="164" fontId="8" fillId="0" borderId="30" xfId="0" applyNumberFormat="1" applyFont="1" applyBorder="1"/>
    <xf numFmtId="164" fontId="8" fillId="0" borderId="9" xfId="0" applyNumberFormat="1" applyFont="1" applyBorder="1"/>
    <xf numFmtId="164" fontId="8" fillId="0" borderId="92" xfId="0" applyNumberFormat="1" applyFont="1" applyBorder="1"/>
    <xf numFmtId="164" fontId="8" fillId="0" borderId="93" xfId="0" applyNumberFormat="1" applyFont="1" applyBorder="1"/>
    <xf numFmtId="1" fontId="11" fillId="7" borderId="22" xfId="0" applyNumberFormat="1" applyFont="1" applyFill="1" applyBorder="1"/>
    <xf numFmtId="164" fontId="8" fillId="7" borderId="44" xfId="0" applyNumberFormat="1" applyFont="1" applyFill="1" applyBorder="1"/>
    <xf numFmtId="0" fontId="4" fillId="0" borderId="94" xfId="0" applyFont="1" applyBorder="1"/>
    <xf numFmtId="0" fontId="4" fillId="8" borderId="87" xfId="0" applyFont="1" applyFill="1" applyBorder="1"/>
    <xf numFmtId="0" fontId="8" fillId="8" borderId="9" xfId="0" applyFont="1" applyFill="1" applyBorder="1"/>
    <xf numFmtId="0" fontId="4" fillId="8" borderId="25" xfId="0" applyFont="1" applyFill="1" applyBorder="1" applyAlignment="1">
      <alignment wrapText="1"/>
    </xf>
    <xf numFmtId="0" fontId="4" fillId="8" borderId="25" xfId="0" applyFont="1" applyFill="1" applyBorder="1"/>
    <xf numFmtId="0" fontId="8" fillId="8" borderId="93" xfId="0" applyFont="1" applyFill="1" applyBorder="1"/>
    <xf numFmtId="0" fontId="4" fillId="8" borderId="74" xfId="0" applyFont="1" applyFill="1" applyBorder="1"/>
    <xf numFmtId="0" fontId="4" fillId="8" borderId="27" xfId="0" applyFont="1" applyFill="1" applyBorder="1" applyAlignment="1">
      <alignment wrapText="1"/>
    </xf>
    <xf numFmtId="0" fontId="8" fillId="8" borderId="44" xfId="0" applyFont="1" applyFill="1" applyBorder="1"/>
    <xf numFmtId="164" fontId="8" fillId="10" borderId="30" xfId="0" applyNumberFormat="1" applyFont="1" applyFill="1" applyBorder="1"/>
    <xf numFmtId="164" fontId="8" fillId="10" borderId="68" xfId="0" applyNumberFormat="1" applyFont="1" applyFill="1" applyBorder="1"/>
    <xf numFmtId="164" fontId="8" fillId="10" borderId="66" xfId="0" applyNumberFormat="1" applyFont="1" applyFill="1" applyBorder="1"/>
    <xf numFmtId="164" fontId="3" fillId="0" borderId="101" xfId="0" applyNumberFormat="1" applyFont="1" applyBorder="1" applyAlignment="1">
      <alignment vertical="center"/>
    </xf>
    <xf numFmtId="0" fontId="6" fillId="8" borderId="50" xfId="0" applyFont="1" applyFill="1" applyBorder="1" applyAlignment="1">
      <alignment vertical="center"/>
    </xf>
    <xf numFmtId="0" fontId="3" fillId="0" borderId="14" xfId="0" applyFont="1" applyBorder="1"/>
    <xf numFmtId="0" fontId="3" fillId="0" borderId="2" xfId="0" applyFont="1" applyBorder="1"/>
    <xf numFmtId="0" fontId="6" fillId="4" borderId="35" xfId="0" applyFont="1" applyFill="1" applyBorder="1"/>
    <xf numFmtId="164" fontId="8" fillId="4" borderId="91" xfId="0" applyNumberFormat="1" applyFont="1" applyFill="1" applyBorder="1"/>
    <xf numFmtId="164" fontId="8" fillId="8" borderId="47" xfId="0" applyNumberFormat="1" applyFont="1" applyFill="1" applyBorder="1"/>
    <xf numFmtId="164" fontId="8" fillId="10" borderId="30" xfId="3" applyNumberFormat="1" applyFont="1" applyFill="1" applyBorder="1"/>
    <xf numFmtId="164" fontId="8" fillId="10" borderId="66" xfId="3" applyNumberFormat="1" applyFont="1" applyFill="1" applyBorder="1"/>
    <xf numFmtId="0" fontId="7" fillId="8" borderId="103" xfId="0" applyFont="1" applyFill="1" applyBorder="1"/>
    <xf numFmtId="0" fontId="4" fillId="0" borderId="12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35" xfId="0" applyFont="1" applyBorder="1" applyAlignment="1">
      <alignment vertical="center"/>
    </xf>
    <xf numFmtId="0" fontId="4" fillId="7" borderId="4" xfId="0" applyFont="1" applyFill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4" fillId="0" borderId="46" xfId="0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11" fillId="7" borderId="41" xfId="0" applyFont="1" applyFill="1" applyBorder="1" applyAlignment="1">
      <alignment vertical="center"/>
    </xf>
    <xf numFmtId="0" fontId="4" fillId="0" borderId="55" xfId="0" applyFont="1" applyBorder="1" applyAlignment="1">
      <alignment vertical="center"/>
    </xf>
    <xf numFmtId="0" fontId="4" fillId="0" borderId="59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64" xfId="0" applyFont="1" applyBorder="1" applyAlignment="1">
      <alignment vertical="center"/>
    </xf>
    <xf numFmtId="0" fontId="5" fillId="8" borderId="77" xfId="0" applyFont="1" applyFill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4" fillId="0" borderId="104" xfId="0" applyFont="1" applyBorder="1" applyAlignment="1">
      <alignment vertical="center"/>
    </xf>
    <xf numFmtId="0" fontId="7" fillId="0" borderId="81" xfId="0" applyFont="1" applyBorder="1" applyAlignment="1">
      <alignment vertical="center"/>
    </xf>
    <xf numFmtId="0" fontId="5" fillId="8" borderId="81" xfId="0" applyFont="1" applyFill="1" applyBorder="1" applyAlignment="1">
      <alignment vertical="center"/>
    </xf>
    <xf numFmtId="0" fontId="9" fillId="6" borderId="4" xfId="0" applyFont="1" applyFill="1" applyBorder="1"/>
    <xf numFmtId="0" fontId="19" fillId="0" borderId="89" xfId="0" applyFont="1" applyBorder="1"/>
    <xf numFmtId="0" fontId="19" fillId="0" borderId="15" xfId="0" applyFont="1" applyBorder="1"/>
    <xf numFmtId="0" fontId="9" fillId="7" borderId="10" xfId="0" applyFont="1" applyFill="1" applyBorder="1"/>
    <xf numFmtId="0" fontId="19" fillId="0" borderId="18" xfId="0" applyFont="1" applyBorder="1"/>
    <xf numFmtId="0" fontId="9" fillId="9" borderId="4" xfId="0" applyFont="1" applyFill="1" applyBorder="1"/>
    <xf numFmtId="0" fontId="19" fillId="0" borderId="2" xfId="0" applyFont="1" applyBorder="1"/>
    <xf numFmtId="0" fontId="19" fillId="0" borderId="1" xfId="0" applyFont="1" applyBorder="1"/>
    <xf numFmtId="0" fontId="20" fillId="0" borderId="56" xfId="0" applyFont="1" applyBorder="1"/>
    <xf numFmtId="0" fontId="20" fillId="0" borderId="60" xfId="0" applyFont="1" applyBorder="1"/>
    <xf numFmtId="0" fontId="20" fillId="0" borderId="12" xfId="0" applyFont="1" applyBorder="1"/>
    <xf numFmtId="0" fontId="20" fillId="0" borderId="1" xfId="0" applyFont="1" applyBorder="1"/>
    <xf numFmtId="0" fontId="20" fillId="0" borderId="18" xfId="0" applyFont="1" applyBorder="1"/>
    <xf numFmtId="0" fontId="22" fillId="9" borderId="4" xfId="0" applyFont="1" applyFill="1" applyBorder="1"/>
    <xf numFmtId="0" fontId="20" fillId="0" borderId="14" xfId="0" applyFont="1" applyBorder="1"/>
    <xf numFmtId="0" fontId="4" fillId="0" borderId="2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4" fillId="0" borderId="105" xfId="0" applyFont="1" applyBorder="1"/>
    <xf numFmtId="0" fontId="23" fillId="0" borderId="2" xfId="0" applyFont="1" applyBorder="1"/>
    <xf numFmtId="0" fontId="19" fillId="0" borderId="52" xfId="0" applyFont="1" applyBorder="1"/>
    <xf numFmtId="0" fontId="6" fillId="5" borderId="27" xfId="0" applyFont="1" applyFill="1" applyBorder="1" applyAlignment="1">
      <alignment vertical="top" wrapText="1"/>
    </xf>
    <xf numFmtId="165" fontId="6" fillId="0" borderId="14" xfId="0" applyNumberFormat="1" applyFont="1" applyBorder="1"/>
    <xf numFmtId="0" fontId="4" fillId="0" borderId="22" xfId="0" applyFont="1" applyBorder="1"/>
    <xf numFmtId="0" fontId="4" fillId="0" borderId="12" xfId="0" applyFont="1" applyBorder="1"/>
    <xf numFmtId="0" fontId="20" fillId="0" borderId="2" xfId="0" applyFont="1" applyBorder="1"/>
    <xf numFmtId="0" fontId="24" fillId="0" borderId="0" xfId="0" applyFont="1"/>
    <xf numFmtId="0" fontId="3" fillId="0" borderId="1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64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4" xfId="0" applyFont="1" applyBorder="1" applyAlignment="1">
      <alignment horizontal="right" vertical="center"/>
    </xf>
    <xf numFmtId="0" fontId="11" fillId="7" borderId="67" xfId="0" applyFont="1" applyFill="1" applyBorder="1" applyAlignment="1">
      <alignment vertical="center"/>
    </xf>
    <xf numFmtId="0" fontId="6" fillId="0" borderId="105" xfId="0" applyFont="1" applyBorder="1"/>
    <xf numFmtId="165" fontId="6" fillId="0" borderId="2" xfId="0" applyNumberFormat="1" applyFont="1" applyBorder="1"/>
    <xf numFmtId="0" fontId="9" fillId="6" borderId="10" xfId="0" applyFont="1" applyFill="1" applyBorder="1"/>
    <xf numFmtId="0" fontId="19" fillId="0" borderId="87" xfId="0" applyFont="1" applyBorder="1"/>
    <xf numFmtId="0" fontId="19" fillId="0" borderId="25" xfId="0" applyFont="1" applyBorder="1"/>
    <xf numFmtId="0" fontId="19" fillId="0" borderId="63" xfId="0" applyFont="1" applyBorder="1"/>
    <xf numFmtId="0" fontId="20" fillId="0" borderId="57" xfId="0" applyFont="1" applyBorder="1"/>
    <xf numFmtId="0" fontId="19" fillId="0" borderId="39" xfId="0" applyFont="1" applyBorder="1"/>
    <xf numFmtId="0" fontId="19" fillId="0" borderId="53" xfId="0" applyFont="1" applyBorder="1"/>
    <xf numFmtId="0" fontId="20" fillId="0" borderId="61" xfId="0" applyFont="1" applyBorder="1"/>
    <xf numFmtId="0" fontId="20" fillId="0" borderId="62" xfId="0" applyFont="1" applyBorder="1"/>
    <xf numFmtId="0" fontId="19" fillId="0" borderId="40" xfId="0" applyFont="1" applyBorder="1"/>
    <xf numFmtId="0" fontId="4" fillId="0" borderId="106" xfId="0" applyFont="1" applyBorder="1"/>
    <xf numFmtId="0" fontId="20" fillId="0" borderId="40" xfId="0" applyFont="1" applyBorder="1"/>
    <xf numFmtId="0" fontId="7" fillId="8" borderId="68" xfId="0" applyFont="1" applyFill="1" applyBorder="1"/>
    <xf numFmtId="0" fontId="7" fillId="8" borderId="16" xfId="0" applyFont="1" applyFill="1" applyBorder="1"/>
    <xf numFmtId="164" fontId="25" fillId="0" borderId="2" xfId="0" applyNumberFormat="1" applyFont="1" applyBorder="1"/>
    <xf numFmtId="164" fontId="25" fillId="0" borderId="9" xfId="0" applyNumberFormat="1" applyFont="1" applyBorder="1"/>
    <xf numFmtId="164" fontId="25" fillId="0" borderId="93" xfId="0" applyNumberFormat="1" applyFont="1" applyBorder="1"/>
    <xf numFmtId="0" fontId="26" fillId="0" borderId="89" xfId="0" applyFont="1" applyBorder="1"/>
    <xf numFmtId="0" fontId="26" fillId="0" borderId="25" xfId="0" applyFont="1" applyBorder="1"/>
    <xf numFmtId="0" fontId="26" fillId="0" borderId="18" xfId="0" applyFont="1" applyBorder="1"/>
    <xf numFmtId="0" fontId="26" fillId="0" borderId="24" xfId="0" applyFont="1" applyBorder="1" applyAlignment="1">
      <alignment vertical="center"/>
    </xf>
    <xf numFmtId="0" fontId="26" fillId="0" borderId="87" xfId="0" applyFont="1" applyBorder="1"/>
    <xf numFmtId="164" fontId="25" fillId="0" borderId="12" xfId="0" applyNumberFormat="1" applyFont="1" applyBorder="1"/>
    <xf numFmtId="1" fontId="27" fillId="7" borderId="29" xfId="0" applyNumberFormat="1" applyFont="1" applyFill="1" applyBorder="1"/>
    <xf numFmtId="1" fontId="21" fillId="7" borderId="22" xfId="0" applyNumberFormat="1" applyFont="1" applyFill="1" applyBorder="1"/>
    <xf numFmtId="0" fontId="7" fillId="0" borderId="12" xfId="0" applyFont="1" applyBorder="1" applyAlignment="1">
      <alignment horizontal="right"/>
    </xf>
    <xf numFmtId="0" fontId="7" fillId="0" borderId="12" xfId="0" applyFont="1" applyBorder="1"/>
    <xf numFmtId="1" fontId="18" fillId="0" borderId="10" xfId="0" applyNumberFormat="1" applyFont="1" applyBorder="1"/>
    <xf numFmtId="0" fontId="18" fillId="0" borderId="10" xfId="0" applyFont="1" applyBorder="1"/>
    <xf numFmtId="0" fontId="28" fillId="9" borderId="4" xfId="0" applyFont="1" applyFill="1" applyBorder="1"/>
    <xf numFmtId="0" fontId="5" fillId="6" borderId="109" xfId="0" applyFont="1" applyFill="1" applyBorder="1"/>
    <xf numFmtId="164" fontId="8" fillId="4" borderId="102" xfId="0" applyNumberFormat="1" applyFont="1" applyFill="1" applyBorder="1"/>
    <xf numFmtId="0" fontId="4" fillId="0" borderId="89" xfId="0" applyFont="1" applyBorder="1"/>
    <xf numFmtId="0" fontId="4" fillId="0" borderId="87" xfId="0" applyFont="1" applyBorder="1"/>
    <xf numFmtId="164" fontId="8" fillId="0" borderId="66" xfId="0" applyNumberFormat="1" applyFont="1" applyBorder="1"/>
    <xf numFmtId="0" fontId="4" fillId="0" borderId="78" xfId="0" applyFont="1" applyBorder="1"/>
    <xf numFmtId="0" fontId="4" fillId="0" borderId="79" xfId="0" applyFont="1" applyBorder="1"/>
    <xf numFmtId="0" fontId="11" fillId="7" borderId="74" xfId="0" applyFont="1" applyFill="1" applyBorder="1"/>
    <xf numFmtId="0" fontId="5" fillId="9" borderId="36" xfId="1" applyFont="1" applyFill="1" applyAlignment="1">
      <alignment horizontal="center" vertical="center"/>
    </xf>
    <xf numFmtId="0" fontId="6" fillId="8" borderId="50" xfId="0" applyFont="1" applyFill="1" applyBorder="1" applyAlignment="1">
      <alignment wrapText="1"/>
    </xf>
    <xf numFmtId="0" fontId="19" fillId="0" borderId="78" xfId="0" applyFont="1" applyBorder="1"/>
    <xf numFmtId="0" fontId="19" fillId="0" borderId="24" xfId="0" applyFont="1" applyBorder="1" applyAlignment="1">
      <alignment vertical="center"/>
    </xf>
    <xf numFmtId="0" fontId="19" fillId="0" borderId="98" xfId="0" applyFont="1" applyBorder="1"/>
    <xf numFmtId="0" fontId="0" fillId="0" borderId="110" xfId="0" applyBorder="1" applyAlignment="1">
      <alignment vertical="center"/>
    </xf>
    <xf numFmtId="0" fontId="8" fillId="0" borderId="110" xfId="0" applyFont="1" applyBorder="1"/>
    <xf numFmtId="0" fontId="4" fillId="8" borderId="66" xfId="0" applyFont="1" applyFill="1" applyBorder="1" applyAlignment="1">
      <alignment wrapText="1"/>
    </xf>
    <xf numFmtId="0" fontId="4" fillId="8" borderId="16" xfId="0" applyFont="1" applyFill="1" applyBorder="1" applyAlignment="1">
      <alignment wrapText="1"/>
    </xf>
    <xf numFmtId="0" fontId="4" fillId="0" borderId="91" xfId="0" applyFont="1" applyBorder="1"/>
    <xf numFmtId="0" fontId="4" fillId="0" borderId="92" xfId="0" applyFont="1" applyBorder="1"/>
    <xf numFmtId="0" fontId="4" fillId="0" borderId="92" xfId="0" applyFont="1" applyBorder="1" applyAlignment="1">
      <alignment horizontal="right"/>
    </xf>
    <xf numFmtId="0" fontId="20" fillId="0" borderId="92" xfId="0" applyFont="1" applyBorder="1"/>
    <xf numFmtId="0" fontId="4" fillId="0" borderId="93" xfId="0" applyFont="1" applyBorder="1"/>
    <xf numFmtId="0" fontId="4" fillId="8" borderId="44" xfId="0" applyFont="1" applyFill="1" applyBorder="1"/>
    <xf numFmtId="0" fontId="4" fillId="0" borderId="6" xfId="0" applyFont="1" applyBorder="1"/>
    <xf numFmtId="0" fontId="4" fillId="8" borderId="16" xfId="0" applyFont="1" applyFill="1" applyBorder="1"/>
    <xf numFmtId="0" fontId="19" fillId="0" borderId="12" xfId="0" applyFont="1" applyBorder="1" applyAlignment="1">
      <alignment vertical="center"/>
    </xf>
    <xf numFmtId="0" fontId="19" fillId="0" borderId="14" xfId="0" applyFont="1" applyBorder="1"/>
    <xf numFmtId="0" fontId="4" fillId="0" borderId="56" xfId="0" applyFont="1" applyBorder="1"/>
    <xf numFmtId="0" fontId="6" fillId="0" borderId="52" xfId="0" applyFont="1" applyBorder="1"/>
    <xf numFmtId="0" fontId="4" fillId="0" borderId="60" xfId="0" applyFont="1" applyBorder="1"/>
    <xf numFmtId="0" fontId="4" fillId="0" borderId="62" xfId="0" applyFont="1" applyBorder="1"/>
    <xf numFmtId="0" fontId="20" fillId="0" borderId="42" xfId="0" applyFont="1" applyBorder="1"/>
    <xf numFmtId="165" fontId="19" fillId="0" borderId="2" xfId="0" applyNumberFormat="1" applyFont="1" applyBorder="1"/>
    <xf numFmtId="165" fontId="19" fillId="0" borderId="1" xfId="0" applyNumberFormat="1" applyFont="1" applyBorder="1"/>
    <xf numFmtId="165" fontId="19" fillId="0" borderId="14" xfId="0" applyNumberFormat="1" applyFont="1" applyBorder="1"/>
    <xf numFmtId="0" fontId="19" fillId="0" borderId="51" xfId="0" applyFont="1" applyBorder="1"/>
    <xf numFmtId="0" fontId="4" fillId="0" borderId="14" xfId="0" applyFont="1" applyBorder="1" applyAlignment="1">
      <alignment vertical="center"/>
    </xf>
    <xf numFmtId="0" fontId="23" fillId="0" borderId="98" xfId="0" applyFont="1" applyBorder="1"/>
    <xf numFmtId="0" fontId="4" fillId="0" borderId="111" xfId="0" applyFont="1" applyBorder="1"/>
    <xf numFmtId="0" fontId="21" fillId="7" borderId="41" xfId="0" applyFont="1" applyFill="1" applyBorder="1" applyAlignment="1">
      <alignment vertical="center"/>
    </xf>
    <xf numFmtId="1" fontId="18" fillId="0" borderId="5" xfId="0" applyNumberFormat="1" applyFont="1" applyBorder="1"/>
    <xf numFmtId="0" fontId="19" fillId="0" borderId="23" xfId="0" applyFont="1" applyBorder="1" applyAlignment="1">
      <alignment vertical="center"/>
    </xf>
    <xf numFmtId="0" fontId="19" fillId="0" borderId="99" xfId="0" applyFont="1" applyBorder="1"/>
    <xf numFmtId="0" fontId="19" fillId="0" borderId="79" xfId="0" applyFont="1" applyBorder="1"/>
    <xf numFmtId="0" fontId="29" fillId="6" borderId="4" xfId="0" applyFont="1" applyFill="1" applyBorder="1"/>
    <xf numFmtId="0" fontId="30" fillId="0" borderId="89" xfId="0" applyFont="1" applyBorder="1"/>
    <xf numFmtId="164" fontId="31" fillId="0" borderId="2" xfId="0" applyNumberFormat="1" applyFont="1" applyBorder="1"/>
    <xf numFmtId="0" fontId="30" fillId="0" borderId="15" xfId="0" applyFont="1" applyBorder="1"/>
    <xf numFmtId="164" fontId="31" fillId="0" borderId="92" xfId="0" applyNumberFormat="1" applyFont="1" applyBorder="1"/>
    <xf numFmtId="0" fontId="29" fillId="7" borderId="4" xfId="0" applyFont="1" applyFill="1" applyBorder="1"/>
    <xf numFmtId="0" fontId="30" fillId="0" borderId="88" xfId="0" applyFont="1" applyBorder="1"/>
    <xf numFmtId="164" fontId="31" fillId="0" borderId="12" xfId="0" applyNumberFormat="1" applyFont="1" applyBorder="1"/>
    <xf numFmtId="0" fontId="30" fillId="0" borderId="35" xfId="0" applyFont="1" applyBorder="1"/>
    <xf numFmtId="164" fontId="31" fillId="0" borderId="19" xfId="0" applyNumberFormat="1" applyFont="1" applyBorder="1"/>
    <xf numFmtId="0" fontId="30" fillId="0" borderId="24" xfId="0" applyFont="1" applyBorder="1" applyAlignment="1">
      <alignment vertical="center"/>
    </xf>
    <xf numFmtId="0" fontId="30" fillId="0" borderId="97" xfId="0" applyFont="1" applyBorder="1"/>
    <xf numFmtId="164" fontId="31" fillId="0" borderId="91" xfId="0" applyNumberFormat="1" applyFont="1" applyBorder="1"/>
    <xf numFmtId="0" fontId="29" fillId="9" borderId="4" xfId="0" applyFont="1" applyFill="1" applyBorder="1"/>
    <xf numFmtId="164" fontId="31" fillId="0" borderId="90" xfId="0" applyNumberFormat="1" applyFont="1" applyBorder="1"/>
    <xf numFmtId="164" fontId="31" fillId="0" borderId="12" xfId="3" applyNumberFormat="1" applyFont="1" applyBorder="1"/>
    <xf numFmtId="0" fontId="30" fillId="0" borderId="18" xfId="0" applyFont="1" applyBorder="1"/>
    <xf numFmtId="164" fontId="31" fillId="0" borderId="90" xfId="3" applyNumberFormat="1" applyFont="1" applyBorder="1"/>
    <xf numFmtId="1" fontId="32" fillId="7" borderId="22" xfId="0" applyNumberFormat="1" applyFont="1" applyFill="1" applyBorder="1"/>
    <xf numFmtId="0" fontId="33" fillId="0" borderId="88" xfId="0" applyFont="1" applyBorder="1"/>
    <xf numFmtId="0" fontId="33" fillId="0" borderId="18" xfId="0" applyFont="1" applyBorder="1"/>
    <xf numFmtId="0" fontId="33" fillId="0" borderId="35" xfId="0" applyFont="1" applyBorder="1"/>
    <xf numFmtId="1" fontId="34" fillId="11" borderId="5" xfId="0" applyNumberFormat="1" applyFont="1" applyFill="1" applyBorder="1"/>
    <xf numFmtId="0" fontId="33" fillId="0" borderId="19" xfId="0" applyFont="1" applyBorder="1"/>
    <xf numFmtId="1" fontId="34" fillId="0" borderId="5" xfId="0" applyNumberFormat="1" applyFont="1" applyBorder="1"/>
    <xf numFmtId="1" fontId="33" fillId="0" borderId="88" xfId="0" applyNumberFormat="1" applyFont="1" applyBorder="1"/>
    <xf numFmtId="0" fontId="33" fillId="0" borderId="94" xfId="0" applyFont="1" applyBorder="1"/>
    <xf numFmtId="1" fontId="32" fillId="7" borderId="74" xfId="0" applyNumberFormat="1" applyFont="1" applyFill="1" applyBorder="1"/>
    <xf numFmtId="164" fontId="31" fillId="7" borderId="44" xfId="0" applyNumberFormat="1" applyFont="1" applyFill="1" applyBorder="1"/>
    <xf numFmtId="164" fontId="31" fillId="0" borderId="102" xfId="0" applyNumberFormat="1" applyFont="1" applyBorder="1"/>
    <xf numFmtId="164" fontId="31" fillId="0" borderId="59" xfId="0" applyNumberFormat="1" applyFont="1" applyBorder="1"/>
    <xf numFmtId="0" fontId="30" fillId="0" borderId="98" xfId="0" applyFont="1" applyBorder="1"/>
    <xf numFmtId="0" fontId="30" fillId="0" borderId="19" xfId="0" applyFont="1" applyBorder="1"/>
    <xf numFmtId="0" fontId="30" fillId="0" borderId="95" xfId="0" applyFont="1" applyBorder="1"/>
    <xf numFmtId="0" fontId="30" fillId="0" borderId="78" xfId="0" applyFont="1" applyBorder="1"/>
    <xf numFmtId="164" fontId="31" fillId="0" borderId="77" xfId="0" applyNumberFormat="1" applyFont="1" applyBorder="1"/>
    <xf numFmtId="0" fontId="30" fillId="0" borderId="107" xfId="0" applyFont="1" applyBorder="1" applyAlignment="1">
      <alignment vertical="center"/>
    </xf>
    <xf numFmtId="0" fontId="30" fillId="0" borderId="94" xfId="0" applyFont="1" applyBorder="1"/>
    <xf numFmtId="0" fontId="26" fillId="0" borderId="15" xfId="0" applyFont="1" applyBorder="1"/>
    <xf numFmtId="164" fontId="25" fillId="0" borderId="92" xfId="0" applyNumberFormat="1" applyFont="1" applyBorder="1"/>
    <xf numFmtId="0" fontId="26" fillId="0" borderId="63" xfId="0" applyFont="1" applyBorder="1"/>
    <xf numFmtId="164" fontId="25" fillId="0" borderId="78" xfId="0" applyNumberFormat="1" applyFont="1" applyBorder="1"/>
    <xf numFmtId="164" fontId="25" fillId="0" borderId="79" xfId="0" applyNumberFormat="1" applyFont="1" applyBorder="1"/>
    <xf numFmtId="0" fontId="26" fillId="0" borderId="23" xfId="0" applyFont="1" applyBorder="1" applyAlignment="1">
      <alignment vertical="center"/>
    </xf>
    <xf numFmtId="0" fontId="26" fillId="0" borderId="98" xfId="0" applyFont="1" applyBorder="1"/>
    <xf numFmtId="0" fontId="26" fillId="0" borderId="99" xfId="0" applyFont="1" applyBorder="1"/>
    <xf numFmtId="0" fontId="35" fillId="0" borderId="98" xfId="0" applyFont="1" applyBorder="1"/>
    <xf numFmtId="164" fontId="25" fillId="0" borderId="91" xfId="0" applyNumberFormat="1" applyFont="1" applyBorder="1"/>
    <xf numFmtId="164" fontId="25" fillId="0" borderId="12" xfId="3" applyNumberFormat="1" applyFont="1" applyBorder="1"/>
    <xf numFmtId="164" fontId="25" fillId="0" borderId="9" xfId="3" applyNumberFormat="1" applyFont="1" applyBorder="1"/>
    <xf numFmtId="164" fontId="25" fillId="0" borderId="91" xfId="3" applyNumberFormat="1" applyFont="1" applyBorder="1"/>
    <xf numFmtId="164" fontId="25" fillId="0" borderId="93" xfId="3" applyNumberFormat="1" applyFont="1" applyBorder="1"/>
    <xf numFmtId="0" fontId="36" fillId="0" borderId="89" xfId="0" applyFont="1" applyBorder="1"/>
    <xf numFmtId="0" fontId="36" fillId="0" borderId="87" xfId="0" applyFont="1" applyBorder="1"/>
    <xf numFmtId="164" fontId="25" fillId="0" borderId="30" xfId="0" applyNumberFormat="1" applyFont="1" applyBorder="1"/>
    <xf numFmtId="0" fontId="36" fillId="0" borderId="15" xfId="0" applyFont="1" applyBorder="1"/>
    <xf numFmtId="0" fontId="36" fillId="0" borderId="25" xfId="0" applyFont="1" applyBorder="1"/>
    <xf numFmtId="164" fontId="25" fillId="0" borderId="66" xfId="0" applyNumberFormat="1" applyFont="1" applyBorder="1"/>
    <xf numFmtId="1" fontId="18" fillId="11" borderId="5" xfId="0" applyNumberFormat="1" applyFont="1" applyFill="1" applyBorder="1"/>
    <xf numFmtId="0" fontId="36" fillId="0" borderId="78" xfId="0" applyFont="1" applyBorder="1"/>
    <xf numFmtId="1" fontId="36" fillId="0" borderId="89" xfId="0" applyNumberFormat="1" applyFont="1" applyBorder="1"/>
    <xf numFmtId="1" fontId="36" fillId="0" borderId="87" xfId="0" applyNumberFormat="1" applyFont="1" applyBorder="1"/>
    <xf numFmtId="1" fontId="37" fillId="7" borderId="74" xfId="0" applyNumberFormat="1" applyFont="1" applyFill="1" applyBorder="1"/>
    <xf numFmtId="0" fontId="36" fillId="0" borderId="79" xfId="0" applyFont="1" applyBorder="1"/>
    <xf numFmtId="164" fontId="38" fillId="7" borderId="44" xfId="0" applyNumberFormat="1" applyFont="1" applyFill="1" applyBorder="1"/>
    <xf numFmtId="0" fontId="29" fillId="7" borderId="10" xfId="0" applyFont="1" applyFill="1" applyBorder="1"/>
    <xf numFmtId="164" fontId="31" fillId="0" borderId="78" xfId="0" applyNumberFormat="1" applyFont="1" applyBorder="1"/>
    <xf numFmtId="164" fontId="31" fillId="0" borderId="91" xfId="3" applyNumberFormat="1" applyFont="1" applyBorder="1"/>
    <xf numFmtId="0" fontId="33" fillId="0" borderId="89" xfId="0" applyFont="1" applyBorder="1"/>
    <xf numFmtId="0" fontId="33" fillId="0" borderId="15" xfId="0" applyFont="1" applyBorder="1"/>
    <xf numFmtId="0" fontId="33" fillId="0" borderId="78" xfId="0" applyFont="1" applyBorder="1"/>
    <xf numFmtId="1" fontId="33" fillId="0" borderId="89" xfId="0" applyNumberFormat="1" applyFont="1" applyBorder="1"/>
    <xf numFmtId="0" fontId="39" fillId="6" borderId="89" xfId="0" applyFont="1" applyFill="1" applyBorder="1"/>
    <xf numFmtId="0" fontId="0" fillId="0" borderId="108" xfId="0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</cellXfs>
  <cellStyles count="4">
    <cellStyle name="Nagłówek 1" xfId="1" builtinId="16" customBuiltin="1"/>
    <cellStyle name="Normalny" xfId="0" builtinId="0"/>
    <cellStyle name="Normalny_STAN_STR" xfId="2" xr:uid="{00000000-0005-0000-0000-000002000000}"/>
    <cellStyle name="Procentowy" xfId="3" builtinId="5"/>
  </cellStyles>
  <dxfs count="0"/>
  <tableStyles count="0" defaultTableStyle="TableStyleMedium2" defaultPivotStyle="PivotStyleLight16"/>
  <colors>
    <mruColors>
      <color rgb="FF99CC00"/>
      <color rgb="FFD8E4BC"/>
      <color rgb="FF007635"/>
      <color rgb="FF95B3D7"/>
      <color rgb="FFFABF8F"/>
      <color rgb="FFFF8BE1"/>
      <color rgb="FFFF33CC"/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4"/>
  <sheetViews>
    <sheetView tabSelected="1" view="pageBreakPreview" zoomScaleNormal="100" zoomScaleSheetLayoutView="100" workbookViewId="0">
      <selection activeCell="B2" sqref="B2"/>
    </sheetView>
  </sheetViews>
  <sheetFormatPr defaultRowHeight="15" x14ac:dyDescent="0.25"/>
  <cols>
    <col min="1" max="1" width="5" customWidth="1"/>
    <col min="2" max="2" width="59.42578125" customWidth="1"/>
    <col min="3" max="5" width="9.42578125" customWidth="1"/>
    <col min="6" max="9" width="9.42578125" bestFit="1" customWidth="1"/>
    <col min="10" max="10" width="9.42578125" customWidth="1"/>
    <col min="11" max="15" width="9.42578125" bestFit="1" customWidth="1"/>
  </cols>
  <sheetData>
    <row r="1" spans="1:15" s="18" customFormat="1" ht="20.100000000000001" customHeight="1" thickBot="1" x14ac:dyDescent="0.3">
      <c r="A1" s="19"/>
      <c r="B1" s="449"/>
      <c r="C1" s="449"/>
      <c r="D1" s="449"/>
      <c r="E1" s="449"/>
      <c r="F1" s="449"/>
      <c r="G1" s="449"/>
      <c r="H1" s="449"/>
      <c r="I1" s="449"/>
      <c r="J1" s="449"/>
      <c r="K1" s="449"/>
      <c r="L1" s="449"/>
      <c r="M1" s="449"/>
      <c r="N1" s="449"/>
      <c r="O1" s="449"/>
    </row>
    <row r="2" spans="1:15" ht="49.5" thickBot="1" x14ac:dyDescent="0.3">
      <c r="A2" s="2" t="s">
        <v>6</v>
      </c>
      <c r="B2" s="55" t="s">
        <v>0</v>
      </c>
      <c r="C2" s="56" t="s">
        <v>369</v>
      </c>
      <c r="D2" s="56" t="s">
        <v>372</v>
      </c>
      <c r="E2" s="56" t="s">
        <v>373</v>
      </c>
      <c r="F2" s="56" t="s">
        <v>374</v>
      </c>
      <c r="G2" s="56" t="s">
        <v>375</v>
      </c>
      <c r="H2" s="56" t="s">
        <v>376</v>
      </c>
      <c r="I2" s="56" t="s">
        <v>377</v>
      </c>
      <c r="J2" s="56" t="s">
        <v>378</v>
      </c>
      <c r="K2" s="56" t="s">
        <v>379</v>
      </c>
      <c r="L2" s="56" t="s">
        <v>380</v>
      </c>
      <c r="M2" s="56" t="s">
        <v>381</v>
      </c>
      <c r="N2" s="56" t="s">
        <v>382</v>
      </c>
      <c r="O2" s="56" t="s">
        <v>383</v>
      </c>
    </row>
    <row r="3" spans="1:15" x14ac:dyDescent="0.25">
      <c r="A3" s="13" t="s">
        <v>7</v>
      </c>
      <c r="B3" s="33" t="s">
        <v>1</v>
      </c>
      <c r="C3" s="11">
        <v>2.4</v>
      </c>
      <c r="D3" s="11">
        <v>2.6</v>
      </c>
      <c r="E3" s="3"/>
      <c r="F3" s="301"/>
      <c r="G3" s="3"/>
      <c r="H3" s="364"/>
      <c r="I3" s="364"/>
      <c r="J3" s="301"/>
      <c r="K3" s="301"/>
      <c r="L3" s="301"/>
      <c r="M3" s="3"/>
      <c r="N3" s="3"/>
      <c r="O3" s="22"/>
    </row>
    <row r="4" spans="1:15" x14ac:dyDescent="0.25">
      <c r="A4" s="13" t="s">
        <v>8</v>
      </c>
      <c r="B4" s="34" t="s">
        <v>2</v>
      </c>
      <c r="C4" s="12">
        <v>4.2</v>
      </c>
      <c r="D4" s="12">
        <v>4.4000000000000004</v>
      </c>
      <c r="E4" s="4"/>
      <c r="F4" s="4"/>
      <c r="G4" s="4"/>
      <c r="H4" s="365"/>
      <c r="I4" s="365"/>
      <c r="J4" s="365"/>
      <c r="K4" s="4"/>
      <c r="L4" s="4"/>
      <c r="M4" s="4"/>
      <c r="N4" s="4"/>
      <c r="O4" s="23"/>
    </row>
    <row r="5" spans="1:15" ht="15.75" thickBot="1" x14ac:dyDescent="0.3">
      <c r="A5" s="13" t="s">
        <v>9</v>
      </c>
      <c r="B5" s="35" t="s">
        <v>3</v>
      </c>
      <c r="C5" s="38">
        <v>5.0999999999999996</v>
      </c>
      <c r="D5" s="38">
        <v>5.4</v>
      </c>
      <c r="E5" s="358"/>
      <c r="F5" s="14"/>
      <c r="G5" s="14"/>
      <c r="H5" s="288"/>
      <c r="I5" s="366"/>
      <c r="J5" s="366"/>
      <c r="K5" s="288"/>
      <c r="L5" s="288"/>
      <c r="M5" s="288"/>
      <c r="N5" s="14"/>
      <c r="O5" s="36"/>
    </row>
    <row r="6" spans="1:15" s="18" customFormat="1" ht="20.100000000000001" customHeight="1" thickBot="1" x14ac:dyDescent="0.3">
      <c r="A6" s="19" t="s">
        <v>4</v>
      </c>
      <c r="O6" s="37"/>
    </row>
    <row r="7" spans="1:15" ht="15.75" thickBot="1" x14ac:dyDescent="0.3">
      <c r="A7" s="13" t="s">
        <v>10</v>
      </c>
      <c r="B7" s="5" t="s">
        <v>5</v>
      </c>
      <c r="C7" s="6">
        <v>897</v>
      </c>
      <c r="D7" s="376">
        <v>952</v>
      </c>
      <c r="E7" s="376">
        <v>1008</v>
      </c>
      <c r="F7" s="6"/>
      <c r="G7" s="6"/>
      <c r="H7" s="267"/>
      <c r="I7" s="267"/>
      <c r="J7" s="267"/>
      <c r="K7" s="267"/>
      <c r="L7" s="267"/>
      <c r="M7" s="267"/>
      <c r="N7" s="6"/>
      <c r="O7" s="7"/>
    </row>
    <row r="8" spans="1:15" x14ac:dyDescent="0.25">
      <c r="A8" s="13" t="s">
        <v>11</v>
      </c>
      <c r="B8" s="174" t="s">
        <v>41</v>
      </c>
      <c r="C8" s="176">
        <v>808</v>
      </c>
      <c r="D8" s="377">
        <v>857</v>
      </c>
      <c r="E8" s="377">
        <v>915</v>
      </c>
      <c r="F8" s="319"/>
      <c r="G8" s="319"/>
      <c r="H8" s="319"/>
      <c r="I8" s="319"/>
      <c r="J8" s="319"/>
      <c r="K8" s="319"/>
      <c r="L8" s="319"/>
      <c r="M8" s="319"/>
      <c r="N8" s="319"/>
      <c r="O8" s="323"/>
    </row>
    <row r="9" spans="1:15" ht="15" customHeight="1" x14ac:dyDescent="0.25">
      <c r="A9" s="13" t="s">
        <v>12</v>
      </c>
      <c r="B9" s="173" t="s">
        <v>15</v>
      </c>
      <c r="C9" s="175">
        <f>C8/$C$7</f>
        <v>0.90078037904124864</v>
      </c>
      <c r="D9" s="378">
        <f>D8/$D$7</f>
        <v>0.90021008403361347</v>
      </c>
      <c r="E9" s="378">
        <f>E8/$E$7</f>
        <v>0.90773809523809523</v>
      </c>
      <c r="F9" s="316" t="e">
        <f>F8/$F$7</f>
        <v>#DIV/0!</v>
      </c>
      <c r="G9" s="316" t="e">
        <f>G8/$G$7</f>
        <v>#DIV/0!</v>
      </c>
      <c r="H9" s="316" t="e">
        <f>H8/$H$7</f>
        <v>#DIV/0!</v>
      </c>
      <c r="I9" s="316" t="e">
        <f>I8/$I$7</f>
        <v>#DIV/0!</v>
      </c>
      <c r="J9" s="316" t="e">
        <f>J8/$J$7</f>
        <v>#DIV/0!</v>
      </c>
      <c r="K9" s="316" t="e">
        <f>K8/$K$7</f>
        <v>#DIV/0!</v>
      </c>
      <c r="L9" s="316" t="e">
        <f>L8/$L$7</f>
        <v>#DIV/0!</v>
      </c>
      <c r="M9" s="316" t="e">
        <f>M8/$M$7</f>
        <v>#DIV/0!</v>
      </c>
      <c r="N9" s="316" t="e">
        <f>N8/$N$7</f>
        <v>#DIV/0!</v>
      </c>
      <c r="O9" s="317" t="e">
        <f>O8/$O$7</f>
        <v>#DIV/0!</v>
      </c>
    </row>
    <row r="10" spans="1:15" x14ac:dyDescent="0.25">
      <c r="A10" s="13" t="s">
        <v>13</v>
      </c>
      <c r="B10" s="178" t="s">
        <v>14</v>
      </c>
      <c r="C10" s="239">
        <v>54</v>
      </c>
      <c r="D10" s="379">
        <v>57</v>
      </c>
      <c r="E10" s="379">
        <v>62</v>
      </c>
      <c r="F10" s="414"/>
      <c r="G10" s="414"/>
      <c r="H10" s="414"/>
      <c r="I10" s="414"/>
      <c r="J10" s="414"/>
      <c r="K10" s="414"/>
      <c r="L10" s="414"/>
      <c r="M10" s="414"/>
      <c r="N10" s="414"/>
      <c r="O10" s="320"/>
    </row>
    <row r="11" spans="1:15" ht="15" customHeight="1" x14ac:dyDescent="0.25">
      <c r="A11" s="13" t="s">
        <v>18</v>
      </c>
      <c r="B11" s="173" t="s">
        <v>15</v>
      </c>
      <c r="C11" s="175">
        <f>C10/$C$7</f>
        <v>6.0200668896321072E-2</v>
      </c>
      <c r="D11" s="378">
        <f>D10/$D$7</f>
        <v>5.9873949579831935E-2</v>
      </c>
      <c r="E11" s="378">
        <f>E10/$E$7</f>
        <v>6.1507936507936505E-2</v>
      </c>
      <c r="F11" s="316" t="e">
        <f>F10/$F$7</f>
        <v>#DIV/0!</v>
      </c>
      <c r="G11" s="316" t="e">
        <f>G10/$G$7</f>
        <v>#DIV/0!</v>
      </c>
      <c r="H11" s="316" t="e">
        <f>H10/$H$7</f>
        <v>#DIV/0!</v>
      </c>
      <c r="I11" s="316" t="e">
        <f>I10/$I$7</f>
        <v>#DIV/0!</v>
      </c>
      <c r="J11" s="316" t="e">
        <f>J10/$J$7</f>
        <v>#DIV/0!</v>
      </c>
      <c r="K11" s="316" t="e">
        <f>K10/$K$7</f>
        <v>#DIV/0!</v>
      </c>
      <c r="L11" s="316" t="e">
        <f>L10/$L$7</f>
        <v>#DIV/0!</v>
      </c>
      <c r="M11" s="316" t="e">
        <f>M10/$M$7</f>
        <v>#DIV/0!</v>
      </c>
      <c r="N11" s="316" t="e">
        <f>N10/$N$7</f>
        <v>#DIV/0!</v>
      </c>
      <c r="O11" s="317" t="e">
        <f>O10/$O$7</f>
        <v>#DIV/0!</v>
      </c>
    </row>
    <row r="12" spans="1:15" x14ac:dyDescent="0.25">
      <c r="A12" s="13" t="s">
        <v>19</v>
      </c>
      <c r="B12" s="178" t="s">
        <v>16</v>
      </c>
      <c r="C12" s="239">
        <v>166</v>
      </c>
      <c r="D12" s="379">
        <v>182</v>
      </c>
      <c r="E12" s="379">
        <v>187</v>
      </c>
      <c r="F12" s="414"/>
      <c r="G12" s="414"/>
      <c r="H12" s="414"/>
      <c r="I12" s="414"/>
      <c r="J12" s="414"/>
      <c r="K12" s="414"/>
      <c r="L12" s="414"/>
      <c r="M12" s="414"/>
      <c r="N12" s="414"/>
      <c r="O12" s="320"/>
    </row>
    <row r="13" spans="1:15" ht="15" customHeight="1" x14ac:dyDescent="0.25">
      <c r="A13" s="13" t="s">
        <v>20</v>
      </c>
      <c r="B13" s="173" t="s">
        <v>15</v>
      </c>
      <c r="C13" s="175">
        <f>C12/$C$7</f>
        <v>0.18506131549609811</v>
      </c>
      <c r="D13" s="378">
        <f>D12/$D$7</f>
        <v>0.19117647058823528</v>
      </c>
      <c r="E13" s="378">
        <f>E12/$E$7</f>
        <v>0.18551587301587302</v>
      </c>
      <c r="F13" s="316" t="e">
        <f>F12/$F$7</f>
        <v>#DIV/0!</v>
      </c>
      <c r="G13" s="316" t="e">
        <f>G12/$G$7</f>
        <v>#DIV/0!</v>
      </c>
      <c r="H13" s="316" t="e">
        <f>H12/$H$7</f>
        <v>#DIV/0!</v>
      </c>
      <c r="I13" s="316" t="e">
        <f>I12/$I$7</f>
        <v>#DIV/0!</v>
      </c>
      <c r="J13" s="316" t="e">
        <f>J12/$J$7</f>
        <v>#DIV/0!</v>
      </c>
      <c r="K13" s="316" t="e">
        <f>K12/$K$7</f>
        <v>#DIV/0!</v>
      </c>
      <c r="L13" s="316" t="e">
        <f>L12/$L$7</f>
        <v>#DIV/0!</v>
      </c>
      <c r="M13" s="316" t="e">
        <f>M12/$M$7</f>
        <v>#DIV/0!</v>
      </c>
      <c r="N13" s="316" t="e">
        <f>N12/$N$7</f>
        <v>#DIV/0!</v>
      </c>
      <c r="O13" s="317" t="e">
        <f>O12/$O$7</f>
        <v>#DIV/0!</v>
      </c>
    </row>
    <row r="14" spans="1:15" x14ac:dyDescent="0.25">
      <c r="A14" s="13" t="s">
        <v>21</v>
      </c>
      <c r="B14" s="178" t="s">
        <v>17</v>
      </c>
      <c r="C14" s="239">
        <v>494</v>
      </c>
      <c r="D14" s="379">
        <v>504</v>
      </c>
      <c r="E14" s="379">
        <v>532</v>
      </c>
      <c r="F14" s="414"/>
      <c r="G14" s="414"/>
      <c r="H14" s="414"/>
      <c r="I14" s="414"/>
      <c r="J14" s="414"/>
      <c r="K14" s="414"/>
      <c r="L14" s="414"/>
      <c r="M14" s="414"/>
      <c r="N14" s="414"/>
      <c r="O14" s="320"/>
    </row>
    <row r="15" spans="1:15" ht="15" customHeight="1" x14ac:dyDescent="0.25">
      <c r="A15" s="13" t="s">
        <v>22</v>
      </c>
      <c r="B15" s="173" t="s">
        <v>15</v>
      </c>
      <c r="C15" s="175">
        <f>C14/$C$7</f>
        <v>0.55072463768115942</v>
      </c>
      <c r="D15" s="378">
        <f>D14/$D$7</f>
        <v>0.52941176470588236</v>
      </c>
      <c r="E15" s="378">
        <f>E14/$E$7</f>
        <v>0.52777777777777779</v>
      </c>
      <c r="F15" s="316" t="e">
        <f>F14/$F$7</f>
        <v>#DIV/0!</v>
      </c>
      <c r="G15" s="316" t="e">
        <f>G14/$G$7</f>
        <v>#DIV/0!</v>
      </c>
      <c r="H15" s="316" t="e">
        <f>H14/$H$7</f>
        <v>#DIV/0!</v>
      </c>
      <c r="I15" s="316" t="e">
        <f>I14/$I$7</f>
        <v>#DIV/0!</v>
      </c>
      <c r="J15" s="316" t="e">
        <f>J14/$J$7</f>
        <v>#DIV/0!</v>
      </c>
      <c r="K15" s="316" t="e">
        <f>K14/$K$7</f>
        <v>#DIV/0!</v>
      </c>
      <c r="L15" s="316" t="e">
        <f>L14/$L$7</f>
        <v>#DIV/0!</v>
      </c>
      <c r="M15" s="316" t="e">
        <f>M14/$M$7</f>
        <v>#DIV/0!</v>
      </c>
      <c r="N15" s="316" t="e">
        <f>N14/$N$7</f>
        <v>#DIV/0!</v>
      </c>
      <c r="O15" s="317" t="e">
        <f>O14/$O$7</f>
        <v>#DIV/0!</v>
      </c>
    </row>
    <row r="16" spans="1:15" ht="15" customHeight="1" x14ac:dyDescent="0.25">
      <c r="A16" s="13" t="s">
        <v>23</v>
      </c>
      <c r="B16" s="178" t="s">
        <v>42</v>
      </c>
      <c r="C16" s="239">
        <v>564</v>
      </c>
      <c r="D16" s="379">
        <v>593</v>
      </c>
      <c r="E16" s="379">
        <v>639</v>
      </c>
      <c r="F16" s="414"/>
      <c r="G16" s="414"/>
      <c r="H16" s="414"/>
      <c r="I16" s="414"/>
      <c r="J16" s="414"/>
      <c r="K16" s="414"/>
      <c r="L16" s="414"/>
      <c r="M16" s="414"/>
      <c r="N16" s="414"/>
      <c r="O16" s="320"/>
    </row>
    <row r="17" spans="1:15" ht="15" customHeight="1" x14ac:dyDescent="0.25">
      <c r="A17" s="13" t="s">
        <v>24</v>
      </c>
      <c r="B17" s="173" t="s">
        <v>15</v>
      </c>
      <c r="C17" s="175">
        <f>C16/$C$7</f>
        <v>0.62876254180602009</v>
      </c>
      <c r="D17" s="378">
        <f>D16/$D$7</f>
        <v>0.62289915966386555</v>
      </c>
      <c r="E17" s="378">
        <f>E16/$E$7</f>
        <v>0.6339285714285714</v>
      </c>
      <c r="F17" s="316" t="e">
        <f>F16/$F$7</f>
        <v>#DIV/0!</v>
      </c>
      <c r="G17" s="316" t="e">
        <f>G16/$G$7</f>
        <v>#DIV/0!</v>
      </c>
      <c r="H17" s="316" t="e">
        <f>H16/$H$7</f>
        <v>#DIV/0!</v>
      </c>
      <c r="I17" s="316" t="e">
        <f>I16/$I$7</f>
        <v>#DIV/0!</v>
      </c>
      <c r="J17" s="316" t="e">
        <f>J16/$J$7</f>
        <v>#DIV/0!</v>
      </c>
      <c r="K17" s="316" t="e">
        <f>K16/$K$7</f>
        <v>#DIV/0!</v>
      </c>
      <c r="L17" s="316" t="e">
        <f>L16/$L$7</f>
        <v>#DIV/0!</v>
      </c>
      <c r="M17" s="316" t="e">
        <f>M16/$M$7</f>
        <v>#DIV/0!</v>
      </c>
      <c r="N17" s="316" t="e">
        <f>N16/$N$7</f>
        <v>#DIV/0!</v>
      </c>
      <c r="O17" s="317" t="e">
        <f>O16/$O$7</f>
        <v>#DIV/0!</v>
      </c>
    </row>
    <row r="18" spans="1:15" ht="15" customHeight="1" x14ac:dyDescent="0.25">
      <c r="A18" s="13" t="s">
        <v>25</v>
      </c>
      <c r="B18" s="180" t="s">
        <v>38</v>
      </c>
      <c r="C18" s="239">
        <v>75</v>
      </c>
      <c r="D18" s="379">
        <v>84</v>
      </c>
      <c r="E18" s="379">
        <v>86</v>
      </c>
      <c r="F18" s="414"/>
      <c r="G18" s="414"/>
      <c r="H18" s="414"/>
      <c r="I18" s="414"/>
      <c r="J18" s="414"/>
      <c r="K18" s="414"/>
      <c r="L18" s="414"/>
      <c r="M18" s="414"/>
      <c r="N18" s="414"/>
      <c r="O18" s="320"/>
    </row>
    <row r="19" spans="1:15" ht="15" customHeight="1" x14ac:dyDescent="0.25">
      <c r="A19" s="13" t="s">
        <v>26</v>
      </c>
      <c r="B19" s="173" t="s">
        <v>15</v>
      </c>
      <c r="C19" s="175">
        <f>C18/$C$7</f>
        <v>8.3612040133779264E-2</v>
      </c>
      <c r="D19" s="378">
        <f>D18/$D$7</f>
        <v>8.8235294117647065E-2</v>
      </c>
      <c r="E19" s="378">
        <f>E18/$E$7</f>
        <v>8.531746031746032E-2</v>
      </c>
      <c r="F19" s="316" t="e">
        <f>F18/$F$7</f>
        <v>#DIV/0!</v>
      </c>
      <c r="G19" s="316" t="e">
        <f>G18/$G$7</f>
        <v>#DIV/0!</v>
      </c>
      <c r="H19" s="316" t="e">
        <f>H18/$H$7</f>
        <v>#DIV/0!</v>
      </c>
      <c r="I19" s="316" t="e">
        <f>I18/$I$7</f>
        <v>#DIV/0!</v>
      </c>
      <c r="J19" s="316" t="e">
        <f>J18/$J$7</f>
        <v>#DIV/0!</v>
      </c>
      <c r="K19" s="316" t="e">
        <f>K18/$K$7</f>
        <v>#DIV/0!</v>
      </c>
      <c r="L19" s="316" t="e">
        <f>L18/$L$7</f>
        <v>#DIV/0!</v>
      </c>
      <c r="M19" s="316" t="e">
        <f>M18/$M$7</f>
        <v>#DIV/0!</v>
      </c>
      <c r="N19" s="316" t="e">
        <f>N18/$N$7</f>
        <v>#DIV/0!</v>
      </c>
      <c r="O19" s="317" t="e">
        <f>O18/$O$7</f>
        <v>#DIV/0!</v>
      </c>
    </row>
    <row r="20" spans="1:15" x14ac:dyDescent="0.25">
      <c r="A20" s="13" t="s">
        <v>27</v>
      </c>
      <c r="B20" s="178" t="s">
        <v>39</v>
      </c>
      <c r="C20" s="239">
        <v>154</v>
      </c>
      <c r="D20" s="379">
        <v>162</v>
      </c>
      <c r="E20" s="379">
        <v>180</v>
      </c>
      <c r="F20" s="414"/>
      <c r="G20" s="414"/>
      <c r="H20" s="414"/>
      <c r="I20" s="414"/>
      <c r="J20" s="414"/>
      <c r="K20" s="414"/>
      <c r="L20" s="414"/>
      <c r="M20" s="414"/>
      <c r="N20" s="414"/>
      <c r="O20" s="320"/>
    </row>
    <row r="21" spans="1:15" ht="15" customHeight="1" x14ac:dyDescent="0.25">
      <c r="A21" s="13" t="s">
        <v>28</v>
      </c>
      <c r="B21" s="173" t="s">
        <v>15</v>
      </c>
      <c r="C21" s="175">
        <f>C20/$C$7</f>
        <v>0.17168338907469341</v>
      </c>
      <c r="D21" s="378">
        <f>D20/$D$7</f>
        <v>0.17016806722689076</v>
      </c>
      <c r="E21" s="378">
        <f>E20/$E$7</f>
        <v>0.17857142857142858</v>
      </c>
      <c r="F21" s="316" t="e">
        <f>F20/$F$7</f>
        <v>#DIV/0!</v>
      </c>
      <c r="G21" s="316" t="e">
        <f>G20/$G$7</f>
        <v>#DIV/0!</v>
      </c>
      <c r="H21" s="316" t="e">
        <f>H20/$H$7</f>
        <v>#DIV/0!</v>
      </c>
      <c r="I21" s="316" t="e">
        <f>I20/$I$7</f>
        <v>#DIV/0!</v>
      </c>
      <c r="J21" s="316" t="e">
        <f>J20/$J$7</f>
        <v>#DIV/0!</v>
      </c>
      <c r="K21" s="316" t="e">
        <f>K20/$K$7</f>
        <v>#DIV/0!</v>
      </c>
      <c r="L21" s="316" t="e">
        <f>L20/$L$7</f>
        <v>#DIV/0!</v>
      </c>
      <c r="M21" s="316" t="e">
        <f>M20/$M$7</f>
        <v>#DIV/0!</v>
      </c>
      <c r="N21" s="316" t="e">
        <f>N20/$N$7</f>
        <v>#DIV/0!</v>
      </c>
      <c r="O21" s="317" t="e">
        <f>O20/$O$7</f>
        <v>#DIV/0!</v>
      </c>
    </row>
    <row r="22" spans="1:15" x14ac:dyDescent="0.25">
      <c r="A22" s="13" t="s">
        <v>29</v>
      </c>
      <c r="B22" s="178" t="s">
        <v>40</v>
      </c>
      <c r="C22" s="239">
        <v>145</v>
      </c>
      <c r="D22" s="379">
        <v>157</v>
      </c>
      <c r="E22" s="379">
        <v>163</v>
      </c>
      <c r="F22" s="414"/>
      <c r="G22" s="414"/>
      <c r="H22" s="414"/>
      <c r="I22" s="414"/>
      <c r="J22" s="414"/>
      <c r="K22" s="414"/>
      <c r="L22" s="414"/>
      <c r="M22" s="414"/>
      <c r="N22" s="414"/>
      <c r="O22" s="320"/>
    </row>
    <row r="23" spans="1:15" ht="15" customHeight="1" thickBot="1" x14ac:dyDescent="0.3">
      <c r="A23" s="13" t="s">
        <v>30</v>
      </c>
      <c r="B23" s="182" t="s">
        <v>15</v>
      </c>
      <c r="C23" s="240">
        <f>C22/$C$7</f>
        <v>0.1616499442586399</v>
      </c>
      <c r="D23" s="380">
        <f>D22/$D$7</f>
        <v>0.16491596638655462</v>
      </c>
      <c r="E23" s="380">
        <f>E22/$E$7</f>
        <v>0.16170634920634921</v>
      </c>
      <c r="F23" s="415" t="e">
        <f>F22/$F$7</f>
        <v>#DIV/0!</v>
      </c>
      <c r="G23" s="415" t="e">
        <f>G22/$G$7</f>
        <v>#DIV/0!</v>
      </c>
      <c r="H23" s="415" t="e">
        <f>H22/$H$7</f>
        <v>#DIV/0!</v>
      </c>
      <c r="I23" s="415" t="e">
        <f>I22/$I$7</f>
        <v>#DIV/0!</v>
      </c>
      <c r="J23" s="415" t="e">
        <f>J22/$J$7</f>
        <v>#DIV/0!</v>
      </c>
      <c r="K23" s="415" t="e">
        <f>K22/$K$7</f>
        <v>#DIV/0!</v>
      </c>
      <c r="L23" s="415" t="e">
        <f>L22/$L$7</f>
        <v>#DIV/0!</v>
      </c>
      <c r="M23" s="415" t="e">
        <f>M22/$M$7</f>
        <v>#DIV/0!</v>
      </c>
      <c r="N23" s="415" t="e">
        <f>N22/$N$7</f>
        <v>#DIV/0!</v>
      </c>
      <c r="O23" s="318" t="e">
        <f>O22/$O$7</f>
        <v>#DIV/0!</v>
      </c>
    </row>
    <row r="24" spans="1:15" s="18" customFormat="1" ht="20.100000000000001" customHeight="1" thickBot="1" x14ac:dyDescent="0.3">
      <c r="A24" s="20" t="s">
        <v>43</v>
      </c>
    </row>
    <row r="25" spans="1:15" s="18" customFormat="1" ht="48.75" customHeight="1" thickBot="1" x14ac:dyDescent="0.3">
      <c r="A25" s="59" t="s">
        <v>6</v>
      </c>
      <c r="B25" s="50" t="s">
        <v>0</v>
      </c>
      <c r="C25" s="51" t="s">
        <v>372</v>
      </c>
      <c r="D25" s="51" t="s">
        <v>373</v>
      </c>
      <c r="E25" s="51" t="s">
        <v>374</v>
      </c>
      <c r="F25" s="51" t="s">
        <v>375</v>
      </c>
      <c r="G25" s="51" t="s">
        <v>376</v>
      </c>
      <c r="H25" s="51" t="s">
        <v>377</v>
      </c>
      <c r="I25" s="51" t="s">
        <v>378</v>
      </c>
      <c r="J25" s="51" t="s">
        <v>379</v>
      </c>
      <c r="K25" s="51" t="s">
        <v>380</v>
      </c>
      <c r="L25" s="51" t="s">
        <v>381</v>
      </c>
      <c r="M25" s="51" t="s">
        <v>382</v>
      </c>
      <c r="N25" s="51" t="s">
        <v>383</v>
      </c>
      <c r="O25" s="52" t="s">
        <v>105</v>
      </c>
    </row>
    <row r="26" spans="1:15" ht="15.75" thickBot="1" x14ac:dyDescent="0.3">
      <c r="A26" s="10" t="s">
        <v>31</v>
      </c>
      <c r="B26" s="9" t="s">
        <v>68</v>
      </c>
      <c r="C26" s="381">
        <v>174</v>
      </c>
      <c r="D26" s="441">
        <v>190</v>
      </c>
      <c r="E26" s="9"/>
      <c r="F26" s="9"/>
      <c r="G26" s="270"/>
      <c r="H26" s="270"/>
      <c r="I26" s="270"/>
      <c r="J26" s="270"/>
      <c r="K26" s="270"/>
      <c r="L26" s="270"/>
      <c r="M26" s="9"/>
      <c r="N26" s="270"/>
      <c r="O26" s="8">
        <f>SUM(C26:N26)</f>
        <v>364</v>
      </c>
    </row>
    <row r="27" spans="1:15" x14ac:dyDescent="0.25">
      <c r="A27" s="10" t="s">
        <v>32</v>
      </c>
      <c r="B27" s="185" t="s">
        <v>44</v>
      </c>
      <c r="C27" s="382">
        <v>53</v>
      </c>
      <c r="D27" s="377">
        <v>54</v>
      </c>
      <c r="E27" s="319"/>
      <c r="F27" s="319"/>
      <c r="G27" s="319"/>
      <c r="H27" s="319"/>
      <c r="I27" s="319"/>
      <c r="J27" s="319"/>
      <c r="K27" s="319"/>
      <c r="L27" s="319"/>
      <c r="M27" s="319"/>
      <c r="N27" s="323"/>
      <c r="O27" s="185">
        <f>SUM(C27:N27)</f>
        <v>107</v>
      </c>
    </row>
    <row r="28" spans="1:15" ht="13.5" customHeight="1" x14ac:dyDescent="0.25">
      <c r="A28" s="10" t="s">
        <v>33</v>
      </c>
      <c r="B28" s="158" t="s">
        <v>69</v>
      </c>
      <c r="C28" s="383">
        <f>C27/$C$26</f>
        <v>0.3045977011494253</v>
      </c>
      <c r="D28" s="378">
        <f>D27/$D$26</f>
        <v>0.28421052631578947</v>
      </c>
      <c r="E28" s="316" t="e">
        <f>E27/$E$26</f>
        <v>#DIV/0!</v>
      </c>
      <c r="F28" s="316" t="e">
        <f>F27/$F$26</f>
        <v>#DIV/0!</v>
      </c>
      <c r="G28" s="316" t="e">
        <f>G27/$G$26</f>
        <v>#DIV/0!</v>
      </c>
      <c r="H28" s="316" t="e">
        <f>H27/$H$26</f>
        <v>#DIV/0!</v>
      </c>
      <c r="I28" s="316" t="e">
        <f>I27/$I$26</f>
        <v>#DIV/0!</v>
      </c>
      <c r="J28" s="316" t="e">
        <f>J27/$J$26</f>
        <v>#DIV/0!</v>
      </c>
      <c r="K28" s="316" t="e">
        <f>K27/$K$26</f>
        <v>#DIV/0!</v>
      </c>
      <c r="L28" s="316" t="e">
        <f>L27/$L$26</f>
        <v>#DIV/0!</v>
      </c>
      <c r="M28" s="316" t="e">
        <f>M27/$M$26</f>
        <v>#DIV/0!</v>
      </c>
      <c r="N28" s="317" t="e">
        <f>N27/$N$26</f>
        <v>#DIV/0!</v>
      </c>
      <c r="O28" s="187">
        <f>O27/$O$26</f>
        <v>0.29395604395604397</v>
      </c>
    </row>
    <row r="29" spans="1:15" x14ac:dyDescent="0.25">
      <c r="A29" s="10" t="s">
        <v>34</v>
      </c>
      <c r="B29" s="81" t="s">
        <v>339</v>
      </c>
      <c r="C29" s="384">
        <v>87</v>
      </c>
      <c r="D29" s="392">
        <v>97</v>
      </c>
      <c r="E29" s="321"/>
      <c r="F29" s="321"/>
      <c r="G29" s="321"/>
      <c r="H29" s="321"/>
      <c r="I29" s="321"/>
      <c r="J29" s="321"/>
      <c r="K29" s="321"/>
      <c r="L29" s="321"/>
      <c r="M29" s="321"/>
      <c r="N29" s="416"/>
      <c r="O29" s="81">
        <f>SUM(C29:N29)</f>
        <v>184</v>
      </c>
    </row>
    <row r="30" spans="1:15" x14ac:dyDescent="0.25">
      <c r="A30" s="10" t="s">
        <v>35</v>
      </c>
      <c r="B30" s="158" t="s">
        <v>69</v>
      </c>
      <c r="C30" s="383">
        <f>C29/$C$26</f>
        <v>0.5</v>
      </c>
      <c r="D30" s="378">
        <f>D29/$D$26</f>
        <v>0.51052631578947372</v>
      </c>
      <c r="E30" s="316" t="e">
        <f>E29/$E$26</f>
        <v>#DIV/0!</v>
      </c>
      <c r="F30" s="316" t="e">
        <f>F29/$F$26</f>
        <v>#DIV/0!</v>
      </c>
      <c r="G30" s="316" t="e">
        <f>G29/$G$26</f>
        <v>#DIV/0!</v>
      </c>
      <c r="H30" s="316" t="e">
        <f>H29/$H$26</f>
        <v>#DIV/0!</v>
      </c>
      <c r="I30" s="316" t="e">
        <f>I29/$I$26</f>
        <v>#DIV/0!</v>
      </c>
      <c r="J30" s="316" t="e">
        <f>J29/$J$26</f>
        <v>#DIV/0!</v>
      </c>
      <c r="K30" s="316" t="e">
        <f>K29/$K$26</f>
        <v>#DIV/0!</v>
      </c>
      <c r="L30" s="316" t="e">
        <f>L29/$L$26</f>
        <v>#DIV/0!</v>
      </c>
      <c r="M30" s="316" t="e">
        <f>M29/$M$26</f>
        <v>#DIV/0!</v>
      </c>
      <c r="N30" s="317" t="e">
        <f>N29/$N$26</f>
        <v>#DIV/0!</v>
      </c>
      <c r="O30" s="187">
        <f>O29/$O$26</f>
        <v>0.50549450549450547</v>
      </c>
    </row>
    <row r="31" spans="1:15" x14ac:dyDescent="0.25">
      <c r="A31" s="10" t="s">
        <v>36</v>
      </c>
      <c r="B31" s="81" t="s">
        <v>45</v>
      </c>
      <c r="C31" s="384">
        <v>156</v>
      </c>
      <c r="D31" s="379">
        <v>181</v>
      </c>
      <c r="E31" s="414"/>
      <c r="F31" s="414"/>
      <c r="G31" s="414"/>
      <c r="H31" s="414"/>
      <c r="I31" s="414"/>
      <c r="J31" s="414"/>
      <c r="K31" s="414"/>
      <c r="L31" s="414"/>
      <c r="M31" s="414"/>
      <c r="N31" s="320"/>
      <c r="O31" s="81">
        <f>SUM(C31:N31)</f>
        <v>337</v>
      </c>
    </row>
    <row r="32" spans="1:15" x14ac:dyDescent="0.25">
      <c r="A32" s="10" t="s">
        <v>37</v>
      </c>
      <c r="B32" s="158" t="s">
        <v>69</v>
      </c>
      <c r="C32" s="383">
        <f>C31/$C$26</f>
        <v>0.89655172413793105</v>
      </c>
      <c r="D32" s="378">
        <f>D31/$D$26</f>
        <v>0.95263157894736838</v>
      </c>
      <c r="E32" s="316" t="e">
        <f>E31/$E$26</f>
        <v>#DIV/0!</v>
      </c>
      <c r="F32" s="316" t="e">
        <f>F31/$F$26</f>
        <v>#DIV/0!</v>
      </c>
      <c r="G32" s="316" t="e">
        <f>G31/$G$26</f>
        <v>#DIV/0!</v>
      </c>
      <c r="H32" s="316" t="e">
        <f>H31/$H$26</f>
        <v>#DIV/0!</v>
      </c>
      <c r="I32" s="316" t="e">
        <f>I31/$I$26</f>
        <v>#DIV/0!</v>
      </c>
      <c r="J32" s="316" t="e">
        <f>J31/$J$26</f>
        <v>#DIV/0!</v>
      </c>
      <c r="K32" s="316" t="e">
        <f>K31/$K$26</f>
        <v>#DIV/0!</v>
      </c>
      <c r="L32" s="316" t="e">
        <f>L31/$L$26</f>
        <v>#DIV/0!</v>
      </c>
      <c r="M32" s="316" t="e">
        <f>M31/$M$26</f>
        <v>#DIV/0!</v>
      </c>
      <c r="N32" s="317" t="e">
        <f>N31/$N$26</f>
        <v>#DIV/0!</v>
      </c>
      <c r="O32" s="187">
        <f>O31/$O$26</f>
        <v>0.92582417582417587</v>
      </c>
    </row>
    <row r="33" spans="1:15" x14ac:dyDescent="0.25">
      <c r="A33" s="10" t="s">
        <v>46</v>
      </c>
      <c r="B33" s="81" t="s">
        <v>349</v>
      </c>
      <c r="C33" s="384">
        <v>10</v>
      </c>
      <c r="D33" s="379">
        <v>9</v>
      </c>
      <c r="E33" s="414"/>
      <c r="F33" s="414"/>
      <c r="G33" s="414"/>
      <c r="H33" s="414"/>
      <c r="I33" s="414"/>
      <c r="J33" s="414"/>
      <c r="K33" s="414"/>
      <c r="L33" s="414"/>
      <c r="M33" s="414"/>
      <c r="N33" s="320"/>
      <c r="O33" s="81">
        <f>SUM(C33:N33)</f>
        <v>19</v>
      </c>
    </row>
    <row r="34" spans="1:15" x14ac:dyDescent="0.25">
      <c r="A34" s="10" t="s">
        <v>47</v>
      </c>
      <c r="B34" s="158" t="s">
        <v>69</v>
      </c>
      <c r="C34" s="383">
        <f>C33/$C$26</f>
        <v>5.7471264367816091E-2</v>
      </c>
      <c r="D34" s="378">
        <f>D33/$D$26</f>
        <v>4.736842105263158E-2</v>
      </c>
      <c r="E34" s="316" t="e">
        <f>E33/$E$26</f>
        <v>#DIV/0!</v>
      </c>
      <c r="F34" s="316" t="e">
        <f>F33/$F$26</f>
        <v>#DIV/0!</v>
      </c>
      <c r="G34" s="316" t="e">
        <f>G33/$G$26</f>
        <v>#DIV/0!</v>
      </c>
      <c r="H34" s="316" t="e">
        <f>H33/$H$26</f>
        <v>#DIV/0!</v>
      </c>
      <c r="I34" s="316" t="e">
        <f>I33/$I$26</f>
        <v>#DIV/0!</v>
      </c>
      <c r="J34" s="316" t="e">
        <f>J33/$J$26</f>
        <v>#DIV/0!</v>
      </c>
      <c r="K34" s="316" t="e">
        <f>K33/$K$26</f>
        <v>#DIV/0!</v>
      </c>
      <c r="L34" s="316" t="e">
        <f>L33/$L$26</f>
        <v>#DIV/0!</v>
      </c>
      <c r="M34" s="316" t="e">
        <f>M33/$M$26</f>
        <v>#DIV/0!</v>
      </c>
      <c r="N34" s="317" t="e">
        <f>N33/$N$26</f>
        <v>#DIV/0!</v>
      </c>
      <c r="O34" s="187">
        <f>O33/$O$26</f>
        <v>5.21978021978022E-2</v>
      </c>
    </row>
    <row r="35" spans="1:15" x14ac:dyDescent="0.25">
      <c r="A35" s="10" t="s">
        <v>48</v>
      </c>
      <c r="B35" s="81" t="s">
        <v>132</v>
      </c>
      <c r="C35" s="379">
        <v>18</v>
      </c>
      <c r="D35" s="379">
        <v>9</v>
      </c>
      <c r="E35" s="414">
        <f t="shared" ref="E35:M35" si="0">E26-E31</f>
        <v>0</v>
      </c>
      <c r="F35" s="414">
        <f t="shared" si="0"/>
        <v>0</v>
      </c>
      <c r="G35" s="414">
        <f t="shared" si="0"/>
        <v>0</v>
      </c>
      <c r="H35" s="414">
        <f t="shared" si="0"/>
        <v>0</v>
      </c>
      <c r="I35" s="414">
        <f t="shared" si="0"/>
        <v>0</v>
      </c>
      <c r="J35" s="414">
        <f t="shared" si="0"/>
        <v>0</v>
      </c>
      <c r="K35" s="414">
        <f t="shared" si="0"/>
        <v>0</v>
      </c>
      <c r="L35" s="414">
        <f t="shared" si="0"/>
        <v>0</v>
      </c>
      <c r="M35" s="414">
        <f t="shared" si="0"/>
        <v>0</v>
      </c>
      <c r="N35" s="321"/>
      <c r="O35" s="81">
        <f>SUM(C35:N35)</f>
        <v>27</v>
      </c>
    </row>
    <row r="36" spans="1:15" x14ac:dyDescent="0.25">
      <c r="A36" s="10" t="s">
        <v>49</v>
      </c>
      <c r="B36" s="158" t="s">
        <v>69</v>
      </c>
      <c r="C36" s="383">
        <f>C35/$C$26</f>
        <v>0.10344827586206896</v>
      </c>
      <c r="D36" s="378">
        <f>D35/$D$26</f>
        <v>4.736842105263158E-2</v>
      </c>
      <c r="E36" s="316" t="e">
        <f>E35/$E$26</f>
        <v>#DIV/0!</v>
      </c>
      <c r="F36" s="316" t="e">
        <f>F35/$F$26</f>
        <v>#DIV/0!</v>
      </c>
      <c r="G36" s="316" t="e">
        <f>G35/$G$26</f>
        <v>#DIV/0!</v>
      </c>
      <c r="H36" s="316" t="e">
        <f>H35/$H$26</f>
        <v>#DIV/0!</v>
      </c>
      <c r="I36" s="316" t="e">
        <f>I35/$I$26</f>
        <v>#DIV/0!</v>
      </c>
      <c r="J36" s="316" t="e">
        <f>J35/$J$26</f>
        <v>#DIV/0!</v>
      </c>
      <c r="K36" s="316" t="e">
        <f>K35/$K$26</f>
        <v>#DIV/0!</v>
      </c>
      <c r="L36" s="316" t="e">
        <f>L35/$L$26</f>
        <v>#DIV/0!</v>
      </c>
      <c r="M36" s="316" t="e">
        <f>M35/$M$26</f>
        <v>#DIV/0!</v>
      </c>
      <c r="N36" s="317" t="e">
        <f>N35/$N$26</f>
        <v>#DIV/0!</v>
      </c>
      <c r="O36" s="187">
        <f>O35/$O$26</f>
        <v>7.4175824175824176E-2</v>
      </c>
    </row>
    <row r="37" spans="1:15" ht="24.75" customHeight="1" x14ac:dyDescent="0.25">
      <c r="A37" s="10" t="s">
        <v>50</v>
      </c>
      <c r="B37" s="188" t="s">
        <v>67</v>
      </c>
      <c r="C37" s="384">
        <v>26</v>
      </c>
      <c r="D37" s="379">
        <v>20</v>
      </c>
      <c r="E37" s="414"/>
      <c r="F37" s="414"/>
      <c r="G37" s="414"/>
      <c r="H37" s="414"/>
      <c r="I37" s="414"/>
      <c r="J37" s="414"/>
      <c r="K37" s="414"/>
      <c r="L37" s="414"/>
      <c r="M37" s="414"/>
      <c r="N37" s="320"/>
      <c r="O37" s="81">
        <f>SUM(C37:N37)</f>
        <v>46</v>
      </c>
    </row>
    <row r="38" spans="1:15" x14ac:dyDescent="0.25">
      <c r="A38" s="10" t="s">
        <v>51</v>
      </c>
      <c r="B38" s="158" t="s">
        <v>69</v>
      </c>
      <c r="C38" s="383">
        <f>C37/$C$26</f>
        <v>0.14942528735632185</v>
      </c>
      <c r="D38" s="378">
        <f>D37/$D$26</f>
        <v>0.10526315789473684</v>
      </c>
      <c r="E38" s="316" t="e">
        <f>E37/$E$26</f>
        <v>#DIV/0!</v>
      </c>
      <c r="F38" s="316" t="e">
        <f>F37/$F$26</f>
        <v>#DIV/0!</v>
      </c>
      <c r="G38" s="316" t="e">
        <f>G37/$G$26</f>
        <v>#DIV/0!</v>
      </c>
      <c r="H38" s="316" t="e">
        <f>H37/$H$26</f>
        <v>#DIV/0!</v>
      </c>
      <c r="I38" s="316" t="e">
        <f>I37/$I$26</f>
        <v>#DIV/0!</v>
      </c>
      <c r="J38" s="316" t="e">
        <f>J37/$J$26</f>
        <v>#DIV/0!</v>
      </c>
      <c r="K38" s="316" t="e">
        <f>K37/$K$26</f>
        <v>#DIV/0!</v>
      </c>
      <c r="L38" s="316" t="e">
        <f>L37/$L$26</f>
        <v>#DIV/0!</v>
      </c>
      <c r="M38" s="316" t="e">
        <f>M37/$M$26</f>
        <v>#DIV/0!</v>
      </c>
      <c r="N38" s="317" t="e">
        <f>N37/$N$26</f>
        <v>#DIV/0!</v>
      </c>
      <c r="O38" s="187">
        <f>O37/$O$26</f>
        <v>0.12637362637362637</v>
      </c>
    </row>
    <row r="39" spans="1:15" x14ac:dyDescent="0.25">
      <c r="A39" s="10" t="s">
        <v>52</v>
      </c>
      <c r="B39" s="81" t="s">
        <v>70</v>
      </c>
      <c r="C39" s="384">
        <v>28</v>
      </c>
      <c r="D39" s="379">
        <v>32</v>
      </c>
      <c r="E39" s="414"/>
      <c r="F39" s="414"/>
      <c r="G39" s="414"/>
      <c r="H39" s="414"/>
      <c r="I39" s="414"/>
      <c r="J39" s="414"/>
      <c r="K39" s="414"/>
      <c r="L39" s="414"/>
      <c r="M39" s="414"/>
      <c r="N39" s="320"/>
      <c r="O39" s="81">
        <f>SUM(C39:N39)</f>
        <v>60</v>
      </c>
    </row>
    <row r="40" spans="1:15" x14ac:dyDescent="0.25">
      <c r="A40" s="10" t="s">
        <v>53</v>
      </c>
      <c r="B40" s="189" t="s">
        <v>69</v>
      </c>
      <c r="C40" s="385">
        <f>C39/$C$26</f>
        <v>0.16091954022988506</v>
      </c>
      <c r="D40" s="442">
        <f>D39/$D$26</f>
        <v>0.16842105263157894</v>
      </c>
      <c r="E40" s="417" t="e">
        <f>E39/$E$26</f>
        <v>#DIV/0!</v>
      </c>
      <c r="F40" s="417" t="e">
        <f>F39/$F$26</f>
        <v>#DIV/0!</v>
      </c>
      <c r="G40" s="417" t="e">
        <f>G39/$G$26</f>
        <v>#DIV/0!</v>
      </c>
      <c r="H40" s="417" t="e">
        <f>H39/$H$26</f>
        <v>#DIV/0!</v>
      </c>
      <c r="I40" s="417" t="e">
        <f>I39/$I$26</f>
        <v>#DIV/0!</v>
      </c>
      <c r="J40" s="417" t="e">
        <f>J39/$J$26</f>
        <v>#DIV/0!</v>
      </c>
      <c r="K40" s="417" t="e">
        <f>K39/$K$26</f>
        <v>#DIV/0!</v>
      </c>
      <c r="L40" s="417" t="e">
        <f>L39/$L$26</f>
        <v>#DIV/0!</v>
      </c>
      <c r="M40" s="417" t="e">
        <f>M39/$M$26</f>
        <v>#DIV/0!</v>
      </c>
      <c r="N40" s="418" t="e">
        <f>N39/$N$26</f>
        <v>#DIV/0!</v>
      </c>
      <c r="O40" s="187">
        <f>O39/$O$26</f>
        <v>0.16483516483516483</v>
      </c>
    </row>
    <row r="41" spans="1:15" x14ac:dyDescent="0.25">
      <c r="A41" s="10" t="s">
        <v>54</v>
      </c>
      <c r="B41" s="81" t="s">
        <v>131</v>
      </c>
      <c r="C41" s="384">
        <v>32</v>
      </c>
      <c r="D41" s="379">
        <v>26</v>
      </c>
      <c r="E41" s="414"/>
      <c r="F41" s="414"/>
      <c r="G41" s="414"/>
      <c r="H41" s="414"/>
      <c r="I41" s="414"/>
      <c r="J41" s="414"/>
      <c r="K41" s="414"/>
      <c r="L41" s="414"/>
      <c r="M41" s="414"/>
      <c r="N41" s="320"/>
      <c r="O41" s="81">
        <f>SUM(C41:N41)</f>
        <v>58</v>
      </c>
    </row>
    <row r="42" spans="1:15" ht="15.75" thickBot="1" x14ac:dyDescent="0.3">
      <c r="A42" s="10" t="s">
        <v>55</v>
      </c>
      <c r="B42" s="206" t="s">
        <v>69</v>
      </c>
      <c r="C42" s="385">
        <f>C41/$C$26</f>
        <v>0.18390804597701149</v>
      </c>
      <c r="D42" s="442">
        <f>D41/$D$26</f>
        <v>0.1368421052631579</v>
      </c>
      <c r="E42" s="417" t="e">
        <f>E41/$E$26</f>
        <v>#DIV/0!</v>
      </c>
      <c r="F42" s="417" t="e">
        <f>F41/$F$26</f>
        <v>#DIV/0!</v>
      </c>
      <c r="G42" s="417" t="e">
        <f>G41/$G$26</f>
        <v>#DIV/0!</v>
      </c>
      <c r="H42" s="417" t="e">
        <f>H41/$H$26</f>
        <v>#DIV/0!</v>
      </c>
      <c r="I42" s="417" t="e">
        <f>I41/$I$26</f>
        <v>#DIV/0!</v>
      </c>
      <c r="J42" s="417" t="e">
        <f>J41/$J$26</f>
        <v>#DIV/0!</v>
      </c>
      <c r="K42" s="417" t="e">
        <f>K41/$K$26</f>
        <v>#DIV/0!</v>
      </c>
      <c r="L42" s="417" t="e">
        <f>L41/$L$26</f>
        <v>#DIV/0!</v>
      </c>
      <c r="M42" s="417" t="e">
        <f>M41/$M$26</f>
        <v>#DIV/0!</v>
      </c>
      <c r="N42" s="418" t="e">
        <f>N41/$N$26</f>
        <v>#DIV/0!</v>
      </c>
      <c r="O42" s="241">
        <f>O41/$O$26</f>
        <v>0.15934065934065933</v>
      </c>
    </row>
    <row r="43" spans="1:15" ht="28.5" customHeight="1" thickTop="1" thickBot="1" x14ac:dyDescent="0.3">
      <c r="A43" s="10" t="s">
        <v>56</v>
      </c>
      <c r="B43" s="31" t="s">
        <v>71</v>
      </c>
      <c r="C43" s="386">
        <v>134</v>
      </c>
      <c r="D43" s="386">
        <v>148</v>
      </c>
      <c r="E43" s="322"/>
      <c r="F43" s="322"/>
      <c r="G43" s="322"/>
      <c r="H43" s="322"/>
      <c r="I43" s="322"/>
      <c r="J43" s="322"/>
      <c r="K43" s="322"/>
      <c r="L43" s="322"/>
      <c r="M43" s="322"/>
      <c r="N43" s="419"/>
      <c r="O43" s="236">
        <f>SUM(C43:N43)</f>
        <v>282</v>
      </c>
    </row>
    <row r="44" spans="1:15" ht="15.75" thickTop="1" x14ac:dyDescent="0.25">
      <c r="A44" s="10" t="s">
        <v>57</v>
      </c>
      <c r="B44" s="190" t="s">
        <v>350</v>
      </c>
      <c r="C44" s="387">
        <v>61</v>
      </c>
      <c r="D44" s="407">
        <v>76</v>
      </c>
      <c r="E44" s="420"/>
      <c r="F44" s="420"/>
      <c r="G44" s="420"/>
      <c r="H44" s="420"/>
      <c r="I44" s="420"/>
      <c r="J44" s="420"/>
      <c r="K44" s="420"/>
      <c r="L44" s="420"/>
      <c r="M44" s="420"/>
      <c r="N44" s="421"/>
      <c r="O44" s="190">
        <f>SUM(C44:N44)</f>
        <v>137</v>
      </c>
    </row>
    <row r="45" spans="1:15" x14ac:dyDescent="0.25">
      <c r="A45" s="10" t="s">
        <v>58</v>
      </c>
      <c r="B45" s="158" t="s">
        <v>69</v>
      </c>
      <c r="C45" s="383">
        <f>C44/$C$26</f>
        <v>0.35057471264367818</v>
      </c>
      <c r="D45" s="378">
        <f>D44/$D$26</f>
        <v>0.4</v>
      </c>
      <c r="E45" s="316" t="e">
        <f>E44/$E$26</f>
        <v>#DIV/0!</v>
      </c>
      <c r="F45" s="316" t="e">
        <f>F44/$F$26</f>
        <v>#DIV/0!</v>
      </c>
      <c r="G45" s="316" t="e">
        <f>G44/$G$26</f>
        <v>#DIV/0!</v>
      </c>
      <c r="H45" s="316" t="e">
        <f>H44/$H$26</f>
        <v>#DIV/0!</v>
      </c>
      <c r="I45" s="316" t="e">
        <f>I44/$I$26</f>
        <v>#DIV/0!</v>
      </c>
      <c r="J45" s="316" t="e">
        <f>J44/$J$26</f>
        <v>#DIV/0!</v>
      </c>
      <c r="K45" s="316" t="e">
        <f>K44/$K$26</f>
        <v>#DIV/0!</v>
      </c>
      <c r="L45" s="316" t="e">
        <f>L44/$L$26</f>
        <v>#DIV/0!</v>
      </c>
      <c r="M45" s="316" t="e">
        <f>M44/$M$26</f>
        <v>#DIV/0!</v>
      </c>
      <c r="N45" s="317" t="e">
        <f>N44/$N$26</f>
        <v>#DIV/0!</v>
      </c>
      <c r="O45" s="187">
        <f>O44/$O$26</f>
        <v>0.37637362637362637</v>
      </c>
    </row>
    <row r="46" spans="1:15" x14ac:dyDescent="0.25">
      <c r="A46" s="10" t="s">
        <v>59</v>
      </c>
      <c r="B46" s="81" t="s">
        <v>351</v>
      </c>
      <c r="C46" s="384">
        <v>22</v>
      </c>
      <c r="D46" s="379">
        <v>33</v>
      </c>
      <c r="E46" s="414"/>
      <c r="F46" s="414"/>
      <c r="G46" s="414"/>
      <c r="H46" s="414"/>
      <c r="I46" s="414"/>
      <c r="J46" s="414"/>
      <c r="K46" s="414"/>
      <c r="L46" s="414"/>
      <c r="M46" s="414"/>
      <c r="N46" s="320"/>
      <c r="O46" s="81">
        <f>SUM(C46:N46)</f>
        <v>55</v>
      </c>
    </row>
    <row r="47" spans="1:15" x14ac:dyDescent="0.25">
      <c r="A47" s="10" t="s">
        <v>60</v>
      </c>
      <c r="B47" s="158" t="s">
        <v>69</v>
      </c>
      <c r="C47" s="383">
        <f>C46/$C$26</f>
        <v>0.12643678160919541</v>
      </c>
      <c r="D47" s="378">
        <f>D46/$D$26</f>
        <v>0.1736842105263158</v>
      </c>
      <c r="E47" s="316" t="e">
        <f>E46/$E$26</f>
        <v>#DIV/0!</v>
      </c>
      <c r="F47" s="316" t="e">
        <f>F46/$F$26</f>
        <v>#DIV/0!</v>
      </c>
      <c r="G47" s="316" t="e">
        <f>G46/$G$26</f>
        <v>#DIV/0!</v>
      </c>
      <c r="H47" s="316" t="e">
        <f>H46/$H$26</f>
        <v>#DIV/0!</v>
      </c>
      <c r="I47" s="316" t="e">
        <f>I46/$I$26</f>
        <v>#DIV/0!</v>
      </c>
      <c r="J47" s="316" t="e">
        <f>J46/$J$26</f>
        <v>#DIV/0!</v>
      </c>
      <c r="K47" s="316" t="e">
        <f>K46/$K$26</f>
        <v>#DIV/0!</v>
      </c>
      <c r="L47" s="316" t="e">
        <f>L46/$L$26</f>
        <v>#DIV/0!</v>
      </c>
      <c r="M47" s="316" t="e">
        <f>M46/$M$26</f>
        <v>#DIV/0!</v>
      </c>
      <c r="N47" s="317" t="e">
        <f>N46/$N$26</f>
        <v>#DIV/0!</v>
      </c>
      <c r="O47" s="187">
        <f>O46/$O$26</f>
        <v>0.15109890109890109</v>
      </c>
    </row>
    <row r="48" spans="1:15" x14ac:dyDescent="0.25">
      <c r="A48" s="10" t="s">
        <v>61</v>
      </c>
      <c r="B48" s="81" t="s">
        <v>352</v>
      </c>
      <c r="C48" s="384">
        <v>41</v>
      </c>
      <c r="D48" s="379">
        <v>27</v>
      </c>
      <c r="E48" s="414"/>
      <c r="F48" s="414"/>
      <c r="G48" s="414"/>
      <c r="H48" s="414"/>
      <c r="I48" s="414"/>
      <c r="J48" s="414"/>
      <c r="K48" s="414"/>
      <c r="L48" s="414"/>
      <c r="M48" s="414"/>
      <c r="N48" s="320"/>
      <c r="O48" s="81">
        <f>SUM(C48:N48)</f>
        <v>68</v>
      </c>
    </row>
    <row r="49" spans="1:15" x14ac:dyDescent="0.25">
      <c r="A49" s="10" t="s">
        <v>62</v>
      </c>
      <c r="B49" s="158" t="s">
        <v>69</v>
      </c>
      <c r="C49" s="383">
        <f>C48/$C$26</f>
        <v>0.23563218390804597</v>
      </c>
      <c r="D49" s="378">
        <f>D48/$D$26</f>
        <v>0.14210526315789473</v>
      </c>
      <c r="E49" s="316" t="e">
        <f>E48/$E$26</f>
        <v>#DIV/0!</v>
      </c>
      <c r="F49" s="316" t="e">
        <f>F48/$F$26</f>
        <v>#DIV/0!</v>
      </c>
      <c r="G49" s="316" t="e">
        <f>G48/$G$26</f>
        <v>#DIV/0!</v>
      </c>
      <c r="H49" s="316" t="e">
        <f>H48/$H$26</f>
        <v>#DIV/0!</v>
      </c>
      <c r="I49" s="316" t="e">
        <f>I48/$I$26</f>
        <v>#DIV/0!</v>
      </c>
      <c r="J49" s="316" t="e">
        <f>J48/$J$26</f>
        <v>#DIV/0!</v>
      </c>
      <c r="K49" s="316" t="e">
        <f>K48/$K$26</f>
        <v>#DIV/0!</v>
      </c>
      <c r="L49" s="316" t="e">
        <f>L48/$L$26</f>
        <v>#DIV/0!</v>
      </c>
      <c r="M49" s="316" t="e">
        <f>M48/$M$26</f>
        <v>#DIV/0!</v>
      </c>
      <c r="N49" s="317" t="e">
        <f>N48/$N$26</f>
        <v>#DIV/0!</v>
      </c>
      <c r="O49" s="187">
        <f>O48/$O$26</f>
        <v>0.18681318681318682</v>
      </c>
    </row>
    <row r="50" spans="1:15" x14ac:dyDescent="0.25">
      <c r="A50" s="10" t="s">
        <v>63</v>
      </c>
      <c r="B50" s="81" t="s">
        <v>353</v>
      </c>
      <c r="C50" s="384">
        <v>2</v>
      </c>
      <c r="D50" s="379">
        <v>3</v>
      </c>
      <c r="E50" s="414"/>
      <c r="F50" s="414"/>
      <c r="G50" s="414"/>
      <c r="H50" s="414"/>
      <c r="I50" s="414"/>
      <c r="J50" s="414"/>
      <c r="K50" s="414"/>
      <c r="L50" s="414"/>
      <c r="M50" s="414"/>
      <c r="N50" s="320"/>
      <c r="O50" s="81">
        <f>SUM(C50:N50)</f>
        <v>5</v>
      </c>
    </row>
    <row r="51" spans="1:15" x14ac:dyDescent="0.25">
      <c r="A51" s="10" t="s">
        <v>64</v>
      </c>
      <c r="B51" s="158" t="s">
        <v>69</v>
      </c>
      <c r="C51" s="383">
        <f>C50/$C$26</f>
        <v>1.1494252873563218E-2</v>
      </c>
      <c r="D51" s="378">
        <f>D50/$D$26</f>
        <v>1.5789473684210527E-2</v>
      </c>
      <c r="E51" s="316" t="e">
        <f>E50/$E$26</f>
        <v>#DIV/0!</v>
      </c>
      <c r="F51" s="316" t="e">
        <f>F50/$F$26</f>
        <v>#DIV/0!</v>
      </c>
      <c r="G51" s="316" t="e">
        <f>G50/$G$26</f>
        <v>#DIV/0!</v>
      </c>
      <c r="H51" s="316" t="e">
        <f>H50/$H$26</f>
        <v>#DIV/0!</v>
      </c>
      <c r="I51" s="316" t="e">
        <f>I50/$I$26</f>
        <v>#DIV/0!</v>
      </c>
      <c r="J51" s="316" t="e">
        <f>J50/$J$26</f>
        <v>#DIV/0!</v>
      </c>
      <c r="K51" s="316" t="e">
        <f>K50/$K$26</f>
        <v>#DIV/0!</v>
      </c>
      <c r="L51" s="316" t="e">
        <f>L50/$L$26</f>
        <v>#DIV/0!</v>
      </c>
      <c r="M51" s="316" t="e">
        <f>M50/$M$26</f>
        <v>#DIV/0!</v>
      </c>
      <c r="N51" s="317" t="e">
        <f>N50/$N$26</f>
        <v>#DIV/0!</v>
      </c>
      <c r="O51" s="187">
        <f>O50/$O$26</f>
        <v>1.3736263736263736E-2</v>
      </c>
    </row>
    <row r="52" spans="1:15" ht="15" customHeight="1" x14ac:dyDescent="0.25">
      <c r="A52" s="10" t="s">
        <v>65</v>
      </c>
      <c r="B52" s="188" t="s">
        <v>354</v>
      </c>
      <c r="C52" s="384">
        <v>14</v>
      </c>
      <c r="D52" s="379">
        <v>15</v>
      </c>
      <c r="E52" s="414"/>
      <c r="F52" s="414"/>
      <c r="G52" s="414"/>
      <c r="H52" s="414"/>
      <c r="I52" s="414"/>
      <c r="J52" s="414"/>
      <c r="K52" s="414"/>
      <c r="L52" s="414"/>
      <c r="M52" s="414"/>
      <c r="N52" s="320"/>
      <c r="O52" s="81">
        <f>SUM(C52:N52)</f>
        <v>29</v>
      </c>
    </row>
    <row r="53" spans="1:15" x14ac:dyDescent="0.25">
      <c r="A53" s="10" t="s">
        <v>155</v>
      </c>
      <c r="B53" s="158" t="s">
        <v>69</v>
      </c>
      <c r="C53" s="383">
        <f>C52/$C$26</f>
        <v>8.0459770114942528E-2</v>
      </c>
      <c r="D53" s="378">
        <f>D52/$D$26</f>
        <v>7.8947368421052627E-2</v>
      </c>
      <c r="E53" s="316" t="e">
        <f>E52/$E$26</f>
        <v>#DIV/0!</v>
      </c>
      <c r="F53" s="316" t="e">
        <f>F52/$F$26</f>
        <v>#DIV/0!</v>
      </c>
      <c r="G53" s="316" t="e">
        <f>G52/$G$26</f>
        <v>#DIV/0!</v>
      </c>
      <c r="H53" s="316" t="e">
        <f>H52/$H$26</f>
        <v>#DIV/0!</v>
      </c>
      <c r="I53" s="316" t="e">
        <f>I52/$I$26</f>
        <v>#DIV/0!</v>
      </c>
      <c r="J53" s="316" t="e">
        <f>J52/$J$26</f>
        <v>#DIV/0!</v>
      </c>
      <c r="K53" s="316" t="e">
        <f>K52/$K$26</f>
        <v>#DIV/0!</v>
      </c>
      <c r="L53" s="316" t="e">
        <f>L52/$L$26</f>
        <v>#DIV/0!</v>
      </c>
      <c r="M53" s="316" t="e">
        <f>M52/$M$26</f>
        <v>#DIV/0!</v>
      </c>
      <c r="N53" s="317" t="e">
        <f>N52/$N$26</f>
        <v>#DIV/0!</v>
      </c>
      <c r="O53" s="187">
        <f>O52/$O$26</f>
        <v>7.9670329670329665E-2</v>
      </c>
    </row>
    <row r="54" spans="1:15" ht="27.75" customHeight="1" x14ac:dyDescent="0.25">
      <c r="A54" s="10" t="s">
        <v>66</v>
      </c>
      <c r="B54" s="188" t="s">
        <v>355</v>
      </c>
      <c r="C54" s="384">
        <v>0</v>
      </c>
      <c r="D54" s="379">
        <v>0</v>
      </c>
      <c r="E54" s="414"/>
      <c r="F54" s="414"/>
      <c r="G54" s="414"/>
      <c r="H54" s="414"/>
      <c r="I54" s="414"/>
      <c r="J54" s="414"/>
      <c r="K54" s="414"/>
      <c r="L54" s="414"/>
      <c r="M54" s="414"/>
      <c r="N54" s="320"/>
      <c r="O54" s="81">
        <f>SUM(C54:N54)</f>
        <v>0</v>
      </c>
    </row>
    <row r="55" spans="1:15" x14ac:dyDescent="0.25">
      <c r="A55" s="10" t="s">
        <v>72</v>
      </c>
      <c r="B55" s="158" t="s">
        <v>69</v>
      </c>
      <c r="C55" s="383">
        <f>C54/$C$26</f>
        <v>0</v>
      </c>
      <c r="D55" s="378">
        <f>D54/$D$26</f>
        <v>0</v>
      </c>
      <c r="E55" s="316" t="e">
        <f>E54/$E$26</f>
        <v>#DIV/0!</v>
      </c>
      <c r="F55" s="316" t="e">
        <f>F54/$F$26</f>
        <v>#DIV/0!</v>
      </c>
      <c r="G55" s="316" t="e">
        <f>G54/$G$26</f>
        <v>#DIV/0!</v>
      </c>
      <c r="H55" s="316" t="e">
        <f>H54/$H$26</f>
        <v>#DIV/0!</v>
      </c>
      <c r="I55" s="316" t="e">
        <f>I54/$I$26</f>
        <v>#DIV/0!</v>
      </c>
      <c r="J55" s="316" t="e">
        <f>J54/$J$26</f>
        <v>#DIV/0!</v>
      </c>
      <c r="K55" s="316" t="e">
        <f>K54/$K$26</f>
        <v>#DIV/0!</v>
      </c>
      <c r="L55" s="316" t="e">
        <f>L54/$L$26</f>
        <v>#DIV/0!</v>
      </c>
      <c r="M55" s="316" t="e">
        <f>M54/$M$26</f>
        <v>#DIV/0!</v>
      </c>
      <c r="N55" s="317" t="e">
        <f>N54/$N$26</f>
        <v>#DIV/0!</v>
      </c>
      <c r="O55" s="187">
        <f>O54/$O$26</f>
        <v>0</v>
      </c>
    </row>
    <row r="56" spans="1:15" x14ac:dyDescent="0.25">
      <c r="A56" s="10" t="s">
        <v>73</v>
      </c>
      <c r="B56" s="81" t="s">
        <v>356</v>
      </c>
      <c r="C56" s="384">
        <v>15</v>
      </c>
      <c r="D56" s="379">
        <v>10</v>
      </c>
      <c r="E56" s="414"/>
      <c r="F56" s="414"/>
      <c r="G56" s="414"/>
      <c r="H56" s="414"/>
      <c r="I56" s="414"/>
      <c r="J56" s="414"/>
      <c r="K56" s="414"/>
      <c r="L56" s="414"/>
      <c r="M56" s="414"/>
      <c r="N56" s="320"/>
      <c r="O56" s="81">
        <f>SUM(C56:N56)</f>
        <v>25</v>
      </c>
    </row>
    <row r="57" spans="1:15" ht="15.75" thickBot="1" x14ac:dyDescent="0.3">
      <c r="A57" s="10" t="s">
        <v>74</v>
      </c>
      <c r="B57" s="161" t="s">
        <v>69</v>
      </c>
      <c r="C57" s="388">
        <f>C56/$C$26</f>
        <v>8.6206896551724144E-2</v>
      </c>
      <c r="D57" s="380">
        <f>D56/$D$26</f>
        <v>5.2631578947368418E-2</v>
      </c>
      <c r="E57" s="415" t="e">
        <f>E56/$E$26</f>
        <v>#DIV/0!</v>
      </c>
      <c r="F57" s="415" t="e">
        <f>F56/$F$26</f>
        <v>#DIV/0!</v>
      </c>
      <c r="G57" s="415" t="e">
        <f>G56/$G$26</f>
        <v>#DIV/0!</v>
      </c>
      <c r="H57" s="415" t="e">
        <f>H56/$H$26</f>
        <v>#DIV/0!</v>
      </c>
      <c r="I57" s="415" t="e">
        <f>I56/$I$26</f>
        <v>#DIV/0!</v>
      </c>
      <c r="J57" s="415" t="e">
        <f>J56/$J$26</f>
        <v>#DIV/0!</v>
      </c>
      <c r="K57" s="415" t="e">
        <f>K56/$K$26</f>
        <v>#DIV/0!</v>
      </c>
      <c r="L57" s="415" t="e">
        <f>L56/$L$26</f>
        <v>#DIV/0!</v>
      </c>
      <c r="M57" s="415" t="e">
        <f>M56/$M$26</f>
        <v>#DIV/0!</v>
      </c>
      <c r="N57" s="318" t="e">
        <f>N56/$N$26</f>
        <v>#DIV/0!</v>
      </c>
      <c r="O57" s="194">
        <f>O56/$O$26</f>
        <v>6.8681318681318687E-2</v>
      </c>
    </row>
    <row r="58" spans="1:15" s="18" customFormat="1" ht="20.100000000000001" customHeight="1" thickBot="1" x14ac:dyDescent="0.3">
      <c r="A58" s="21" t="s">
        <v>327</v>
      </c>
    </row>
    <row r="59" spans="1:15" ht="48.75" customHeight="1" thickBot="1" x14ac:dyDescent="0.3">
      <c r="A59" s="59" t="s">
        <v>6</v>
      </c>
      <c r="B59" s="53" t="s">
        <v>0</v>
      </c>
      <c r="C59" s="54" t="s">
        <v>372</v>
      </c>
      <c r="D59" s="54" t="s">
        <v>373</v>
      </c>
      <c r="E59" s="54" t="s">
        <v>374</v>
      </c>
      <c r="F59" s="340" t="s">
        <v>375</v>
      </c>
      <c r="G59" s="54" t="s">
        <v>376</v>
      </c>
      <c r="H59" s="54" t="s">
        <v>377</v>
      </c>
      <c r="I59" s="54" t="s">
        <v>378</v>
      </c>
      <c r="J59" s="54" t="s">
        <v>379</v>
      </c>
      <c r="K59" s="54" t="s">
        <v>380</v>
      </c>
      <c r="L59" s="54" t="s">
        <v>381</v>
      </c>
      <c r="M59" s="54" t="s">
        <v>382</v>
      </c>
      <c r="N59" s="54" t="s">
        <v>383</v>
      </c>
      <c r="O59" s="172" t="s">
        <v>105</v>
      </c>
    </row>
    <row r="60" spans="1:15" ht="15.75" thickBot="1" x14ac:dyDescent="0.3">
      <c r="A60" s="29" t="s">
        <v>75</v>
      </c>
      <c r="B60" s="26" t="s">
        <v>77</v>
      </c>
      <c r="C60" s="389">
        <v>119</v>
      </c>
      <c r="D60" s="389">
        <v>134</v>
      </c>
      <c r="E60" s="17"/>
      <c r="F60" s="17"/>
      <c r="G60" s="272"/>
      <c r="H60" s="272"/>
      <c r="I60" s="272"/>
      <c r="J60" s="272"/>
      <c r="K60" s="272"/>
      <c r="L60" s="272"/>
      <c r="M60" s="17"/>
      <c r="N60" s="280"/>
      <c r="O60" s="26">
        <f>SUM(C60:N60)</f>
        <v>253</v>
      </c>
    </row>
    <row r="61" spans="1:15" x14ac:dyDescent="0.25">
      <c r="A61" s="29" t="s">
        <v>76</v>
      </c>
      <c r="B61" s="196" t="s">
        <v>78</v>
      </c>
      <c r="C61" s="382">
        <v>60</v>
      </c>
      <c r="D61" s="377">
        <v>84</v>
      </c>
      <c r="E61" s="319"/>
      <c r="F61" s="319"/>
      <c r="G61" s="319"/>
      <c r="H61" s="319"/>
      <c r="I61" s="319"/>
      <c r="J61" s="319"/>
      <c r="K61" s="319"/>
      <c r="L61" s="319"/>
      <c r="M61" s="319"/>
      <c r="N61" s="323"/>
      <c r="O61" s="27">
        <f>SUM(C61:N61)</f>
        <v>144</v>
      </c>
    </row>
    <row r="62" spans="1:15" x14ac:dyDescent="0.25">
      <c r="A62" s="29" t="s">
        <v>87</v>
      </c>
      <c r="B62" s="184" t="s">
        <v>80</v>
      </c>
      <c r="C62" s="383">
        <f>C61/$C$60</f>
        <v>0.50420168067226889</v>
      </c>
      <c r="D62" s="378">
        <f>D61/$D$60</f>
        <v>0.62686567164179108</v>
      </c>
      <c r="E62" s="316" t="e">
        <f>E61/$E$60</f>
        <v>#DIV/0!</v>
      </c>
      <c r="F62" s="316" t="e">
        <f>F61/$F$60</f>
        <v>#DIV/0!</v>
      </c>
      <c r="G62" s="316" t="e">
        <f>G61/$G$60</f>
        <v>#DIV/0!</v>
      </c>
      <c r="H62" s="316" t="e">
        <f>H61/$H$60</f>
        <v>#DIV/0!</v>
      </c>
      <c r="I62" s="316" t="e">
        <f>I61/$I$60</f>
        <v>#DIV/0!</v>
      </c>
      <c r="J62" s="316" t="e">
        <f>J61/$J$60</f>
        <v>#DIV/0!</v>
      </c>
      <c r="K62" s="316" t="e">
        <f>K61/$K$60</f>
        <v>#DIV/0!</v>
      </c>
      <c r="L62" s="316" t="e">
        <f>L61/$L$60</f>
        <v>#DIV/0!</v>
      </c>
      <c r="M62" s="316" t="e">
        <f>M61/$M$60</f>
        <v>#DIV/0!</v>
      </c>
      <c r="N62" s="317" t="e">
        <f>N61/$N$60</f>
        <v>#DIV/0!</v>
      </c>
      <c r="O62" s="232">
        <f>O61/$O$60</f>
        <v>0.56916996047430835</v>
      </c>
    </row>
    <row r="63" spans="1:15" x14ac:dyDescent="0.25">
      <c r="A63" s="29" t="s">
        <v>88</v>
      </c>
      <c r="B63" s="197" t="s">
        <v>357</v>
      </c>
      <c r="C63" s="384">
        <v>59</v>
      </c>
      <c r="D63" s="379">
        <v>72</v>
      </c>
      <c r="E63" s="414"/>
      <c r="F63" s="414"/>
      <c r="G63" s="414"/>
      <c r="H63" s="414"/>
      <c r="I63" s="414"/>
      <c r="J63" s="414"/>
      <c r="K63" s="414"/>
      <c r="L63" s="414"/>
      <c r="M63" s="414"/>
      <c r="N63" s="320"/>
      <c r="O63" s="198">
        <f>SUM(C63:N63)</f>
        <v>131</v>
      </c>
    </row>
    <row r="64" spans="1:15" x14ac:dyDescent="0.25">
      <c r="A64" s="29" t="s">
        <v>89</v>
      </c>
      <c r="B64" s="184" t="s">
        <v>80</v>
      </c>
      <c r="C64" s="383">
        <f>C63/$C$60</f>
        <v>0.49579831932773111</v>
      </c>
      <c r="D64" s="378">
        <f>D63/$D$60</f>
        <v>0.53731343283582089</v>
      </c>
      <c r="E64" s="316" t="e">
        <f>E63/$E$60</f>
        <v>#DIV/0!</v>
      </c>
      <c r="F64" s="316" t="e">
        <f>F63/$F$60</f>
        <v>#DIV/0!</v>
      </c>
      <c r="G64" s="316" t="e">
        <f>G63/$G$60</f>
        <v>#DIV/0!</v>
      </c>
      <c r="H64" s="316" t="e">
        <f>H63/$H$60</f>
        <v>#DIV/0!</v>
      </c>
      <c r="I64" s="316" t="e">
        <f>I63/$I$60</f>
        <v>#DIV/0!</v>
      </c>
      <c r="J64" s="316" t="e">
        <f>J63/$J$60</f>
        <v>#DIV/0!</v>
      </c>
      <c r="K64" s="316" t="e">
        <f>K63/$K$60</f>
        <v>#DIV/0!</v>
      </c>
      <c r="L64" s="316" t="e">
        <f>L63/$L$60</f>
        <v>#DIV/0!</v>
      </c>
      <c r="M64" s="316" t="e">
        <f>M63/$M$60</f>
        <v>#DIV/0!</v>
      </c>
      <c r="N64" s="317" t="e">
        <f>N63/$N$60</f>
        <v>#DIV/0!</v>
      </c>
      <c r="O64" s="232">
        <f>O63/$O$60</f>
        <v>0.51778656126482214</v>
      </c>
    </row>
    <row r="65" spans="1:15" x14ac:dyDescent="0.25">
      <c r="A65" s="29" t="s">
        <v>90</v>
      </c>
      <c r="B65" s="197" t="s">
        <v>358</v>
      </c>
      <c r="C65" s="384">
        <v>1</v>
      </c>
      <c r="D65" s="379">
        <v>12</v>
      </c>
      <c r="E65" s="414"/>
      <c r="F65" s="414"/>
      <c r="G65" s="414"/>
      <c r="H65" s="414"/>
      <c r="I65" s="414"/>
      <c r="J65" s="414"/>
      <c r="K65" s="414"/>
      <c r="L65" s="414"/>
      <c r="M65" s="414"/>
      <c r="N65" s="320"/>
      <c r="O65" s="198">
        <f>SUM(C65:N65)</f>
        <v>13</v>
      </c>
    </row>
    <row r="66" spans="1:15" x14ac:dyDescent="0.25">
      <c r="A66" s="29" t="s">
        <v>91</v>
      </c>
      <c r="B66" s="184" t="s">
        <v>80</v>
      </c>
      <c r="C66" s="383">
        <f>C65/$C$60</f>
        <v>8.4033613445378148E-3</v>
      </c>
      <c r="D66" s="378">
        <f>D65/$D$60</f>
        <v>8.9552238805970144E-2</v>
      </c>
      <c r="E66" s="316" t="e">
        <f>E65/$E$60</f>
        <v>#DIV/0!</v>
      </c>
      <c r="F66" s="316" t="e">
        <f>F65/$F$60</f>
        <v>#DIV/0!</v>
      </c>
      <c r="G66" s="316" t="e">
        <f>G65/$G$60</f>
        <v>#DIV/0!</v>
      </c>
      <c r="H66" s="316" t="e">
        <f>H65/$H$60</f>
        <v>#DIV/0!</v>
      </c>
      <c r="I66" s="316" t="e">
        <f>I65/$I$60</f>
        <v>#DIV/0!</v>
      </c>
      <c r="J66" s="316" t="e">
        <f>J65/$J$60</f>
        <v>#DIV/0!</v>
      </c>
      <c r="K66" s="316" t="e">
        <f>K65/$K$60</f>
        <v>#DIV/0!</v>
      </c>
      <c r="L66" s="316" t="e">
        <f>L65/$L$60</f>
        <v>#DIV/0!</v>
      </c>
      <c r="M66" s="316" t="e">
        <f>M65/$M$60</f>
        <v>#DIV/0!</v>
      </c>
      <c r="N66" s="317" t="e">
        <f>N65/$N$60</f>
        <v>#DIV/0!</v>
      </c>
      <c r="O66" s="232">
        <f>O65/$O$60</f>
        <v>5.1383399209486168E-2</v>
      </c>
    </row>
    <row r="67" spans="1:15" x14ac:dyDescent="0.25">
      <c r="A67" s="29" t="s">
        <v>92</v>
      </c>
      <c r="B67" s="197" t="s">
        <v>79</v>
      </c>
      <c r="C67" s="384">
        <v>0</v>
      </c>
      <c r="D67" s="379">
        <v>0</v>
      </c>
      <c r="E67" s="414"/>
      <c r="F67" s="414"/>
      <c r="G67" s="414"/>
      <c r="H67" s="414"/>
      <c r="I67" s="414"/>
      <c r="J67" s="414"/>
      <c r="K67" s="414"/>
      <c r="L67" s="414"/>
      <c r="M67" s="414"/>
      <c r="N67" s="320"/>
      <c r="O67" s="198">
        <f>SUM(C67:N67)</f>
        <v>0</v>
      </c>
    </row>
    <row r="68" spans="1:15" x14ac:dyDescent="0.25">
      <c r="A68" s="29" t="s">
        <v>93</v>
      </c>
      <c r="B68" s="184" t="s">
        <v>80</v>
      </c>
      <c r="C68" s="383">
        <f>C67/$C$60</f>
        <v>0</v>
      </c>
      <c r="D68" s="378">
        <f>D67/$D$60</f>
        <v>0</v>
      </c>
      <c r="E68" s="316" t="e">
        <f>E67/$E$60</f>
        <v>#DIV/0!</v>
      </c>
      <c r="F68" s="316" t="e">
        <f>F67/$F$60</f>
        <v>#DIV/0!</v>
      </c>
      <c r="G68" s="316" t="e">
        <f>G67/$G$60</f>
        <v>#DIV/0!</v>
      </c>
      <c r="H68" s="316" t="e">
        <f>H67/$H$60</f>
        <v>#DIV/0!</v>
      </c>
      <c r="I68" s="316" t="e">
        <f>I67/$I$60</f>
        <v>#DIV/0!</v>
      </c>
      <c r="J68" s="316" t="e">
        <f>J67/$J$60</f>
        <v>#DIV/0!</v>
      </c>
      <c r="K68" s="316" t="e">
        <f>K67/$K$60</f>
        <v>#DIV/0!</v>
      </c>
      <c r="L68" s="316" t="e">
        <f>L67/$L$60</f>
        <v>#DIV/0!</v>
      </c>
      <c r="M68" s="316" t="e">
        <f>M67/$M$60</f>
        <v>#DIV/0!</v>
      </c>
      <c r="N68" s="317" t="e">
        <f>N67/$N$60</f>
        <v>#DIV/0!</v>
      </c>
      <c r="O68" s="232">
        <f>O67/$O$60</f>
        <v>0</v>
      </c>
    </row>
    <row r="69" spans="1:15" x14ac:dyDescent="0.25">
      <c r="A69" s="29" t="s">
        <v>94</v>
      </c>
      <c r="B69" s="197" t="s">
        <v>81</v>
      </c>
      <c r="C69" s="384">
        <v>0</v>
      </c>
      <c r="D69" s="379">
        <v>0</v>
      </c>
      <c r="E69" s="414"/>
      <c r="F69" s="414"/>
      <c r="G69" s="414"/>
      <c r="H69" s="414"/>
      <c r="I69" s="414"/>
      <c r="J69" s="414"/>
      <c r="K69" s="414"/>
      <c r="L69" s="414"/>
      <c r="M69" s="414"/>
      <c r="N69" s="320"/>
      <c r="O69" s="198">
        <f>SUM(C69:N69)</f>
        <v>0</v>
      </c>
    </row>
    <row r="70" spans="1:15" x14ac:dyDescent="0.25">
      <c r="A70" s="29" t="s">
        <v>95</v>
      </c>
      <c r="B70" s="184" t="s">
        <v>80</v>
      </c>
      <c r="C70" s="383">
        <f>C69/$C$60</f>
        <v>0</v>
      </c>
      <c r="D70" s="378">
        <f>D69/$D$60</f>
        <v>0</v>
      </c>
      <c r="E70" s="316" t="e">
        <f>E69/$E$60</f>
        <v>#DIV/0!</v>
      </c>
      <c r="F70" s="316" t="e">
        <f>F69/$F$60</f>
        <v>#DIV/0!</v>
      </c>
      <c r="G70" s="316" t="e">
        <f>G69/$G$60</f>
        <v>#DIV/0!</v>
      </c>
      <c r="H70" s="316" t="e">
        <f>H69/$H$60</f>
        <v>#DIV/0!</v>
      </c>
      <c r="I70" s="316" t="e">
        <f>I69/$I$60</f>
        <v>#DIV/0!</v>
      </c>
      <c r="J70" s="316" t="e">
        <f>J69/$J$60</f>
        <v>#DIV/0!</v>
      </c>
      <c r="K70" s="316" t="e">
        <f>K69/$K$60</f>
        <v>#DIV/0!</v>
      </c>
      <c r="L70" s="316" t="e">
        <f>L69/$L$60</f>
        <v>#DIV/0!</v>
      </c>
      <c r="M70" s="316" t="e">
        <f>M69/$M$60</f>
        <v>#DIV/0!</v>
      </c>
      <c r="N70" s="317" t="e">
        <f>N69/$N$60</f>
        <v>#DIV/0!</v>
      </c>
      <c r="O70" s="232">
        <f>O69/$O$60</f>
        <v>0</v>
      </c>
    </row>
    <row r="71" spans="1:15" ht="24.75" customHeight="1" x14ac:dyDescent="0.25">
      <c r="A71" s="29" t="s">
        <v>96</v>
      </c>
      <c r="B71" s="203" t="s">
        <v>82</v>
      </c>
      <c r="C71" s="384">
        <v>0</v>
      </c>
      <c r="D71" s="379">
        <v>0</v>
      </c>
      <c r="E71" s="414"/>
      <c r="F71" s="414"/>
      <c r="G71" s="414"/>
      <c r="H71" s="414"/>
      <c r="I71" s="414"/>
      <c r="J71" s="414"/>
      <c r="K71" s="414"/>
      <c r="L71" s="414"/>
      <c r="M71" s="414"/>
      <c r="N71" s="320"/>
      <c r="O71" s="198">
        <f>SUM(C71:N71)</f>
        <v>0</v>
      </c>
    </row>
    <row r="72" spans="1:15" x14ac:dyDescent="0.25">
      <c r="A72" s="29" t="s">
        <v>97</v>
      </c>
      <c r="B72" s="184" t="s">
        <v>80</v>
      </c>
      <c r="C72" s="383">
        <f>C71/$C$60</f>
        <v>0</v>
      </c>
      <c r="D72" s="378">
        <f>D71/$D$60</f>
        <v>0</v>
      </c>
      <c r="E72" s="316" t="e">
        <f>E71/$E$60</f>
        <v>#DIV/0!</v>
      </c>
      <c r="F72" s="316" t="e">
        <f>F71/$F$60</f>
        <v>#DIV/0!</v>
      </c>
      <c r="G72" s="316" t="e">
        <f>G71/$G$60</f>
        <v>#DIV/0!</v>
      </c>
      <c r="H72" s="316" t="e">
        <f>H71/$H$60</f>
        <v>#DIV/0!</v>
      </c>
      <c r="I72" s="316" t="e">
        <f>I71/$I$60</f>
        <v>#DIV/0!</v>
      </c>
      <c r="J72" s="316" t="e">
        <f>J71/$J$60</f>
        <v>#DIV/0!</v>
      </c>
      <c r="K72" s="316" t="e">
        <f>K71/$K$60</f>
        <v>#DIV/0!</v>
      </c>
      <c r="L72" s="316" t="e">
        <f>L71/$L$60</f>
        <v>#DIV/0!</v>
      </c>
      <c r="M72" s="316" t="e">
        <f>M71/$M$60</f>
        <v>#DIV/0!</v>
      </c>
      <c r="N72" s="317" t="e">
        <f>N71/$N$60</f>
        <v>#DIV/0!</v>
      </c>
      <c r="O72" s="232">
        <f>O71/$O$60</f>
        <v>0</v>
      </c>
    </row>
    <row r="73" spans="1:15" ht="27" customHeight="1" x14ac:dyDescent="0.25">
      <c r="A73" s="29" t="s">
        <v>98</v>
      </c>
      <c r="B73" s="203" t="s">
        <v>83</v>
      </c>
      <c r="C73" s="384">
        <v>3</v>
      </c>
      <c r="D73" s="379">
        <v>7</v>
      </c>
      <c r="E73" s="414"/>
      <c r="F73" s="414"/>
      <c r="G73" s="414"/>
      <c r="H73" s="414"/>
      <c r="I73" s="414"/>
      <c r="J73" s="414"/>
      <c r="K73" s="414"/>
      <c r="L73" s="414"/>
      <c r="M73" s="414"/>
      <c r="N73" s="320"/>
      <c r="O73" s="198">
        <f>SUM(C73:N73)</f>
        <v>10</v>
      </c>
    </row>
    <row r="74" spans="1:15" ht="11.25" customHeight="1" x14ac:dyDescent="0.25">
      <c r="A74" s="29" t="s">
        <v>99</v>
      </c>
      <c r="B74" s="184" t="s">
        <v>80</v>
      </c>
      <c r="C74" s="383">
        <f>C73/$C$60</f>
        <v>2.5210084033613446E-2</v>
      </c>
      <c r="D74" s="378">
        <f>D73/$D$60</f>
        <v>5.2238805970149252E-2</v>
      </c>
      <c r="E74" s="316" t="e">
        <f>E73/$E$60</f>
        <v>#DIV/0!</v>
      </c>
      <c r="F74" s="316" t="e">
        <f>F73/$F$60</f>
        <v>#DIV/0!</v>
      </c>
      <c r="G74" s="316" t="e">
        <f>G73/$G$60</f>
        <v>#DIV/0!</v>
      </c>
      <c r="H74" s="316" t="e">
        <f>H73/$H$60</f>
        <v>#DIV/0!</v>
      </c>
      <c r="I74" s="316" t="e">
        <f>I73/$I$60</f>
        <v>#DIV/0!</v>
      </c>
      <c r="J74" s="316" t="e">
        <f>J73/$J$60</f>
        <v>#DIV/0!</v>
      </c>
      <c r="K74" s="316" t="e">
        <f>K73/$K$60</f>
        <v>#DIV/0!</v>
      </c>
      <c r="L74" s="316" t="e">
        <f>L73/$L$60</f>
        <v>#DIV/0!</v>
      </c>
      <c r="M74" s="316" t="e">
        <f>M73/$M$60</f>
        <v>#DIV/0!</v>
      </c>
      <c r="N74" s="317" t="e">
        <f>N73/$N$60</f>
        <v>#DIV/0!</v>
      </c>
      <c r="O74" s="232">
        <f>O73/$O$60</f>
        <v>3.9525691699604744E-2</v>
      </c>
    </row>
    <row r="75" spans="1:15" ht="24.75" customHeight="1" x14ac:dyDescent="0.25">
      <c r="A75" s="29" t="s">
        <v>100</v>
      </c>
      <c r="B75" s="203" t="s">
        <v>84</v>
      </c>
      <c r="C75" s="384">
        <v>23</v>
      </c>
      <c r="D75" s="379">
        <v>18</v>
      </c>
      <c r="E75" s="414"/>
      <c r="F75" s="414"/>
      <c r="G75" s="414"/>
      <c r="H75" s="414"/>
      <c r="I75" s="414"/>
      <c r="J75" s="414"/>
      <c r="K75" s="414"/>
      <c r="L75" s="414"/>
      <c r="M75" s="414"/>
      <c r="N75" s="320"/>
      <c r="O75" s="198">
        <f>SUM(C75:N75)</f>
        <v>41</v>
      </c>
    </row>
    <row r="76" spans="1:15" x14ac:dyDescent="0.25">
      <c r="A76" s="29" t="s">
        <v>101</v>
      </c>
      <c r="B76" s="184" t="s">
        <v>80</v>
      </c>
      <c r="C76" s="383">
        <f>C75/$C$60</f>
        <v>0.19327731092436976</v>
      </c>
      <c r="D76" s="378">
        <f>D75/$D$60</f>
        <v>0.13432835820895522</v>
      </c>
      <c r="E76" s="316" t="e">
        <f>E75/$E$60</f>
        <v>#DIV/0!</v>
      </c>
      <c r="F76" s="316" t="e">
        <f>F75/$F$60</f>
        <v>#DIV/0!</v>
      </c>
      <c r="G76" s="316" t="e">
        <f>G75/$G$60</f>
        <v>#DIV/0!</v>
      </c>
      <c r="H76" s="316" t="e">
        <f>H75/$H$60</f>
        <v>#DIV/0!</v>
      </c>
      <c r="I76" s="316" t="e">
        <f>I75/$I$60</f>
        <v>#DIV/0!</v>
      </c>
      <c r="J76" s="316" t="e">
        <f>J75/$J$60</f>
        <v>#DIV/0!</v>
      </c>
      <c r="K76" s="316" t="e">
        <f>K75/$K$60</f>
        <v>#DIV/0!</v>
      </c>
      <c r="L76" s="316" t="e">
        <f>L75/$L$60</f>
        <v>#DIV/0!</v>
      </c>
      <c r="M76" s="316" t="e">
        <f>M75/$M$60</f>
        <v>#DIV/0!</v>
      </c>
      <c r="N76" s="317" t="e">
        <f>N75/$N$60</f>
        <v>#DIV/0!</v>
      </c>
      <c r="O76" s="232">
        <f>O75/$O$60</f>
        <v>0.16205533596837945</v>
      </c>
    </row>
    <row r="77" spans="1:15" ht="24.75" customHeight="1" x14ac:dyDescent="0.25">
      <c r="A77" s="29" t="s">
        <v>102</v>
      </c>
      <c r="B77" s="203" t="s">
        <v>85</v>
      </c>
      <c r="C77" s="384">
        <v>15</v>
      </c>
      <c r="D77" s="379">
        <v>19</v>
      </c>
      <c r="E77" s="414"/>
      <c r="F77" s="414"/>
      <c r="G77" s="414"/>
      <c r="H77" s="414"/>
      <c r="I77" s="414"/>
      <c r="J77" s="414"/>
      <c r="K77" s="414"/>
      <c r="L77" s="414"/>
      <c r="M77" s="414"/>
      <c r="N77" s="320"/>
      <c r="O77" s="198">
        <f>SUM(C77:N77)</f>
        <v>34</v>
      </c>
    </row>
    <row r="78" spans="1:15" x14ac:dyDescent="0.25">
      <c r="A78" s="29" t="s">
        <v>103</v>
      </c>
      <c r="B78" s="184" t="s">
        <v>80</v>
      </c>
      <c r="C78" s="383">
        <f>C77/$C$60</f>
        <v>0.12605042016806722</v>
      </c>
      <c r="D78" s="378">
        <f>D77/$D$60</f>
        <v>0.1417910447761194</v>
      </c>
      <c r="E78" s="316" t="e">
        <f>E77/$E$60</f>
        <v>#DIV/0!</v>
      </c>
      <c r="F78" s="316" t="e">
        <f>F77/$F$60</f>
        <v>#DIV/0!</v>
      </c>
      <c r="G78" s="316" t="e">
        <f>G77/$G$60</f>
        <v>#DIV/0!</v>
      </c>
      <c r="H78" s="316" t="e">
        <f>H77/$H$60</f>
        <v>#DIV/0!</v>
      </c>
      <c r="I78" s="316" t="e">
        <f>I77/$I$60</f>
        <v>#DIV/0!</v>
      </c>
      <c r="J78" s="316" t="e">
        <f>J77/$J$60</f>
        <v>#DIV/0!</v>
      </c>
      <c r="K78" s="316" t="e">
        <f>K77/$K$60</f>
        <v>#DIV/0!</v>
      </c>
      <c r="L78" s="316" t="e">
        <f>L77/$L$60</f>
        <v>#DIV/0!</v>
      </c>
      <c r="M78" s="316" t="e">
        <f>M77/$M$60</f>
        <v>#DIV/0!</v>
      </c>
      <c r="N78" s="317" t="e">
        <f>N77/$N$60</f>
        <v>#DIV/0!</v>
      </c>
      <c r="O78" s="232">
        <f>O77/$O$60</f>
        <v>0.13438735177865613</v>
      </c>
    </row>
    <row r="79" spans="1:15" ht="24.75" customHeight="1" x14ac:dyDescent="0.25">
      <c r="A79" s="29" t="s">
        <v>104</v>
      </c>
      <c r="B79" s="203" t="s">
        <v>143</v>
      </c>
      <c r="C79" s="384">
        <v>0</v>
      </c>
      <c r="D79" s="379">
        <v>2</v>
      </c>
      <c r="E79" s="414"/>
      <c r="F79" s="414"/>
      <c r="G79" s="414"/>
      <c r="H79" s="414"/>
      <c r="I79" s="414"/>
      <c r="J79" s="414"/>
      <c r="K79" s="414"/>
      <c r="L79" s="414"/>
      <c r="M79" s="414"/>
      <c r="N79" s="320"/>
      <c r="O79" s="198">
        <f>SUM(C79:N79)</f>
        <v>2</v>
      </c>
    </row>
    <row r="80" spans="1:15" x14ac:dyDescent="0.25">
      <c r="A80" s="29" t="s">
        <v>156</v>
      </c>
      <c r="B80" s="184" t="s">
        <v>80</v>
      </c>
      <c r="C80" s="383">
        <f>C79/$C$60</f>
        <v>0</v>
      </c>
      <c r="D80" s="378">
        <f>D79/$D$60</f>
        <v>1.4925373134328358E-2</v>
      </c>
      <c r="E80" s="316" t="e">
        <f>E79/$E$60</f>
        <v>#DIV/0!</v>
      </c>
      <c r="F80" s="316" t="e">
        <f>F79/$F$60</f>
        <v>#DIV/0!</v>
      </c>
      <c r="G80" s="316" t="e">
        <f>G79/$G$60</f>
        <v>#DIV/0!</v>
      </c>
      <c r="H80" s="316" t="e">
        <f>H79/$H$60</f>
        <v>#DIV/0!</v>
      </c>
      <c r="I80" s="316" t="e">
        <f>I79/$I$60</f>
        <v>#DIV/0!</v>
      </c>
      <c r="J80" s="316" t="e">
        <f>J79/$J$60</f>
        <v>#DIV/0!</v>
      </c>
      <c r="K80" s="316" t="e">
        <f>K79/$K$60</f>
        <v>#DIV/0!</v>
      </c>
      <c r="L80" s="316" t="e">
        <f>L79/$L$60</f>
        <v>#DIV/0!</v>
      </c>
      <c r="M80" s="316" t="e">
        <f>M79/$M$60</f>
        <v>#DIV/0!</v>
      </c>
      <c r="N80" s="317" t="e">
        <f>N79/$N$60</f>
        <v>#DIV/0!</v>
      </c>
      <c r="O80" s="232">
        <f>O79/$O$60</f>
        <v>7.9051383399209481E-3</v>
      </c>
    </row>
    <row r="81" spans="1:15" ht="24.75" customHeight="1" x14ac:dyDescent="0.25">
      <c r="A81" s="29" t="s">
        <v>157</v>
      </c>
      <c r="B81" s="203" t="s">
        <v>86</v>
      </c>
      <c r="C81" s="384">
        <v>0</v>
      </c>
      <c r="D81" s="379">
        <v>1</v>
      </c>
      <c r="E81" s="414"/>
      <c r="F81" s="414"/>
      <c r="G81" s="414"/>
      <c r="H81" s="414"/>
      <c r="I81" s="414"/>
      <c r="J81" s="414"/>
      <c r="K81" s="414"/>
      <c r="L81" s="414"/>
      <c r="M81" s="414"/>
      <c r="N81" s="320"/>
      <c r="O81" s="198">
        <f>SUM(C81:N81)</f>
        <v>1</v>
      </c>
    </row>
    <row r="82" spans="1:15" x14ac:dyDescent="0.25">
      <c r="A82" s="29" t="s">
        <v>158</v>
      </c>
      <c r="B82" s="184" t="s">
        <v>80</v>
      </c>
      <c r="C82" s="383">
        <f>C81/$C$60</f>
        <v>0</v>
      </c>
      <c r="D82" s="378">
        <f>D81/$D$60</f>
        <v>7.462686567164179E-3</v>
      </c>
      <c r="E82" s="316" t="e">
        <f>E81/$E$60</f>
        <v>#DIV/0!</v>
      </c>
      <c r="F82" s="316" t="e">
        <f>F81/$F$60</f>
        <v>#DIV/0!</v>
      </c>
      <c r="G82" s="316" t="e">
        <f>G81/$G$60</f>
        <v>#DIV/0!</v>
      </c>
      <c r="H82" s="316" t="e">
        <f>H81/$H$60</f>
        <v>#DIV/0!</v>
      </c>
      <c r="I82" s="316" t="e">
        <f>I81/$I$60</f>
        <v>#DIV/0!</v>
      </c>
      <c r="J82" s="316" t="e">
        <f>J81/$J$60</f>
        <v>#DIV/0!</v>
      </c>
      <c r="K82" s="316" t="e">
        <f>K81/$K$60</f>
        <v>#DIV/0!</v>
      </c>
      <c r="L82" s="316" t="e">
        <f>L81/$L$60</f>
        <v>#DIV/0!</v>
      </c>
      <c r="M82" s="316" t="e">
        <f>M81/$M$60</f>
        <v>#DIV/0!</v>
      </c>
      <c r="N82" s="317" t="e">
        <f>N81/$N$60</f>
        <v>#DIV/0!</v>
      </c>
      <c r="O82" s="232">
        <f>O81/$O$60</f>
        <v>3.952569169960474E-3</v>
      </c>
    </row>
    <row r="83" spans="1:15" ht="24.75" customHeight="1" x14ac:dyDescent="0.25">
      <c r="A83" s="29" t="s">
        <v>159</v>
      </c>
      <c r="B83" s="203" t="s">
        <v>144</v>
      </c>
      <c r="C83" s="379">
        <v>18</v>
      </c>
      <c r="D83" s="379">
        <v>3</v>
      </c>
      <c r="E83" s="414">
        <f>E60-(E61+E67+E69+E71+E73+E75+E77+E79+E81)</f>
        <v>0</v>
      </c>
      <c r="F83" s="414">
        <f>F60-(F61+F67+F69+F71+F73+F75+F77+F79+F81)</f>
        <v>0</v>
      </c>
      <c r="G83" s="414">
        <f>G60-(G61+G67+G69+G71+G73+G75+G77+G79+G81)</f>
        <v>0</v>
      </c>
      <c r="H83" s="414">
        <f t="shared" ref="H83:N83" si="1">H60-(H61+H67+H69+H71+H73+H75+H77+H79+H81)</f>
        <v>0</v>
      </c>
      <c r="I83" s="414">
        <f t="shared" si="1"/>
        <v>0</v>
      </c>
      <c r="J83" s="414">
        <f t="shared" si="1"/>
        <v>0</v>
      </c>
      <c r="K83" s="414">
        <f t="shared" si="1"/>
        <v>0</v>
      </c>
      <c r="L83" s="414">
        <f t="shared" si="1"/>
        <v>0</v>
      </c>
      <c r="M83" s="414">
        <f t="shared" si="1"/>
        <v>0</v>
      </c>
      <c r="N83" s="320">
        <f t="shared" si="1"/>
        <v>0</v>
      </c>
      <c r="O83" s="198">
        <f>SUM(C83:N83)</f>
        <v>21</v>
      </c>
    </row>
    <row r="84" spans="1:15" ht="15.75" thickBot="1" x14ac:dyDescent="0.3">
      <c r="A84" s="29" t="s">
        <v>223</v>
      </c>
      <c r="B84" s="205" t="s">
        <v>80</v>
      </c>
      <c r="C84" s="388">
        <f>C83/$C$60</f>
        <v>0.15126050420168066</v>
      </c>
      <c r="D84" s="380">
        <f>D83/$D$60</f>
        <v>2.2388059701492536E-2</v>
      </c>
      <c r="E84" s="415" t="e">
        <f>E83/$E$60</f>
        <v>#DIV/0!</v>
      </c>
      <c r="F84" s="415" t="e">
        <f>F83/$F$60</f>
        <v>#DIV/0!</v>
      </c>
      <c r="G84" s="415" t="e">
        <f>G83/$G$60</f>
        <v>#DIV/0!</v>
      </c>
      <c r="H84" s="415" t="e">
        <f>H83/$H$60</f>
        <v>#DIV/0!</v>
      </c>
      <c r="I84" s="415" t="e">
        <f>I83/$I$60</f>
        <v>#DIV/0!</v>
      </c>
      <c r="J84" s="415" t="e">
        <f>J83/$J$60</f>
        <v>#DIV/0!</v>
      </c>
      <c r="K84" s="415" t="e">
        <f>K83/$K$60</f>
        <v>#DIV/0!</v>
      </c>
      <c r="L84" s="415" t="e">
        <f>L83/$L$60</f>
        <v>#DIV/0!</v>
      </c>
      <c r="M84" s="415" t="e">
        <f>M83/$M$60</f>
        <v>#DIV/0!</v>
      </c>
      <c r="N84" s="318" t="e">
        <f>N83/$N$60</f>
        <v>#DIV/0!</v>
      </c>
      <c r="O84" s="234">
        <f>O83/$O$60</f>
        <v>8.3003952569169967E-2</v>
      </c>
    </row>
  </sheetData>
  <mergeCells count="1">
    <mergeCell ref="B1:O1"/>
  </mergeCells>
  <phoneticPr fontId="2" type="noConversion"/>
  <pageMargins left="0.7" right="0.7" top="0.75" bottom="0.75" header="0.3" footer="0.3"/>
  <pageSetup paperSize="9" scale="4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96"/>
  <sheetViews>
    <sheetView view="pageBreakPreview" zoomScaleNormal="100" zoomScaleSheetLayoutView="100" workbookViewId="0">
      <selection activeCell="B2" sqref="B2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13" t="s">
        <v>317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7"/>
    </row>
    <row r="2" spans="1:15" ht="48" thickBot="1" x14ac:dyDescent="0.3">
      <c r="A2" s="214" t="s">
        <v>6</v>
      </c>
      <c r="B2" s="58" t="s">
        <v>0</v>
      </c>
      <c r="C2" s="57" t="s">
        <v>369</v>
      </c>
      <c r="D2" s="57" t="s">
        <v>372</v>
      </c>
      <c r="E2" s="57" t="s">
        <v>373</v>
      </c>
      <c r="F2" s="57" t="s">
        <v>374</v>
      </c>
      <c r="G2" s="57" t="s">
        <v>375</v>
      </c>
      <c r="H2" s="57" t="s">
        <v>376</v>
      </c>
      <c r="I2" s="57" t="s">
        <v>377</v>
      </c>
      <c r="J2" s="57" t="s">
        <v>378</v>
      </c>
      <c r="K2" s="57" t="s">
        <v>379</v>
      </c>
      <c r="L2" s="57" t="s">
        <v>380</v>
      </c>
      <c r="M2" s="57" t="s">
        <v>381</v>
      </c>
      <c r="N2" s="57" t="s">
        <v>382</v>
      </c>
      <c r="O2" s="57" t="s">
        <v>383</v>
      </c>
    </row>
    <row r="3" spans="1:15" ht="15.75" thickBot="1" x14ac:dyDescent="0.3">
      <c r="A3" s="13" t="s">
        <v>7</v>
      </c>
      <c r="B3" s="5" t="s">
        <v>5</v>
      </c>
      <c r="C3" s="6">
        <v>12</v>
      </c>
      <c r="D3" s="376">
        <v>14</v>
      </c>
      <c r="E3" s="376">
        <v>17</v>
      </c>
      <c r="F3" s="6"/>
      <c r="G3" s="6"/>
      <c r="H3" s="267"/>
      <c r="I3" s="267"/>
      <c r="J3" s="267"/>
      <c r="K3" s="267"/>
      <c r="L3" s="267"/>
      <c r="M3" s="267"/>
      <c r="N3" s="267"/>
      <c r="O3" s="302"/>
    </row>
    <row r="4" spans="1:15" x14ac:dyDescent="0.25">
      <c r="A4" s="13" t="s">
        <v>8</v>
      </c>
      <c r="B4" s="174" t="s">
        <v>41</v>
      </c>
      <c r="C4" s="176">
        <v>11</v>
      </c>
      <c r="D4" s="377">
        <v>13</v>
      </c>
      <c r="E4" s="377">
        <v>16</v>
      </c>
      <c r="F4" s="177"/>
      <c r="G4" s="177"/>
      <c r="H4" s="268"/>
      <c r="I4" s="268"/>
      <c r="J4" s="268"/>
      <c r="K4" s="268"/>
      <c r="L4" s="268"/>
      <c r="M4" s="268"/>
      <c r="N4" s="268"/>
      <c r="O4" s="303"/>
    </row>
    <row r="5" spans="1:15" x14ac:dyDescent="0.25">
      <c r="A5" s="13" t="s">
        <v>9</v>
      </c>
      <c r="B5" s="173" t="s">
        <v>15</v>
      </c>
      <c r="C5" s="175">
        <f>C4/C3</f>
        <v>0.91666666666666663</v>
      </c>
      <c r="D5" s="378">
        <f>D4/D3</f>
        <v>0.9285714285714286</v>
      </c>
      <c r="E5" s="378">
        <f t="shared" ref="E5" si="0">E4/E3</f>
        <v>0.94117647058823528</v>
      </c>
      <c r="F5" s="208" t="str">
        <f>IFERROR(F4/F$3,"")</f>
        <v/>
      </c>
      <c r="G5" s="208" t="str">
        <f t="shared" ref="G5:O5" si="1">IFERROR(G4/G$3,"")</f>
        <v/>
      </c>
      <c r="H5" s="208" t="str">
        <f t="shared" si="1"/>
        <v/>
      </c>
      <c r="I5" s="208" t="str">
        <f t="shared" si="1"/>
        <v/>
      </c>
      <c r="J5" s="208" t="str">
        <f t="shared" si="1"/>
        <v/>
      </c>
      <c r="K5" s="208" t="str">
        <f t="shared" si="1"/>
        <v/>
      </c>
      <c r="L5" s="208" t="str">
        <f t="shared" si="1"/>
        <v/>
      </c>
      <c r="M5" s="208" t="str">
        <f t="shared" si="1"/>
        <v/>
      </c>
      <c r="N5" s="208" t="str">
        <f t="shared" si="1"/>
        <v/>
      </c>
      <c r="O5" s="208" t="str">
        <f t="shared" si="1"/>
        <v/>
      </c>
    </row>
    <row r="6" spans="1:15" x14ac:dyDescent="0.25">
      <c r="A6" s="13" t="s">
        <v>10</v>
      </c>
      <c r="B6" s="178" t="s">
        <v>285</v>
      </c>
      <c r="C6" s="179">
        <v>0</v>
      </c>
      <c r="D6" s="379">
        <v>1</v>
      </c>
      <c r="E6" s="379">
        <v>1</v>
      </c>
      <c r="F6" s="40"/>
      <c r="G6" s="40"/>
      <c r="H6" s="269"/>
      <c r="I6" s="269"/>
      <c r="J6" s="269"/>
      <c r="K6" s="269"/>
      <c r="L6" s="269"/>
      <c r="M6" s="269"/>
      <c r="N6" s="269"/>
      <c r="O6" s="304"/>
    </row>
    <row r="7" spans="1:15" x14ac:dyDescent="0.25">
      <c r="A7" s="13" t="s">
        <v>11</v>
      </c>
      <c r="B7" s="173" t="s">
        <v>15</v>
      </c>
      <c r="C7" s="175">
        <f>C6/C3</f>
        <v>0</v>
      </c>
      <c r="D7" s="378">
        <f>D6/D3</f>
        <v>7.1428571428571425E-2</v>
      </c>
      <c r="E7" s="378">
        <f t="shared" ref="E7" si="2">E6/E3</f>
        <v>5.8823529411764705E-2</v>
      </c>
      <c r="F7" s="208" t="str">
        <f>IFERROR(F6/F$3,"")</f>
        <v/>
      </c>
      <c r="G7" s="208" t="str">
        <f t="shared" ref="G7:O7" si="3">IFERROR(G6/G$3,"")</f>
        <v/>
      </c>
      <c r="H7" s="208" t="str">
        <f t="shared" si="3"/>
        <v/>
      </c>
      <c r="I7" s="208" t="str">
        <f t="shared" si="3"/>
        <v/>
      </c>
      <c r="J7" s="208" t="str">
        <f t="shared" si="3"/>
        <v/>
      </c>
      <c r="K7" s="208" t="str">
        <f t="shared" si="3"/>
        <v/>
      </c>
      <c r="L7" s="208" t="str">
        <f t="shared" si="3"/>
        <v/>
      </c>
      <c r="M7" s="208" t="str">
        <f t="shared" si="3"/>
        <v/>
      </c>
      <c r="N7" s="208" t="str">
        <f t="shared" si="3"/>
        <v/>
      </c>
      <c r="O7" s="208" t="str">
        <f t="shared" si="3"/>
        <v/>
      </c>
    </row>
    <row r="8" spans="1:15" x14ac:dyDescent="0.25">
      <c r="A8" s="13" t="s">
        <v>12</v>
      </c>
      <c r="B8" s="178" t="s">
        <v>16</v>
      </c>
      <c r="C8" s="179">
        <v>3</v>
      </c>
      <c r="D8" s="379">
        <v>4</v>
      </c>
      <c r="E8" s="379">
        <v>4</v>
      </c>
      <c r="F8" s="40"/>
      <c r="G8" s="40"/>
      <c r="H8" s="269"/>
      <c r="I8" s="269"/>
      <c r="J8" s="269"/>
      <c r="K8" s="269"/>
      <c r="L8" s="269"/>
      <c r="M8" s="269"/>
      <c r="N8" s="269"/>
      <c r="O8" s="304"/>
    </row>
    <row r="9" spans="1:15" x14ac:dyDescent="0.25">
      <c r="A9" s="13" t="s">
        <v>13</v>
      </c>
      <c r="B9" s="173" t="s">
        <v>15</v>
      </c>
      <c r="C9" s="175">
        <f>C8/C3</f>
        <v>0.25</v>
      </c>
      <c r="D9" s="378">
        <f>D8/D3</f>
        <v>0.2857142857142857</v>
      </c>
      <c r="E9" s="378">
        <f t="shared" ref="E9" si="4">E8/E3</f>
        <v>0.23529411764705882</v>
      </c>
      <c r="F9" s="208" t="str">
        <f>IFERROR(F8/F$3,"")</f>
        <v/>
      </c>
      <c r="G9" s="208" t="str">
        <f t="shared" ref="G9:O9" si="5">IFERROR(G8/G$3,"")</f>
        <v/>
      </c>
      <c r="H9" s="208" t="str">
        <f t="shared" si="5"/>
        <v/>
      </c>
      <c r="I9" s="208" t="str">
        <f t="shared" si="5"/>
        <v/>
      </c>
      <c r="J9" s="208" t="str">
        <f t="shared" si="5"/>
        <v/>
      </c>
      <c r="K9" s="208" t="str">
        <f t="shared" si="5"/>
        <v/>
      </c>
      <c r="L9" s="208" t="str">
        <f t="shared" si="5"/>
        <v/>
      </c>
      <c r="M9" s="208" t="str">
        <f t="shared" si="5"/>
        <v/>
      </c>
      <c r="N9" s="208" t="str">
        <f t="shared" si="5"/>
        <v/>
      </c>
      <c r="O9" s="208" t="str">
        <f t="shared" si="5"/>
        <v/>
      </c>
    </row>
    <row r="10" spans="1:15" x14ac:dyDescent="0.25">
      <c r="A10" s="13" t="s">
        <v>18</v>
      </c>
      <c r="B10" s="178" t="s">
        <v>17</v>
      </c>
      <c r="C10" s="179">
        <v>5</v>
      </c>
      <c r="D10" s="379">
        <v>6</v>
      </c>
      <c r="E10" s="379">
        <v>9</v>
      </c>
      <c r="F10" s="40"/>
      <c r="G10" s="40"/>
      <c r="H10" s="269"/>
      <c r="I10" s="269"/>
      <c r="J10" s="269"/>
      <c r="K10" s="269"/>
      <c r="L10" s="269"/>
      <c r="M10" s="269"/>
      <c r="N10" s="269"/>
      <c r="O10" s="304"/>
    </row>
    <row r="11" spans="1:15" x14ac:dyDescent="0.25">
      <c r="A11" s="13" t="s">
        <v>19</v>
      </c>
      <c r="B11" s="173" t="s">
        <v>15</v>
      </c>
      <c r="C11" s="175">
        <f>C10/C3</f>
        <v>0.41666666666666669</v>
      </c>
      <c r="D11" s="378">
        <f>D10/D3</f>
        <v>0.42857142857142855</v>
      </c>
      <c r="E11" s="378">
        <f t="shared" ref="E11" si="6">E10/E3</f>
        <v>0.52941176470588236</v>
      </c>
      <c r="F11" s="208" t="str">
        <f>IFERROR(F10/F$3,"")</f>
        <v/>
      </c>
      <c r="G11" s="208" t="str">
        <f t="shared" ref="G11:O11" si="7">IFERROR(G10/G$3,"")</f>
        <v/>
      </c>
      <c r="H11" s="208" t="str">
        <f t="shared" si="7"/>
        <v/>
      </c>
      <c r="I11" s="208" t="str">
        <f t="shared" si="7"/>
        <v/>
      </c>
      <c r="J11" s="208" t="str">
        <f t="shared" si="7"/>
        <v/>
      </c>
      <c r="K11" s="208" t="str">
        <f t="shared" si="7"/>
        <v/>
      </c>
      <c r="L11" s="208" t="str">
        <f t="shared" si="7"/>
        <v/>
      </c>
      <c r="M11" s="208" t="str">
        <f t="shared" si="7"/>
        <v/>
      </c>
      <c r="N11" s="208" t="str">
        <f t="shared" si="7"/>
        <v/>
      </c>
      <c r="O11" s="208" t="str">
        <f t="shared" si="7"/>
        <v/>
      </c>
    </row>
    <row r="12" spans="1:15" x14ac:dyDescent="0.25">
      <c r="A12" s="13" t="s">
        <v>20</v>
      </c>
      <c r="B12" s="180" t="s">
        <v>38</v>
      </c>
      <c r="C12" s="179">
        <v>0</v>
      </c>
      <c r="D12" s="379">
        <v>0</v>
      </c>
      <c r="E12" s="379">
        <v>1</v>
      </c>
      <c r="F12" s="40"/>
      <c r="G12" s="40"/>
      <c r="H12" s="269"/>
      <c r="I12" s="269"/>
      <c r="J12" s="269"/>
      <c r="K12" s="269"/>
      <c r="L12" s="269"/>
      <c r="M12" s="269"/>
      <c r="N12" s="269"/>
      <c r="O12" s="304"/>
    </row>
    <row r="13" spans="1:15" x14ac:dyDescent="0.25">
      <c r="A13" s="13" t="s">
        <v>21</v>
      </c>
      <c r="B13" s="173" t="s">
        <v>15</v>
      </c>
      <c r="C13" s="175">
        <f>C12/C3</f>
        <v>0</v>
      </c>
      <c r="D13" s="378">
        <f>D12/D3</f>
        <v>0</v>
      </c>
      <c r="E13" s="378">
        <f t="shared" ref="E13" si="8">E12/E3</f>
        <v>5.8823529411764705E-2</v>
      </c>
      <c r="F13" s="208" t="str">
        <f>IFERROR(F12/F$3,"")</f>
        <v/>
      </c>
      <c r="G13" s="208" t="str">
        <f t="shared" ref="G13:O13" si="9">IFERROR(G12/G$3,"")</f>
        <v/>
      </c>
      <c r="H13" s="208" t="str">
        <f t="shared" si="9"/>
        <v/>
      </c>
      <c r="I13" s="208" t="str">
        <f t="shared" si="9"/>
        <v/>
      </c>
      <c r="J13" s="208" t="str">
        <f t="shared" si="9"/>
        <v/>
      </c>
      <c r="K13" s="208" t="str">
        <f t="shared" si="9"/>
        <v/>
      </c>
      <c r="L13" s="208" t="str">
        <f t="shared" si="9"/>
        <v/>
      </c>
      <c r="M13" s="208" t="str">
        <f t="shared" si="9"/>
        <v/>
      </c>
      <c r="N13" s="208" t="str">
        <f t="shared" si="9"/>
        <v/>
      </c>
      <c r="O13" s="208" t="str">
        <f t="shared" si="9"/>
        <v/>
      </c>
    </row>
    <row r="14" spans="1:15" x14ac:dyDescent="0.25">
      <c r="A14" s="13" t="s">
        <v>22</v>
      </c>
      <c r="B14" s="178" t="s">
        <v>39</v>
      </c>
      <c r="C14" s="179">
        <v>3</v>
      </c>
      <c r="D14" s="379">
        <v>2</v>
      </c>
      <c r="E14" s="379">
        <v>2</v>
      </c>
      <c r="F14" s="40"/>
      <c r="G14" s="40"/>
      <c r="H14" s="269"/>
      <c r="I14" s="269"/>
      <c r="J14" s="269"/>
      <c r="K14" s="269"/>
      <c r="L14" s="269"/>
      <c r="M14" s="269"/>
      <c r="N14" s="269"/>
      <c r="O14" s="304"/>
    </row>
    <row r="15" spans="1:15" x14ac:dyDescent="0.25">
      <c r="A15" s="13" t="s">
        <v>23</v>
      </c>
      <c r="B15" s="173" t="s">
        <v>15</v>
      </c>
      <c r="C15" s="175">
        <f>C14/C3</f>
        <v>0.25</v>
      </c>
      <c r="D15" s="378">
        <f>D14/D3</f>
        <v>0.14285714285714285</v>
      </c>
      <c r="E15" s="378">
        <f t="shared" ref="E15" si="10">E14/E3</f>
        <v>0.11764705882352941</v>
      </c>
      <c r="F15" s="208" t="str">
        <f>IFERROR(F14/F$3,"")</f>
        <v/>
      </c>
      <c r="G15" s="208" t="str">
        <f t="shared" ref="G15:O15" si="11">IFERROR(G14/G$3,"")</f>
        <v/>
      </c>
      <c r="H15" s="208" t="str">
        <f t="shared" si="11"/>
        <v/>
      </c>
      <c r="I15" s="208" t="str">
        <f t="shared" si="11"/>
        <v/>
      </c>
      <c r="J15" s="208" t="str">
        <f t="shared" si="11"/>
        <v/>
      </c>
      <c r="K15" s="208" t="str">
        <f t="shared" si="11"/>
        <v/>
      </c>
      <c r="L15" s="208" t="str">
        <f t="shared" si="11"/>
        <v/>
      </c>
      <c r="M15" s="208" t="str">
        <f t="shared" si="11"/>
        <v/>
      </c>
      <c r="N15" s="208" t="str">
        <f t="shared" si="11"/>
        <v/>
      </c>
      <c r="O15" s="208" t="str">
        <f t="shared" si="11"/>
        <v/>
      </c>
    </row>
    <row r="16" spans="1:15" x14ac:dyDescent="0.25">
      <c r="A16" s="13" t="s">
        <v>24</v>
      </c>
      <c r="B16" s="178" t="s">
        <v>40</v>
      </c>
      <c r="C16" s="179">
        <v>2</v>
      </c>
      <c r="D16" s="379">
        <v>2</v>
      </c>
      <c r="E16" s="379">
        <v>3</v>
      </c>
      <c r="F16" s="40"/>
      <c r="G16" s="40"/>
      <c r="H16" s="269"/>
      <c r="I16" s="269"/>
      <c r="J16" s="269"/>
      <c r="K16" s="269"/>
      <c r="L16" s="269"/>
      <c r="M16" s="269"/>
      <c r="N16" s="269"/>
      <c r="O16" s="304"/>
    </row>
    <row r="17" spans="1:15" x14ac:dyDescent="0.25">
      <c r="A17" s="13" t="s">
        <v>25</v>
      </c>
      <c r="B17" s="181" t="s">
        <v>15</v>
      </c>
      <c r="C17" s="175">
        <f>C16/C3</f>
        <v>0.16666666666666666</v>
      </c>
      <c r="D17" s="378">
        <f>D16/D3</f>
        <v>0.14285714285714285</v>
      </c>
      <c r="E17" s="378">
        <f t="shared" ref="E17" si="12">E16/E3</f>
        <v>0.17647058823529413</v>
      </c>
      <c r="F17" s="208" t="str">
        <f>IFERROR(F16/F$3,"")</f>
        <v/>
      </c>
      <c r="G17" s="208" t="str">
        <f t="shared" ref="G17:O17" si="13">IFERROR(G16/G$3,"")</f>
        <v/>
      </c>
      <c r="H17" s="208" t="str">
        <f t="shared" si="13"/>
        <v/>
      </c>
      <c r="I17" s="208" t="str">
        <f t="shared" si="13"/>
        <v/>
      </c>
      <c r="J17" s="208" t="str">
        <f t="shared" si="13"/>
        <v/>
      </c>
      <c r="K17" s="208" t="str">
        <f t="shared" si="13"/>
        <v/>
      </c>
      <c r="L17" s="208" t="str">
        <f t="shared" si="13"/>
        <v/>
      </c>
      <c r="M17" s="208" t="str">
        <f t="shared" si="13"/>
        <v/>
      </c>
      <c r="N17" s="208" t="str">
        <f t="shared" si="13"/>
        <v/>
      </c>
      <c r="O17" s="208" t="str">
        <f t="shared" si="13"/>
        <v/>
      </c>
    </row>
    <row r="18" spans="1:15" x14ac:dyDescent="0.25">
      <c r="A18" s="13" t="s">
        <v>26</v>
      </c>
      <c r="B18" s="178" t="s">
        <v>124</v>
      </c>
      <c r="C18" s="179">
        <v>0</v>
      </c>
      <c r="D18" s="379">
        <v>1</v>
      </c>
      <c r="E18" s="379">
        <v>2</v>
      </c>
      <c r="F18" s="40"/>
      <c r="G18" s="40"/>
      <c r="H18" s="269"/>
      <c r="I18" s="269"/>
      <c r="J18" s="269"/>
      <c r="K18" s="269"/>
      <c r="L18" s="269"/>
      <c r="M18" s="269"/>
      <c r="N18" s="269"/>
      <c r="O18" s="304"/>
    </row>
    <row r="19" spans="1:15" ht="15.75" thickBot="1" x14ac:dyDescent="0.3">
      <c r="A19" s="13" t="s">
        <v>27</v>
      </c>
      <c r="B19" s="182" t="s">
        <v>15</v>
      </c>
      <c r="C19" s="183">
        <f>C18/C3</f>
        <v>0</v>
      </c>
      <c r="D19" s="380">
        <f>D18/D3</f>
        <v>7.1428571428571425E-2</v>
      </c>
      <c r="E19" s="380">
        <f>E18/E3</f>
        <v>0.11764705882352941</v>
      </c>
      <c r="F19" s="208" t="str">
        <f>IFERROR(F18/F$3,"")</f>
        <v/>
      </c>
      <c r="G19" s="208" t="str">
        <f t="shared" ref="G19:O19" si="14">IFERROR(G18/G$3,"")</f>
        <v/>
      </c>
      <c r="H19" s="208" t="str">
        <f t="shared" si="14"/>
        <v/>
      </c>
      <c r="I19" s="208" t="str">
        <f t="shared" si="14"/>
        <v/>
      </c>
      <c r="J19" s="208" t="str">
        <f t="shared" si="14"/>
        <v/>
      </c>
      <c r="K19" s="208" t="str">
        <f t="shared" si="14"/>
        <v/>
      </c>
      <c r="L19" s="208" t="str">
        <f t="shared" si="14"/>
        <v/>
      </c>
      <c r="M19" s="208" t="str">
        <f t="shared" si="14"/>
        <v/>
      </c>
      <c r="N19" s="208" t="str">
        <f t="shared" si="14"/>
        <v/>
      </c>
      <c r="O19" s="208" t="str">
        <f t="shared" si="14"/>
        <v/>
      </c>
    </row>
    <row r="20" spans="1:15" ht="20.100000000000001" customHeight="1" thickBot="1" x14ac:dyDescent="0.3">
      <c r="A20" s="20" t="s">
        <v>318</v>
      </c>
      <c r="C20" s="18"/>
      <c r="D20" s="18"/>
      <c r="E20" s="18"/>
      <c r="F20" s="18"/>
      <c r="G20" s="18"/>
      <c r="H20" s="18"/>
      <c r="I20" s="18"/>
      <c r="J20" s="18"/>
      <c r="K20" s="153"/>
      <c r="L20" s="18"/>
      <c r="M20" s="18"/>
      <c r="N20" s="18"/>
      <c r="O20" s="18"/>
    </row>
    <row r="21" spans="1:15" ht="48" thickBot="1" x14ac:dyDescent="0.3">
      <c r="A21" s="59" t="s">
        <v>6</v>
      </c>
      <c r="B21" s="50" t="s">
        <v>0</v>
      </c>
      <c r="C21" s="51" t="s">
        <v>372</v>
      </c>
      <c r="D21" s="51" t="s">
        <v>373</v>
      </c>
      <c r="E21" s="51" t="s">
        <v>374</v>
      </c>
      <c r="F21" s="51" t="s">
        <v>375</v>
      </c>
      <c r="G21" s="51" t="s">
        <v>376</v>
      </c>
      <c r="H21" s="51" t="s">
        <v>377</v>
      </c>
      <c r="I21" s="51" t="s">
        <v>378</v>
      </c>
      <c r="J21" s="51" t="s">
        <v>379</v>
      </c>
      <c r="K21" s="51" t="s">
        <v>380</v>
      </c>
      <c r="L21" s="51" t="s">
        <v>381</v>
      </c>
      <c r="M21" s="51" t="s">
        <v>382</v>
      </c>
      <c r="N21" s="51" t="s">
        <v>383</v>
      </c>
      <c r="O21" s="52" t="s">
        <v>105</v>
      </c>
    </row>
    <row r="22" spans="1:15" ht="15.75" thickBot="1" x14ac:dyDescent="0.3">
      <c r="A22" s="10" t="s">
        <v>28</v>
      </c>
      <c r="B22" s="9" t="s">
        <v>291</v>
      </c>
      <c r="C22" s="381">
        <v>3</v>
      </c>
      <c r="D22" s="441">
        <v>4</v>
      </c>
      <c r="E22" s="9"/>
      <c r="F22" s="9"/>
      <c r="G22" s="270"/>
      <c r="H22" s="270"/>
      <c r="I22" s="270"/>
      <c r="J22" s="270"/>
      <c r="K22" s="270"/>
      <c r="L22" s="270"/>
      <c r="M22" s="270"/>
      <c r="N22" s="270"/>
      <c r="O22" s="8">
        <f>SUM(C22:N22)</f>
        <v>7</v>
      </c>
    </row>
    <row r="23" spans="1:15" x14ac:dyDescent="0.25">
      <c r="A23" s="10" t="s">
        <v>29</v>
      </c>
      <c r="B23" s="185" t="s">
        <v>44</v>
      </c>
      <c r="C23" s="382">
        <v>0</v>
      </c>
      <c r="D23" s="377">
        <v>1</v>
      </c>
      <c r="E23" s="177"/>
      <c r="F23" s="177"/>
      <c r="G23" s="268"/>
      <c r="H23" s="268"/>
      <c r="I23" s="268"/>
      <c r="J23" s="268"/>
      <c r="K23" s="268"/>
      <c r="L23" s="268"/>
      <c r="M23" s="268"/>
      <c r="N23" s="303"/>
      <c r="O23" s="185">
        <f>SUM(C23:N23)</f>
        <v>1</v>
      </c>
    </row>
    <row r="24" spans="1:15" x14ac:dyDescent="0.25">
      <c r="A24" s="10" t="s">
        <v>30</v>
      </c>
      <c r="B24" s="158" t="s">
        <v>69</v>
      </c>
      <c r="C24" s="383">
        <f>C23/C22</f>
        <v>0</v>
      </c>
      <c r="D24" s="383">
        <f>D23/D22</f>
        <v>0.25</v>
      </c>
      <c r="E24" s="186" t="str">
        <f>IFERROR(E23/E$22,"")</f>
        <v/>
      </c>
      <c r="F24" s="186" t="str">
        <f t="shared" ref="F24:N24" si="15">IFERROR(F23/F$22,"")</f>
        <v/>
      </c>
      <c r="G24" s="186" t="str">
        <f t="shared" si="15"/>
        <v/>
      </c>
      <c r="H24" s="186" t="str">
        <f t="shared" si="15"/>
        <v/>
      </c>
      <c r="I24" s="186" t="str">
        <f t="shared" si="15"/>
        <v/>
      </c>
      <c r="J24" s="186" t="str">
        <f t="shared" si="15"/>
        <v/>
      </c>
      <c r="K24" s="186" t="str">
        <f t="shared" si="15"/>
        <v/>
      </c>
      <c r="L24" s="186" t="str">
        <f t="shared" si="15"/>
        <v/>
      </c>
      <c r="M24" s="186" t="str">
        <f t="shared" si="15"/>
        <v/>
      </c>
      <c r="N24" s="186" t="str">
        <f t="shared" si="15"/>
        <v/>
      </c>
      <c r="O24" s="187">
        <f>O23/O22</f>
        <v>0.14285714285714285</v>
      </c>
    </row>
    <row r="25" spans="1:15" x14ac:dyDescent="0.25">
      <c r="A25" s="10" t="s">
        <v>31</v>
      </c>
      <c r="B25" s="81" t="s">
        <v>339</v>
      </c>
      <c r="C25" s="392">
        <v>2</v>
      </c>
      <c r="D25" s="392">
        <v>4</v>
      </c>
      <c r="E25" s="73"/>
      <c r="F25" s="73"/>
      <c r="G25" s="271"/>
      <c r="H25" s="271"/>
      <c r="I25" s="271"/>
      <c r="J25" s="271"/>
      <c r="K25" s="271"/>
      <c r="L25" s="271"/>
      <c r="M25" s="271"/>
      <c r="N25" s="305"/>
      <c r="O25" s="81">
        <f>SUM(C25:N25)</f>
        <v>6</v>
      </c>
    </row>
    <row r="26" spans="1:15" x14ac:dyDescent="0.25">
      <c r="A26" s="10" t="s">
        <v>32</v>
      </c>
      <c r="B26" s="158" t="s">
        <v>69</v>
      </c>
      <c r="C26" s="383">
        <f>C25/C22</f>
        <v>0.66666666666666663</v>
      </c>
      <c r="D26" s="383">
        <f>D25/D22</f>
        <v>1</v>
      </c>
      <c r="E26" s="186" t="str">
        <f>IFERROR(E25/E$22,"")</f>
        <v/>
      </c>
      <c r="F26" s="186" t="str">
        <f t="shared" ref="F26:N26" si="16">IFERROR(F25/F$22,"")</f>
        <v/>
      </c>
      <c r="G26" s="186" t="str">
        <f t="shared" si="16"/>
        <v/>
      </c>
      <c r="H26" s="186" t="str">
        <f t="shared" si="16"/>
        <v/>
      </c>
      <c r="I26" s="186" t="str">
        <f t="shared" si="16"/>
        <v/>
      </c>
      <c r="J26" s="186" t="str">
        <f t="shared" si="16"/>
        <v/>
      </c>
      <c r="K26" s="186" t="str">
        <f t="shared" si="16"/>
        <v/>
      </c>
      <c r="L26" s="186" t="str">
        <f t="shared" si="16"/>
        <v/>
      </c>
      <c r="M26" s="186" t="str">
        <f t="shared" si="16"/>
        <v/>
      </c>
      <c r="N26" s="186" t="str">
        <f t="shared" si="16"/>
        <v/>
      </c>
      <c r="O26" s="187">
        <f>O25/O22</f>
        <v>0.8571428571428571</v>
      </c>
    </row>
    <row r="27" spans="1:15" x14ac:dyDescent="0.25">
      <c r="A27" s="10" t="s">
        <v>33</v>
      </c>
      <c r="B27" s="81" t="s">
        <v>287</v>
      </c>
      <c r="C27" s="392">
        <v>3</v>
      </c>
      <c r="D27" s="379">
        <v>4</v>
      </c>
      <c r="E27" s="40"/>
      <c r="F27" s="40"/>
      <c r="G27" s="269"/>
      <c r="H27" s="269"/>
      <c r="I27" s="269"/>
      <c r="J27" s="269"/>
      <c r="K27" s="269"/>
      <c r="L27" s="269"/>
      <c r="M27" s="269"/>
      <c r="N27" s="304"/>
      <c r="O27" s="81">
        <f>SUM(C27:N27)</f>
        <v>7</v>
      </c>
    </row>
    <row r="28" spans="1:15" x14ac:dyDescent="0.25">
      <c r="A28" s="10" t="s">
        <v>34</v>
      </c>
      <c r="B28" s="158" t="s">
        <v>69</v>
      </c>
      <c r="C28" s="383">
        <f>C27/C22</f>
        <v>1</v>
      </c>
      <c r="D28" s="383">
        <f t="shared" ref="D28" si="17">D27/D22</f>
        <v>1</v>
      </c>
      <c r="E28" s="186" t="str">
        <f>IFERROR(E27/E$22,"")</f>
        <v/>
      </c>
      <c r="F28" s="186" t="str">
        <f t="shared" ref="F28:N28" si="18">IFERROR(F27/F$22,"")</f>
        <v/>
      </c>
      <c r="G28" s="186" t="str">
        <f t="shared" si="18"/>
        <v/>
      </c>
      <c r="H28" s="186" t="str">
        <f t="shared" si="18"/>
        <v/>
      </c>
      <c r="I28" s="186" t="str">
        <f t="shared" si="18"/>
        <v/>
      </c>
      <c r="J28" s="186" t="str">
        <f t="shared" si="18"/>
        <v/>
      </c>
      <c r="K28" s="186" t="str">
        <f t="shared" si="18"/>
        <v/>
      </c>
      <c r="L28" s="186" t="str">
        <f t="shared" si="18"/>
        <v/>
      </c>
      <c r="M28" s="186" t="str">
        <f t="shared" si="18"/>
        <v/>
      </c>
      <c r="N28" s="186" t="str">
        <f t="shared" si="18"/>
        <v/>
      </c>
      <c r="O28" s="187">
        <f>O27/O22</f>
        <v>1</v>
      </c>
    </row>
    <row r="29" spans="1:15" x14ac:dyDescent="0.25">
      <c r="A29" s="10" t="s">
        <v>35</v>
      </c>
      <c r="B29" s="81" t="s">
        <v>163</v>
      </c>
      <c r="C29" s="392">
        <v>1</v>
      </c>
      <c r="D29" s="379">
        <v>0</v>
      </c>
      <c r="E29" s="40"/>
      <c r="F29" s="40"/>
      <c r="G29" s="269"/>
      <c r="H29" s="269"/>
      <c r="I29" s="269"/>
      <c r="J29" s="269"/>
      <c r="K29" s="269"/>
      <c r="L29" s="269"/>
      <c r="M29" s="269"/>
      <c r="N29" s="304"/>
      <c r="O29" s="81">
        <f>SUM(C29:N29)</f>
        <v>1</v>
      </c>
    </row>
    <row r="30" spans="1:15" x14ac:dyDescent="0.25">
      <c r="A30" s="10" t="s">
        <v>36</v>
      </c>
      <c r="B30" s="158" t="s">
        <v>69</v>
      </c>
      <c r="C30" s="383">
        <f>C29/C22</f>
        <v>0.33333333333333331</v>
      </c>
      <c r="D30" s="383">
        <f t="shared" ref="D30" si="19">D29/D22</f>
        <v>0</v>
      </c>
      <c r="E30" s="186" t="str">
        <f>IFERROR(E29/E$22,"")</f>
        <v/>
      </c>
      <c r="F30" s="186" t="str">
        <f t="shared" ref="F30:N30" si="20">IFERROR(F29/F$22,"")</f>
        <v/>
      </c>
      <c r="G30" s="186" t="str">
        <f t="shared" si="20"/>
        <v/>
      </c>
      <c r="H30" s="186" t="str">
        <f t="shared" si="20"/>
        <v/>
      </c>
      <c r="I30" s="186" t="str">
        <f t="shared" si="20"/>
        <v/>
      </c>
      <c r="J30" s="186" t="str">
        <f t="shared" si="20"/>
        <v/>
      </c>
      <c r="K30" s="186" t="str">
        <f t="shared" si="20"/>
        <v/>
      </c>
      <c r="L30" s="186" t="str">
        <f t="shared" si="20"/>
        <v/>
      </c>
      <c r="M30" s="186" t="str">
        <f t="shared" si="20"/>
        <v/>
      </c>
      <c r="N30" s="186" t="str">
        <f t="shared" si="20"/>
        <v/>
      </c>
      <c r="O30" s="187">
        <f>O29/O22</f>
        <v>0.14285714285714285</v>
      </c>
    </row>
    <row r="31" spans="1:15" x14ac:dyDescent="0.25">
      <c r="A31" s="10" t="s">
        <v>37</v>
      </c>
      <c r="B31" s="81" t="s">
        <v>132</v>
      </c>
      <c r="C31" s="379">
        <f>C22-C27</f>
        <v>0</v>
      </c>
      <c r="D31" s="379">
        <f>D22-D27</f>
        <v>0</v>
      </c>
      <c r="E31" s="40"/>
      <c r="F31" s="40"/>
      <c r="G31" s="269"/>
      <c r="H31" s="269"/>
      <c r="I31" s="269"/>
      <c r="J31" s="269"/>
      <c r="K31" s="269"/>
      <c r="L31" s="269"/>
      <c r="M31" s="269"/>
      <c r="N31" s="269"/>
      <c r="O31" s="81">
        <f>SUM(C31:N31)</f>
        <v>0</v>
      </c>
    </row>
    <row r="32" spans="1:15" x14ac:dyDescent="0.25">
      <c r="A32" s="10" t="s">
        <v>46</v>
      </c>
      <c r="B32" s="158" t="s">
        <v>69</v>
      </c>
      <c r="C32" s="383">
        <f>C31/C22</f>
        <v>0</v>
      </c>
      <c r="D32" s="383">
        <f t="shared" ref="D32" si="21">D31/D22</f>
        <v>0</v>
      </c>
      <c r="E32" s="186" t="str">
        <f>IFERROR(E31/E$22,"")</f>
        <v/>
      </c>
      <c r="F32" s="186" t="str">
        <f t="shared" ref="F32:N32" si="22">IFERROR(F31/F$22,"")</f>
        <v/>
      </c>
      <c r="G32" s="186" t="str">
        <f t="shared" si="22"/>
        <v/>
      </c>
      <c r="H32" s="186" t="str">
        <f t="shared" si="22"/>
        <v/>
      </c>
      <c r="I32" s="186" t="str">
        <f t="shared" si="22"/>
        <v/>
      </c>
      <c r="J32" s="186" t="str">
        <f t="shared" si="22"/>
        <v/>
      </c>
      <c r="K32" s="186" t="str">
        <f t="shared" si="22"/>
        <v/>
      </c>
      <c r="L32" s="186" t="str">
        <f t="shared" si="22"/>
        <v/>
      </c>
      <c r="M32" s="186" t="str">
        <f t="shared" si="22"/>
        <v/>
      </c>
      <c r="N32" s="186" t="str">
        <f t="shared" si="22"/>
        <v/>
      </c>
      <c r="O32" s="187">
        <f>O31/O22</f>
        <v>0</v>
      </c>
    </row>
    <row r="33" spans="1:15" ht="24.75" x14ac:dyDescent="0.25">
      <c r="A33" s="10" t="s">
        <v>47</v>
      </c>
      <c r="B33" s="188" t="s">
        <v>67</v>
      </c>
      <c r="C33" s="392">
        <v>0</v>
      </c>
      <c r="D33" s="379">
        <v>1</v>
      </c>
      <c r="E33" s="40"/>
      <c r="F33" s="40"/>
      <c r="G33" s="269"/>
      <c r="H33" s="269"/>
      <c r="I33" s="269"/>
      <c r="J33" s="269"/>
      <c r="K33" s="269"/>
      <c r="L33" s="269"/>
      <c r="M33" s="269"/>
      <c r="N33" s="304"/>
      <c r="O33" s="81">
        <f>SUM(C33:N33)</f>
        <v>1</v>
      </c>
    </row>
    <row r="34" spans="1:15" x14ac:dyDescent="0.25">
      <c r="A34" s="10" t="s">
        <v>48</v>
      </c>
      <c r="B34" s="158" t="s">
        <v>69</v>
      </c>
      <c r="C34" s="383">
        <f>C33/C22</f>
        <v>0</v>
      </c>
      <c r="D34" s="383">
        <f t="shared" ref="D34" si="23">D33/D22</f>
        <v>0.25</v>
      </c>
      <c r="E34" s="186" t="str">
        <f>IFERROR(E33/E$22,"")</f>
        <v/>
      </c>
      <c r="F34" s="186" t="str">
        <f t="shared" ref="F34:N34" si="24">IFERROR(F33/F$22,"")</f>
        <v/>
      </c>
      <c r="G34" s="186" t="str">
        <f t="shared" si="24"/>
        <v/>
      </c>
      <c r="H34" s="186" t="str">
        <f t="shared" si="24"/>
        <v/>
      </c>
      <c r="I34" s="186" t="str">
        <f t="shared" si="24"/>
        <v/>
      </c>
      <c r="J34" s="186" t="str">
        <f t="shared" si="24"/>
        <v/>
      </c>
      <c r="K34" s="186" t="str">
        <f t="shared" si="24"/>
        <v/>
      </c>
      <c r="L34" s="186" t="str">
        <f t="shared" si="24"/>
        <v/>
      </c>
      <c r="M34" s="186" t="str">
        <f t="shared" si="24"/>
        <v/>
      </c>
      <c r="N34" s="186" t="str">
        <f t="shared" si="24"/>
        <v/>
      </c>
      <c r="O34" s="187">
        <f>O33/O22</f>
        <v>0.14285714285714285</v>
      </c>
    </row>
    <row r="35" spans="1:15" x14ac:dyDescent="0.25">
      <c r="A35" s="10" t="s">
        <v>49</v>
      </c>
      <c r="B35" s="81" t="s">
        <v>288</v>
      </c>
      <c r="C35" s="392">
        <v>0</v>
      </c>
      <c r="D35" s="379">
        <v>0</v>
      </c>
      <c r="E35" s="40"/>
      <c r="F35" s="40"/>
      <c r="G35" s="269"/>
      <c r="H35" s="269"/>
      <c r="I35" s="269"/>
      <c r="J35" s="269"/>
      <c r="K35" s="269"/>
      <c r="L35" s="269"/>
      <c r="M35" s="269"/>
      <c r="N35" s="304"/>
      <c r="O35" s="81">
        <f>SUM(C35:N35)</f>
        <v>0</v>
      </c>
    </row>
    <row r="36" spans="1:15" x14ac:dyDescent="0.25">
      <c r="A36" s="10" t="s">
        <v>50</v>
      </c>
      <c r="B36" s="189" t="s">
        <v>69</v>
      </c>
      <c r="C36" s="383">
        <f>C35/C22</f>
        <v>0</v>
      </c>
      <c r="D36" s="383">
        <f t="shared" ref="D36" si="25">D35/D22</f>
        <v>0</v>
      </c>
      <c r="E36" s="186" t="str">
        <f>IFERROR(E35/E$22,"")</f>
        <v/>
      </c>
      <c r="F36" s="186" t="str">
        <f t="shared" ref="F36:N36" si="26">IFERROR(F35/F$22,"")</f>
        <v/>
      </c>
      <c r="G36" s="186" t="str">
        <f t="shared" si="26"/>
        <v/>
      </c>
      <c r="H36" s="186" t="str">
        <f t="shared" si="26"/>
        <v/>
      </c>
      <c r="I36" s="186" t="str">
        <f t="shared" si="26"/>
        <v/>
      </c>
      <c r="J36" s="186" t="str">
        <f t="shared" si="26"/>
        <v/>
      </c>
      <c r="K36" s="186" t="str">
        <f t="shared" si="26"/>
        <v/>
      </c>
      <c r="L36" s="186" t="str">
        <f t="shared" si="26"/>
        <v/>
      </c>
      <c r="M36" s="186" t="str">
        <f t="shared" si="26"/>
        <v/>
      </c>
      <c r="N36" s="186" t="str">
        <f t="shared" si="26"/>
        <v/>
      </c>
      <c r="O36" s="187">
        <f>O35/O22</f>
        <v>0</v>
      </c>
    </row>
    <row r="37" spans="1:15" x14ac:dyDescent="0.25">
      <c r="A37" s="10" t="s">
        <v>51</v>
      </c>
      <c r="B37" s="81" t="s">
        <v>289</v>
      </c>
      <c r="C37" s="384">
        <v>0</v>
      </c>
      <c r="D37" s="379">
        <v>1</v>
      </c>
      <c r="E37" s="40"/>
      <c r="F37" s="40"/>
      <c r="G37" s="269"/>
      <c r="H37" s="269"/>
      <c r="I37" s="269"/>
      <c r="J37" s="269"/>
      <c r="K37" s="269"/>
      <c r="L37" s="269"/>
      <c r="M37" s="269"/>
      <c r="N37" s="304"/>
      <c r="O37" s="81">
        <f>SUM(C37:N37)</f>
        <v>1</v>
      </c>
    </row>
    <row r="38" spans="1:15" x14ac:dyDescent="0.25">
      <c r="A38" s="10" t="s">
        <v>52</v>
      </c>
      <c r="B38" s="189" t="s">
        <v>69</v>
      </c>
      <c r="C38" s="405">
        <f>C37/C22</f>
        <v>0</v>
      </c>
      <c r="D38" s="378">
        <f t="shared" ref="D38" si="27">D37/D22</f>
        <v>0.25</v>
      </c>
      <c r="E38" s="186" t="str">
        <f>IFERROR(E37/E$22,"")</f>
        <v/>
      </c>
      <c r="F38" s="186" t="str">
        <f t="shared" ref="F38:N38" si="28">IFERROR(F37/F$22,"")</f>
        <v/>
      </c>
      <c r="G38" s="186" t="str">
        <f t="shared" si="28"/>
        <v/>
      </c>
      <c r="H38" s="186" t="str">
        <f t="shared" si="28"/>
        <v/>
      </c>
      <c r="I38" s="186" t="str">
        <f t="shared" si="28"/>
        <v/>
      </c>
      <c r="J38" s="186" t="str">
        <f t="shared" si="28"/>
        <v/>
      </c>
      <c r="K38" s="186" t="str">
        <f t="shared" si="28"/>
        <v/>
      </c>
      <c r="L38" s="186" t="str">
        <f t="shared" si="28"/>
        <v/>
      </c>
      <c r="M38" s="186" t="str">
        <f t="shared" si="28"/>
        <v/>
      </c>
      <c r="N38" s="186" t="str">
        <f t="shared" si="28"/>
        <v/>
      </c>
      <c r="O38" s="187">
        <f>O37/O22</f>
        <v>0.14285714285714285</v>
      </c>
    </row>
    <row r="39" spans="1:15" x14ac:dyDescent="0.25">
      <c r="A39" s="10" t="s">
        <v>53</v>
      </c>
      <c r="B39" s="207" t="s">
        <v>116</v>
      </c>
      <c r="C39" s="408">
        <v>1</v>
      </c>
      <c r="D39" s="410">
        <v>2</v>
      </c>
      <c r="E39" s="201"/>
      <c r="F39" s="201"/>
      <c r="G39" s="342"/>
      <c r="H39" s="342"/>
      <c r="I39" s="342"/>
      <c r="J39" s="342"/>
      <c r="K39" s="342"/>
      <c r="L39" s="342"/>
      <c r="M39" s="342"/>
      <c r="N39" s="375"/>
      <c r="O39" s="207">
        <f>SUM(C39:N39)</f>
        <v>3</v>
      </c>
    </row>
    <row r="40" spans="1:15" ht="15.75" thickBot="1" x14ac:dyDescent="0.3">
      <c r="A40" s="10" t="s">
        <v>54</v>
      </c>
      <c r="B40" s="206" t="s">
        <v>69</v>
      </c>
      <c r="C40" s="383">
        <f>C39/C22</f>
        <v>0.33333333333333331</v>
      </c>
      <c r="D40" s="383">
        <f t="shared" ref="D40" si="29">D39/D22</f>
        <v>0.5</v>
      </c>
      <c r="E40" s="186" t="str">
        <f>IFERROR(E39/E$22,"")</f>
        <v/>
      </c>
      <c r="F40" s="186" t="str">
        <f t="shared" ref="F40:N40" si="30">IFERROR(F39/F$22,"")</f>
        <v/>
      </c>
      <c r="G40" s="186" t="str">
        <f t="shared" si="30"/>
        <v/>
      </c>
      <c r="H40" s="186" t="str">
        <f t="shared" si="30"/>
        <v/>
      </c>
      <c r="I40" s="186" t="str">
        <f t="shared" si="30"/>
        <v/>
      </c>
      <c r="J40" s="186" t="str">
        <f t="shared" si="30"/>
        <v/>
      </c>
      <c r="K40" s="186" t="str">
        <f t="shared" si="30"/>
        <v/>
      </c>
      <c r="L40" s="186" t="str">
        <f t="shared" si="30"/>
        <v/>
      </c>
      <c r="M40" s="186" t="str">
        <f t="shared" si="30"/>
        <v/>
      </c>
      <c r="N40" s="186" t="str">
        <f t="shared" si="30"/>
        <v/>
      </c>
      <c r="O40" s="187">
        <f>O39/O22</f>
        <v>0.42857142857142855</v>
      </c>
    </row>
    <row r="41" spans="1:15" ht="26.25" thickTop="1" thickBot="1" x14ac:dyDescent="0.3">
      <c r="A41" s="10" t="s">
        <v>55</v>
      </c>
      <c r="B41" s="31" t="s">
        <v>71</v>
      </c>
      <c r="C41" s="386">
        <v>2</v>
      </c>
      <c r="D41" s="386">
        <v>2</v>
      </c>
      <c r="E41" s="16"/>
      <c r="F41" s="16"/>
      <c r="G41" s="343"/>
      <c r="H41" s="343"/>
      <c r="I41" s="343"/>
      <c r="J41" s="343"/>
      <c r="K41" s="343"/>
      <c r="L41" s="343"/>
      <c r="M41" s="343"/>
      <c r="N41" s="373"/>
      <c r="O41" s="236">
        <f>SUM(C41:N41)</f>
        <v>4</v>
      </c>
    </row>
    <row r="42" spans="1:15" ht="15.75" thickTop="1" x14ac:dyDescent="0.25">
      <c r="A42" s="10" t="s">
        <v>56</v>
      </c>
      <c r="B42" s="190" t="s">
        <v>164</v>
      </c>
      <c r="C42" s="387">
        <v>0</v>
      </c>
      <c r="D42" s="407">
        <v>1</v>
      </c>
      <c r="E42" s="191"/>
      <c r="F42" s="191"/>
      <c r="G42" s="344"/>
      <c r="H42" s="344"/>
      <c r="I42" s="344"/>
      <c r="J42" s="344"/>
      <c r="K42" s="344"/>
      <c r="L42" s="369"/>
      <c r="M42" s="344"/>
      <c r="N42" s="374"/>
      <c r="O42" s="190">
        <f>SUM(C42:N42)</f>
        <v>1</v>
      </c>
    </row>
    <row r="43" spans="1:15" x14ac:dyDescent="0.25">
      <c r="A43" s="10" t="s">
        <v>57</v>
      </c>
      <c r="B43" s="158" t="s">
        <v>69</v>
      </c>
      <c r="C43" s="383">
        <f>C42/C22</f>
        <v>0</v>
      </c>
      <c r="D43" s="383">
        <f t="shared" ref="D43" si="31">D42/D22</f>
        <v>0.25</v>
      </c>
      <c r="E43" s="186" t="str">
        <f>IFERROR(E42/E$22,"")</f>
        <v/>
      </c>
      <c r="F43" s="186" t="str">
        <f t="shared" ref="F43:N43" si="32">IFERROR(F42/F$22,"")</f>
        <v/>
      </c>
      <c r="G43" s="186" t="str">
        <f t="shared" si="32"/>
        <v/>
      </c>
      <c r="H43" s="186" t="str">
        <f t="shared" si="32"/>
        <v/>
      </c>
      <c r="I43" s="186" t="str">
        <f t="shared" si="32"/>
        <v/>
      </c>
      <c r="J43" s="186" t="str">
        <f t="shared" si="32"/>
        <v/>
      </c>
      <c r="K43" s="186" t="str">
        <f t="shared" si="32"/>
        <v/>
      </c>
      <c r="L43" s="186" t="str">
        <f t="shared" si="32"/>
        <v/>
      </c>
      <c r="M43" s="186" t="str">
        <f t="shared" si="32"/>
        <v/>
      </c>
      <c r="N43" s="186" t="str">
        <f t="shared" si="32"/>
        <v/>
      </c>
      <c r="O43" s="187">
        <f>O42/O22</f>
        <v>0.14285714285714285</v>
      </c>
    </row>
    <row r="44" spans="1:15" x14ac:dyDescent="0.25">
      <c r="A44" s="10" t="s">
        <v>58</v>
      </c>
      <c r="B44" s="81" t="s">
        <v>165</v>
      </c>
      <c r="C44" s="392">
        <v>1</v>
      </c>
      <c r="D44" s="379">
        <v>0</v>
      </c>
      <c r="E44" s="40"/>
      <c r="F44" s="40"/>
      <c r="G44" s="269"/>
      <c r="H44" s="269"/>
      <c r="I44" s="269"/>
      <c r="J44" s="269"/>
      <c r="K44" s="269"/>
      <c r="L44" s="269"/>
      <c r="M44" s="269"/>
      <c r="N44" s="304"/>
      <c r="O44" s="81">
        <f>SUM(C44:N44)</f>
        <v>1</v>
      </c>
    </row>
    <row r="45" spans="1:15" x14ac:dyDescent="0.25">
      <c r="A45" s="10" t="s">
        <v>59</v>
      </c>
      <c r="B45" s="158" t="s">
        <v>69</v>
      </c>
      <c r="C45" s="383">
        <f>C44/C22</f>
        <v>0.33333333333333331</v>
      </c>
      <c r="D45" s="383">
        <f t="shared" ref="D45" si="33">D44/D22</f>
        <v>0</v>
      </c>
      <c r="E45" s="186" t="str">
        <f>IFERROR(E44/E$22,"")</f>
        <v/>
      </c>
      <c r="F45" s="186" t="str">
        <f t="shared" ref="F45:N45" si="34">IFERROR(F44/F$22,"")</f>
        <v/>
      </c>
      <c r="G45" s="186" t="str">
        <f t="shared" si="34"/>
        <v/>
      </c>
      <c r="H45" s="186" t="str">
        <f t="shared" si="34"/>
        <v/>
      </c>
      <c r="I45" s="186" t="str">
        <f t="shared" si="34"/>
        <v/>
      </c>
      <c r="J45" s="186" t="str">
        <f t="shared" si="34"/>
        <v/>
      </c>
      <c r="K45" s="186" t="str">
        <f t="shared" si="34"/>
        <v/>
      </c>
      <c r="L45" s="186" t="str">
        <f t="shared" si="34"/>
        <v/>
      </c>
      <c r="M45" s="186" t="str">
        <f t="shared" si="34"/>
        <v/>
      </c>
      <c r="N45" s="186" t="str">
        <f t="shared" si="34"/>
        <v/>
      </c>
      <c r="O45" s="187">
        <f>O44/O22</f>
        <v>0.14285714285714285</v>
      </c>
    </row>
    <row r="46" spans="1:15" x14ac:dyDescent="0.25">
      <c r="A46" s="10" t="s">
        <v>60</v>
      </c>
      <c r="B46" s="81" t="s">
        <v>166</v>
      </c>
      <c r="C46" s="392">
        <v>0</v>
      </c>
      <c r="D46" s="379">
        <v>0</v>
      </c>
      <c r="E46" s="40"/>
      <c r="F46" s="40"/>
      <c r="G46" s="269"/>
      <c r="H46" s="269"/>
      <c r="I46" s="269"/>
      <c r="J46" s="269"/>
      <c r="K46" s="269"/>
      <c r="L46" s="269"/>
      <c r="M46" s="269"/>
      <c r="N46" s="304"/>
      <c r="O46" s="81">
        <f>SUM(C46:N46)</f>
        <v>0</v>
      </c>
    </row>
    <row r="47" spans="1:15" x14ac:dyDescent="0.25">
      <c r="A47" s="10" t="s">
        <v>61</v>
      </c>
      <c r="B47" s="158" t="s">
        <v>69</v>
      </c>
      <c r="C47" s="383">
        <f>C46/C22</f>
        <v>0</v>
      </c>
      <c r="D47" s="383">
        <f t="shared" ref="D47" si="35">D46/D22</f>
        <v>0</v>
      </c>
      <c r="E47" s="186" t="str">
        <f>IFERROR(E46/E$22,"")</f>
        <v/>
      </c>
      <c r="F47" s="186" t="str">
        <f t="shared" ref="F47:N47" si="36">IFERROR(F46/F$22,"")</f>
        <v/>
      </c>
      <c r="G47" s="186" t="str">
        <f t="shared" si="36"/>
        <v/>
      </c>
      <c r="H47" s="186" t="str">
        <f t="shared" si="36"/>
        <v/>
      </c>
      <c r="I47" s="186" t="str">
        <f t="shared" si="36"/>
        <v/>
      </c>
      <c r="J47" s="186" t="str">
        <f t="shared" si="36"/>
        <v/>
      </c>
      <c r="K47" s="186" t="str">
        <f t="shared" si="36"/>
        <v/>
      </c>
      <c r="L47" s="186" t="str">
        <f t="shared" si="36"/>
        <v/>
      </c>
      <c r="M47" s="186" t="str">
        <f t="shared" si="36"/>
        <v/>
      </c>
      <c r="N47" s="186" t="str">
        <f t="shared" si="36"/>
        <v/>
      </c>
      <c r="O47" s="187">
        <f>O46/O22</f>
        <v>0</v>
      </c>
    </row>
    <row r="48" spans="1:15" x14ac:dyDescent="0.25">
      <c r="A48" s="10" t="s">
        <v>62</v>
      </c>
      <c r="B48" s="81" t="s">
        <v>306</v>
      </c>
      <c r="C48" s="392">
        <v>0</v>
      </c>
      <c r="D48" s="379">
        <v>0</v>
      </c>
      <c r="E48" s="40"/>
      <c r="F48" s="40"/>
      <c r="G48" s="269"/>
      <c r="H48" s="269"/>
      <c r="I48" s="269"/>
      <c r="J48" s="269"/>
      <c r="K48" s="269"/>
      <c r="L48" s="269"/>
      <c r="M48" s="269"/>
      <c r="N48" s="304"/>
      <c r="O48" s="81">
        <f>SUM(C48:N48)</f>
        <v>0</v>
      </c>
    </row>
    <row r="49" spans="1:15" x14ac:dyDescent="0.25">
      <c r="A49" s="10" t="s">
        <v>63</v>
      </c>
      <c r="B49" s="158" t="s">
        <v>69</v>
      </c>
      <c r="C49" s="383">
        <f>C48/C22</f>
        <v>0</v>
      </c>
      <c r="D49" s="383">
        <f t="shared" ref="D49" si="37">D48/D22</f>
        <v>0</v>
      </c>
      <c r="E49" s="186" t="str">
        <f>IFERROR(E48/E$22,"")</f>
        <v/>
      </c>
      <c r="F49" s="186" t="str">
        <f t="shared" ref="F49:N49" si="38">IFERROR(F48/F$22,"")</f>
        <v/>
      </c>
      <c r="G49" s="186" t="str">
        <f t="shared" si="38"/>
        <v/>
      </c>
      <c r="H49" s="186" t="str">
        <f t="shared" si="38"/>
        <v/>
      </c>
      <c r="I49" s="186" t="str">
        <f t="shared" si="38"/>
        <v/>
      </c>
      <c r="J49" s="186" t="str">
        <f t="shared" si="38"/>
        <v/>
      </c>
      <c r="K49" s="186" t="str">
        <f t="shared" si="38"/>
        <v/>
      </c>
      <c r="L49" s="186" t="str">
        <f t="shared" si="38"/>
        <v/>
      </c>
      <c r="M49" s="186" t="str">
        <f t="shared" si="38"/>
        <v/>
      </c>
      <c r="N49" s="186" t="str">
        <f t="shared" si="38"/>
        <v/>
      </c>
      <c r="O49" s="187">
        <f>O48/O22</f>
        <v>0</v>
      </c>
    </row>
    <row r="50" spans="1:15" x14ac:dyDescent="0.25">
      <c r="A50" s="10" t="s">
        <v>64</v>
      </c>
      <c r="B50" s="188" t="s">
        <v>168</v>
      </c>
      <c r="C50" s="384">
        <v>1</v>
      </c>
      <c r="D50" s="379">
        <v>1</v>
      </c>
      <c r="E50" s="40"/>
      <c r="F50" s="40"/>
      <c r="G50" s="269"/>
      <c r="H50" s="269"/>
      <c r="I50" s="269"/>
      <c r="J50" s="269"/>
      <c r="K50" s="269"/>
      <c r="L50" s="269"/>
      <c r="M50" s="269"/>
      <c r="N50" s="304"/>
      <c r="O50" s="81">
        <f>SUM(C50:N50)</f>
        <v>2</v>
      </c>
    </row>
    <row r="51" spans="1:15" x14ac:dyDescent="0.25">
      <c r="A51" s="10" t="s">
        <v>65</v>
      </c>
      <c r="B51" s="158" t="s">
        <v>69</v>
      </c>
      <c r="C51" s="383">
        <f>C50/C22</f>
        <v>0.33333333333333331</v>
      </c>
      <c r="D51" s="383">
        <f t="shared" ref="D51" si="39">D50/D22</f>
        <v>0.25</v>
      </c>
      <c r="E51" s="186" t="str">
        <f>IFERROR(E50/E$22,"")</f>
        <v/>
      </c>
      <c r="F51" s="186" t="str">
        <f t="shared" ref="F51:N51" si="40">IFERROR(F50/F$22,"")</f>
        <v/>
      </c>
      <c r="G51" s="186" t="str">
        <f t="shared" si="40"/>
        <v/>
      </c>
      <c r="H51" s="186" t="str">
        <f t="shared" si="40"/>
        <v/>
      </c>
      <c r="I51" s="186" t="str">
        <f t="shared" si="40"/>
        <v/>
      </c>
      <c r="J51" s="186" t="str">
        <f t="shared" si="40"/>
        <v/>
      </c>
      <c r="K51" s="186" t="str">
        <f t="shared" si="40"/>
        <v/>
      </c>
      <c r="L51" s="186" t="str">
        <f t="shared" si="40"/>
        <v/>
      </c>
      <c r="M51" s="186" t="str">
        <f t="shared" si="40"/>
        <v/>
      </c>
      <c r="N51" s="186" t="str">
        <f t="shared" si="40"/>
        <v/>
      </c>
      <c r="O51" s="187">
        <f>O50/O22</f>
        <v>0.2857142857142857</v>
      </c>
    </row>
    <row r="52" spans="1:15" ht="24.75" x14ac:dyDescent="0.25">
      <c r="A52" s="10" t="s">
        <v>155</v>
      </c>
      <c r="B52" s="188" t="s">
        <v>169</v>
      </c>
      <c r="C52" s="392">
        <v>0</v>
      </c>
      <c r="D52" s="379">
        <v>0</v>
      </c>
      <c r="E52" s="40"/>
      <c r="F52" s="40"/>
      <c r="G52" s="269"/>
      <c r="H52" s="269"/>
      <c r="I52" s="269"/>
      <c r="J52" s="269"/>
      <c r="K52" s="269"/>
      <c r="L52" s="269"/>
      <c r="M52" s="269"/>
      <c r="N52" s="304"/>
      <c r="O52" s="81">
        <f>SUM(C52:N52)</f>
        <v>0</v>
      </c>
    </row>
    <row r="53" spans="1:15" x14ac:dyDescent="0.25">
      <c r="A53" s="10" t="s">
        <v>66</v>
      </c>
      <c r="B53" s="158" t="s">
        <v>69</v>
      </c>
      <c r="C53" s="383">
        <f>C52/C22</f>
        <v>0</v>
      </c>
      <c r="D53" s="383">
        <f t="shared" ref="D53" si="41">D52/D22</f>
        <v>0</v>
      </c>
      <c r="E53" s="186" t="str">
        <f>IFERROR(E52/E$22,"")</f>
        <v/>
      </c>
      <c r="F53" s="186" t="str">
        <f t="shared" ref="F53:N53" si="42">IFERROR(F52/F$22,"")</f>
        <v/>
      </c>
      <c r="G53" s="186" t="str">
        <f t="shared" si="42"/>
        <v/>
      </c>
      <c r="H53" s="186" t="str">
        <f t="shared" si="42"/>
        <v/>
      </c>
      <c r="I53" s="186" t="str">
        <f t="shared" si="42"/>
        <v/>
      </c>
      <c r="J53" s="186" t="str">
        <f t="shared" si="42"/>
        <v/>
      </c>
      <c r="K53" s="186" t="str">
        <f t="shared" si="42"/>
        <v/>
      </c>
      <c r="L53" s="186" t="str">
        <f t="shared" si="42"/>
        <v/>
      </c>
      <c r="M53" s="186" t="str">
        <f t="shared" si="42"/>
        <v/>
      </c>
      <c r="N53" s="186" t="str">
        <f t="shared" si="42"/>
        <v/>
      </c>
      <c r="O53" s="187">
        <f>O52/O22</f>
        <v>0</v>
      </c>
    </row>
    <row r="54" spans="1:15" x14ac:dyDescent="0.25">
      <c r="A54" s="10" t="s">
        <v>72</v>
      </c>
      <c r="B54" s="81" t="s">
        <v>290</v>
      </c>
      <c r="C54" s="384">
        <v>0</v>
      </c>
      <c r="D54" s="379">
        <v>0</v>
      </c>
      <c r="E54" s="40"/>
      <c r="F54" s="40"/>
      <c r="G54" s="269"/>
      <c r="H54" s="269"/>
      <c r="I54" s="269"/>
      <c r="J54" s="269"/>
      <c r="K54" s="269"/>
      <c r="L54" s="269"/>
      <c r="M54" s="269"/>
      <c r="N54" s="304"/>
      <c r="O54" s="81">
        <f>SUM(C54:N54)</f>
        <v>0</v>
      </c>
    </row>
    <row r="55" spans="1:15" ht="15.75" thickBot="1" x14ac:dyDescent="0.3">
      <c r="A55" s="10" t="s">
        <v>73</v>
      </c>
      <c r="B55" s="161" t="s">
        <v>69</v>
      </c>
      <c r="C55" s="390">
        <f>C54/C22</f>
        <v>0</v>
      </c>
      <c r="D55" s="388">
        <f t="shared" ref="D55" si="43">D54/D22</f>
        <v>0</v>
      </c>
      <c r="E55" s="186" t="str">
        <f>IFERROR(E54/E$22,"")</f>
        <v/>
      </c>
      <c r="F55" s="186" t="str">
        <f t="shared" ref="F55:N55" si="44">IFERROR(F54/F$22,"")</f>
        <v/>
      </c>
      <c r="G55" s="186" t="str">
        <f t="shared" si="44"/>
        <v/>
      </c>
      <c r="H55" s="186" t="str">
        <f t="shared" si="44"/>
        <v/>
      </c>
      <c r="I55" s="186" t="str">
        <f t="shared" si="44"/>
        <v/>
      </c>
      <c r="J55" s="186" t="str">
        <f t="shared" si="44"/>
        <v/>
      </c>
      <c r="K55" s="186" t="str">
        <f t="shared" si="44"/>
        <v/>
      </c>
      <c r="L55" s="186" t="str">
        <f t="shared" si="44"/>
        <v/>
      </c>
      <c r="M55" s="186" t="str">
        <f t="shared" si="44"/>
        <v/>
      </c>
      <c r="N55" s="186" t="str">
        <f t="shared" si="44"/>
        <v/>
      </c>
      <c r="O55" s="194">
        <f>O54/O22</f>
        <v>0</v>
      </c>
    </row>
    <row r="56" spans="1:15" ht="20.100000000000001" customHeight="1" thickBot="1" x14ac:dyDescent="0.3">
      <c r="A56" s="21" t="s">
        <v>334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" thickBot="1" x14ac:dyDescent="0.3">
      <c r="A57" s="59" t="s">
        <v>6</v>
      </c>
      <c r="B57" s="53" t="s">
        <v>0</v>
      </c>
      <c r="C57" s="54" t="s">
        <v>372</v>
      </c>
      <c r="D57" s="54" t="s">
        <v>373</v>
      </c>
      <c r="E57" s="54" t="s">
        <v>374</v>
      </c>
      <c r="F57" s="340" t="s">
        <v>375</v>
      </c>
      <c r="G57" s="54" t="s">
        <v>376</v>
      </c>
      <c r="H57" s="54" t="s">
        <v>377</v>
      </c>
      <c r="I57" s="54" t="s">
        <v>378</v>
      </c>
      <c r="J57" s="54" t="s">
        <v>379</v>
      </c>
      <c r="K57" s="54" t="s">
        <v>380</v>
      </c>
      <c r="L57" s="54" t="s">
        <v>381</v>
      </c>
      <c r="M57" s="54" t="s">
        <v>382</v>
      </c>
      <c r="N57" s="54" t="s">
        <v>383</v>
      </c>
      <c r="O57" s="172" t="s">
        <v>105</v>
      </c>
    </row>
    <row r="58" spans="1:15" ht="15.75" thickBot="1" x14ac:dyDescent="0.3">
      <c r="A58" s="29" t="s">
        <v>74</v>
      </c>
      <c r="B58" s="26" t="s">
        <v>292</v>
      </c>
      <c r="C58" s="389">
        <v>1</v>
      </c>
      <c r="D58" s="389">
        <v>1</v>
      </c>
      <c r="E58" s="17"/>
      <c r="F58" s="17"/>
      <c r="G58" s="272"/>
      <c r="H58" s="272"/>
      <c r="I58" s="272"/>
      <c r="J58" s="272"/>
      <c r="K58" s="272"/>
      <c r="L58" s="272"/>
      <c r="M58" s="272"/>
      <c r="N58" s="272"/>
      <c r="O58" s="26">
        <f>SUM(C58:N58)</f>
        <v>2</v>
      </c>
    </row>
    <row r="59" spans="1:15" x14ac:dyDescent="0.25">
      <c r="A59" s="29" t="s">
        <v>75</v>
      </c>
      <c r="B59" s="196" t="s">
        <v>297</v>
      </c>
      <c r="C59" s="382">
        <v>1</v>
      </c>
      <c r="D59" s="377">
        <v>1</v>
      </c>
      <c r="E59" s="177"/>
      <c r="F59" s="177"/>
      <c r="G59" s="268"/>
      <c r="H59" s="268"/>
      <c r="I59" s="268"/>
      <c r="J59" s="268"/>
      <c r="K59" s="268"/>
      <c r="L59" s="268"/>
      <c r="M59" s="268"/>
      <c r="N59" s="303"/>
      <c r="O59" s="27">
        <f>SUM(C59:N59)</f>
        <v>2</v>
      </c>
    </row>
    <row r="60" spans="1:15" x14ac:dyDescent="0.25">
      <c r="A60" s="29" t="s">
        <v>76</v>
      </c>
      <c r="B60" s="195" t="s">
        <v>80</v>
      </c>
      <c r="C60" s="383">
        <f>C59/C58</f>
        <v>1</v>
      </c>
      <c r="D60" s="383">
        <f t="shared" ref="D60" si="45">D59/D58</f>
        <v>1</v>
      </c>
      <c r="E60" s="186" t="str">
        <f>IFERROR(E59/E$58,"")</f>
        <v/>
      </c>
      <c r="F60" s="186" t="str">
        <f t="shared" ref="F60:N60" si="46">IFERROR(F59/F$58,"")</f>
        <v/>
      </c>
      <c r="G60" s="186" t="str">
        <f t="shared" si="46"/>
        <v/>
      </c>
      <c r="H60" s="186" t="str">
        <f t="shared" si="46"/>
        <v/>
      </c>
      <c r="I60" s="186" t="str">
        <f t="shared" si="46"/>
        <v/>
      </c>
      <c r="J60" s="186" t="str">
        <f t="shared" si="46"/>
        <v/>
      </c>
      <c r="K60" s="186" t="str">
        <f t="shared" si="46"/>
        <v/>
      </c>
      <c r="L60" s="186" t="str">
        <f t="shared" si="46"/>
        <v/>
      </c>
      <c r="M60" s="186" t="str">
        <f t="shared" si="46"/>
        <v/>
      </c>
      <c r="N60" s="186" t="str">
        <f t="shared" si="46"/>
        <v/>
      </c>
      <c r="O60" s="232">
        <f>O59/O58</f>
        <v>1</v>
      </c>
    </row>
    <row r="61" spans="1:15" x14ac:dyDescent="0.25">
      <c r="A61" s="29" t="s">
        <v>87</v>
      </c>
      <c r="B61" s="197" t="s">
        <v>78</v>
      </c>
      <c r="C61" s="384">
        <v>0</v>
      </c>
      <c r="D61" s="379">
        <v>1</v>
      </c>
      <c r="E61" s="40"/>
      <c r="F61" s="40"/>
      <c r="G61" s="269"/>
      <c r="H61" s="269"/>
      <c r="I61" s="269"/>
      <c r="J61" s="269"/>
      <c r="K61" s="269"/>
      <c r="L61" s="269"/>
      <c r="M61" s="269"/>
      <c r="N61" s="304"/>
      <c r="O61" s="198">
        <f>SUM(C61:N61)</f>
        <v>1</v>
      </c>
    </row>
    <row r="62" spans="1:15" x14ac:dyDescent="0.25">
      <c r="A62" s="29" t="s">
        <v>88</v>
      </c>
      <c r="B62" s="195" t="s">
        <v>80</v>
      </c>
      <c r="C62" s="383">
        <f>C61/C58</f>
        <v>0</v>
      </c>
      <c r="D62" s="383">
        <f t="shared" ref="D62" si="47">D61/D58</f>
        <v>1</v>
      </c>
      <c r="E62" s="186" t="str">
        <f>IFERROR(E61/E$58,"")</f>
        <v/>
      </c>
      <c r="F62" s="186" t="str">
        <f t="shared" ref="F62:N62" si="48">IFERROR(F61/F$58,"")</f>
        <v/>
      </c>
      <c r="G62" s="186" t="str">
        <f t="shared" si="48"/>
        <v/>
      </c>
      <c r="H62" s="186" t="str">
        <f t="shared" si="48"/>
        <v/>
      </c>
      <c r="I62" s="186" t="str">
        <f t="shared" si="48"/>
        <v/>
      </c>
      <c r="J62" s="186" t="str">
        <f t="shared" si="48"/>
        <v/>
      </c>
      <c r="K62" s="186" t="str">
        <f t="shared" si="48"/>
        <v/>
      </c>
      <c r="L62" s="186" t="str">
        <f t="shared" si="48"/>
        <v/>
      </c>
      <c r="M62" s="186" t="str">
        <f t="shared" si="48"/>
        <v/>
      </c>
      <c r="N62" s="186" t="str">
        <f t="shared" si="48"/>
        <v/>
      </c>
      <c r="O62" s="232">
        <f>O61/O58</f>
        <v>0.5</v>
      </c>
    </row>
    <row r="63" spans="1:15" x14ac:dyDescent="0.25">
      <c r="A63" s="29" t="s">
        <v>89</v>
      </c>
      <c r="B63" s="197" t="s">
        <v>300</v>
      </c>
      <c r="C63" s="384">
        <v>0</v>
      </c>
      <c r="D63" s="379">
        <v>1</v>
      </c>
      <c r="E63" s="40"/>
      <c r="F63" s="40"/>
      <c r="G63" s="269"/>
      <c r="H63" s="269"/>
      <c r="I63" s="269"/>
      <c r="J63" s="269"/>
      <c r="K63" s="269"/>
      <c r="L63" s="269"/>
      <c r="M63" s="269"/>
      <c r="N63" s="304"/>
      <c r="O63" s="198">
        <f>SUM(C63:N63)</f>
        <v>1</v>
      </c>
    </row>
    <row r="64" spans="1:15" x14ac:dyDescent="0.25">
      <c r="A64" s="29" t="s">
        <v>90</v>
      </c>
      <c r="B64" s="184" t="s">
        <v>80</v>
      </c>
      <c r="C64" s="383">
        <f>C63/C58</f>
        <v>0</v>
      </c>
      <c r="D64" s="383">
        <f t="shared" ref="D64" si="49">D63/D58</f>
        <v>1</v>
      </c>
      <c r="E64" s="186" t="str">
        <f>IFERROR(E63/E$58,"")</f>
        <v/>
      </c>
      <c r="F64" s="186" t="str">
        <f t="shared" ref="F64:N64" si="50">IFERROR(F63/F$58,"")</f>
        <v/>
      </c>
      <c r="G64" s="186" t="str">
        <f t="shared" si="50"/>
        <v/>
      </c>
      <c r="H64" s="186" t="str">
        <f t="shared" si="50"/>
        <v/>
      </c>
      <c r="I64" s="186" t="str">
        <f t="shared" si="50"/>
        <v/>
      </c>
      <c r="J64" s="186" t="str">
        <f t="shared" si="50"/>
        <v/>
      </c>
      <c r="K64" s="186" t="str">
        <f t="shared" si="50"/>
        <v/>
      </c>
      <c r="L64" s="186" t="str">
        <f t="shared" si="50"/>
        <v/>
      </c>
      <c r="M64" s="186" t="str">
        <f t="shared" si="50"/>
        <v/>
      </c>
      <c r="N64" s="186" t="str">
        <f t="shared" si="50"/>
        <v/>
      </c>
      <c r="O64" s="232">
        <f>O63/O58</f>
        <v>0.5</v>
      </c>
    </row>
    <row r="65" spans="1:15" x14ac:dyDescent="0.25">
      <c r="A65" s="29" t="s">
        <v>91</v>
      </c>
      <c r="B65" s="197" t="s">
        <v>301</v>
      </c>
      <c r="C65" s="379">
        <f>C61-C67</f>
        <v>0</v>
      </c>
      <c r="D65" s="379">
        <f>D61-D67</f>
        <v>0</v>
      </c>
      <c r="E65" s="40"/>
      <c r="F65" s="40"/>
      <c r="G65" s="269"/>
      <c r="H65" s="269"/>
      <c r="I65" s="269"/>
      <c r="J65" s="269"/>
      <c r="K65" s="269"/>
      <c r="L65" s="269"/>
      <c r="M65" s="269"/>
      <c r="N65" s="304"/>
      <c r="O65" s="198">
        <f>SUM(C65:N65)</f>
        <v>0</v>
      </c>
    </row>
    <row r="66" spans="1:15" ht="15.75" thickBot="1" x14ac:dyDescent="0.3">
      <c r="A66" s="29" t="s">
        <v>92</v>
      </c>
      <c r="B66" s="199" t="s">
        <v>80</v>
      </c>
      <c r="C66" s="406">
        <f>C65/C58</f>
        <v>0</v>
      </c>
      <c r="D66" s="385">
        <f>D65/D58</f>
        <v>0</v>
      </c>
      <c r="E66" s="186" t="str">
        <f>IFERROR(E65/E$58,"")</f>
        <v/>
      </c>
      <c r="F66" s="186" t="str">
        <f t="shared" ref="F66:N66" si="51">IFERROR(F65/F$58,"")</f>
        <v/>
      </c>
      <c r="G66" s="186" t="str">
        <f t="shared" si="51"/>
        <v/>
      </c>
      <c r="H66" s="186" t="str">
        <f t="shared" si="51"/>
        <v/>
      </c>
      <c r="I66" s="186" t="str">
        <f t="shared" si="51"/>
        <v/>
      </c>
      <c r="J66" s="186" t="str">
        <f t="shared" si="51"/>
        <v/>
      </c>
      <c r="K66" s="186" t="str">
        <f t="shared" si="51"/>
        <v/>
      </c>
      <c r="L66" s="186" t="str">
        <f t="shared" si="51"/>
        <v/>
      </c>
      <c r="M66" s="186" t="str">
        <f t="shared" si="51"/>
        <v/>
      </c>
      <c r="N66" s="186" t="str">
        <f t="shared" si="51"/>
        <v/>
      </c>
      <c r="O66" s="233">
        <f>O65/O58</f>
        <v>0</v>
      </c>
    </row>
    <row r="67" spans="1:15" ht="15.75" thickTop="1" x14ac:dyDescent="0.25">
      <c r="A67" s="29" t="s">
        <v>93</v>
      </c>
      <c r="B67" s="210" t="s">
        <v>302</v>
      </c>
      <c r="C67" s="407">
        <f t="shared" ref="C67" si="52">C69+C71+C73+C75+C77</f>
        <v>0</v>
      </c>
      <c r="D67" s="407">
        <f t="shared" ref="D67" si="53">D69+D71+D73+D75+D77</f>
        <v>1</v>
      </c>
      <c r="E67" s="191"/>
      <c r="F67" s="191"/>
      <c r="G67" s="344"/>
      <c r="H67" s="344"/>
      <c r="I67" s="344"/>
      <c r="J67" s="344"/>
      <c r="K67" s="344"/>
      <c r="L67" s="344"/>
      <c r="M67" s="344"/>
      <c r="N67" s="374"/>
      <c r="O67" s="209">
        <f>SUM(C67:N67)</f>
        <v>1</v>
      </c>
    </row>
    <row r="68" spans="1:15" ht="15.75" thickBot="1" x14ac:dyDescent="0.3">
      <c r="A68" s="29" t="s">
        <v>94</v>
      </c>
      <c r="B68" s="199" t="s">
        <v>80</v>
      </c>
      <c r="C68" s="406">
        <f>C67/C58</f>
        <v>0</v>
      </c>
      <c r="D68" s="411">
        <f t="shared" ref="D68" si="54">D67/D58</f>
        <v>1</v>
      </c>
      <c r="E68" s="186" t="str">
        <f>IFERROR(E67/E$58,"")</f>
        <v/>
      </c>
      <c r="F68" s="186" t="str">
        <f t="shared" ref="F68:N68" si="55">IFERROR(F67/F$58,"")</f>
        <v/>
      </c>
      <c r="G68" s="186" t="str">
        <f t="shared" si="55"/>
        <v/>
      </c>
      <c r="H68" s="186" t="str">
        <f t="shared" si="55"/>
        <v/>
      </c>
      <c r="I68" s="186" t="str">
        <f t="shared" si="55"/>
        <v/>
      </c>
      <c r="J68" s="186" t="str">
        <f t="shared" si="55"/>
        <v/>
      </c>
      <c r="K68" s="186" t="str">
        <f t="shared" si="55"/>
        <v/>
      </c>
      <c r="L68" s="186" t="str">
        <f t="shared" si="55"/>
        <v/>
      </c>
      <c r="M68" s="186" t="str">
        <f t="shared" si="55"/>
        <v/>
      </c>
      <c r="N68" s="186" t="str">
        <f t="shared" si="55"/>
        <v/>
      </c>
      <c r="O68" s="233">
        <f>O67/O58</f>
        <v>0.5</v>
      </c>
    </row>
    <row r="69" spans="1:15" ht="15.75" thickTop="1" x14ac:dyDescent="0.25">
      <c r="A69" s="29" t="s">
        <v>95</v>
      </c>
      <c r="B69" s="200" t="s">
        <v>307</v>
      </c>
      <c r="C69" s="409">
        <v>0</v>
      </c>
      <c r="D69" s="410">
        <v>1</v>
      </c>
      <c r="E69" s="201"/>
      <c r="F69" s="201"/>
      <c r="G69" s="342"/>
      <c r="H69" s="342"/>
      <c r="I69" s="342"/>
      <c r="J69" s="342"/>
      <c r="K69" s="342"/>
      <c r="L69" s="342"/>
      <c r="M69" s="342"/>
      <c r="N69" s="375"/>
      <c r="O69" s="28">
        <f>SUM(C69:N69)</f>
        <v>1</v>
      </c>
    </row>
    <row r="70" spans="1:15" x14ac:dyDescent="0.25">
      <c r="A70" s="29" t="s">
        <v>96</v>
      </c>
      <c r="B70" s="195" t="s">
        <v>80</v>
      </c>
      <c r="C70" s="405">
        <f>C69/C58</f>
        <v>0</v>
      </c>
      <c r="D70" s="383">
        <f t="shared" ref="D70" si="56">D69/D58</f>
        <v>1</v>
      </c>
      <c r="E70" s="186" t="str">
        <f>IFERROR(E69/E$58,"")</f>
        <v/>
      </c>
      <c r="F70" s="186" t="str">
        <f t="shared" ref="F70:N70" si="57">IFERROR(F69/F$58,"")</f>
        <v/>
      </c>
      <c r="G70" s="186" t="str">
        <f t="shared" si="57"/>
        <v/>
      </c>
      <c r="H70" s="186" t="str">
        <f t="shared" si="57"/>
        <v/>
      </c>
      <c r="I70" s="186" t="str">
        <f t="shared" si="57"/>
        <v/>
      </c>
      <c r="J70" s="186" t="str">
        <f t="shared" si="57"/>
        <v/>
      </c>
      <c r="K70" s="186" t="str">
        <f t="shared" si="57"/>
        <v/>
      </c>
      <c r="L70" s="186" t="str">
        <f t="shared" si="57"/>
        <v/>
      </c>
      <c r="M70" s="186" t="str">
        <f t="shared" si="57"/>
        <v/>
      </c>
      <c r="N70" s="186" t="str">
        <f t="shared" si="57"/>
        <v/>
      </c>
      <c r="O70" s="232">
        <f>O69/O58</f>
        <v>0.5</v>
      </c>
    </row>
    <row r="71" spans="1:15" x14ac:dyDescent="0.25">
      <c r="A71" s="29" t="s">
        <v>97</v>
      </c>
      <c r="B71" s="200" t="s">
        <v>308</v>
      </c>
      <c r="C71" s="408">
        <v>0</v>
      </c>
      <c r="D71" s="410">
        <v>0</v>
      </c>
      <c r="E71" s="201"/>
      <c r="F71" s="201"/>
      <c r="G71" s="342"/>
      <c r="H71" s="342"/>
      <c r="I71" s="342"/>
      <c r="J71" s="342"/>
      <c r="K71" s="342"/>
      <c r="L71" s="342"/>
      <c r="M71" s="342"/>
      <c r="N71" s="375"/>
      <c r="O71" s="28">
        <f>SUM(C71:N71)</f>
        <v>0</v>
      </c>
    </row>
    <row r="72" spans="1:15" x14ac:dyDescent="0.25">
      <c r="A72" s="29" t="s">
        <v>98</v>
      </c>
      <c r="B72" s="184" t="s">
        <v>80</v>
      </c>
      <c r="C72" s="383">
        <f>C71/C58</f>
        <v>0</v>
      </c>
      <c r="D72" s="383">
        <f t="shared" ref="D72" si="58">D71/D58</f>
        <v>0</v>
      </c>
      <c r="E72" s="186" t="str">
        <f>IFERROR(E71/E$58,"")</f>
        <v/>
      </c>
      <c r="F72" s="186" t="str">
        <f t="shared" ref="F72:N72" si="59">IFERROR(F71/F$58,"")</f>
        <v/>
      </c>
      <c r="G72" s="186" t="str">
        <f t="shared" si="59"/>
        <v/>
      </c>
      <c r="H72" s="186" t="str">
        <f t="shared" si="59"/>
        <v/>
      </c>
      <c r="I72" s="186" t="str">
        <f t="shared" si="59"/>
        <v/>
      </c>
      <c r="J72" s="186" t="str">
        <f t="shared" si="59"/>
        <v/>
      </c>
      <c r="K72" s="186" t="str">
        <f t="shared" si="59"/>
        <v/>
      </c>
      <c r="L72" s="186" t="str">
        <f t="shared" si="59"/>
        <v/>
      </c>
      <c r="M72" s="186" t="str">
        <f t="shared" si="59"/>
        <v/>
      </c>
      <c r="N72" s="186" t="str">
        <f t="shared" si="59"/>
        <v/>
      </c>
      <c r="O72" s="232">
        <f>O71/O58</f>
        <v>0</v>
      </c>
    </row>
    <row r="73" spans="1:15" ht="23.25" x14ac:dyDescent="0.25">
      <c r="A73" s="29" t="s">
        <v>99</v>
      </c>
      <c r="B73" s="202" t="s">
        <v>303</v>
      </c>
      <c r="C73" s="384">
        <v>0</v>
      </c>
      <c r="D73" s="379">
        <v>0</v>
      </c>
      <c r="E73" s="40"/>
      <c r="F73" s="40"/>
      <c r="G73" s="269"/>
      <c r="H73" s="269"/>
      <c r="I73" s="269"/>
      <c r="J73" s="269"/>
      <c r="K73" s="269"/>
      <c r="L73" s="269"/>
      <c r="M73" s="269"/>
      <c r="N73" s="304"/>
      <c r="O73" s="198">
        <f>SUM(C73:N73)</f>
        <v>0</v>
      </c>
    </row>
    <row r="74" spans="1:15" x14ac:dyDescent="0.25">
      <c r="A74" s="29" t="s">
        <v>100</v>
      </c>
      <c r="B74" s="184" t="s">
        <v>80</v>
      </c>
      <c r="C74" s="383">
        <f>C73/C58</f>
        <v>0</v>
      </c>
      <c r="D74" s="383">
        <f t="shared" ref="D74" si="60">D73/D58</f>
        <v>0</v>
      </c>
      <c r="E74" s="186" t="str">
        <f>IFERROR(E73/E$58,"")</f>
        <v/>
      </c>
      <c r="F74" s="186" t="str">
        <f t="shared" ref="F74:N74" si="61">IFERROR(F73/F$58,"")</f>
        <v/>
      </c>
      <c r="G74" s="186" t="str">
        <f t="shared" si="61"/>
        <v/>
      </c>
      <c r="H74" s="186" t="str">
        <f t="shared" si="61"/>
        <v/>
      </c>
      <c r="I74" s="186" t="str">
        <f t="shared" si="61"/>
        <v/>
      </c>
      <c r="J74" s="186" t="str">
        <f t="shared" si="61"/>
        <v/>
      </c>
      <c r="K74" s="186" t="str">
        <f t="shared" si="61"/>
        <v/>
      </c>
      <c r="L74" s="186" t="str">
        <f t="shared" si="61"/>
        <v/>
      </c>
      <c r="M74" s="186" t="str">
        <f t="shared" si="61"/>
        <v/>
      </c>
      <c r="N74" s="186" t="str">
        <f t="shared" si="61"/>
        <v/>
      </c>
      <c r="O74" s="232">
        <f>O73/O58</f>
        <v>0</v>
      </c>
    </row>
    <row r="75" spans="1:15" ht="23.25" x14ac:dyDescent="0.25">
      <c r="A75" s="29" t="s">
        <v>101</v>
      </c>
      <c r="B75" s="202" t="s">
        <v>304</v>
      </c>
      <c r="C75" s="392">
        <v>0</v>
      </c>
      <c r="D75" s="379">
        <v>0</v>
      </c>
      <c r="E75" s="40"/>
      <c r="F75" s="40"/>
      <c r="G75" s="269"/>
      <c r="H75" s="269"/>
      <c r="I75" s="269"/>
      <c r="J75" s="269"/>
      <c r="K75" s="269"/>
      <c r="L75" s="269"/>
      <c r="M75" s="269"/>
      <c r="N75" s="304"/>
      <c r="O75" s="198">
        <f>SUM(C75:N75)</f>
        <v>0</v>
      </c>
    </row>
    <row r="76" spans="1:15" x14ac:dyDescent="0.25">
      <c r="A76" s="29" t="s">
        <v>102</v>
      </c>
      <c r="B76" s="184" t="s">
        <v>80</v>
      </c>
      <c r="C76" s="383">
        <f>C75/C58</f>
        <v>0</v>
      </c>
      <c r="D76" s="383">
        <f t="shared" ref="D76" si="62">D75/D58</f>
        <v>0</v>
      </c>
      <c r="E76" s="186" t="str">
        <f>IFERROR(E75/E$58,"")</f>
        <v/>
      </c>
      <c r="F76" s="186" t="str">
        <f t="shared" ref="F76:N76" si="63">IFERROR(F75/F$58,"")</f>
        <v/>
      </c>
      <c r="G76" s="186" t="str">
        <f t="shared" si="63"/>
        <v/>
      </c>
      <c r="H76" s="186" t="str">
        <f t="shared" si="63"/>
        <v/>
      </c>
      <c r="I76" s="186" t="str">
        <f t="shared" si="63"/>
        <v/>
      </c>
      <c r="J76" s="186" t="str">
        <f t="shared" si="63"/>
        <v/>
      </c>
      <c r="K76" s="186" t="str">
        <f t="shared" si="63"/>
        <v/>
      </c>
      <c r="L76" s="186" t="str">
        <f t="shared" si="63"/>
        <v/>
      </c>
      <c r="M76" s="186" t="str">
        <f t="shared" si="63"/>
        <v/>
      </c>
      <c r="N76" s="186" t="str">
        <f t="shared" si="63"/>
        <v/>
      </c>
      <c r="O76" s="232">
        <f>O75/O58</f>
        <v>0</v>
      </c>
    </row>
    <row r="77" spans="1:15" x14ac:dyDescent="0.25">
      <c r="A77" s="29" t="s">
        <v>103</v>
      </c>
      <c r="B77" s="202" t="s">
        <v>305</v>
      </c>
      <c r="C77" s="392">
        <v>0</v>
      </c>
      <c r="D77" s="379">
        <v>0</v>
      </c>
      <c r="E77" s="40"/>
      <c r="F77" s="40"/>
      <c r="G77" s="269"/>
      <c r="H77" s="269"/>
      <c r="I77" s="269"/>
      <c r="J77" s="269"/>
      <c r="K77" s="269"/>
      <c r="L77" s="269"/>
      <c r="M77" s="269"/>
      <c r="N77" s="304"/>
      <c r="O77" s="198">
        <f>SUM(C77:N77)</f>
        <v>0</v>
      </c>
    </row>
    <row r="78" spans="1:15" x14ac:dyDescent="0.25">
      <c r="A78" s="29" t="s">
        <v>104</v>
      </c>
      <c r="B78" s="184" t="s">
        <v>80</v>
      </c>
      <c r="C78" s="383">
        <f>C77/C58</f>
        <v>0</v>
      </c>
      <c r="D78" s="383">
        <f t="shared" ref="D78" si="64">D77/D58</f>
        <v>0</v>
      </c>
      <c r="E78" s="186" t="str">
        <f>IFERROR(E77/E$58,"")</f>
        <v/>
      </c>
      <c r="F78" s="186" t="str">
        <f t="shared" ref="F78:N78" si="65">IFERROR(F77/F$58,"")</f>
        <v/>
      </c>
      <c r="G78" s="186" t="str">
        <f t="shared" si="65"/>
        <v/>
      </c>
      <c r="H78" s="186" t="str">
        <f t="shared" si="65"/>
        <v/>
      </c>
      <c r="I78" s="186" t="str">
        <f t="shared" si="65"/>
        <v/>
      </c>
      <c r="J78" s="186" t="str">
        <f t="shared" si="65"/>
        <v/>
      </c>
      <c r="K78" s="186" t="str">
        <f t="shared" si="65"/>
        <v/>
      </c>
      <c r="L78" s="186" t="str">
        <f t="shared" si="65"/>
        <v/>
      </c>
      <c r="M78" s="186" t="str">
        <f t="shared" si="65"/>
        <v/>
      </c>
      <c r="N78" s="186" t="str">
        <f t="shared" si="65"/>
        <v/>
      </c>
      <c r="O78" s="232">
        <f>O77/O58</f>
        <v>0</v>
      </c>
    </row>
    <row r="79" spans="1:15" x14ac:dyDescent="0.25">
      <c r="A79" s="29" t="s">
        <v>156</v>
      </c>
      <c r="B79" s="197" t="s">
        <v>79</v>
      </c>
      <c r="C79" s="384">
        <v>0</v>
      </c>
      <c r="D79" s="379">
        <v>0</v>
      </c>
      <c r="E79" s="40"/>
      <c r="F79" s="40"/>
      <c r="G79" s="269"/>
      <c r="H79" s="269"/>
      <c r="I79" s="269"/>
      <c r="J79" s="269"/>
      <c r="K79" s="269"/>
      <c r="L79" s="269"/>
      <c r="M79" s="269"/>
      <c r="N79" s="304"/>
      <c r="O79" s="198">
        <f>SUM(C79:N79)</f>
        <v>0</v>
      </c>
    </row>
    <row r="80" spans="1:15" x14ac:dyDescent="0.25">
      <c r="A80" s="29" t="s">
        <v>157</v>
      </c>
      <c r="B80" s="184" t="s">
        <v>80</v>
      </c>
      <c r="C80" s="383">
        <f>C79/C58</f>
        <v>0</v>
      </c>
      <c r="D80" s="383">
        <f t="shared" ref="D80" si="66">D79/D58</f>
        <v>0</v>
      </c>
      <c r="E80" s="186" t="str">
        <f>IFERROR(E79/E$58,"")</f>
        <v/>
      </c>
      <c r="F80" s="186" t="str">
        <f t="shared" ref="F80:N80" si="67">IFERROR(F79/F$58,"")</f>
        <v/>
      </c>
      <c r="G80" s="186" t="str">
        <f t="shared" si="67"/>
        <v/>
      </c>
      <c r="H80" s="186" t="str">
        <f t="shared" si="67"/>
        <v/>
      </c>
      <c r="I80" s="186" t="str">
        <f t="shared" si="67"/>
        <v/>
      </c>
      <c r="J80" s="186" t="str">
        <f t="shared" si="67"/>
        <v/>
      </c>
      <c r="K80" s="186" t="str">
        <f t="shared" si="67"/>
        <v/>
      </c>
      <c r="L80" s="186" t="str">
        <f t="shared" si="67"/>
        <v/>
      </c>
      <c r="M80" s="186" t="str">
        <f t="shared" si="67"/>
        <v/>
      </c>
      <c r="N80" s="186" t="str">
        <f t="shared" si="67"/>
        <v/>
      </c>
      <c r="O80" s="232">
        <f>O79/O58</f>
        <v>0</v>
      </c>
    </row>
    <row r="81" spans="1:15" x14ac:dyDescent="0.25">
      <c r="A81" s="29" t="s">
        <v>158</v>
      </c>
      <c r="B81" s="197" t="s">
        <v>81</v>
      </c>
      <c r="C81" s="384">
        <v>0</v>
      </c>
      <c r="D81" s="379">
        <v>0</v>
      </c>
      <c r="E81" s="40"/>
      <c r="F81" s="40"/>
      <c r="G81" s="269"/>
      <c r="H81" s="269"/>
      <c r="I81" s="269"/>
      <c r="J81" s="269"/>
      <c r="K81" s="269"/>
      <c r="L81" s="269"/>
      <c r="M81" s="269"/>
      <c r="N81" s="304"/>
      <c r="O81" s="198">
        <f>SUM(C81:N81)</f>
        <v>0</v>
      </c>
    </row>
    <row r="82" spans="1:15" x14ac:dyDescent="0.25">
      <c r="A82" s="29" t="s">
        <v>159</v>
      </c>
      <c r="B82" s="184" t="s">
        <v>80</v>
      </c>
      <c r="C82" s="383">
        <f>C81/C58</f>
        <v>0</v>
      </c>
      <c r="D82" s="383">
        <f t="shared" ref="D82" si="68">D81/D58</f>
        <v>0</v>
      </c>
      <c r="E82" s="186" t="str">
        <f>IFERROR(E81/E$58,"")</f>
        <v/>
      </c>
      <c r="F82" s="186" t="str">
        <f t="shared" ref="F82:N82" si="69">IFERROR(F81/F$58,"")</f>
        <v/>
      </c>
      <c r="G82" s="186" t="str">
        <f t="shared" si="69"/>
        <v/>
      </c>
      <c r="H82" s="186" t="str">
        <f t="shared" si="69"/>
        <v/>
      </c>
      <c r="I82" s="186" t="str">
        <f t="shared" si="69"/>
        <v/>
      </c>
      <c r="J82" s="186" t="str">
        <f t="shared" si="69"/>
        <v/>
      </c>
      <c r="K82" s="186" t="str">
        <f t="shared" si="69"/>
        <v/>
      </c>
      <c r="L82" s="186" t="str">
        <f t="shared" si="69"/>
        <v/>
      </c>
      <c r="M82" s="186" t="str">
        <f t="shared" si="69"/>
        <v/>
      </c>
      <c r="N82" s="186" t="str">
        <f t="shared" si="69"/>
        <v/>
      </c>
      <c r="O82" s="232">
        <f>O81/O58</f>
        <v>0</v>
      </c>
    </row>
    <row r="83" spans="1:15" ht="24.75" x14ac:dyDescent="0.25">
      <c r="A83" s="29" t="s">
        <v>223</v>
      </c>
      <c r="B83" s="203" t="s">
        <v>82</v>
      </c>
      <c r="C83" s="384">
        <v>0</v>
      </c>
      <c r="D83" s="379">
        <v>0</v>
      </c>
      <c r="E83" s="40"/>
      <c r="F83" s="40"/>
      <c r="G83" s="269"/>
      <c r="H83" s="269"/>
      <c r="I83" s="269"/>
      <c r="J83" s="269"/>
      <c r="K83" s="269"/>
      <c r="L83" s="269"/>
      <c r="M83" s="269"/>
      <c r="N83" s="304"/>
      <c r="O83" s="198">
        <f>SUM(C83:N83)</f>
        <v>0</v>
      </c>
    </row>
    <row r="84" spans="1:15" x14ac:dyDescent="0.25">
      <c r="A84" s="29" t="s">
        <v>224</v>
      </c>
      <c r="B84" s="184" t="s">
        <v>80</v>
      </c>
      <c r="C84" s="383">
        <f>C83/C58</f>
        <v>0</v>
      </c>
      <c r="D84" s="383">
        <f t="shared" ref="D84" si="70">D83/D58</f>
        <v>0</v>
      </c>
      <c r="E84" s="186" t="str">
        <f>IFERROR(E83/E$58,"")</f>
        <v/>
      </c>
      <c r="F84" s="186" t="str">
        <f t="shared" ref="F84:N84" si="71">IFERROR(F83/F$58,"")</f>
        <v/>
      </c>
      <c r="G84" s="186" t="str">
        <f t="shared" si="71"/>
        <v/>
      </c>
      <c r="H84" s="186" t="str">
        <f t="shared" si="71"/>
        <v/>
      </c>
      <c r="I84" s="186" t="str">
        <f t="shared" si="71"/>
        <v/>
      </c>
      <c r="J84" s="186" t="str">
        <f t="shared" si="71"/>
        <v/>
      </c>
      <c r="K84" s="186" t="str">
        <f t="shared" si="71"/>
        <v/>
      </c>
      <c r="L84" s="186" t="str">
        <f t="shared" si="71"/>
        <v/>
      </c>
      <c r="M84" s="186" t="str">
        <f t="shared" si="71"/>
        <v/>
      </c>
      <c r="N84" s="186" t="str">
        <f t="shared" si="71"/>
        <v/>
      </c>
      <c r="O84" s="232">
        <f>O83/O58</f>
        <v>0</v>
      </c>
    </row>
    <row r="85" spans="1:15" ht="24" x14ac:dyDescent="0.25">
      <c r="A85" s="29" t="s">
        <v>225</v>
      </c>
      <c r="B85" s="204" t="s">
        <v>83</v>
      </c>
      <c r="C85" s="384">
        <v>0</v>
      </c>
      <c r="D85" s="379">
        <v>0</v>
      </c>
      <c r="E85" s="40"/>
      <c r="F85" s="40"/>
      <c r="G85" s="269"/>
      <c r="H85" s="269"/>
      <c r="I85" s="269"/>
      <c r="J85" s="269"/>
      <c r="K85" s="269"/>
      <c r="L85" s="269"/>
      <c r="M85" s="269"/>
      <c r="N85" s="304"/>
      <c r="O85" s="198">
        <f>SUM(C85:N85)</f>
        <v>0</v>
      </c>
    </row>
    <row r="86" spans="1:15" x14ac:dyDescent="0.25">
      <c r="A86" s="29" t="s">
        <v>226</v>
      </c>
      <c r="B86" s="184" t="s">
        <v>80</v>
      </c>
      <c r="C86" s="383">
        <f>C85/C58</f>
        <v>0</v>
      </c>
      <c r="D86" s="383">
        <f t="shared" ref="D86" si="72">D85/D58</f>
        <v>0</v>
      </c>
      <c r="E86" s="186" t="str">
        <f>IFERROR(E85/E$58,"")</f>
        <v/>
      </c>
      <c r="F86" s="186" t="str">
        <f t="shared" ref="F86:N86" si="73">IFERROR(F85/F$58,"")</f>
        <v/>
      </c>
      <c r="G86" s="186" t="str">
        <f t="shared" si="73"/>
        <v/>
      </c>
      <c r="H86" s="186" t="str">
        <f t="shared" si="73"/>
        <v/>
      </c>
      <c r="I86" s="186" t="str">
        <f t="shared" si="73"/>
        <v/>
      </c>
      <c r="J86" s="186" t="str">
        <f t="shared" si="73"/>
        <v/>
      </c>
      <c r="K86" s="186" t="str">
        <f t="shared" si="73"/>
        <v/>
      </c>
      <c r="L86" s="186" t="str">
        <f t="shared" si="73"/>
        <v/>
      </c>
      <c r="M86" s="186" t="str">
        <f t="shared" si="73"/>
        <v/>
      </c>
      <c r="N86" s="186" t="str">
        <f t="shared" si="73"/>
        <v/>
      </c>
      <c r="O86" s="232">
        <f>O85/O58</f>
        <v>0</v>
      </c>
    </row>
    <row r="87" spans="1:15" ht="24.75" x14ac:dyDescent="0.25">
      <c r="A87" s="29" t="s">
        <v>227</v>
      </c>
      <c r="B87" s="203" t="s">
        <v>84</v>
      </c>
      <c r="C87" s="384">
        <v>1</v>
      </c>
      <c r="D87" s="379">
        <v>0</v>
      </c>
      <c r="E87" s="40"/>
      <c r="F87" s="40"/>
      <c r="G87" s="269"/>
      <c r="H87" s="269"/>
      <c r="I87" s="269"/>
      <c r="J87" s="269"/>
      <c r="K87" s="269"/>
      <c r="L87" s="269"/>
      <c r="M87" s="269"/>
      <c r="N87" s="304"/>
      <c r="O87" s="198">
        <f>SUM(C87:N87)</f>
        <v>1</v>
      </c>
    </row>
    <row r="88" spans="1:15" x14ac:dyDescent="0.25">
      <c r="A88" s="29" t="s">
        <v>230</v>
      </c>
      <c r="B88" s="184" t="s">
        <v>80</v>
      </c>
      <c r="C88" s="383">
        <f>C87/C58</f>
        <v>1</v>
      </c>
      <c r="D88" s="383">
        <f t="shared" ref="D88" si="74">D87/D58</f>
        <v>0</v>
      </c>
      <c r="E88" s="186" t="str">
        <f>IFERROR(E87/E$58,"")</f>
        <v/>
      </c>
      <c r="F88" s="186" t="str">
        <f t="shared" ref="F88:N88" si="75">IFERROR(F87/F$58,"")</f>
        <v/>
      </c>
      <c r="G88" s="186" t="str">
        <f t="shared" si="75"/>
        <v/>
      </c>
      <c r="H88" s="186" t="str">
        <f t="shared" si="75"/>
        <v/>
      </c>
      <c r="I88" s="186" t="str">
        <f t="shared" si="75"/>
        <v/>
      </c>
      <c r="J88" s="186" t="str">
        <f t="shared" si="75"/>
        <v/>
      </c>
      <c r="K88" s="186" t="str">
        <f t="shared" si="75"/>
        <v/>
      </c>
      <c r="L88" s="186" t="str">
        <f t="shared" si="75"/>
        <v/>
      </c>
      <c r="M88" s="186" t="str">
        <f t="shared" si="75"/>
        <v/>
      </c>
      <c r="N88" s="186" t="str">
        <f t="shared" si="75"/>
        <v/>
      </c>
      <c r="O88" s="232">
        <f>O87/O58</f>
        <v>0.5</v>
      </c>
    </row>
    <row r="89" spans="1:15" ht="24.75" x14ac:dyDescent="0.25">
      <c r="A89" s="29" t="s">
        <v>231</v>
      </c>
      <c r="B89" s="203" t="s">
        <v>293</v>
      </c>
      <c r="C89" s="384">
        <v>0</v>
      </c>
      <c r="D89" s="379">
        <v>0</v>
      </c>
      <c r="E89" s="40"/>
      <c r="F89" s="40"/>
      <c r="G89" s="269"/>
      <c r="H89" s="269"/>
      <c r="I89" s="269"/>
      <c r="J89" s="269"/>
      <c r="K89" s="269"/>
      <c r="L89" s="269"/>
      <c r="M89" s="269"/>
      <c r="N89" s="304"/>
      <c r="O89" s="198">
        <f>SUM(C89:N89)</f>
        <v>0</v>
      </c>
    </row>
    <row r="90" spans="1:15" x14ac:dyDescent="0.25">
      <c r="A90" s="29" t="s">
        <v>233</v>
      </c>
      <c r="B90" s="184" t="s">
        <v>80</v>
      </c>
      <c r="C90" s="383">
        <f>C89/C58</f>
        <v>0</v>
      </c>
      <c r="D90" s="383">
        <f t="shared" ref="D90" si="76">D89/D58</f>
        <v>0</v>
      </c>
      <c r="E90" s="186" t="str">
        <f>IFERROR(E89/E$58,"")</f>
        <v/>
      </c>
      <c r="F90" s="186" t="str">
        <f t="shared" ref="F90:N90" si="77">IFERROR(F89/F$58,"")</f>
        <v/>
      </c>
      <c r="G90" s="186" t="str">
        <f t="shared" si="77"/>
        <v/>
      </c>
      <c r="H90" s="186" t="str">
        <f t="shared" si="77"/>
        <v/>
      </c>
      <c r="I90" s="186" t="str">
        <f t="shared" si="77"/>
        <v/>
      </c>
      <c r="J90" s="186" t="str">
        <f t="shared" si="77"/>
        <v/>
      </c>
      <c r="K90" s="186" t="str">
        <f t="shared" si="77"/>
        <v/>
      </c>
      <c r="L90" s="186" t="str">
        <f t="shared" si="77"/>
        <v/>
      </c>
      <c r="M90" s="186" t="str">
        <f t="shared" si="77"/>
        <v/>
      </c>
      <c r="N90" s="186" t="str">
        <f t="shared" si="77"/>
        <v/>
      </c>
      <c r="O90" s="232">
        <f>O89/O58</f>
        <v>0</v>
      </c>
    </row>
    <row r="91" spans="1:15" ht="24.75" x14ac:dyDescent="0.25">
      <c r="A91" s="29" t="s">
        <v>234</v>
      </c>
      <c r="B91" s="203" t="s">
        <v>294</v>
      </c>
      <c r="C91" s="392">
        <v>0</v>
      </c>
      <c r="D91" s="379">
        <v>0</v>
      </c>
      <c r="E91" s="40"/>
      <c r="F91" s="40"/>
      <c r="G91" s="269"/>
      <c r="H91" s="269"/>
      <c r="I91" s="269"/>
      <c r="J91" s="269"/>
      <c r="K91" s="269"/>
      <c r="L91" s="269"/>
      <c r="M91" s="269"/>
      <c r="N91" s="304"/>
      <c r="O91" s="198">
        <f>SUM(C91:N91)</f>
        <v>0</v>
      </c>
    </row>
    <row r="92" spans="1:15" x14ac:dyDescent="0.25">
      <c r="A92" s="29" t="s">
        <v>235</v>
      </c>
      <c r="B92" s="184" t="s">
        <v>80</v>
      </c>
      <c r="C92" s="383">
        <f>C91/C58</f>
        <v>0</v>
      </c>
      <c r="D92" s="383">
        <f t="shared" ref="D92" si="78">D91/D58</f>
        <v>0</v>
      </c>
      <c r="E92" s="186" t="str">
        <f>IFERROR(E91/E$58,"")</f>
        <v/>
      </c>
      <c r="F92" s="186" t="str">
        <f t="shared" ref="F92:N92" si="79">IFERROR(F91/F$58,"")</f>
        <v/>
      </c>
      <c r="G92" s="186" t="str">
        <f t="shared" si="79"/>
        <v/>
      </c>
      <c r="H92" s="186" t="str">
        <f t="shared" si="79"/>
        <v/>
      </c>
      <c r="I92" s="186" t="str">
        <f t="shared" si="79"/>
        <v/>
      </c>
      <c r="J92" s="186" t="str">
        <f t="shared" si="79"/>
        <v/>
      </c>
      <c r="K92" s="186" t="str">
        <f t="shared" si="79"/>
        <v/>
      </c>
      <c r="L92" s="186" t="str">
        <f t="shared" si="79"/>
        <v/>
      </c>
      <c r="M92" s="186" t="str">
        <f t="shared" si="79"/>
        <v/>
      </c>
      <c r="N92" s="186" t="str">
        <f t="shared" si="79"/>
        <v/>
      </c>
      <c r="O92" s="232">
        <f>O91/O58</f>
        <v>0</v>
      </c>
    </row>
    <row r="93" spans="1:15" ht="24.75" x14ac:dyDescent="0.25">
      <c r="A93" s="29" t="s">
        <v>236</v>
      </c>
      <c r="B93" s="203" t="s">
        <v>295</v>
      </c>
      <c r="C93" s="384">
        <v>0</v>
      </c>
      <c r="D93" s="379">
        <v>0</v>
      </c>
      <c r="E93" s="40"/>
      <c r="F93" s="40"/>
      <c r="G93" s="269"/>
      <c r="H93" s="269"/>
      <c r="I93" s="269"/>
      <c r="J93" s="269"/>
      <c r="K93" s="269"/>
      <c r="L93" s="269"/>
      <c r="M93" s="269"/>
      <c r="N93" s="304"/>
      <c r="O93" s="198">
        <f>SUM(C93:N93)</f>
        <v>0</v>
      </c>
    </row>
    <row r="94" spans="1:15" x14ac:dyDescent="0.25">
      <c r="A94" s="29" t="s">
        <v>237</v>
      </c>
      <c r="B94" s="184" t="s">
        <v>80</v>
      </c>
      <c r="C94" s="383">
        <f>C93/C58</f>
        <v>0</v>
      </c>
      <c r="D94" s="383">
        <f t="shared" ref="D94" si="80">D93/D58</f>
        <v>0</v>
      </c>
      <c r="E94" s="186" t="str">
        <f>IFERROR(E93/E$58,"")</f>
        <v/>
      </c>
      <c r="F94" s="186" t="str">
        <f t="shared" ref="F94:N94" si="81">IFERROR(F93/F$58,"")</f>
        <v/>
      </c>
      <c r="G94" s="186" t="str">
        <f t="shared" si="81"/>
        <v/>
      </c>
      <c r="H94" s="186" t="str">
        <f t="shared" si="81"/>
        <v/>
      </c>
      <c r="I94" s="186" t="str">
        <f t="shared" si="81"/>
        <v/>
      </c>
      <c r="J94" s="186" t="str">
        <f t="shared" si="81"/>
        <v/>
      </c>
      <c r="K94" s="186" t="str">
        <f t="shared" si="81"/>
        <v/>
      </c>
      <c r="L94" s="186" t="str">
        <f t="shared" si="81"/>
        <v/>
      </c>
      <c r="M94" s="186" t="str">
        <f t="shared" si="81"/>
        <v/>
      </c>
      <c r="N94" s="186" t="str">
        <f t="shared" si="81"/>
        <v/>
      </c>
      <c r="O94" s="232">
        <f>O93/O58</f>
        <v>0</v>
      </c>
    </row>
    <row r="95" spans="1:15" ht="24.75" x14ac:dyDescent="0.25">
      <c r="A95" s="29" t="s">
        <v>298</v>
      </c>
      <c r="B95" s="203" t="s">
        <v>296</v>
      </c>
      <c r="C95" s="392">
        <f>C58-C61-C79-C81-C83-C85-C87-C89-C91-C93</f>
        <v>0</v>
      </c>
      <c r="D95" s="392">
        <f>D58-D61-D79-D81-D83-D85-D87-D89-D91-D93</f>
        <v>0</v>
      </c>
      <c r="E95" s="73"/>
      <c r="F95" s="73"/>
      <c r="G95" s="271"/>
      <c r="H95" s="271"/>
      <c r="I95" s="271"/>
      <c r="J95" s="271"/>
      <c r="K95" s="271"/>
      <c r="L95" s="271"/>
      <c r="M95" s="271"/>
      <c r="N95" s="304"/>
      <c r="O95" s="198">
        <f>SUM(C95:N95)</f>
        <v>0</v>
      </c>
    </row>
    <row r="96" spans="1:15" ht="15.75" thickBot="1" x14ac:dyDescent="0.3">
      <c r="A96" s="29" t="s">
        <v>299</v>
      </c>
      <c r="B96" s="205" t="s">
        <v>80</v>
      </c>
      <c r="C96" s="390">
        <f>C95/C58</f>
        <v>0</v>
      </c>
      <c r="D96" s="388">
        <f t="shared" ref="D96" si="82">D95/D58</f>
        <v>0</v>
      </c>
      <c r="E96" s="186" t="str">
        <f>IFERROR(E95/E$58,"")</f>
        <v/>
      </c>
      <c r="F96" s="186" t="str">
        <f t="shared" ref="F96:N96" si="83">IFERROR(F95/F$58,"")</f>
        <v/>
      </c>
      <c r="G96" s="186" t="str">
        <f t="shared" si="83"/>
        <v/>
      </c>
      <c r="H96" s="186" t="str">
        <f t="shared" si="83"/>
        <v/>
      </c>
      <c r="I96" s="186" t="str">
        <f t="shared" si="83"/>
        <v/>
      </c>
      <c r="J96" s="186" t="str">
        <f t="shared" si="83"/>
        <v/>
      </c>
      <c r="K96" s="186" t="str">
        <f t="shared" si="83"/>
        <v/>
      </c>
      <c r="L96" s="186" t="str">
        <f t="shared" si="83"/>
        <v/>
      </c>
      <c r="M96" s="186" t="str">
        <f t="shared" si="83"/>
        <v/>
      </c>
      <c r="N96" s="186" t="str">
        <f t="shared" si="83"/>
        <v/>
      </c>
      <c r="O96" s="234">
        <f>O95/O58</f>
        <v>0</v>
      </c>
    </row>
  </sheetData>
  <pageMargins left="0.7" right="0.7" top="0.75" bottom="0.75" header="0.3" footer="0.3"/>
  <pageSetup paperSize="9" scale="4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96"/>
  <sheetViews>
    <sheetView view="pageBreakPreview" zoomScaleNormal="100" zoomScaleSheetLayoutView="100" workbookViewId="0">
      <selection activeCell="B2" sqref="B2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13" t="s">
        <v>319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7"/>
    </row>
    <row r="2" spans="1:15" ht="48" thickBot="1" x14ac:dyDescent="0.3">
      <c r="A2" s="214" t="s">
        <v>6</v>
      </c>
      <c r="B2" s="58" t="s">
        <v>0</v>
      </c>
      <c r="C2" s="57" t="s">
        <v>369</v>
      </c>
      <c r="D2" s="57" t="s">
        <v>372</v>
      </c>
      <c r="E2" s="57" t="s">
        <v>373</v>
      </c>
      <c r="F2" s="57" t="s">
        <v>374</v>
      </c>
      <c r="G2" s="57" t="s">
        <v>375</v>
      </c>
      <c r="H2" s="57" t="s">
        <v>376</v>
      </c>
      <c r="I2" s="57" t="s">
        <v>377</v>
      </c>
      <c r="J2" s="57" t="s">
        <v>378</v>
      </c>
      <c r="K2" s="57" t="s">
        <v>379</v>
      </c>
      <c r="L2" s="57" t="s">
        <v>380</v>
      </c>
      <c r="M2" s="57" t="s">
        <v>381</v>
      </c>
      <c r="N2" s="57" t="s">
        <v>382</v>
      </c>
      <c r="O2" s="57" t="s">
        <v>383</v>
      </c>
    </row>
    <row r="3" spans="1:15" ht="15.75" thickBot="1" x14ac:dyDescent="0.3">
      <c r="A3" s="13" t="s">
        <v>7</v>
      </c>
      <c r="B3" s="5" t="s">
        <v>5</v>
      </c>
      <c r="C3" s="332">
        <v>88</v>
      </c>
      <c r="D3" s="376">
        <v>85</v>
      </c>
      <c r="E3" s="376">
        <v>90</v>
      </c>
      <c r="F3" s="448"/>
      <c r="G3" s="448"/>
      <c r="H3" s="448"/>
      <c r="I3" s="448"/>
      <c r="J3" s="448"/>
      <c r="K3" s="448"/>
      <c r="L3" s="448"/>
      <c r="M3" s="448"/>
      <c r="N3" s="448"/>
      <c r="O3" s="448"/>
    </row>
    <row r="4" spans="1:15" x14ac:dyDescent="0.25">
      <c r="A4" s="13" t="s">
        <v>8</v>
      </c>
      <c r="B4" s="174" t="s">
        <v>41</v>
      </c>
      <c r="C4" s="176">
        <v>77</v>
      </c>
      <c r="D4" s="377">
        <v>76</v>
      </c>
      <c r="E4" s="377">
        <v>80</v>
      </c>
      <c r="F4" s="208" t="str">
        <f>IFERROR(F3/F$3,"")</f>
        <v/>
      </c>
      <c r="G4" s="208" t="str">
        <f t="shared" ref="G4:O4" si="0">IFERROR(G3/G$3,"")</f>
        <v/>
      </c>
      <c r="H4" s="208" t="str">
        <f t="shared" si="0"/>
        <v/>
      </c>
      <c r="I4" s="208" t="str">
        <f t="shared" si="0"/>
        <v/>
      </c>
      <c r="J4" s="208" t="str">
        <f t="shared" si="0"/>
        <v/>
      </c>
      <c r="K4" s="208" t="str">
        <f t="shared" si="0"/>
        <v/>
      </c>
      <c r="L4" s="208" t="str">
        <f t="shared" si="0"/>
        <v/>
      </c>
      <c r="M4" s="208" t="str">
        <f t="shared" si="0"/>
        <v/>
      </c>
      <c r="N4" s="208" t="str">
        <f t="shared" si="0"/>
        <v/>
      </c>
      <c r="O4" s="208" t="str">
        <f t="shared" si="0"/>
        <v/>
      </c>
    </row>
    <row r="5" spans="1:15" ht="15.75" thickBot="1" x14ac:dyDescent="0.3">
      <c r="A5" s="13" t="s">
        <v>9</v>
      </c>
      <c r="B5" s="173" t="s">
        <v>15</v>
      </c>
      <c r="C5" s="333">
        <f>C4/$C$3</f>
        <v>0.875</v>
      </c>
      <c r="D5" s="378">
        <v>0.88372093023255816</v>
      </c>
      <c r="E5" s="378">
        <v>0.88888888888888884</v>
      </c>
      <c r="F5" s="40"/>
      <c r="G5" s="40"/>
      <c r="H5" s="269"/>
      <c r="I5" s="269"/>
      <c r="J5" s="269"/>
      <c r="K5" s="269"/>
      <c r="L5" s="269"/>
      <c r="M5" s="269"/>
      <c r="N5" s="269"/>
      <c r="O5" s="304"/>
    </row>
    <row r="6" spans="1:15" x14ac:dyDescent="0.25">
      <c r="A6" s="13" t="s">
        <v>10</v>
      </c>
      <c r="B6" s="178" t="s">
        <v>285</v>
      </c>
      <c r="C6" s="239">
        <v>6</v>
      </c>
      <c r="D6" s="410">
        <v>8</v>
      </c>
      <c r="E6" s="377">
        <v>9</v>
      </c>
      <c r="F6" s="208" t="str">
        <f>IFERROR(F5/F$3,"")</f>
        <v/>
      </c>
      <c r="G6" s="208" t="str">
        <f t="shared" ref="G6:O6" si="1">IFERROR(G5/G$3,"")</f>
        <v/>
      </c>
      <c r="H6" s="208" t="str">
        <f t="shared" si="1"/>
        <v/>
      </c>
      <c r="I6" s="208" t="str">
        <f t="shared" si="1"/>
        <v/>
      </c>
      <c r="J6" s="208" t="str">
        <f t="shared" si="1"/>
        <v/>
      </c>
      <c r="K6" s="208" t="str">
        <f t="shared" si="1"/>
        <v/>
      </c>
      <c r="L6" s="208" t="str">
        <f t="shared" si="1"/>
        <v/>
      </c>
      <c r="M6" s="208" t="str">
        <f t="shared" si="1"/>
        <v/>
      </c>
      <c r="N6" s="208" t="str">
        <f t="shared" si="1"/>
        <v/>
      </c>
      <c r="O6" s="208" t="str">
        <f t="shared" si="1"/>
        <v/>
      </c>
    </row>
    <row r="7" spans="1:15" ht="15.75" thickBot="1" x14ac:dyDescent="0.3">
      <c r="A7" s="13" t="s">
        <v>11</v>
      </c>
      <c r="B7" s="173" t="s">
        <v>15</v>
      </c>
      <c r="C7" s="333">
        <f>C6/$C$3</f>
        <v>6.8181818181818177E-2</v>
      </c>
      <c r="D7" s="378">
        <v>9.3023255813953487E-2</v>
      </c>
      <c r="E7" s="378">
        <v>0.1</v>
      </c>
      <c r="F7" s="40"/>
      <c r="G7" s="40"/>
      <c r="H7" s="269"/>
      <c r="I7" s="269"/>
      <c r="J7" s="269"/>
      <c r="K7" s="269"/>
      <c r="L7" s="269"/>
      <c r="M7" s="269"/>
      <c r="N7" s="269"/>
      <c r="O7" s="304"/>
    </row>
    <row r="8" spans="1:15" x14ac:dyDescent="0.25">
      <c r="A8" s="13" t="s">
        <v>12</v>
      </c>
      <c r="B8" s="178" t="s">
        <v>16</v>
      </c>
      <c r="C8" s="239">
        <v>17</v>
      </c>
      <c r="D8" s="410">
        <v>18</v>
      </c>
      <c r="E8" s="377">
        <v>18</v>
      </c>
      <c r="F8" s="208" t="str">
        <f>IFERROR(F7/F$3,"")</f>
        <v/>
      </c>
      <c r="G8" s="208" t="str">
        <f t="shared" ref="G8:O8" si="2">IFERROR(G7/G$3,"")</f>
        <v/>
      </c>
      <c r="H8" s="208" t="str">
        <f t="shared" si="2"/>
        <v/>
      </c>
      <c r="I8" s="208" t="str">
        <f t="shared" si="2"/>
        <v/>
      </c>
      <c r="J8" s="208" t="str">
        <f t="shared" si="2"/>
        <v/>
      </c>
      <c r="K8" s="208" t="str">
        <f t="shared" si="2"/>
        <v/>
      </c>
      <c r="L8" s="208" t="str">
        <f t="shared" si="2"/>
        <v/>
      </c>
      <c r="M8" s="208" t="str">
        <f t="shared" si="2"/>
        <v/>
      </c>
      <c r="N8" s="208" t="str">
        <f t="shared" si="2"/>
        <v/>
      </c>
      <c r="O8" s="208" t="str">
        <f t="shared" si="2"/>
        <v/>
      </c>
    </row>
    <row r="9" spans="1:15" ht="15.75" thickBot="1" x14ac:dyDescent="0.3">
      <c r="A9" s="13" t="s">
        <v>13</v>
      </c>
      <c r="B9" s="173" t="s">
        <v>15</v>
      </c>
      <c r="C9" s="333">
        <f>C8/$C$3</f>
        <v>0.19318181818181818</v>
      </c>
      <c r="D9" s="378">
        <v>0.20930232558139536</v>
      </c>
      <c r="E9" s="378">
        <v>0.2</v>
      </c>
      <c r="F9" s="40"/>
      <c r="G9" s="40"/>
      <c r="H9" s="269"/>
      <c r="I9" s="269"/>
      <c r="J9" s="269"/>
      <c r="K9" s="269"/>
      <c r="L9" s="269"/>
      <c r="M9" s="269"/>
      <c r="N9" s="269"/>
      <c r="O9" s="304"/>
    </row>
    <row r="10" spans="1:15" x14ac:dyDescent="0.25">
      <c r="A10" s="13" t="s">
        <v>18</v>
      </c>
      <c r="B10" s="178" t="s">
        <v>17</v>
      </c>
      <c r="C10" s="239">
        <v>49</v>
      </c>
      <c r="D10" s="410">
        <v>45</v>
      </c>
      <c r="E10" s="377">
        <v>48</v>
      </c>
      <c r="F10" s="208" t="str">
        <f>IFERROR(F9/F$3,"")</f>
        <v/>
      </c>
      <c r="G10" s="208" t="str">
        <f t="shared" ref="G10:O10" si="3">IFERROR(G9/G$3,"")</f>
        <v/>
      </c>
      <c r="H10" s="208" t="str">
        <f t="shared" si="3"/>
        <v/>
      </c>
      <c r="I10" s="208" t="str">
        <f t="shared" si="3"/>
        <v/>
      </c>
      <c r="J10" s="208" t="str">
        <f t="shared" si="3"/>
        <v/>
      </c>
      <c r="K10" s="208" t="str">
        <f t="shared" si="3"/>
        <v/>
      </c>
      <c r="L10" s="208" t="str">
        <f t="shared" si="3"/>
        <v/>
      </c>
      <c r="M10" s="208" t="str">
        <f t="shared" si="3"/>
        <v/>
      </c>
      <c r="N10" s="208" t="str">
        <f t="shared" si="3"/>
        <v/>
      </c>
      <c r="O10" s="208" t="str">
        <f t="shared" si="3"/>
        <v/>
      </c>
    </row>
    <row r="11" spans="1:15" ht="15.75" thickBot="1" x14ac:dyDescent="0.3">
      <c r="A11" s="13" t="s">
        <v>19</v>
      </c>
      <c r="B11" s="173" t="s">
        <v>15</v>
      </c>
      <c r="C11" s="333">
        <f>C10/$C$3</f>
        <v>0.55681818181818177</v>
      </c>
      <c r="D11" s="378">
        <v>0.52325581395348841</v>
      </c>
      <c r="E11" s="378">
        <v>0.53333333333333333</v>
      </c>
      <c r="F11" s="40"/>
      <c r="G11" s="40"/>
      <c r="H11" s="269"/>
      <c r="I11" s="269"/>
      <c r="J11" s="269"/>
      <c r="K11" s="269"/>
      <c r="L11" s="269"/>
      <c r="M11" s="269"/>
      <c r="N11" s="269"/>
      <c r="O11" s="304"/>
    </row>
    <row r="12" spans="1:15" x14ac:dyDescent="0.25">
      <c r="A12" s="13" t="s">
        <v>20</v>
      </c>
      <c r="B12" s="180" t="s">
        <v>38</v>
      </c>
      <c r="C12" s="239">
        <v>15</v>
      </c>
      <c r="D12" s="410">
        <v>12</v>
      </c>
      <c r="E12" s="377">
        <v>14</v>
      </c>
      <c r="F12" s="208" t="str">
        <f>IFERROR(F11/F$3,"")</f>
        <v/>
      </c>
      <c r="G12" s="208" t="str">
        <f t="shared" ref="G12:O12" si="4">IFERROR(G11/G$3,"")</f>
        <v/>
      </c>
      <c r="H12" s="208" t="str">
        <f t="shared" si="4"/>
        <v/>
      </c>
      <c r="I12" s="208" t="str">
        <f t="shared" si="4"/>
        <v/>
      </c>
      <c r="J12" s="208" t="str">
        <f t="shared" si="4"/>
        <v/>
      </c>
      <c r="K12" s="208" t="str">
        <f t="shared" si="4"/>
        <v/>
      </c>
      <c r="L12" s="208" t="str">
        <f t="shared" si="4"/>
        <v/>
      </c>
      <c r="M12" s="208" t="str">
        <f t="shared" si="4"/>
        <v/>
      </c>
      <c r="N12" s="208" t="str">
        <f t="shared" si="4"/>
        <v/>
      </c>
      <c r="O12" s="208" t="str">
        <f t="shared" si="4"/>
        <v/>
      </c>
    </row>
    <row r="13" spans="1:15" ht="15.75" thickBot="1" x14ac:dyDescent="0.3">
      <c r="A13" s="13" t="s">
        <v>21</v>
      </c>
      <c r="B13" s="173" t="s">
        <v>15</v>
      </c>
      <c r="C13" s="333">
        <f>C12/$C$3</f>
        <v>0.17045454545454544</v>
      </c>
      <c r="D13" s="378">
        <v>0.13953488372093023</v>
      </c>
      <c r="E13" s="378">
        <v>0.15555555555555556</v>
      </c>
      <c r="F13" s="40"/>
      <c r="G13" s="40"/>
      <c r="H13" s="269"/>
      <c r="I13" s="269"/>
      <c r="J13" s="269"/>
      <c r="K13" s="269"/>
      <c r="L13" s="269"/>
      <c r="M13" s="269"/>
      <c r="N13" s="269"/>
      <c r="O13" s="304"/>
    </row>
    <row r="14" spans="1:15" x14ac:dyDescent="0.25">
      <c r="A14" s="13" t="s">
        <v>22</v>
      </c>
      <c r="B14" s="178" t="s">
        <v>39</v>
      </c>
      <c r="C14" s="239">
        <v>14</v>
      </c>
      <c r="D14" s="410">
        <v>14</v>
      </c>
      <c r="E14" s="377">
        <v>14</v>
      </c>
      <c r="F14" s="208" t="str">
        <f>IFERROR(F13/F$3,"")</f>
        <v/>
      </c>
      <c r="G14" s="208" t="str">
        <f t="shared" ref="G14:O14" si="5">IFERROR(G13/G$3,"")</f>
        <v/>
      </c>
      <c r="H14" s="208" t="str">
        <f t="shared" si="5"/>
        <v/>
      </c>
      <c r="I14" s="208" t="str">
        <f t="shared" si="5"/>
        <v/>
      </c>
      <c r="J14" s="208" t="str">
        <f t="shared" si="5"/>
        <v/>
      </c>
      <c r="K14" s="208" t="str">
        <f t="shared" si="5"/>
        <v/>
      </c>
      <c r="L14" s="208" t="str">
        <f t="shared" si="5"/>
        <v/>
      </c>
      <c r="M14" s="208" t="str">
        <f t="shared" si="5"/>
        <v/>
      </c>
      <c r="N14" s="208" t="str">
        <f t="shared" si="5"/>
        <v/>
      </c>
      <c r="O14" s="208" t="str">
        <f t="shared" si="5"/>
        <v/>
      </c>
    </row>
    <row r="15" spans="1:15" ht="15.75" thickBot="1" x14ac:dyDescent="0.3">
      <c r="A15" s="13" t="s">
        <v>23</v>
      </c>
      <c r="B15" s="173" t="s">
        <v>15</v>
      </c>
      <c r="C15" s="333">
        <f>C14/$C$3</f>
        <v>0.15909090909090909</v>
      </c>
      <c r="D15" s="378">
        <v>0.16279069767441862</v>
      </c>
      <c r="E15" s="378">
        <v>0.15555555555555556</v>
      </c>
      <c r="F15" s="40"/>
      <c r="G15" s="40"/>
      <c r="H15" s="269"/>
      <c r="I15" s="269"/>
      <c r="J15" s="269"/>
      <c r="K15" s="269"/>
      <c r="L15" s="269"/>
      <c r="M15" s="269"/>
      <c r="N15" s="269"/>
      <c r="O15" s="304"/>
    </row>
    <row r="16" spans="1:15" x14ac:dyDescent="0.25">
      <c r="A16" s="13" t="s">
        <v>24</v>
      </c>
      <c r="B16" s="178" t="s">
        <v>40</v>
      </c>
      <c r="C16" s="239">
        <v>15</v>
      </c>
      <c r="D16" s="410">
        <v>13</v>
      </c>
      <c r="E16" s="377">
        <v>14</v>
      </c>
      <c r="F16" s="208" t="str">
        <f>IFERROR(F15/F$3,"")</f>
        <v/>
      </c>
      <c r="G16" s="208" t="str">
        <f t="shared" ref="G16:O16" si="6">IFERROR(G15/G$3,"")</f>
        <v/>
      </c>
      <c r="H16" s="208" t="str">
        <f t="shared" si="6"/>
        <v/>
      </c>
      <c r="I16" s="208" t="str">
        <f t="shared" si="6"/>
        <v/>
      </c>
      <c r="J16" s="208" t="str">
        <f t="shared" si="6"/>
        <v/>
      </c>
      <c r="K16" s="208" t="str">
        <f t="shared" si="6"/>
        <v/>
      </c>
      <c r="L16" s="208" t="str">
        <f t="shared" si="6"/>
        <v/>
      </c>
      <c r="M16" s="208" t="str">
        <f t="shared" si="6"/>
        <v/>
      </c>
      <c r="N16" s="208" t="str">
        <f t="shared" si="6"/>
        <v/>
      </c>
      <c r="O16" s="208" t="str">
        <f t="shared" si="6"/>
        <v/>
      </c>
    </row>
    <row r="17" spans="1:15" ht="15.75" thickBot="1" x14ac:dyDescent="0.3">
      <c r="A17" s="13" t="s">
        <v>25</v>
      </c>
      <c r="B17" s="181" t="s">
        <v>15</v>
      </c>
      <c r="C17" s="333">
        <f>C16/$C$3</f>
        <v>0.17045454545454544</v>
      </c>
      <c r="D17" s="378">
        <v>0.15116279069767441</v>
      </c>
      <c r="E17" s="378">
        <v>0.15555555555555556</v>
      </c>
      <c r="F17" s="40"/>
      <c r="G17" s="40"/>
      <c r="H17" s="269"/>
      <c r="I17" s="269"/>
      <c r="J17" s="269"/>
      <c r="K17" s="269"/>
      <c r="L17" s="269"/>
      <c r="M17" s="269"/>
      <c r="N17" s="269"/>
      <c r="O17" s="304"/>
    </row>
    <row r="18" spans="1:15" x14ac:dyDescent="0.25">
      <c r="A18" s="13" t="s">
        <v>26</v>
      </c>
      <c r="B18" s="178" t="s">
        <v>124</v>
      </c>
      <c r="C18" s="239">
        <v>5</v>
      </c>
      <c r="D18" s="410">
        <v>4</v>
      </c>
      <c r="E18" s="377">
        <v>7</v>
      </c>
      <c r="F18" s="208" t="str">
        <f>IFERROR(F17/F$3,"")</f>
        <v/>
      </c>
      <c r="G18" s="208" t="str">
        <f t="shared" ref="G18:O18" si="7">IFERROR(G17/G$3,"")</f>
        <v/>
      </c>
      <c r="H18" s="208" t="str">
        <f t="shared" si="7"/>
        <v/>
      </c>
      <c r="I18" s="208" t="str">
        <f t="shared" si="7"/>
        <v/>
      </c>
      <c r="J18" s="208" t="str">
        <f t="shared" si="7"/>
        <v/>
      </c>
      <c r="K18" s="208" t="str">
        <f t="shared" si="7"/>
        <v/>
      </c>
      <c r="L18" s="208" t="str">
        <f t="shared" si="7"/>
        <v/>
      </c>
      <c r="M18" s="208" t="str">
        <f t="shared" si="7"/>
        <v/>
      </c>
      <c r="N18" s="208" t="str">
        <f t="shared" si="7"/>
        <v/>
      </c>
      <c r="O18" s="208" t="str">
        <f t="shared" si="7"/>
        <v/>
      </c>
    </row>
    <row r="19" spans="1:15" ht="15.75" thickBot="1" x14ac:dyDescent="0.3">
      <c r="A19" s="13" t="s">
        <v>27</v>
      </c>
      <c r="B19" s="182" t="s">
        <v>15</v>
      </c>
      <c r="C19" s="333">
        <f>C18/$C$3</f>
        <v>5.6818181818181816E-2</v>
      </c>
      <c r="D19" s="378">
        <v>4.6511627906976744E-2</v>
      </c>
      <c r="E19" s="378">
        <v>7.7777777777777779E-2</v>
      </c>
      <c r="F19" s="208"/>
      <c r="G19" s="208"/>
      <c r="H19" s="208"/>
      <c r="I19" s="208"/>
      <c r="J19" s="208"/>
      <c r="K19" s="208"/>
      <c r="L19" s="208"/>
      <c r="M19" s="208"/>
      <c r="N19" s="208"/>
      <c r="O19" s="316" t="e">
        <f>O18/$O$3</f>
        <v>#VALUE!</v>
      </c>
    </row>
    <row r="20" spans="1:15" ht="20.100000000000001" customHeight="1" thickBot="1" x14ac:dyDescent="0.3">
      <c r="A20" s="20" t="s">
        <v>320</v>
      </c>
      <c r="C20" s="18"/>
      <c r="D20" s="18"/>
      <c r="E20" s="18"/>
      <c r="F20" s="18"/>
      <c r="G20" s="18"/>
      <c r="H20" s="18"/>
      <c r="I20" s="18"/>
      <c r="J20" s="18"/>
      <c r="K20" s="153"/>
      <c r="L20" s="18"/>
      <c r="M20" s="18"/>
      <c r="N20" s="18"/>
      <c r="O20" s="18"/>
    </row>
    <row r="21" spans="1:15" ht="48" thickBot="1" x14ac:dyDescent="0.3">
      <c r="A21" s="59" t="s">
        <v>6</v>
      </c>
      <c r="B21" s="50" t="s">
        <v>0</v>
      </c>
      <c r="C21" s="51" t="s">
        <v>372</v>
      </c>
      <c r="D21" s="51" t="s">
        <v>373</v>
      </c>
      <c r="E21" s="51" t="s">
        <v>374</v>
      </c>
      <c r="F21" s="51" t="s">
        <v>375</v>
      </c>
      <c r="G21" s="51" t="s">
        <v>376</v>
      </c>
      <c r="H21" s="51" t="s">
        <v>377</v>
      </c>
      <c r="I21" s="51" t="s">
        <v>378</v>
      </c>
      <c r="J21" s="51" t="s">
        <v>379</v>
      </c>
      <c r="K21" s="51" t="s">
        <v>380</v>
      </c>
      <c r="L21" s="51" t="s">
        <v>381</v>
      </c>
      <c r="M21" s="51" t="s">
        <v>382</v>
      </c>
      <c r="N21" s="51" t="s">
        <v>383</v>
      </c>
      <c r="O21" s="52" t="s">
        <v>105</v>
      </c>
    </row>
    <row r="22" spans="1:15" ht="15.75" thickBot="1" x14ac:dyDescent="0.3">
      <c r="A22" s="10" t="s">
        <v>28</v>
      </c>
      <c r="B22" s="9" t="s">
        <v>291</v>
      </c>
      <c r="C22" s="381">
        <v>12</v>
      </c>
      <c r="D22" s="381">
        <v>19</v>
      </c>
      <c r="E22" s="8"/>
      <c r="F22" s="8"/>
      <c r="G22" s="8"/>
      <c r="H22" s="8"/>
      <c r="I22" s="8"/>
      <c r="J22" s="8"/>
      <c r="K22" s="8"/>
      <c r="L22" s="8"/>
      <c r="M22" s="8"/>
      <c r="N22" s="8"/>
      <c r="O22" s="8">
        <f>SUM(C22:N22)</f>
        <v>31</v>
      </c>
    </row>
    <row r="23" spans="1:15" x14ac:dyDescent="0.25">
      <c r="A23" s="10" t="s">
        <v>29</v>
      </c>
      <c r="B23" s="185" t="s">
        <v>44</v>
      </c>
      <c r="C23" s="377">
        <v>4</v>
      </c>
      <c r="D23" s="377">
        <v>4</v>
      </c>
      <c r="E23" s="177"/>
      <c r="F23" s="177"/>
      <c r="G23" s="268"/>
      <c r="H23" s="268"/>
      <c r="I23" s="268"/>
      <c r="J23" s="268"/>
      <c r="K23" s="268"/>
      <c r="L23" s="268"/>
      <c r="M23" s="268"/>
      <c r="N23" s="303"/>
      <c r="O23" s="185">
        <f>SUM(C23:N23)</f>
        <v>8</v>
      </c>
    </row>
    <row r="24" spans="1:15" ht="15.75" thickBot="1" x14ac:dyDescent="0.3">
      <c r="A24" s="10" t="s">
        <v>30</v>
      </c>
      <c r="B24" s="158" t="s">
        <v>69</v>
      </c>
      <c r="C24" s="383">
        <v>0.33333333333333331</v>
      </c>
      <c r="D24" s="383">
        <v>0.21052631578947367</v>
      </c>
      <c r="E24" s="186" t="s">
        <v>370</v>
      </c>
      <c r="F24" s="186" t="str">
        <f t="shared" ref="F24:N24" si="8">IFERROR(F23/F$22,"")</f>
        <v/>
      </c>
      <c r="G24" s="186" t="str">
        <f t="shared" si="8"/>
        <v/>
      </c>
      <c r="H24" s="186" t="str">
        <f t="shared" si="8"/>
        <v/>
      </c>
      <c r="I24" s="186" t="str">
        <f t="shared" si="8"/>
        <v/>
      </c>
      <c r="J24" s="186" t="str">
        <f t="shared" si="8"/>
        <v/>
      </c>
      <c r="K24" s="186" t="str">
        <f t="shared" si="8"/>
        <v/>
      </c>
      <c r="L24" s="186" t="str">
        <f t="shared" si="8"/>
        <v/>
      </c>
      <c r="M24" s="186" t="str">
        <f t="shared" si="8"/>
        <v/>
      </c>
      <c r="N24" s="186" t="str">
        <f t="shared" si="8"/>
        <v/>
      </c>
      <c r="O24" s="187">
        <f>O23/O22</f>
        <v>0.25806451612903225</v>
      </c>
    </row>
    <row r="25" spans="1:15" x14ac:dyDescent="0.25">
      <c r="A25" s="10" t="s">
        <v>31</v>
      </c>
      <c r="B25" s="81" t="s">
        <v>339</v>
      </c>
      <c r="C25" s="410">
        <v>5</v>
      </c>
      <c r="D25" s="377">
        <v>12</v>
      </c>
      <c r="E25" s="73"/>
      <c r="F25" s="73"/>
      <c r="G25" s="271"/>
      <c r="H25" s="271"/>
      <c r="I25" s="271"/>
      <c r="J25" s="271"/>
      <c r="K25" s="271"/>
      <c r="L25" s="271"/>
      <c r="M25" s="271"/>
      <c r="N25" s="305"/>
      <c r="O25" s="81">
        <f>SUM(C25:N25)</f>
        <v>17</v>
      </c>
    </row>
    <row r="26" spans="1:15" ht="15.75" thickBot="1" x14ac:dyDescent="0.3">
      <c r="A26" s="10" t="s">
        <v>32</v>
      </c>
      <c r="B26" s="158" t="s">
        <v>69</v>
      </c>
      <c r="C26" s="383">
        <v>0.41666666666666669</v>
      </c>
      <c r="D26" s="383">
        <v>0.63157894736842102</v>
      </c>
      <c r="E26" s="186" t="s">
        <v>370</v>
      </c>
      <c r="F26" s="186" t="str">
        <f t="shared" ref="F26:N26" si="9">IFERROR(F25/F$22,"")</f>
        <v/>
      </c>
      <c r="G26" s="186" t="str">
        <f t="shared" si="9"/>
        <v/>
      </c>
      <c r="H26" s="186" t="str">
        <f t="shared" si="9"/>
        <v/>
      </c>
      <c r="I26" s="186" t="str">
        <f t="shared" si="9"/>
        <v/>
      </c>
      <c r="J26" s="186" t="str">
        <f t="shared" si="9"/>
        <v/>
      </c>
      <c r="K26" s="186" t="str">
        <f t="shared" si="9"/>
        <v/>
      </c>
      <c r="L26" s="186" t="str">
        <f t="shared" si="9"/>
        <v/>
      </c>
      <c r="M26" s="186" t="str">
        <f t="shared" si="9"/>
        <v/>
      </c>
      <c r="N26" s="186" t="str">
        <f t="shared" si="9"/>
        <v/>
      </c>
      <c r="O26" s="187">
        <f>O25/O22</f>
        <v>0.54838709677419351</v>
      </c>
    </row>
    <row r="27" spans="1:15" x14ac:dyDescent="0.25">
      <c r="A27" s="10" t="s">
        <v>33</v>
      </c>
      <c r="B27" s="81" t="s">
        <v>287</v>
      </c>
      <c r="C27" s="410">
        <v>11</v>
      </c>
      <c r="D27" s="377">
        <v>18</v>
      </c>
      <c r="E27" s="40"/>
      <c r="F27" s="40"/>
      <c r="G27" s="269"/>
      <c r="H27" s="269"/>
      <c r="I27" s="269"/>
      <c r="J27" s="269"/>
      <c r="K27" s="269"/>
      <c r="L27" s="269"/>
      <c r="M27" s="269"/>
      <c r="N27" s="304"/>
      <c r="O27" s="81">
        <f>SUM(C27:N27)</f>
        <v>29</v>
      </c>
    </row>
    <row r="28" spans="1:15" ht="15.75" thickBot="1" x14ac:dyDescent="0.3">
      <c r="A28" s="10" t="s">
        <v>34</v>
      </c>
      <c r="B28" s="158" t="s">
        <v>69</v>
      </c>
      <c r="C28" s="383">
        <v>0.91666666666666663</v>
      </c>
      <c r="D28" s="383">
        <v>0.94736842105263153</v>
      </c>
      <c r="E28" s="186" t="s">
        <v>370</v>
      </c>
      <c r="F28" s="186" t="str">
        <f t="shared" ref="F28:N28" si="10">IFERROR(F27/F$22,"")</f>
        <v/>
      </c>
      <c r="G28" s="186" t="str">
        <f t="shared" si="10"/>
        <v/>
      </c>
      <c r="H28" s="186" t="str">
        <f t="shared" si="10"/>
        <v/>
      </c>
      <c r="I28" s="186" t="str">
        <f t="shared" si="10"/>
        <v/>
      </c>
      <c r="J28" s="186" t="str">
        <f t="shared" si="10"/>
        <v/>
      </c>
      <c r="K28" s="186" t="str">
        <f t="shared" si="10"/>
        <v/>
      </c>
      <c r="L28" s="186" t="str">
        <f t="shared" si="10"/>
        <v/>
      </c>
      <c r="M28" s="186" t="str">
        <f t="shared" si="10"/>
        <v/>
      </c>
      <c r="N28" s="186" t="str">
        <f t="shared" si="10"/>
        <v/>
      </c>
      <c r="O28" s="187">
        <f>O27/O22</f>
        <v>0.93548387096774188</v>
      </c>
    </row>
    <row r="29" spans="1:15" x14ac:dyDescent="0.25">
      <c r="A29" s="10" t="s">
        <v>35</v>
      </c>
      <c r="B29" s="81" t="s">
        <v>163</v>
      </c>
      <c r="C29" s="410">
        <v>3</v>
      </c>
      <c r="D29" s="377">
        <v>2</v>
      </c>
      <c r="E29" s="40"/>
      <c r="F29" s="40"/>
      <c r="G29" s="269"/>
      <c r="H29" s="269"/>
      <c r="I29" s="269"/>
      <c r="J29" s="269"/>
      <c r="K29" s="269"/>
      <c r="L29" s="269"/>
      <c r="M29" s="269"/>
      <c r="N29" s="304"/>
      <c r="O29" s="81">
        <f>SUM(C29:N29)</f>
        <v>5</v>
      </c>
    </row>
    <row r="30" spans="1:15" ht="15.75" thickBot="1" x14ac:dyDescent="0.3">
      <c r="A30" s="10" t="s">
        <v>36</v>
      </c>
      <c r="B30" s="158" t="s">
        <v>69</v>
      </c>
      <c r="C30" s="383">
        <v>0.25</v>
      </c>
      <c r="D30" s="383">
        <v>0.10526315789473684</v>
      </c>
      <c r="E30" s="186" t="s">
        <v>370</v>
      </c>
      <c r="F30" s="186" t="str">
        <f t="shared" ref="F30:N30" si="11">IFERROR(F29/F$22,"")</f>
        <v/>
      </c>
      <c r="G30" s="186" t="str">
        <f t="shared" si="11"/>
        <v/>
      </c>
      <c r="H30" s="186" t="str">
        <f t="shared" si="11"/>
        <v/>
      </c>
      <c r="I30" s="186" t="str">
        <f t="shared" si="11"/>
        <v/>
      </c>
      <c r="J30" s="186" t="str">
        <f t="shared" si="11"/>
        <v/>
      </c>
      <c r="K30" s="186" t="str">
        <f t="shared" si="11"/>
        <v/>
      </c>
      <c r="L30" s="186" t="str">
        <f t="shared" si="11"/>
        <v/>
      </c>
      <c r="M30" s="186" t="str">
        <f t="shared" si="11"/>
        <v/>
      </c>
      <c r="N30" s="186" t="str">
        <f t="shared" si="11"/>
        <v/>
      </c>
      <c r="O30" s="187">
        <f>O29/O22</f>
        <v>0.16129032258064516</v>
      </c>
    </row>
    <row r="31" spans="1:15" x14ac:dyDescent="0.25">
      <c r="A31" s="10" t="s">
        <v>37</v>
      </c>
      <c r="B31" s="81" t="s">
        <v>132</v>
      </c>
      <c r="C31" s="410">
        <v>1</v>
      </c>
      <c r="D31" s="377">
        <v>1</v>
      </c>
      <c r="E31" s="40"/>
      <c r="F31" s="40"/>
      <c r="G31" s="269"/>
      <c r="H31" s="269"/>
      <c r="I31" s="269"/>
      <c r="J31" s="269"/>
      <c r="K31" s="269"/>
      <c r="L31" s="269"/>
      <c r="M31" s="269"/>
      <c r="N31" s="269"/>
      <c r="O31" s="81">
        <f>SUM(C31:N31)</f>
        <v>2</v>
      </c>
    </row>
    <row r="32" spans="1:15" ht="15.75" thickBot="1" x14ac:dyDescent="0.3">
      <c r="A32" s="10" t="s">
        <v>46</v>
      </c>
      <c r="B32" s="158" t="s">
        <v>69</v>
      </c>
      <c r="C32" s="383">
        <v>8.3333333333333329E-2</v>
      </c>
      <c r="D32" s="383">
        <v>5.2631578947368418E-2</v>
      </c>
      <c r="E32" s="186" t="s">
        <v>370</v>
      </c>
      <c r="F32" s="186" t="str">
        <f t="shared" ref="F32:N32" si="12">IFERROR(F31/F$22,"")</f>
        <v/>
      </c>
      <c r="G32" s="186" t="str">
        <f t="shared" si="12"/>
        <v/>
      </c>
      <c r="H32" s="186" t="str">
        <f t="shared" si="12"/>
        <v/>
      </c>
      <c r="I32" s="186" t="str">
        <f t="shared" si="12"/>
        <v/>
      </c>
      <c r="J32" s="186" t="str">
        <f t="shared" si="12"/>
        <v/>
      </c>
      <c r="K32" s="186" t="str">
        <f t="shared" si="12"/>
        <v/>
      </c>
      <c r="L32" s="186" t="str">
        <f t="shared" si="12"/>
        <v/>
      </c>
      <c r="M32" s="186" t="str">
        <f t="shared" si="12"/>
        <v/>
      </c>
      <c r="N32" s="186" t="str">
        <f t="shared" si="12"/>
        <v/>
      </c>
      <c r="O32" s="187">
        <f>O31/O22</f>
        <v>6.4516129032258063E-2</v>
      </c>
    </row>
    <row r="33" spans="1:15" ht="24.75" x14ac:dyDescent="0.25">
      <c r="A33" s="10" t="s">
        <v>47</v>
      </c>
      <c r="B33" s="188" t="s">
        <v>67</v>
      </c>
      <c r="C33" s="410">
        <v>1</v>
      </c>
      <c r="D33" s="377">
        <v>4</v>
      </c>
      <c r="E33" s="40"/>
      <c r="F33" s="40"/>
      <c r="G33" s="269"/>
      <c r="H33" s="269"/>
      <c r="I33" s="269"/>
      <c r="J33" s="269"/>
      <c r="K33" s="269"/>
      <c r="L33" s="269"/>
      <c r="M33" s="269"/>
      <c r="N33" s="304"/>
      <c r="O33" s="81">
        <f>SUM(C33:N33)</f>
        <v>5</v>
      </c>
    </row>
    <row r="34" spans="1:15" ht="15.75" thickBot="1" x14ac:dyDescent="0.3">
      <c r="A34" s="10" t="s">
        <v>48</v>
      </c>
      <c r="B34" s="158" t="s">
        <v>69</v>
      </c>
      <c r="C34" s="383">
        <v>8.3333333333333329E-2</v>
      </c>
      <c r="D34" s="383">
        <v>0.21052631578947367</v>
      </c>
      <c r="E34" s="186" t="s">
        <v>370</v>
      </c>
      <c r="F34" s="186" t="str">
        <f t="shared" ref="F34:N34" si="13">IFERROR(F33/F$22,"")</f>
        <v/>
      </c>
      <c r="G34" s="186" t="str">
        <f t="shared" si="13"/>
        <v/>
      </c>
      <c r="H34" s="186" t="str">
        <f t="shared" si="13"/>
        <v/>
      </c>
      <c r="I34" s="186" t="str">
        <f t="shared" si="13"/>
        <v/>
      </c>
      <c r="J34" s="186" t="str">
        <f t="shared" si="13"/>
        <v/>
      </c>
      <c r="K34" s="186" t="str">
        <f t="shared" si="13"/>
        <v/>
      </c>
      <c r="L34" s="186" t="str">
        <f t="shared" si="13"/>
        <v/>
      </c>
      <c r="M34" s="186" t="str">
        <f t="shared" si="13"/>
        <v/>
      </c>
      <c r="N34" s="186" t="str">
        <f t="shared" si="13"/>
        <v/>
      </c>
      <c r="O34" s="187">
        <f>O33/O22</f>
        <v>0.16129032258064516</v>
      </c>
    </row>
    <row r="35" spans="1:15" x14ac:dyDescent="0.25">
      <c r="A35" s="10" t="s">
        <v>49</v>
      </c>
      <c r="B35" s="81" t="s">
        <v>288</v>
      </c>
      <c r="C35" s="410">
        <v>0</v>
      </c>
      <c r="D35" s="377">
        <v>0</v>
      </c>
      <c r="E35" s="40"/>
      <c r="F35" s="40"/>
      <c r="G35" s="269"/>
      <c r="H35" s="269"/>
      <c r="I35" s="269"/>
      <c r="J35" s="269"/>
      <c r="K35" s="269"/>
      <c r="L35" s="269"/>
      <c r="M35" s="269"/>
      <c r="N35" s="304"/>
      <c r="O35" s="81">
        <f>SUM(C35:N35)</f>
        <v>0</v>
      </c>
    </row>
    <row r="36" spans="1:15" ht="15.75" thickBot="1" x14ac:dyDescent="0.3">
      <c r="A36" s="10" t="s">
        <v>50</v>
      </c>
      <c r="B36" s="189" t="s">
        <v>69</v>
      </c>
      <c r="C36" s="378">
        <v>0</v>
      </c>
      <c r="D36" s="383">
        <v>0</v>
      </c>
      <c r="E36" s="186" t="s">
        <v>370</v>
      </c>
      <c r="F36" s="186" t="str">
        <f t="shared" ref="F36:N36" si="14">IFERROR(F35/F$22,"")</f>
        <v/>
      </c>
      <c r="G36" s="186" t="str">
        <f t="shared" si="14"/>
        <v/>
      </c>
      <c r="H36" s="186" t="str">
        <f t="shared" si="14"/>
        <v/>
      </c>
      <c r="I36" s="186" t="str">
        <f t="shared" si="14"/>
        <v/>
      </c>
      <c r="J36" s="186" t="str">
        <f t="shared" si="14"/>
        <v/>
      </c>
      <c r="K36" s="186" t="str">
        <f t="shared" si="14"/>
        <v/>
      </c>
      <c r="L36" s="186" t="str">
        <f t="shared" si="14"/>
        <v/>
      </c>
      <c r="M36" s="186" t="str">
        <f t="shared" si="14"/>
        <v/>
      </c>
      <c r="N36" s="186" t="str">
        <f t="shared" si="14"/>
        <v/>
      </c>
      <c r="O36" s="187">
        <f>O35/O22</f>
        <v>0</v>
      </c>
    </row>
    <row r="37" spans="1:15" x14ac:dyDescent="0.25">
      <c r="A37" s="10" t="s">
        <v>51</v>
      </c>
      <c r="B37" s="81" t="s">
        <v>289</v>
      </c>
      <c r="C37" s="410">
        <v>1</v>
      </c>
      <c r="D37" s="377">
        <v>2</v>
      </c>
      <c r="E37" s="40"/>
      <c r="F37" s="40"/>
      <c r="G37" s="269"/>
      <c r="H37" s="269"/>
      <c r="I37" s="269"/>
      <c r="J37" s="269"/>
      <c r="K37" s="269"/>
      <c r="L37" s="269"/>
      <c r="M37" s="269"/>
      <c r="N37" s="304"/>
      <c r="O37" s="81">
        <f>SUM(C37:N37)</f>
        <v>3</v>
      </c>
    </row>
    <row r="38" spans="1:15" ht="15.75" thickBot="1" x14ac:dyDescent="0.3">
      <c r="A38" s="10" t="s">
        <v>52</v>
      </c>
      <c r="B38" s="189" t="s">
        <v>69</v>
      </c>
      <c r="C38" s="378">
        <v>8.3333333333333329E-2</v>
      </c>
      <c r="D38" s="383">
        <v>0.10526315789473684</v>
      </c>
      <c r="E38" s="186" t="s">
        <v>370</v>
      </c>
      <c r="F38" s="186" t="str">
        <f t="shared" ref="F38:N38" si="15">IFERROR(F37/F$22,"")</f>
        <v/>
      </c>
      <c r="G38" s="186" t="str">
        <f t="shared" si="15"/>
        <v/>
      </c>
      <c r="H38" s="186" t="str">
        <f t="shared" si="15"/>
        <v/>
      </c>
      <c r="I38" s="186" t="str">
        <f t="shared" si="15"/>
        <v/>
      </c>
      <c r="J38" s="186" t="str">
        <f t="shared" si="15"/>
        <v/>
      </c>
      <c r="K38" s="186" t="str">
        <f t="shared" si="15"/>
        <v/>
      </c>
      <c r="L38" s="186" t="str">
        <f t="shared" si="15"/>
        <v/>
      </c>
      <c r="M38" s="186" t="str">
        <f t="shared" si="15"/>
        <v/>
      </c>
      <c r="N38" s="186" t="str">
        <f t="shared" si="15"/>
        <v/>
      </c>
      <c r="O38" s="187">
        <f>O37/O22</f>
        <v>9.6774193548387094E-2</v>
      </c>
    </row>
    <row r="39" spans="1:15" x14ac:dyDescent="0.25">
      <c r="A39" s="10" t="s">
        <v>53</v>
      </c>
      <c r="B39" s="207" t="s">
        <v>116</v>
      </c>
      <c r="C39" s="410">
        <v>0</v>
      </c>
      <c r="D39" s="377">
        <v>3</v>
      </c>
      <c r="E39" s="201"/>
      <c r="F39" s="201"/>
      <c r="G39" s="342"/>
      <c r="H39" s="342"/>
      <c r="I39" s="342"/>
      <c r="J39" s="342"/>
      <c r="K39" s="342"/>
      <c r="L39" s="342"/>
      <c r="M39" s="342"/>
      <c r="N39" s="375"/>
      <c r="O39" s="207">
        <f>SUM(C39:N39)</f>
        <v>3</v>
      </c>
    </row>
    <row r="40" spans="1:15" ht="15.75" thickBot="1" x14ac:dyDescent="0.3">
      <c r="A40" s="10" t="s">
        <v>54</v>
      </c>
      <c r="B40" s="206" t="s">
        <v>69</v>
      </c>
      <c r="C40" s="411">
        <v>0</v>
      </c>
      <c r="D40" s="383">
        <v>0.15789473684210525</v>
      </c>
      <c r="E40" s="186" t="s">
        <v>370</v>
      </c>
      <c r="F40" s="186" t="str">
        <f t="shared" ref="F40:N40" si="16">IFERROR(F39/F$22,"")</f>
        <v/>
      </c>
      <c r="G40" s="186" t="str">
        <f t="shared" si="16"/>
        <v/>
      </c>
      <c r="H40" s="186" t="str">
        <f t="shared" si="16"/>
        <v/>
      </c>
      <c r="I40" s="186" t="str">
        <f t="shared" si="16"/>
        <v/>
      </c>
      <c r="J40" s="186" t="str">
        <f t="shared" si="16"/>
        <v/>
      </c>
      <c r="K40" s="186" t="str">
        <f t="shared" si="16"/>
        <v/>
      </c>
      <c r="L40" s="186" t="str">
        <f t="shared" si="16"/>
        <v/>
      </c>
      <c r="M40" s="186" t="str">
        <f t="shared" si="16"/>
        <v/>
      </c>
      <c r="N40" s="186" t="str">
        <f t="shared" si="16"/>
        <v/>
      </c>
      <c r="O40" s="187">
        <f>O39/O22</f>
        <v>9.6774193548387094E-2</v>
      </c>
    </row>
    <row r="41" spans="1:15" ht="26.25" thickTop="1" thickBot="1" x14ac:dyDescent="0.3">
      <c r="A41" s="10" t="s">
        <v>55</v>
      </c>
      <c r="B41" s="341" t="s">
        <v>71</v>
      </c>
      <c r="C41" s="412">
        <v>10</v>
      </c>
      <c r="D41" s="377">
        <v>15</v>
      </c>
      <c r="E41" s="16"/>
      <c r="F41" s="16"/>
      <c r="G41" s="343"/>
      <c r="H41" s="343"/>
      <c r="I41" s="343"/>
      <c r="J41" s="343"/>
      <c r="K41" s="343"/>
      <c r="L41" s="343"/>
      <c r="M41" s="343"/>
      <c r="N41" s="373"/>
      <c r="O41" s="236">
        <f>SUM(C41:N41)</f>
        <v>25</v>
      </c>
    </row>
    <row r="42" spans="1:15" ht="15.75" thickTop="1" x14ac:dyDescent="0.25">
      <c r="A42" s="10" t="s">
        <v>56</v>
      </c>
      <c r="B42" s="190" t="s">
        <v>164</v>
      </c>
      <c r="C42" s="410">
        <v>4</v>
      </c>
      <c r="D42" s="377">
        <v>6</v>
      </c>
      <c r="E42" s="191"/>
      <c r="F42" s="191"/>
      <c r="G42" s="344"/>
      <c r="H42" s="344"/>
      <c r="I42" s="344"/>
      <c r="J42" s="344"/>
      <c r="K42" s="344"/>
      <c r="L42" s="369"/>
      <c r="M42" s="344"/>
      <c r="N42" s="374"/>
      <c r="O42" s="190">
        <f>SUM(C42:N42)</f>
        <v>10</v>
      </c>
    </row>
    <row r="43" spans="1:15" ht="15.75" thickBot="1" x14ac:dyDescent="0.3">
      <c r="A43" s="10" t="s">
        <v>57</v>
      </c>
      <c r="B43" s="158" t="s">
        <v>69</v>
      </c>
      <c r="C43" s="378">
        <v>0.33333333333333331</v>
      </c>
      <c r="D43" s="383">
        <v>0.31578947368421051</v>
      </c>
      <c r="E43" s="186" t="s">
        <v>370</v>
      </c>
      <c r="F43" s="186" t="str">
        <f t="shared" ref="F43:N43" si="17">IFERROR(F42/F$22,"")</f>
        <v/>
      </c>
      <c r="G43" s="186" t="str">
        <f t="shared" si="17"/>
        <v/>
      </c>
      <c r="H43" s="186" t="str">
        <f t="shared" si="17"/>
        <v/>
      </c>
      <c r="I43" s="186" t="str">
        <f t="shared" si="17"/>
        <v/>
      </c>
      <c r="J43" s="186" t="str">
        <f t="shared" si="17"/>
        <v/>
      </c>
      <c r="K43" s="186" t="str">
        <f t="shared" si="17"/>
        <v/>
      </c>
      <c r="L43" s="186" t="str">
        <f t="shared" si="17"/>
        <v/>
      </c>
      <c r="M43" s="186" t="str">
        <f t="shared" si="17"/>
        <v/>
      </c>
      <c r="N43" s="186" t="str">
        <f t="shared" si="17"/>
        <v/>
      </c>
      <c r="O43" s="187">
        <f>O42/O22</f>
        <v>0.32258064516129031</v>
      </c>
    </row>
    <row r="44" spans="1:15" x14ac:dyDescent="0.25">
      <c r="A44" s="10" t="s">
        <v>58</v>
      </c>
      <c r="B44" s="81" t="s">
        <v>165</v>
      </c>
      <c r="C44" s="410">
        <v>1</v>
      </c>
      <c r="D44" s="377">
        <v>6</v>
      </c>
      <c r="E44" s="40"/>
      <c r="F44" s="40"/>
      <c r="G44" s="269"/>
      <c r="H44" s="269"/>
      <c r="I44" s="269"/>
      <c r="J44" s="269"/>
      <c r="K44" s="269"/>
      <c r="L44" s="269"/>
      <c r="M44" s="269"/>
      <c r="N44" s="304"/>
      <c r="O44" s="81">
        <f>SUM(C44:N44)</f>
        <v>7</v>
      </c>
    </row>
    <row r="45" spans="1:15" ht="15.75" thickBot="1" x14ac:dyDescent="0.3">
      <c r="A45" s="10" t="s">
        <v>59</v>
      </c>
      <c r="B45" s="158" t="s">
        <v>69</v>
      </c>
      <c r="C45" s="383">
        <v>8.3333333333333329E-2</v>
      </c>
      <c r="D45" s="383">
        <v>0.31578947368421051</v>
      </c>
      <c r="E45" s="186" t="s">
        <v>370</v>
      </c>
      <c r="F45" s="186" t="str">
        <f t="shared" ref="F45:N45" si="18">IFERROR(F44/F$22,"")</f>
        <v/>
      </c>
      <c r="G45" s="186" t="str">
        <f t="shared" si="18"/>
        <v/>
      </c>
      <c r="H45" s="186" t="str">
        <f t="shared" si="18"/>
        <v/>
      </c>
      <c r="I45" s="186" t="str">
        <f t="shared" si="18"/>
        <v/>
      </c>
      <c r="J45" s="186" t="str">
        <f t="shared" si="18"/>
        <v/>
      </c>
      <c r="K45" s="186" t="str">
        <f t="shared" si="18"/>
        <v/>
      </c>
      <c r="L45" s="186" t="str">
        <f t="shared" si="18"/>
        <v/>
      </c>
      <c r="M45" s="186" t="str">
        <f t="shared" si="18"/>
        <v/>
      </c>
      <c r="N45" s="186" t="str">
        <f t="shared" si="18"/>
        <v/>
      </c>
      <c r="O45" s="187">
        <f>O44/O22</f>
        <v>0.22580645161290322</v>
      </c>
    </row>
    <row r="46" spans="1:15" ht="20.100000000000001" customHeight="1" x14ac:dyDescent="0.25">
      <c r="A46" s="10" t="s">
        <v>60</v>
      </c>
      <c r="B46" s="81" t="s">
        <v>166</v>
      </c>
      <c r="C46" s="410">
        <v>2</v>
      </c>
      <c r="D46" s="377">
        <v>1</v>
      </c>
      <c r="E46" s="40"/>
      <c r="F46" s="40"/>
      <c r="G46" s="269"/>
      <c r="H46" s="269"/>
      <c r="I46" s="269"/>
      <c r="J46" s="269"/>
      <c r="K46" s="269"/>
      <c r="L46" s="269"/>
      <c r="M46" s="269"/>
      <c r="N46" s="304"/>
      <c r="O46" s="81">
        <f>SUM(C46:N46)</f>
        <v>3</v>
      </c>
    </row>
    <row r="47" spans="1:15" ht="15.75" thickBot="1" x14ac:dyDescent="0.3">
      <c r="A47" s="10" t="s">
        <v>61</v>
      </c>
      <c r="B47" s="158" t="s">
        <v>69</v>
      </c>
      <c r="C47" s="383">
        <v>0.16666666666666666</v>
      </c>
      <c r="D47" s="383">
        <v>5.2631578947368418E-2</v>
      </c>
      <c r="E47" s="186" t="s">
        <v>370</v>
      </c>
      <c r="F47" s="186" t="str">
        <f t="shared" ref="F47:N47" si="19">IFERROR(F46/F$22,"")</f>
        <v/>
      </c>
      <c r="G47" s="186" t="str">
        <f t="shared" si="19"/>
        <v/>
      </c>
      <c r="H47" s="186" t="str">
        <f t="shared" si="19"/>
        <v/>
      </c>
      <c r="I47" s="186" t="str">
        <f t="shared" si="19"/>
        <v/>
      </c>
      <c r="J47" s="186" t="str">
        <f t="shared" si="19"/>
        <v/>
      </c>
      <c r="K47" s="186" t="str">
        <f t="shared" si="19"/>
        <v/>
      </c>
      <c r="L47" s="186" t="str">
        <f t="shared" si="19"/>
        <v/>
      </c>
      <c r="M47" s="186" t="str">
        <f t="shared" si="19"/>
        <v/>
      </c>
      <c r="N47" s="186" t="str">
        <f t="shared" si="19"/>
        <v/>
      </c>
      <c r="O47" s="187">
        <f>O46/O22</f>
        <v>9.6774193548387094E-2</v>
      </c>
    </row>
    <row r="48" spans="1:15" x14ac:dyDescent="0.25">
      <c r="A48" s="10" t="s">
        <v>62</v>
      </c>
      <c r="B48" s="81" t="s">
        <v>306</v>
      </c>
      <c r="C48" s="410">
        <v>0</v>
      </c>
      <c r="D48" s="377">
        <v>0</v>
      </c>
      <c r="E48" s="40"/>
      <c r="F48" s="40"/>
      <c r="G48" s="269"/>
      <c r="H48" s="269"/>
      <c r="I48" s="269"/>
      <c r="J48" s="269"/>
      <c r="K48" s="269"/>
      <c r="L48" s="269"/>
      <c r="M48" s="269"/>
      <c r="N48" s="304"/>
      <c r="O48" s="81">
        <f>SUM(C48:N48)</f>
        <v>0</v>
      </c>
    </row>
    <row r="49" spans="1:15" ht="15.75" thickBot="1" x14ac:dyDescent="0.3">
      <c r="A49" s="10" t="s">
        <v>63</v>
      </c>
      <c r="B49" s="158" t="s">
        <v>69</v>
      </c>
      <c r="C49" s="383">
        <v>0</v>
      </c>
      <c r="D49" s="383">
        <v>0</v>
      </c>
      <c r="E49" s="186" t="s">
        <v>370</v>
      </c>
      <c r="F49" s="186" t="str">
        <f t="shared" ref="F49:N49" si="20">IFERROR(F48/F$22,"")</f>
        <v/>
      </c>
      <c r="G49" s="186" t="str">
        <f t="shared" si="20"/>
        <v/>
      </c>
      <c r="H49" s="186" t="str">
        <f t="shared" si="20"/>
        <v/>
      </c>
      <c r="I49" s="186" t="str">
        <f t="shared" si="20"/>
        <v/>
      </c>
      <c r="J49" s="186" t="str">
        <f t="shared" si="20"/>
        <v/>
      </c>
      <c r="K49" s="186" t="str">
        <f t="shared" si="20"/>
        <v/>
      </c>
      <c r="L49" s="186" t="str">
        <f t="shared" si="20"/>
        <v/>
      </c>
      <c r="M49" s="186" t="str">
        <f t="shared" si="20"/>
        <v/>
      </c>
      <c r="N49" s="186" t="str">
        <f t="shared" si="20"/>
        <v/>
      </c>
      <c r="O49" s="187">
        <f>O48/O22</f>
        <v>0</v>
      </c>
    </row>
    <row r="50" spans="1:15" x14ac:dyDescent="0.25">
      <c r="A50" s="10" t="s">
        <v>64</v>
      </c>
      <c r="B50" s="188" t="s">
        <v>168</v>
      </c>
      <c r="C50" s="410">
        <v>1</v>
      </c>
      <c r="D50" s="377">
        <v>3</v>
      </c>
      <c r="E50" s="40"/>
      <c r="F50" s="40"/>
      <c r="G50" s="269"/>
      <c r="H50" s="269"/>
      <c r="I50" s="269"/>
      <c r="J50" s="269"/>
      <c r="K50" s="269"/>
      <c r="L50" s="269"/>
      <c r="M50" s="269"/>
      <c r="N50" s="304"/>
      <c r="O50" s="81">
        <f>SUM(C50:N50)</f>
        <v>4</v>
      </c>
    </row>
    <row r="51" spans="1:15" ht="15.75" thickBot="1" x14ac:dyDescent="0.3">
      <c r="A51" s="10" t="s">
        <v>65</v>
      </c>
      <c r="B51" s="158" t="s">
        <v>69</v>
      </c>
      <c r="C51" s="383">
        <v>8.3333333333333329E-2</v>
      </c>
      <c r="D51" s="383">
        <v>0.15789473684210525</v>
      </c>
      <c r="E51" s="186" t="s">
        <v>370</v>
      </c>
      <c r="F51" s="186" t="str">
        <f t="shared" ref="F51:N51" si="21">IFERROR(F50/F$22,"")</f>
        <v/>
      </c>
      <c r="G51" s="186" t="str">
        <f t="shared" si="21"/>
        <v/>
      </c>
      <c r="H51" s="186" t="str">
        <f t="shared" si="21"/>
        <v/>
      </c>
      <c r="I51" s="186" t="str">
        <f t="shared" si="21"/>
        <v/>
      </c>
      <c r="J51" s="186" t="str">
        <f t="shared" si="21"/>
        <v/>
      </c>
      <c r="K51" s="186" t="str">
        <f t="shared" si="21"/>
        <v/>
      </c>
      <c r="L51" s="186" t="str">
        <f t="shared" si="21"/>
        <v/>
      </c>
      <c r="M51" s="186" t="str">
        <f t="shared" si="21"/>
        <v/>
      </c>
      <c r="N51" s="186" t="str">
        <f t="shared" si="21"/>
        <v/>
      </c>
      <c r="O51" s="187">
        <f>O50/O22</f>
        <v>0.12903225806451613</v>
      </c>
    </row>
    <row r="52" spans="1:15" ht="24.75" x14ac:dyDescent="0.25">
      <c r="A52" s="10" t="s">
        <v>155</v>
      </c>
      <c r="B52" s="188" t="s">
        <v>169</v>
      </c>
      <c r="C52" s="410">
        <v>0</v>
      </c>
      <c r="D52" s="377">
        <v>0</v>
      </c>
      <c r="E52" s="40"/>
      <c r="F52" s="40"/>
      <c r="G52" s="269"/>
      <c r="H52" s="269"/>
      <c r="I52" s="269"/>
      <c r="J52" s="269"/>
      <c r="K52" s="269"/>
      <c r="L52" s="269"/>
      <c r="M52" s="269"/>
      <c r="N52" s="304"/>
      <c r="O52" s="81">
        <f>SUM(C52:N52)</f>
        <v>0</v>
      </c>
    </row>
    <row r="53" spans="1:15" ht="15.75" thickBot="1" x14ac:dyDescent="0.3">
      <c r="A53" s="10" t="s">
        <v>66</v>
      </c>
      <c r="B53" s="158" t="s">
        <v>69</v>
      </c>
      <c r="C53" s="383">
        <v>0</v>
      </c>
      <c r="D53" s="383">
        <v>0</v>
      </c>
      <c r="E53" s="186" t="s">
        <v>370</v>
      </c>
      <c r="F53" s="186" t="str">
        <f t="shared" ref="F53:N53" si="22">IFERROR(F52/F$22,"")</f>
        <v/>
      </c>
      <c r="G53" s="186" t="str">
        <f t="shared" si="22"/>
        <v/>
      </c>
      <c r="H53" s="186" t="str">
        <f t="shared" si="22"/>
        <v/>
      </c>
      <c r="I53" s="186" t="str">
        <f t="shared" si="22"/>
        <v/>
      </c>
      <c r="J53" s="186" t="str">
        <f t="shared" si="22"/>
        <v/>
      </c>
      <c r="K53" s="186" t="str">
        <f t="shared" si="22"/>
        <v/>
      </c>
      <c r="L53" s="186" t="str">
        <f t="shared" si="22"/>
        <v/>
      </c>
      <c r="M53" s="186" t="str">
        <f t="shared" si="22"/>
        <v/>
      </c>
      <c r="N53" s="186" t="str">
        <f t="shared" si="22"/>
        <v/>
      </c>
      <c r="O53" s="187">
        <f>O52/O22</f>
        <v>0</v>
      </c>
    </row>
    <row r="54" spans="1:15" x14ac:dyDescent="0.25">
      <c r="A54" s="10" t="s">
        <v>72</v>
      </c>
      <c r="B54" s="81" t="s">
        <v>290</v>
      </c>
      <c r="C54" s="410">
        <v>2</v>
      </c>
      <c r="D54" s="377">
        <v>0</v>
      </c>
      <c r="E54" s="40"/>
      <c r="F54" s="40"/>
      <c r="G54" s="269"/>
      <c r="H54" s="269"/>
      <c r="I54" s="269"/>
      <c r="J54" s="269"/>
      <c r="K54" s="269"/>
      <c r="L54" s="269"/>
      <c r="M54" s="269"/>
      <c r="N54" s="304"/>
      <c r="O54" s="81">
        <f>SUM(C54:N54)</f>
        <v>2</v>
      </c>
    </row>
    <row r="55" spans="1:15" ht="15.75" thickBot="1" x14ac:dyDescent="0.3">
      <c r="A55" s="10" t="s">
        <v>73</v>
      </c>
      <c r="B55" s="161" t="s">
        <v>69</v>
      </c>
      <c r="C55" s="383">
        <v>0.16666666666666666</v>
      </c>
      <c r="D55" s="383">
        <v>0</v>
      </c>
      <c r="E55" s="186" t="s">
        <v>370</v>
      </c>
      <c r="F55" s="186" t="str">
        <f t="shared" ref="F55:N55" si="23">IFERROR(F54/F$22,"")</f>
        <v/>
      </c>
      <c r="G55" s="186" t="str">
        <f t="shared" si="23"/>
        <v/>
      </c>
      <c r="H55" s="186" t="str">
        <f t="shared" si="23"/>
        <v/>
      </c>
      <c r="I55" s="186" t="str">
        <f t="shared" si="23"/>
        <v/>
      </c>
      <c r="J55" s="186" t="str">
        <f t="shared" si="23"/>
        <v/>
      </c>
      <c r="K55" s="186" t="str">
        <f t="shared" si="23"/>
        <v/>
      </c>
      <c r="L55" s="186" t="str">
        <f t="shared" si="23"/>
        <v/>
      </c>
      <c r="M55" s="186" t="str">
        <f t="shared" si="23"/>
        <v/>
      </c>
      <c r="N55" s="186" t="str">
        <f t="shared" si="23"/>
        <v/>
      </c>
      <c r="O55" s="194">
        <f>O54/O22</f>
        <v>6.4516129032258063E-2</v>
      </c>
    </row>
    <row r="56" spans="1:15" ht="20.100000000000001" customHeight="1" thickBot="1" x14ac:dyDescent="0.3">
      <c r="A56" s="21" t="s">
        <v>335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" thickBot="1" x14ac:dyDescent="0.3">
      <c r="A57" s="59" t="s">
        <v>6</v>
      </c>
      <c r="B57" s="53" t="s">
        <v>0</v>
      </c>
      <c r="C57" s="54" t="s">
        <v>372</v>
      </c>
      <c r="D57" s="54" t="s">
        <v>373</v>
      </c>
      <c r="E57" s="54" t="s">
        <v>374</v>
      </c>
      <c r="F57" s="340" t="s">
        <v>375</v>
      </c>
      <c r="G57" s="54" t="s">
        <v>376</v>
      </c>
      <c r="H57" s="54" t="s">
        <v>377</v>
      </c>
      <c r="I57" s="54" t="s">
        <v>378</v>
      </c>
      <c r="J57" s="54" t="s">
        <v>379</v>
      </c>
      <c r="K57" s="54" t="s">
        <v>380</v>
      </c>
      <c r="L57" s="54" t="s">
        <v>381</v>
      </c>
      <c r="M57" s="54" t="s">
        <v>382</v>
      </c>
      <c r="N57" s="54" t="s">
        <v>383</v>
      </c>
      <c r="O57" s="172" t="s">
        <v>105</v>
      </c>
    </row>
    <row r="58" spans="1:15" ht="15.75" thickBot="1" x14ac:dyDescent="0.3">
      <c r="A58" s="29" t="s">
        <v>74</v>
      </c>
      <c r="B58" s="26" t="s">
        <v>292</v>
      </c>
      <c r="C58" s="389">
        <v>14</v>
      </c>
      <c r="D58" s="389">
        <v>14</v>
      </c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26">
        <f>SUM(C58:N58)</f>
        <v>28</v>
      </c>
    </row>
    <row r="59" spans="1:15" x14ac:dyDescent="0.25">
      <c r="A59" s="29" t="s">
        <v>75</v>
      </c>
      <c r="B59" s="196" t="s">
        <v>297</v>
      </c>
      <c r="C59" s="413">
        <v>9</v>
      </c>
      <c r="D59" s="413">
        <v>9</v>
      </c>
      <c r="E59" s="177"/>
      <c r="F59" s="177"/>
      <c r="G59" s="268"/>
      <c r="H59" s="268"/>
      <c r="I59" s="268"/>
      <c r="J59" s="268"/>
      <c r="K59" s="268"/>
      <c r="L59" s="268"/>
      <c r="M59" s="268"/>
      <c r="N59" s="303"/>
      <c r="O59" s="27">
        <f>SUM(C59:N59)</f>
        <v>18</v>
      </c>
    </row>
    <row r="60" spans="1:15" ht="15.75" thickBot="1" x14ac:dyDescent="0.3">
      <c r="A60" s="29" t="s">
        <v>76</v>
      </c>
      <c r="B60" s="195" t="s">
        <v>80</v>
      </c>
      <c r="C60" s="383">
        <v>0.6428571428571429</v>
      </c>
      <c r="D60" s="383">
        <v>0.6428571428571429</v>
      </c>
      <c r="E60" s="186" t="s">
        <v>370</v>
      </c>
      <c r="F60" s="186" t="str">
        <f t="shared" ref="F60:N60" si="24">IFERROR(F59/F$58,"")</f>
        <v/>
      </c>
      <c r="G60" s="186" t="str">
        <f t="shared" si="24"/>
        <v/>
      </c>
      <c r="H60" s="186" t="str">
        <f t="shared" si="24"/>
        <v/>
      </c>
      <c r="I60" s="186" t="str">
        <f t="shared" si="24"/>
        <v/>
      </c>
      <c r="J60" s="186" t="str">
        <f t="shared" si="24"/>
        <v/>
      </c>
      <c r="K60" s="186" t="str">
        <f t="shared" si="24"/>
        <v/>
      </c>
      <c r="L60" s="186" t="str">
        <f t="shared" si="24"/>
        <v/>
      </c>
      <c r="M60" s="186" t="str">
        <f t="shared" si="24"/>
        <v/>
      </c>
      <c r="N60" s="186" t="str">
        <f t="shared" si="24"/>
        <v/>
      </c>
      <c r="O60" s="232">
        <f>O59/O58</f>
        <v>0.6428571428571429</v>
      </c>
    </row>
    <row r="61" spans="1:15" x14ac:dyDescent="0.25">
      <c r="A61" s="29" t="s">
        <v>87</v>
      </c>
      <c r="B61" s="197" t="s">
        <v>78</v>
      </c>
      <c r="C61" s="408">
        <v>8</v>
      </c>
      <c r="D61" s="413">
        <v>8</v>
      </c>
      <c r="E61" s="40"/>
      <c r="F61" s="40"/>
      <c r="G61" s="269"/>
      <c r="H61" s="269"/>
      <c r="I61" s="269"/>
      <c r="J61" s="269"/>
      <c r="K61" s="269"/>
      <c r="L61" s="269"/>
      <c r="M61" s="269"/>
      <c r="N61" s="304"/>
      <c r="O61" s="198">
        <f>SUM(C61:N61)</f>
        <v>16</v>
      </c>
    </row>
    <row r="62" spans="1:15" ht="15.75" thickBot="1" x14ac:dyDescent="0.3">
      <c r="A62" s="29" t="s">
        <v>88</v>
      </c>
      <c r="B62" s="195" t="s">
        <v>80</v>
      </c>
      <c r="C62" s="383">
        <v>0.5714285714285714</v>
      </c>
      <c r="D62" s="383">
        <v>0.5714285714285714</v>
      </c>
      <c r="E62" s="186" t="s">
        <v>370</v>
      </c>
      <c r="F62" s="186" t="str">
        <f t="shared" ref="F62:N62" si="25">IFERROR(F61/F$58,"")</f>
        <v/>
      </c>
      <c r="G62" s="186" t="str">
        <f t="shared" si="25"/>
        <v/>
      </c>
      <c r="H62" s="186" t="str">
        <f t="shared" si="25"/>
        <v/>
      </c>
      <c r="I62" s="186" t="str">
        <f t="shared" si="25"/>
        <v/>
      </c>
      <c r="J62" s="186" t="str">
        <f t="shared" si="25"/>
        <v/>
      </c>
      <c r="K62" s="186" t="str">
        <f t="shared" si="25"/>
        <v/>
      </c>
      <c r="L62" s="186" t="str">
        <f t="shared" si="25"/>
        <v/>
      </c>
      <c r="M62" s="186" t="str">
        <f t="shared" si="25"/>
        <v/>
      </c>
      <c r="N62" s="186" t="str">
        <f t="shared" si="25"/>
        <v/>
      </c>
      <c r="O62" s="232">
        <f>O61/O58</f>
        <v>0.5714285714285714</v>
      </c>
    </row>
    <row r="63" spans="1:15" x14ac:dyDescent="0.25">
      <c r="A63" s="29" t="s">
        <v>89</v>
      </c>
      <c r="B63" s="197" t="s">
        <v>300</v>
      </c>
      <c r="C63" s="408">
        <v>4</v>
      </c>
      <c r="D63" s="413">
        <v>6</v>
      </c>
      <c r="E63" s="40"/>
      <c r="F63" s="40"/>
      <c r="G63" s="269"/>
      <c r="H63" s="269"/>
      <c r="I63" s="269"/>
      <c r="J63" s="269"/>
      <c r="K63" s="269"/>
      <c r="L63" s="269"/>
      <c r="M63" s="269"/>
      <c r="N63" s="304"/>
      <c r="O63" s="198">
        <f>SUM(C63:N63)</f>
        <v>10</v>
      </c>
    </row>
    <row r="64" spans="1:15" ht="15.75" thickBot="1" x14ac:dyDescent="0.3">
      <c r="A64" s="29" t="s">
        <v>90</v>
      </c>
      <c r="B64" s="184" t="s">
        <v>80</v>
      </c>
      <c r="C64" s="383">
        <v>0.2857142857142857</v>
      </c>
      <c r="D64" s="383">
        <v>0.42857142857142855</v>
      </c>
      <c r="E64" s="186" t="s">
        <v>370</v>
      </c>
      <c r="F64" s="186" t="str">
        <f t="shared" ref="F64:N64" si="26">IFERROR(F63/F$58,"")</f>
        <v/>
      </c>
      <c r="G64" s="186" t="str">
        <f t="shared" si="26"/>
        <v/>
      </c>
      <c r="H64" s="186" t="str">
        <f t="shared" si="26"/>
        <v/>
      </c>
      <c r="I64" s="186" t="str">
        <f t="shared" si="26"/>
        <v/>
      </c>
      <c r="J64" s="186" t="str">
        <f t="shared" si="26"/>
        <v/>
      </c>
      <c r="K64" s="186" t="str">
        <f t="shared" si="26"/>
        <v/>
      </c>
      <c r="L64" s="186" t="str">
        <f t="shared" si="26"/>
        <v/>
      </c>
      <c r="M64" s="186" t="str">
        <f t="shared" si="26"/>
        <v/>
      </c>
      <c r="N64" s="186" t="str">
        <f t="shared" si="26"/>
        <v/>
      </c>
      <c r="O64" s="232">
        <f>O63/O58</f>
        <v>0.35714285714285715</v>
      </c>
    </row>
    <row r="65" spans="1:15" x14ac:dyDescent="0.25">
      <c r="A65" s="29" t="s">
        <v>91</v>
      </c>
      <c r="B65" s="197" t="s">
        <v>301</v>
      </c>
      <c r="C65" s="408">
        <v>8</v>
      </c>
      <c r="D65" s="413">
        <v>5</v>
      </c>
      <c r="E65" s="40"/>
      <c r="F65" s="40"/>
      <c r="G65" s="269"/>
      <c r="H65" s="269"/>
      <c r="I65" s="269"/>
      <c r="J65" s="269"/>
      <c r="K65" s="269"/>
      <c r="L65" s="269"/>
      <c r="M65" s="269"/>
      <c r="N65" s="304"/>
      <c r="O65" s="198">
        <f>SUM(C65:N65)</f>
        <v>13</v>
      </c>
    </row>
    <row r="66" spans="1:15" ht="15.75" thickBot="1" x14ac:dyDescent="0.3">
      <c r="A66" s="29" t="s">
        <v>92</v>
      </c>
      <c r="B66" s="199" t="s">
        <v>80</v>
      </c>
      <c r="C66" s="411">
        <v>0.5714285714285714</v>
      </c>
      <c r="D66" s="383">
        <v>0.35714285714285715</v>
      </c>
      <c r="E66" s="186" t="s">
        <v>370</v>
      </c>
      <c r="F66" s="186" t="str">
        <f t="shared" ref="F66:N66" si="27">IFERROR(F65/F$58,"")</f>
        <v/>
      </c>
      <c r="G66" s="186" t="str">
        <f t="shared" si="27"/>
        <v/>
      </c>
      <c r="H66" s="186" t="str">
        <f t="shared" si="27"/>
        <v/>
      </c>
      <c r="I66" s="186" t="str">
        <f t="shared" si="27"/>
        <v/>
      </c>
      <c r="J66" s="186" t="str">
        <f t="shared" si="27"/>
        <v/>
      </c>
      <c r="K66" s="186" t="str">
        <f t="shared" si="27"/>
        <v/>
      </c>
      <c r="L66" s="186" t="str">
        <f t="shared" si="27"/>
        <v/>
      </c>
      <c r="M66" s="186" t="str">
        <f t="shared" si="27"/>
        <v/>
      </c>
      <c r="N66" s="186" t="str">
        <f t="shared" si="27"/>
        <v/>
      </c>
      <c r="O66" s="233">
        <f>O65/O58</f>
        <v>0.4642857142857143</v>
      </c>
    </row>
    <row r="67" spans="1:15" ht="15.75" thickTop="1" x14ac:dyDescent="0.25">
      <c r="A67" s="29" t="s">
        <v>93</v>
      </c>
      <c r="B67" s="210" t="s">
        <v>302</v>
      </c>
      <c r="C67" s="408">
        <v>0</v>
      </c>
      <c r="D67" s="413">
        <v>3</v>
      </c>
      <c r="E67" s="191"/>
      <c r="F67" s="191"/>
      <c r="G67" s="344"/>
      <c r="H67" s="344"/>
      <c r="I67" s="344"/>
      <c r="J67" s="344"/>
      <c r="K67" s="344"/>
      <c r="L67" s="344"/>
      <c r="M67" s="344"/>
      <c r="N67" s="374"/>
      <c r="O67" s="209">
        <f>SUM(C67:N67)</f>
        <v>3</v>
      </c>
    </row>
    <row r="68" spans="1:15" ht="15.75" thickBot="1" x14ac:dyDescent="0.3">
      <c r="A68" s="29" t="s">
        <v>94</v>
      </c>
      <c r="B68" s="199" t="s">
        <v>80</v>
      </c>
      <c r="C68" s="411">
        <v>0</v>
      </c>
      <c r="D68" s="383">
        <v>0.21428571428571427</v>
      </c>
      <c r="E68" s="186" t="s">
        <v>370</v>
      </c>
      <c r="F68" s="186" t="str">
        <f t="shared" ref="F68:N68" si="28">IFERROR(F67/F$58,"")</f>
        <v/>
      </c>
      <c r="G68" s="186" t="str">
        <f t="shared" si="28"/>
        <v/>
      </c>
      <c r="H68" s="186" t="str">
        <f t="shared" si="28"/>
        <v/>
      </c>
      <c r="I68" s="186" t="str">
        <f t="shared" si="28"/>
        <v/>
      </c>
      <c r="J68" s="186" t="str">
        <f t="shared" si="28"/>
        <v/>
      </c>
      <c r="K68" s="186" t="str">
        <f t="shared" si="28"/>
        <v/>
      </c>
      <c r="L68" s="186" t="str">
        <f t="shared" si="28"/>
        <v/>
      </c>
      <c r="M68" s="186" t="str">
        <f t="shared" si="28"/>
        <v/>
      </c>
      <c r="N68" s="186" t="str">
        <f t="shared" si="28"/>
        <v/>
      </c>
      <c r="O68" s="233">
        <f>O67/O58</f>
        <v>0.10714285714285714</v>
      </c>
    </row>
    <row r="69" spans="1:15" ht="15.75" thickTop="1" x14ac:dyDescent="0.25">
      <c r="A69" s="29" t="s">
        <v>95</v>
      </c>
      <c r="B69" s="200" t="s">
        <v>307</v>
      </c>
      <c r="C69" s="408">
        <v>0</v>
      </c>
      <c r="D69" s="413">
        <v>0</v>
      </c>
      <c r="E69" s="201"/>
      <c r="F69" s="201"/>
      <c r="G69" s="342"/>
      <c r="H69" s="342"/>
      <c r="I69" s="342"/>
      <c r="J69" s="342"/>
      <c r="K69" s="342"/>
      <c r="L69" s="342"/>
      <c r="M69" s="342"/>
      <c r="N69" s="375"/>
      <c r="O69" s="28">
        <f>SUM(C69:N69)</f>
        <v>0</v>
      </c>
    </row>
    <row r="70" spans="1:15" ht="15.75" thickBot="1" x14ac:dyDescent="0.3">
      <c r="A70" s="29" t="s">
        <v>96</v>
      </c>
      <c r="B70" s="195" t="s">
        <v>80</v>
      </c>
      <c r="C70" s="383">
        <v>0</v>
      </c>
      <c r="D70" s="383">
        <v>0</v>
      </c>
      <c r="E70" s="186" t="s">
        <v>370</v>
      </c>
      <c r="F70" s="186" t="str">
        <f t="shared" ref="F70:N70" si="29">IFERROR(F69/F$58,"")</f>
        <v/>
      </c>
      <c r="G70" s="186" t="str">
        <f t="shared" si="29"/>
        <v/>
      </c>
      <c r="H70" s="186" t="str">
        <f t="shared" si="29"/>
        <v/>
      </c>
      <c r="I70" s="186" t="str">
        <f t="shared" si="29"/>
        <v/>
      </c>
      <c r="J70" s="186" t="str">
        <f t="shared" si="29"/>
        <v/>
      </c>
      <c r="K70" s="186" t="str">
        <f t="shared" si="29"/>
        <v/>
      </c>
      <c r="L70" s="186" t="str">
        <f t="shared" si="29"/>
        <v/>
      </c>
      <c r="M70" s="186" t="str">
        <f t="shared" si="29"/>
        <v/>
      </c>
      <c r="N70" s="186" t="str">
        <f t="shared" si="29"/>
        <v/>
      </c>
      <c r="O70" s="232">
        <f>O69/O58</f>
        <v>0</v>
      </c>
    </row>
    <row r="71" spans="1:15" x14ac:dyDescent="0.25">
      <c r="A71" s="29" t="s">
        <v>97</v>
      </c>
      <c r="B71" s="200" t="s">
        <v>308</v>
      </c>
      <c r="C71" s="408">
        <v>0</v>
      </c>
      <c r="D71" s="413">
        <v>1</v>
      </c>
      <c r="E71" s="201"/>
      <c r="F71" s="201"/>
      <c r="G71" s="342"/>
      <c r="H71" s="342"/>
      <c r="I71" s="342"/>
      <c r="J71" s="342"/>
      <c r="K71" s="342"/>
      <c r="L71" s="342"/>
      <c r="M71" s="342"/>
      <c r="N71" s="375"/>
      <c r="O71" s="28">
        <f>SUM(C71:N71)</f>
        <v>1</v>
      </c>
    </row>
    <row r="72" spans="1:15" ht="15.75" thickBot="1" x14ac:dyDescent="0.3">
      <c r="A72" s="29" t="s">
        <v>98</v>
      </c>
      <c r="B72" s="184" t="s">
        <v>80</v>
      </c>
      <c r="C72" s="383">
        <v>0</v>
      </c>
      <c r="D72" s="383">
        <v>7.1428571428571425E-2</v>
      </c>
      <c r="E72" s="186" t="s">
        <v>370</v>
      </c>
      <c r="F72" s="186" t="str">
        <f t="shared" ref="F72:N72" si="30">IFERROR(F71/F$58,"")</f>
        <v/>
      </c>
      <c r="G72" s="186" t="str">
        <f t="shared" si="30"/>
        <v/>
      </c>
      <c r="H72" s="186" t="str">
        <f t="shared" si="30"/>
        <v/>
      </c>
      <c r="I72" s="186" t="str">
        <f t="shared" si="30"/>
        <v/>
      </c>
      <c r="J72" s="186" t="str">
        <f t="shared" si="30"/>
        <v/>
      </c>
      <c r="K72" s="186" t="str">
        <f t="shared" si="30"/>
        <v/>
      </c>
      <c r="L72" s="186" t="str">
        <f t="shared" si="30"/>
        <v/>
      </c>
      <c r="M72" s="186" t="str">
        <f t="shared" si="30"/>
        <v/>
      </c>
      <c r="N72" s="186" t="str">
        <f t="shared" si="30"/>
        <v/>
      </c>
      <c r="O72" s="232">
        <f>O71/O58</f>
        <v>3.5714285714285712E-2</v>
      </c>
    </row>
    <row r="73" spans="1:15" ht="23.25" x14ac:dyDescent="0.25">
      <c r="A73" s="29" t="s">
        <v>99</v>
      </c>
      <c r="B73" s="202" t="s">
        <v>303</v>
      </c>
      <c r="C73" s="408">
        <v>0</v>
      </c>
      <c r="D73" s="413">
        <v>0</v>
      </c>
      <c r="E73" s="40"/>
      <c r="F73" s="40"/>
      <c r="G73" s="269"/>
      <c r="H73" s="269"/>
      <c r="I73" s="269"/>
      <c r="J73" s="269"/>
      <c r="K73" s="269"/>
      <c r="L73" s="269"/>
      <c r="M73" s="269"/>
      <c r="N73" s="304"/>
      <c r="O73" s="198">
        <f>SUM(C73:N73)</f>
        <v>0</v>
      </c>
    </row>
    <row r="74" spans="1:15" ht="15.75" thickBot="1" x14ac:dyDescent="0.3">
      <c r="A74" s="29" t="s">
        <v>100</v>
      </c>
      <c r="B74" s="184" t="s">
        <v>80</v>
      </c>
      <c r="C74" s="383">
        <v>0</v>
      </c>
      <c r="D74" s="383">
        <v>0</v>
      </c>
      <c r="E74" s="186" t="s">
        <v>370</v>
      </c>
      <c r="F74" s="186" t="str">
        <f t="shared" ref="F74:N74" si="31">IFERROR(F73/F$58,"")</f>
        <v/>
      </c>
      <c r="G74" s="186" t="str">
        <f t="shared" si="31"/>
        <v/>
      </c>
      <c r="H74" s="186" t="str">
        <f t="shared" si="31"/>
        <v/>
      </c>
      <c r="I74" s="186" t="str">
        <f t="shared" si="31"/>
        <v/>
      </c>
      <c r="J74" s="186" t="str">
        <f t="shared" si="31"/>
        <v/>
      </c>
      <c r="K74" s="186" t="str">
        <f t="shared" si="31"/>
        <v/>
      </c>
      <c r="L74" s="186" t="str">
        <f t="shared" si="31"/>
        <v/>
      </c>
      <c r="M74" s="186" t="str">
        <f t="shared" si="31"/>
        <v/>
      </c>
      <c r="N74" s="186" t="str">
        <f t="shared" si="31"/>
        <v/>
      </c>
      <c r="O74" s="232">
        <f>O73/O58</f>
        <v>0</v>
      </c>
    </row>
    <row r="75" spans="1:15" ht="23.25" x14ac:dyDescent="0.25">
      <c r="A75" s="29" t="s">
        <v>101</v>
      </c>
      <c r="B75" s="202" t="s">
        <v>304</v>
      </c>
      <c r="C75" s="408">
        <v>0</v>
      </c>
      <c r="D75" s="413">
        <v>2</v>
      </c>
      <c r="E75" s="40"/>
      <c r="F75" s="40"/>
      <c r="G75" s="269"/>
      <c r="H75" s="269"/>
      <c r="I75" s="269"/>
      <c r="J75" s="269"/>
      <c r="K75" s="269"/>
      <c r="L75" s="269"/>
      <c r="M75" s="269"/>
      <c r="N75" s="304"/>
      <c r="O75" s="198">
        <f>SUM(C75:N75)</f>
        <v>2</v>
      </c>
    </row>
    <row r="76" spans="1:15" ht="15.75" thickBot="1" x14ac:dyDescent="0.3">
      <c r="A76" s="29" t="s">
        <v>102</v>
      </c>
      <c r="B76" s="184" t="s">
        <v>80</v>
      </c>
      <c r="C76" s="383">
        <v>0</v>
      </c>
      <c r="D76" s="383">
        <v>0.14285714285714285</v>
      </c>
      <c r="E76" s="186" t="s">
        <v>370</v>
      </c>
      <c r="F76" s="186" t="str">
        <f t="shared" ref="F76:N76" si="32">IFERROR(F75/F$58,"")</f>
        <v/>
      </c>
      <c r="G76" s="186" t="str">
        <f t="shared" si="32"/>
        <v/>
      </c>
      <c r="H76" s="186" t="str">
        <f t="shared" si="32"/>
        <v/>
      </c>
      <c r="I76" s="186" t="str">
        <f t="shared" si="32"/>
        <v/>
      </c>
      <c r="J76" s="186" t="str">
        <f t="shared" si="32"/>
        <v/>
      </c>
      <c r="K76" s="186" t="str">
        <f t="shared" si="32"/>
        <v/>
      </c>
      <c r="L76" s="186" t="str">
        <f t="shared" si="32"/>
        <v/>
      </c>
      <c r="M76" s="186" t="str">
        <f t="shared" si="32"/>
        <v/>
      </c>
      <c r="N76" s="186" t="str">
        <f t="shared" si="32"/>
        <v/>
      </c>
      <c r="O76" s="232">
        <f>O75/O58</f>
        <v>7.1428571428571425E-2</v>
      </c>
    </row>
    <row r="77" spans="1:15" x14ac:dyDescent="0.25">
      <c r="A77" s="29" t="s">
        <v>103</v>
      </c>
      <c r="B77" s="202" t="s">
        <v>305</v>
      </c>
      <c r="C77" s="408">
        <v>0</v>
      </c>
      <c r="D77" s="413">
        <v>0</v>
      </c>
      <c r="E77" s="40"/>
      <c r="F77" s="40"/>
      <c r="G77" s="269"/>
      <c r="H77" s="269"/>
      <c r="I77" s="269"/>
      <c r="J77" s="269"/>
      <c r="K77" s="269"/>
      <c r="L77" s="269"/>
      <c r="M77" s="269"/>
      <c r="N77" s="304"/>
      <c r="O77" s="198">
        <f>SUM(C77:N77)</f>
        <v>0</v>
      </c>
    </row>
    <row r="78" spans="1:15" ht="15.75" thickBot="1" x14ac:dyDescent="0.3">
      <c r="A78" s="29" t="s">
        <v>104</v>
      </c>
      <c r="B78" s="184" t="s">
        <v>80</v>
      </c>
      <c r="C78" s="383">
        <v>0</v>
      </c>
      <c r="D78" s="383">
        <v>0</v>
      </c>
      <c r="E78" s="186" t="s">
        <v>370</v>
      </c>
      <c r="F78" s="186" t="str">
        <f t="shared" ref="F78:N78" si="33">IFERROR(F77/F$58,"")</f>
        <v/>
      </c>
      <c r="G78" s="186" t="str">
        <f t="shared" si="33"/>
        <v/>
      </c>
      <c r="H78" s="186" t="str">
        <f t="shared" si="33"/>
        <v/>
      </c>
      <c r="I78" s="186" t="str">
        <f t="shared" si="33"/>
        <v/>
      </c>
      <c r="J78" s="186" t="str">
        <f t="shared" si="33"/>
        <v/>
      </c>
      <c r="K78" s="186" t="str">
        <f t="shared" si="33"/>
        <v/>
      </c>
      <c r="L78" s="186" t="str">
        <f t="shared" si="33"/>
        <v/>
      </c>
      <c r="M78" s="186" t="str">
        <f t="shared" si="33"/>
        <v/>
      </c>
      <c r="N78" s="186" t="str">
        <f t="shared" si="33"/>
        <v/>
      </c>
      <c r="O78" s="232">
        <f>O77/O58</f>
        <v>0</v>
      </c>
    </row>
    <row r="79" spans="1:15" x14ac:dyDescent="0.25">
      <c r="A79" s="29" t="s">
        <v>156</v>
      </c>
      <c r="B79" s="197" t="s">
        <v>79</v>
      </c>
      <c r="C79" s="408">
        <v>0</v>
      </c>
      <c r="D79" s="413">
        <v>0</v>
      </c>
      <c r="E79" s="40"/>
      <c r="F79" s="40"/>
      <c r="G79" s="269"/>
      <c r="H79" s="269"/>
      <c r="I79" s="269"/>
      <c r="J79" s="269"/>
      <c r="K79" s="269"/>
      <c r="L79" s="269"/>
      <c r="M79" s="269"/>
      <c r="N79" s="304"/>
      <c r="O79" s="198">
        <f>SUM(C79:N79)</f>
        <v>0</v>
      </c>
    </row>
    <row r="80" spans="1:15" ht="15.75" thickBot="1" x14ac:dyDescent="0.3">
      <c r="A80" s="29" t="s">
        <v>157</v>
      </c>
      <c r="B80" s="184" t="s">
        <v>80</v>
      </c>
      <c r="C80" s="383">
        <v>0</v>
      </c>
      <c r="D80" s="383">
        <v>0</v>
      </c>
      <c r="E80" s="186" t="s">
        <v>370</v>
      </c>
      <c r="F80" s="186" t="str">
        <f t="shared" ref="F80:N80" si="34">IFERROR(F79/F$58,"")</f>
        <v/>
      </c>
      <c r="G80" s="186" t="str">
        <f t="shared" si="34"/>
        <v/>
      </c>
      <c r="H80" s="186" t="str">
        <f t="shared" si="34"/>
        <v/>
      </c>
      <c r="I80" s="186" t="str">
        <f t="shared" si="34"/>
        <v/>
      </c>
      <c r="J80" s="186" t="str">
        <f t="shared" si="34"/>
        <v/>
      </c>
      <c r="K80" s="186" t="str">
        <f t="shared" si="34"/>
        <v/>
      </c>
      <c r="L80" s="186" t="str">
        <f t="shared" si="34"/>
        <v/>
      </c>
      <c r="M80" s="186" t="str">
        <f t="shared" si="34"/>
        <v/>
      </c>
      <c r="N80" s="186" t="str">
        <f t="shared" si="34"/>
        <v/>
      </c>
      <c r="O80" s="232">
        <f>O79/O58</f>
        <v>0</v>
      </c>
    </row>
    <row r="81" spans="1:15" x14ac:dyDescent="0.25">
      <c r="A81" s="29" t="s">
        <v>158</v>
      </c>
      <c r="B81" s="197" t="s">
        <v>81</v>
      </c>
      <c r="C81" s="408">
        <v>0</v>
      </c>
      <c r="D81" s="413">
        <v>0</v>
      </c>
      <c r="E81" s="40"/>
      <c r="F81" s="40"/>
      <c r="G81" s="269"/>
      <c r="H81" s="269"/>
      <c r="I81" s="269"/>
      <c r="J81" s="269"/>
      <c r="K81" s="269"/>
      <c r="L81" s="269"/>
      <c r="M81" s="269"/>
      <c r="N81" s="304"/>
      <c r="O81" s="198">
        <f>SUM(C81:N81)</f>
        <v>0</v>
      </c>
    </row>
    <row r="82" spans="1:15" ht="15.75" thickBot="1" x14ac:dyDescent="0.3">
      <c r="A82" s="29" t="s">
        <v>159</v>
      </c>
      <c r="B82" s="184" t="s">
        <v>80</v>
      </c>
      <c r="C82" s="383">
        <v>0</v>
      </c>
      <c r="D82" s="383">
        <v>0</v>
      </c>
      <c r="E82" s="186" t="s">
        <v>370</v>
      </c>
      <c r="F82" s="186" t="str">
        <f t="shared" ref="F82:N82" si="35">IFERROR(F81/F$58,"")</f>
        <v/>
      </c>
      <c r="G82" s="186" t="str">
        <f t="shared" si="35"/>
        <v/>
      </c>
      <c r="H82" s="186" t="str">
        <f t="shared" si="35"/>
        <v/>
      </c>
      <c r="I82" s="186" t="str">
        <f t="shared" si="35"/>
        <v/>
      </c>
      <c r="J82" s="186" t="str">
        <f t="shared" si="35"/>
        <v/>
      </c>
      <c r="K82" s="186" t="str">
        <f t="shared" si="35"/>
        <v/>
      </c>
      <c r="L82" s="186" t="str">
        <f t="shared" si="35"/>
        <v/>
      </c>
      <c r="M82" s="186" t="str">
        <f t="shared" si="35"/>
        <v/>
      </c>
      <c r="N82" s="186" t="str">
        <f t="shared" si="35"/>
        <v/>
      </c>
      <c r="O82" s="232">
        <f>O81/O58</f>
        <v>0</v>
      </c>
    </row>
    <row r="83" spans="1:15" ht="24.75" x14ac:dyDescent="0.25">
      <c r="A83" s="29" t="s">
        <v>223</v>
      </c>
      <c r="B83" s="203" t="s">
        <v>82</v>
      </c>
      <c r="C83" s="408">
        <v>0</v>
      </c>
      <c r="D83" s="413">
        <v>0</v>
      </c>
      <c r="E83" s="40"/>
      <c r="F83" s="40"/>
      <c r="G83" s="269"/>
      <c r="H83" s="269"/>
      <c r="I83" s="269"/>
      <c r="J83" s="269"/>
      <c r="K83" s="269"/>
      <c r="L83" s="269"/>
      <c r="M83" s="269"/>
      <c r="N83" s="304"/>
      <c r="O83" s="198">
        <f>SUM(C83:N83)</f>
        <v>0</v>
      </c>
    </row>
    <row r="84" spans="1:15" ht="15.75" thickBot="1" x14ac:dyDescent="0.3">
      <c r="A84" s="29" t="s">
        <v>224</v>
      </c>
      <c r="B84" s="184" t="s">
        <v>80</v>
      </c>
      <c r="C84" s="383">
        <v>0</v>
      </c>
      <c r="D84" s="383">
        <v>0</v>
      </c>
      <c r="E84" s="186" t="s">
        <v>370</v>
      </c>
      <c r="F84" s="186" t="str">
        <f t="shared" ref="F84:N84" si="36">IFERROR(F83/F$58,"")</f>
        <v/>
      </c>
      <c r="G84" s="186" t="str">
        <f t="shared" si="36"/>
        <v/>
      </c>
      <c r="H84" s="186" t="str">
        <f t="shared" si="36"/>
        <v/>
      </c>
      <c r="I84" s="186" t="str">
        <f t="shared" si="36"/>
        <v/>
      </c>
      <c r="J84" s="186" t="str">
        <f t="shared" si="36"/>
        <v/>
      </c>
      <c r="K84" s="186" t="str">
        <f t="shared" si="36"/>
        <v/>
      </c>
      <c r="L84" s="186" t="str">
        <f t="shared" si="36"/>
        <v/>
      </c>
      <c r="M84" s="186" t="str">
        <f t="shared" si="36"/>
        <v/>
      </c>
      <c r="N84" s="186" t="str">
        <f t="shared" si="36"/>
        <v/>
      </c>
      <c r="O84" s="232">
        <f>O83/O58</f>
        <v>0</v>
      </c>
    </row>
    <row r="85" spans="1:15" ht="24" x14ac:dyDescent="0.25">
      <c r="A85" s="29" t="s">
        <v>225</v>
      </c>
      <c r="B85" s="204" t="s">
        <v>83</v>
      </c>
      <c r="C85" s="408">
        <v>0</v>
      </c>
      <c r="D85" s="413">
        <v>1</v>
      </c>
      <c r="E85" s="40"/>
      <c r="F85" s="40"/>
      <c r="G85" s="269"/>
      <c r="H85" s="269"/>
      <c r="I85" s="269"/>
      <c r="J85" s="269"/>
      <c r="K85" s="269"/>
      <c r="L85" s="269"/>
      <c r="M85" s="269"/>
      <c r="N85" s="304"/>
      <c r="O85" s="198">
        <f>SUM(C85:N85)</f>
        <v>1</v>
      </c>
    </row>
    <row r="86" spans="1:15" ht="15.75" thickBot="1" x14ac:dyDescent="0.3">
      <c r="A86" s="29" t="s">
        <v>226</v>
      </c>
      <c r="B86" s="184" t="s">
        <v>80</v>
      </c>
      <c r="C86" s="383">
        <v>0</v>
      </c>
      <c r="D86" s="383">
        <v>7.1428571428571425E-2</v>
      </c>
      <c r="E86" s="186" t="s">
        <v>370</v>
      </c>
      <c r="F86" s="186" t="str">
        <f t="shared" ref="F86:N86" si="37">IFERROR(F85/F$58,"")</f>
        <v/>
      </c>
      <c r="G86" s="186" t="str">
        <f t="shared" si="37"/>
        <v/>
      </c>
      <c r="H86" s="186" t="str">
        <f t="shared" si="37"/>
        <v/>
      </c>
      <c r="I86" s="186" t="str">
        <f t="shared" si="37"/>
        <v/>
      </c>
      <c r="J86" s="186" t="str">
        <f t="shared" si="37"/>
        <v/>
      </c>
      <c r="K86" s="186" t="str">
        <f t="shared" si="37"/>
        <v/>
      </c>
      <c r="L86" s="186" t="str">
        <f t="shared" si="37"/>
        <v/>
      </c>
      <c r="M86" s="186" t="str">
        <f t="shared" si="37"/>
        <v/>
      </c>
      <c r="N86" s="186" t="str">
        <f t="shared" si="37"/>
        <v/>
      </c>
      <c r="O86" s="232">
        <f>O85/O58</f>
        <v>3.5714285714285712E-2</v>
      </c>
    </row>
    <row r="87" spans="1:15" ht="24.75" x14ac:dyDescent="0.25">
      <c r="A87" s="29" t="s">
        <v>227</v>
      </c>
      <c r="B87" s="203" t="s">
        <v>84</v>
      </c>
      <c r="C87" s="408">
        <v>2</v>
      </c>
      <c r="D87" s="413">
        <v>3</v>
      </c>
      <c r="E87" s="40"/>
      <c r="F87" s="40"/>
      <c r="G87" s="269"/>
      <c r="H87" s="269"/>
      <c r="I87" s="269"/>
      <c r="J87" s="269"/>
      <c r="K87" s="269"/>
      <c r="L87" s="269"/>
      <c r="M87" s="269"/>
      <c r="N87" s="304"/>
      <c r="O87" s="198">
        <f>SUM(C87:N87)</f>
        <v>5</v>
      </c>
    </row>
    <row r="88" spans="1:15" ht="15.75" thickBot="1" x14ac:dyDescent="0.3">
      <c r="A88" s="29" t="s">
        <v>230</v>
      </c>
      <c r="B88" s="184" t="s">
        <v>80</v>
      </c>
      <c r="C88" s="383">
        <v>0.14285714285714285</v>
      </c>
      <c r="D88" s="383">
        <v>0.21428571428571427</v>
      </c>
      <c r="E88" s="186" t="s">
        <v>370</v>
      </c>
      <c r="F88" s="186" t="str">
        <f t="shared" ref="F88:N88" si="38">IFERROR(F87/F$58,"")</f>
        <v/>
      </c>
      <c r="G88" s="186" t="str">
        <f t="shared" si="38"/>
        <v/>
      </c>
      <c r="H88" s="186" t="str">
        <f t="shared" si="38"/>
        <v/>
      </c>
      <c r="I88" s="186" t="str">
        <f t="shared" si="38"/>
        <v/>
      </c>
      <c r="J88" s="186" t="str">
        <f t="shared" si="38"/>
        <v/>
      </c>
      <c r="K88" s="186" t="str">
        <f t="shared" si="38"/>
        <v/>
      </c>
      <c r="L88" s="186" t="str">
        <f t="shared" si="38"/>
        <v/>
      </c>
      <c r="M88" s="186" t="str">
        <f t="shared" si="38"/>
        <v/>
      </c>
      <c r="N88" s="186" t="str">
        <f t="shared" si="38"/>
        <v/>
      </c>
      <c r="O88" s="232">
        <f>O87/O58</f>
        <v>0.17857142857142858</v>
      </c>
    </row>
    <row r="89" spans="1:15" ht="24.75" x14ac:dyDescent="0.25">
      <c r="A89" s="29" t="s">
        <v>231</v>
      </c>
      <c r="B89" s="203" t="s">
        <v>293</v>
      </c>
      <c r="C89" s="408">
        <v>1</v>
      </c>
      <c r="D89" s="413">
        <v>2</v>
      </c>
      <c r="E89" s="40"/>
      <c r="F89" s="40"/>
      <c r="G89" s="269"/>
      <c r="H89" s="269"/>
      <c r="I89" s="269"/>
      <c r="J89" s="269"/>
      <c r="K89" s="269"/>
      <c r="L89" s="269"/>
      <c r="M89" s="269"/>
      <c r="N89" s="304"/>
      <c r="O89" s="198">
        <f>SUM(C89:N89)</f>
        <v>3</v>
      </c>
    </row>
    <row r="90" spans="1:15" ht="15.75" thickBot="1" x14ac:dyDescent="0.3">
      <c r="A90" s="29" t="s">
        <v>233</v>
      </c>
      <c r="B90" s="184" t="s">
        <v>80</v>
      </c>
      <c r="C90" s="383">
        <v>7.1428571428571425E-2</v>
      </c>
      <c r="D90" s="383">
        <v>0.14285714285714285</v>
      </c>
      <c r="E90" s="186" t="s">
        <v>370</v>
      </c>
      <c r="F90" s="186" t="str">
        <f t="shared" ref="F90:N90" si="39">IFERROR(F89/F$58,"")</f>
        <v/>
      </c>
      <c r="G90" s="186" t="str">
        <f t="shared" si="39"/>
        <v/>
      </c>
      <c r="H90" s="186" t="str">
        <f t="shared" si="39"/>
        <v/>
      </c>
      <c r="I90" s="186" t="str">
        <f t="shared" si="39"/>
        <v/>
      </c>
      <c r="J90" s="186" t="str">
        <f t="shared" si="39"/>
        <v/>
      </c>
      <c r="K90" s="186" t="str">
        <f t="shared" si="39"/>
        <v/>
      </c>
      <c r="L90" s="186" t="str">
        <f t="shared" si="39"/>
        <v/>
      </c>
      <c r="M90" s="186" t="str">
        <f t="shared" si="39"/>
        <v/>
      </c>
      <c r="N90" s="186" t="str">
        <f t="shared" si="39"/>
        <v/>
      </c>
      <c r="O90" s="232">
        <f>O89/O58</f>
        <v>0.10714285714285714</v>
      </c>
    </row>
    <row r="91" spans="1:15" ht="24.75" x14ac:dyDescent="0.25">
      <c r="A91" s="29" t="s">
        <v>234</v>
      </c>
      <c r="B91" s="203" t="s">
        <v>294</v>
      </c>
      <c r="C91" s="408">
        <v>0</v>
      </c>
      <c r="D91" s="413">
        <v>0</v>
      </c>
      <c r="E91" s="40"/>
      <c r="F91" s="40"/>
      <c r="G91" s="269"/>
      <c r="H91" s="269"/>
      <c r="I91" s="269"/>
      <c r="J91" s="269"/>
      <c r="K91" s="269"/>
      <c r="L91" s="269"/>
      <c r="M91" s="269"/>
      <c r="N91" s="304"/>
      <c r="O91" s="198">
        <f>SUM(C91:N91)</f>
        <v>0</v>
      </c>
    </row>
    <row r="92" spans="1:15" ht="15.75" thickBot="1" x14ac:dyDescent="0.3">
      <c r="A92" s="29" t="s">
        <v>235</v>
      </c>
      <c r="B92" s="184" t="s">
        <v>80</v>
      </c>
      <c r="C92" s="383">
        <v>0</v>
      </c>
      <c r="D92" s="383">
        <v>0</v>
      </c>
      <c r="E92" s="186" t="s">
        <v>370</v>
      </c>
      <c r="F92" s="186" t="str">
        <f t="shared" ref="F92:N92" si="40">IFERROR(F91/F$58,"")</f>
        <v/>
      </c>
      <c r="G92" s="186" t="str">
        <f t="shared" si="40"/>
        <v/>
      </c>
      <c r="H92" s="186" t="str">
        <f t="shared" si="40"/>
        <v/>
      </c>
      <c r="I92" s="186" t="str">
        <f t="shared" si="40"/>
        <v/>
      </c>
      <c r="J92" s="186" t="str">
        <f t="shared" si="40"/>
        <v/>
      </c>
      <c r="K92" s="186" t="str">
        <f t="shared" si="40"/>
        <v/>
      </c>
      <c r="L92" s="186" t="str">
        <f t="shared" si="40"/>
        <v/>
      </c>
      <c r="M92" s="186" t="str">
        <f t="shared" si="40"/>
        <v/>
      </c>
      <c r="N92" s="186" t="str">
        <f t="shared" si="40"/>
        <v/>
      </c>
      <c r="O92" s="232">
        <f>O91/O58</f>
        <v>0</v>
      </c>
    </row>
    <row r="93" spans="1:15" ht="24.75" x14ac:dyDescent="0.25">
      <c r="A93" s="29" t="s">
        <v>236</v>
      </c>
      <c r="B93" s="203" t="s">
        <v>295</v>
      </c>
      <c r="C93" s="408">
        <v>0</v>
      </c>
      <c r="D93" s="413">
        <v>0</v>
      </c>
      <c r="E93" s="40"/>
      <c r="F93" s="40"/>
      <c r="G93" s="269"/>
      <c r="H93" s="269"/>
      <c r="I93" s="269"/>
      <c r="J93" s="269"/>
      <c r="K93" s="269"/>
      <c r="L93" s="269"/>
      <c r="M93" s="269"/>
      <c r="N93" s="304"/>
      <c r="O93" s="198">
        <f>SUM(C93:N93)</f>
        <v>0</v>
      </c>
    </row>
    <row r="94" spans="1:15" ht="15.75" thickBot="1" x14ac:dyDescent="0.3">
      <c r="A94" s="29" t="s">
        <v>237</v>
      </c>
      <c r="B94" s="184" t="s">
        <v>80</v>
      </c>
      <c r="C94" s="383">
        <v>0</v>
      </c>
      <c r="D94" s="383">
        <v>0</v>
      </c>
      <c r="E94" s="186" t="s">
        <v>370</v>
      </c>
      <c r="F94" s="186" t="str">
        <f t="shared" ref="F94:N94" si="41">IFERROR(F93/F$58,"")</f>
        <v/>
      </c>
      <c r="G94" s="186" t="str">
        <f t="shared" si="41"/>
        <v/>
      </c>
      <c r="H94" s="186" t="str">
        <f t="shared" si="41"/>
        <v/>
      </c>
      <c r="I94" s="186" t="str">
        <f t="shared" si="41"/>
        <v/>
      </c>
      <c r="J94" s="186" t="str">
        <f t="shared" si="41"/>
        <v/>
      </c>
      <c r="K94" s="186" t="str">
        <f t="shared" si="41"/>
        <v/>
      </c>
      <c r="L94" s="186" t="str">
        <f t="shared" si="41"/>
        <v/>
      </c>
      <c r="M94" s="186" t="str">
        <f t="shared" si="41"/>
        <v/>
      </c>
      <c r="N94" s="186" t="str">
        <f t="shared" si="41"/>
        <v/>
      </c>
      <c r="O94" s="232">
        <f>O93/O58</f>
        <v>0</v>
      </c>
    </row>
    <row r="95" spans="1:15" ht="24.75" x14ac:dyDescent="0.25">
      <c r="A95" s="29" t="s">
        <v>298</v>
      </c>
      <c r="B95" s="203" t="s">
        <v>296</v>
      </c>
      <c r="C95" s="408">
        <v>3</v>
      </c>
      <c r="D95" s="413">
        <v>1</v>
      </c>
      <c r="E95" s="73"/>
      <c r="F95" s="73"/>
      <c r="G95" s="271"/>
      <c r="H95" s="271"/>
      <c r="I95" s="271"/>
      <c r="J95" s="271"/>
      <c r="K95" s="271"/>
      <c r="L95" s="271"/>
      <c r="M95" s="271"/>
      <c r="N95" s="304"/>
      <c r="O95" s="198">
        <f>SUM(C95:N95)</f>
        <v>4</v>
      </c>
    </row>
    <row r="96" spans="1:15" ht="15.75" thickBot="1" x14ac:dyDescent="0.3">
      <c r="A96" s="29" t="s">
        <v>299</v>
      </c>
      <c r="B96" s="205" t="s">
        <v>80</v>
      </c>
      <c r="C96" s="383">
        <v>0.21428571428571427</v>
      </c>
      <c r="D96" s="383">
        <v>7.1428571428571425E-2</v>
      </c>
      <c r="E96" s="186" t="s">
        <v>370</v>
      </c>
      <c r="F96" s="186" t="str">
        <f t="shared" ref="F96:N96" si="42">IFERROR(F95/F$58,"")</f>
        <v/>
      </c>
      <c r="G96" s="186" t="str">
        <f t="shared" si="42"/>
        <v/>
      </c>
      <c r="H96" s="186" t="str">
        <f t="shared" si="42"/>
        <v/>
      </c>
      <c r="I96" s="186" t="str">
        <f t="shared" si="42"/>
        <v/>
      </c>
      <c r="J96" s="186" t="str">
        <f t="shared" si="42"/>
        <v/>
      </c>
      <c r="K96" s="186" t="str">
        <f t="shared" si="42"/>
        <v/>
      </c>
      <c r="L96" s="186" t="str">
        <f t="shared" si="42"/>
        <v/>
      </c>
      <c r="M96" s="186" t="str">
        <f t="shared" si="42"/>
        <v/>
      </c>
      <c r="N96" s="186" t="str">
        <f t="shared" si="42"/>
        <v/>
      </c>
      <c r="O96" s="234">
        <f>O95/O58</f>
        <v>0.14285714285714285</v>
      </c>
    </row>
  </sheetData>
  <pageMargins left="0.7" right="0.7" top="0.75" bottom="0.75" header="0.3" footer="0.3"/>
  <pageSetup paperSize="9" scale="4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96"/>
  <sheetViews>
    <sheetView view="pageBreakPreview" zoomScaleNormal="100" zoomScaleSheetLayoutView="100" workbookViewId="0">
      <selection activeCell="B2" sqref="B2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9" ht="20.100000000000001" customHeight="1" thickBot="1" x14ac:dyDescent="0.3">
      <c r="A1" s="213" t="s">
        <v>321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7"/>
    </row>
    <row r="2" spans="1:19" ht="48" thickBot="1" x14ac:dyDescent="0.3">
      <c r="A2" s="214" t="s">
        <v>6</v>
      </c>
      <c r="B2" s="58" t="s">
        <v>0</v>
      </c>
      <c r="C2" s="57" t="s">
        <v>369</v>
      </c>
      <c r="D2" s="57" t="s">
        <v>372</v>
      </c>
      <c r="E2" s="57" t="s">
        <v>373</v>
      </c>
      <c r="F2" s="57" t="s">
        <v>374</v>
      </c>
      <c r="G2" s="57" t="s">
        <v>375</v>
      </c>
      <c r="H2" s="57" t="s">
        <v>376</v>
      </c>
      <c r="I2" s="57" t="s">
        <v>377</v>
      </c>
      <c r="J2" s="57" t="s">
        <v>378</v>
      </c>
      <c r="K2" s="57" t="s">
        <v>379</v>
      </c>
      <c r="L2" s="57" t="s">
        <v>380</v>
      </c>
      <c r="M2" s="57" t="s">
        <v>381</v>
      </c>
      <c r="N2" s="57" t="s">
        <v>382</v>
      </c>
      <c r="O2" s="57" t="s">
        <v>383</v>
      </c>
    </row>
    <row r="3" spans="1:19" ht="15.75" thickBot="1" x14ac:dyDescent="0.3">
      <c r="A3" s="13" t="s">
        <v>7</v>
      </c>
      <c r="B3" s="5" t="s">
        <v>5</v>
      </c>
      <c r="C3" s="6">
        <v>106</v>
      </c>
      <c r="D3" s="376">
        <v>115</v>
      </c>
      <c r="E3" s="376">
        <v>113</v>
      </c>
      <c r="F3" s="267"/>
      <c r="G3" s="6"/>
      <c r="H3" s="267"/>
      <c r="I3" s="267"/>
      <c r="J3" s="267"/>
      <c r="K3" s="267"/>
      <c r="L3" s="267"/>
      <c r="M3" s="267"/>
      <c r="N3" s="267"/>
      <c r="O3" s="302"/>
      <c r="R3" s="215"/>
      <c r="S3" s="216"/>
    </row>
    <row r="4" spans="1:19" x14ac:dyDescent="0.25">
      <c r="A4" s="13" t="s">
        <v>8</v>
      </c>
      <c r="B4" s="174" t="s">
        <v>41</v>
      </c>
      <c r="C4" s="176">
        <v>98</v>
      </c>
      <c r="D4" s="377">
        <v>106</v>
      </c>
      <c r="E4" s="377">
        <v>105</v>
      </c>
      <c r="F4" s="177"/>
      <c r="G4" s="177"/>
      <c r="H4" s="268"/>
      <c r="I4" s="268"/>
      <c r="J4" s="268"/>
      <c r="K4" s="268"/>
      <c r="L4" s="268"/>
      <c r="M4" s="268"/>
      <c r="N4" s="268"/>
      <c r="O4" s="303"/>
    </row>
    <row r="5" spans="1:19" x14ac:dyDescent="0.25">
      <c r="A5" s="13" t="s">
        <v>9</v>
      </c>
      <c r="B5" s="173" t="s">
        <v>15</v>
      </c>
      <c r="C5" s="175">
        <f>C4/C3</f>
        <v>0.92452830188679247</v>
      </c>
      <c r="D5" s="378">
        <f>D4/D3</f>
        <v>0.92173913043478262</v>
      </c>
      <c r="E5" s="378">
        <f>E4/E3</f>
        <v>0.92920353982300885</v>
      </c>
      <c r="F5" s="208" t="str">
        <f>IFERROR(F4/F$3,"")</f>
        <v/>
      </c>
      <c r="G5" s="208" t="str">
        <f t="shared" ref="G5:O5" si="0">IFERROR(G4/G$3,"")</f>
        <v/>
      </c>
      <c r="H5" s="208" t="str">
        <f t="shared" si="0"/>
        <v/>
      </c>
      <c r="I5" s="208" t="str">
        <f t="shared" si="0"/>
        <v/>
      </c>
      <c r="J5" s="208" t="str">
        <f t="shared" si="0"/>
        <v/>
      </c>
      <c r="K5" s="208" t="str">
        <f t="shared" si="0"/>
        <v/>
      </c>
      <c r="L5" s="208" t="str">
        <f t="shared" si="0"/>
        <v/>
      </c>
      <c r="M5" s="208" t="str">
        <f t="shared" si="0"/>
        <v/>
      </c>
      <c r="N5" s="208" t="str">
        <f t="shared" si="0"/>
        <v/>
      </c>
      <c r="O5" s="208" t="str">
        <f t="shared" si="0"/>
        <v/>
      </c>
    </row>
    <row r="6" spans="1:19" x14ac:dyDescent="0.25">
      <c r="A6" s="13" t="s">
        <v>10</v>
      </c>
      <c r="B6" s="178" t="s">
        <v>285</v>
      </c>
      <c r="C6" s="179">
        <v>6</v>
      </c>
      <c r="D6" s="379">
        <v>6</v>
      </c>
      <c r="E6" s="379">
        <v>5</v>
      </c>
      <c r="F6" s="40"/>
      <c r="G6" s="40"/>
      <c r="H6" s="269"/>
      <c r="I6" s="269"/>
      <c r="J6" s="269"/>
      <c r="K6" s="269"/>
      <c r="L6" s="269"/>
      <c r="M6" s="269"/>
      <c r="N6" s="269"/>
      <c r="O6" s="304"/>
    </row>
    <row r="7" spans="1:19" x14ac:dyDescent="0.25">
      <c r="A7" s="13" t="s">
        <v>11</v>
      </c>
      <c r="B7" s="173" t="s">
        <v>15</v>
      </c>
      <c r="C7" s="175">
        <f>C6/C3</f>
        <v>5.6603773584905662E-2</v>
      </c>
      <c r="D7" s="378">
        <f>D6/D3</f>
        <v>5.2173913043478258E-2</v>
      </c>
      <c r="E7" s="378">
        <f t="shared" ref="E7" si="1">E6/E3</f>
        <v>4.4247787610619468E-2</v>
      </c>
      <c r="F7" s="208" t="str">
        <f>IFERROR(F6/F$3,"")</f>
        <v/>
      </c>
      <c r="G7" s="208" t="str">
        <f t="shared" ref="G7:O7" si="2">IFERROR(G6/G$3,"")</f>
        <v/>
      </c>
      <c r="H7" s="208" t="str">
        <f t="shared" si="2"/>
        <v/>
      </c>
      <c r="I7" s="208" t="str">
        <f t="shared" si="2"/>
        <v/>
      </c>
      <c r="J7" s="208" t="str">
        <f t="shared" si="2"/>
        <v/>
      </c>
      <c r="K7" s="208" t="str">
        <f t="shared" si="2"/>
        <v/>
      </c>
      <c r="L7" s="208" t="str">
        <f t="shared" si="2"/>
        <v/>
      </c>
      <c r="M7" s="208" t="str">
        <f t="shared" si="2"/>
        <v/>
      </c>
      <c r="N7" s="208" t="str">
        <f t="shared" si="2"/>
        <v/>
      </c>
      <c r="O7" s="208" t="str">
        <f t="shared" si="2"/>
        <v/>
      </c>
    </row>
    <row r="8" spans="1:19" x14ac:dyDescent="0.25">
      <c r="A8" s="13" t="s">
        <v>12</v>
      </c>
      <c r="B8" s="178" t="s">
        <v>16</v>
      </c>
      <c r="C8" s="179">
        <v>25</v>
      </c>
      <c r="D8" s="379">
        <v>24</v>
      </c>
      <c r="E8" s="379">
        <v>24</v>
      </c>
      <c r="F8" s="40"/>
      <c r="G8" s="40"/>
      <c r="H8" s="269"/>
      <c r="I8" s="269"/>
      <c r="J8" s="269"/>
      <c r="K8" s="269"/>
      <c r="L8" s="269"/>
      <c r="M8" s="269"/>
      <c r="N8" s="269"/>
      <c r="O8" s="304"/>
    </row>
    <row r="9" spans="1:19" x14ac:dyDescent="0.25">
      <c r="A9" s="13" t="s">
        <v>13</v>
      </c>
      <c r="B9" s="173" t="s">
        <v>15</v>
      </c>
      <c r="C9" s="175">
        <f>C8/C3</f>
        <v>0.23584905660377359</v>
      </c>
      <c r="D9" s="378">
        <f>D8/D3</f>
        <v>0.20869565217391303</v>
      </c>
      <c r="E9" s="378">
        <f t="shared" ref="E9" si="3">E8/E3</f>
        <v>0.21238938053097345</v>
      </c>
      <c r="F9" s="208" t="str">
        <f>IFERROR(F8/F$3,"")</f>
        <v/>
      </c>
      <c r="G9" s="208" t="str">
        <f t="shared" ref="G9:O9" si="4">IFERROR(G8/G$3,"")</f>
        <v/>
      </c>
      <c r="H9" s="208" t="str">
        <f t="shared" si="4"/>
        <v/>
      </c>
      <c r="I9" s="208" t="str">
        <f t="shared" si="4"/>
        <v/>
      </c>
      <c r="J9" s="208" t="str">
        <f t="shared" si="4"/>
        <v/>
      </c>
      <c r="K9" s="208" t="str">
        <f t="shared" si="4"/>
        <v/>
      </c>
      <c r="L9" s="208" t="str">
        <f t="shared" si="4"/>
        <v/>
      </c>
      <c r="M9" s="208" t="str">
        <f t="shared" si="4"/>
        <v/>
      </c>
      <c r="N9" s="208" t="str">
        <f t="shared" si="4"/>
        <v/>
      </c>
      <c r="O9" s="208" t="str">
        <f t="shared" si="4"/>
        <v/>
      </c>
    </row>
    <row r="10" spans="1:19" x14ac:dyDescent="0.25">
      <c r="A10" s="13" t="s">
        <v>18</v>
      </c>
      <c r="B10" s="178" t="s">
        <v>17</v>
      </c>
      <c r="C10" s="179">
        <v>59</v>
      </c>
      <c r="D10" s="379">
        <v>64</v>
      </c>
      <c r="E10" s="379">
        <v>62</v>
      </c>
      <c r="F10" s="40"/>
      <c r="G10" s="40"/>
      <c r="H10" s="269"/>
      <c r="I10" s="269"/>
      <c r="J10" s="269"/>
      <c r="K10" s="269"/>
      <c r="L10" s="269"/>
      <c r="M10" s="269"/>
      <c r="N10" s="269"/>
      <c r="O10" s="304"/>
    </row>
    <row r="11" spans="1:19" x14ac:dyDescent="0.25">
      <c r="A11" s="13" t="s">
        <v>19</v>
      </c>
      <c r="B11" s="173" t="s">
        <v>15</v>
      </c>
      <c r="C11" s="175">
        <f>C10/C3</f>
        <v>0.55660377358490565</v>
      </c>
      <c r="D11" s="378">
        <f>D10/D3</f>
        <v>0.55652173913043479</v>
      </c>
      <c r="E11" s="378">
        <f t="shared" ref="E11" si="5">E10/E3</f>
        <v>0.54867256637168138</v>
      </c>
      <c r="F11" s="208" t="str">
        <f>IFERROR(F10/F$3,"")</f>
        <v/>
      </c>
      <c r="G11" s="208" t="str">
        <f t="shared" ref="G11:O11" si="6">IFERROR(G10/G$3,"")</f>
        <v/>
      </c>
      <c r="H11" s="208" t="str">
        <f t="shared" si="6"/>
        <v/>
      </c>
      <c r="I11" s="208" t="str">
        <f t="shared" si="6"/>
        <v/>
      </c>
      <c r="J11" s="208" t="str">
        <f t="shared" si="6"/>
        <v/>
      </c>
      <c r="K11" s="208" t="str">
        <f t="shared" si="6"/>
        <v/>
      </c>
      <c r="L11" s="208" t="str">
        <f t="shared" si="6"/>
        <v/>
      </c>
      <c r="M11" s="208" t="str">
        <f t="shared" si="6"/>
        <v/>
      </c>
      <c r="N11" s="208" t="str">
        <f t="shared" si="6"/>
        <v/>
      </c>
      <c r="O11" s="208" t="str">
        <f t="shared" si="6"/>
        <v/>
      </c>
    </row>
    <row r="12" spans="1:19" x14ac:dyDescent="0.25">
      <c r="A12" s="13" t="s">
        <v>20</v>
      </c>
      <c r="B12" s="180" t="s">
        <v>38</v>
      </c>
      <c r="C12" s="179">
        <v>10</v>
      </c>
      <c r="D12" s="379">
        <v>10</v>
      </c>
      <c r="E12" s="379">
        <v>6</v>
      </c>
      <c r="F12" s="40"/>
      <c r="G12" s="40"/>
      <c r="H12" s="269"/>
      <c r="I12" s="269"/>
      <c r="J12" s="269"/>
      <c r="K12" s="269"/>
      <c r="L12" s="269"/>
      <c r="M12" s="269"/>
      <c r="N12" s="269"/>
      <c r="O12" s="304"/>
    </row>
    <row r="13" spans="1:19" x14ac:dyDescent="0.25">
      <c r="A13" s="13" t="s">
        <v>21</v>
      </c>
      <c r="B13" s="173" t="s">
        <v>15</v>
      </c>
      <c r="C13" s="175">
        <f>C12/C3</f>
        <v>9.4339622641509441E-2</v>
      </c>
      <c r="D13" s="378">
        <f>D12/D3</f>
        <v>8.6956521739130432E-2</v>
      </c>
      <c r="E13" s="378">
        <f t="shared" ref="E13" si="7">E12/E3</f>
        <v>5.3097345132743362E-2</v>
      </c>
      <c r="F13" s="208" t="str">
        <f>IFERROR(F12/F$3,"")</f>
        <v/>
      </c>
      <c r="G13" s="208" t="str">
        <f t="shared" ref="G13:O13" si="8">IFERROR(G12/G$3,"")</f>
        <v/>
      </c>
      <c r="H13" s="208" t="str">
        <f t="shared" si="8"/>
        <v/>
      </c>
      <c r="I13" s="208" t="str">
        <f t="shared" si="8"/>
        <v/>
      </c>
      <c r="J13" s="208" t="str">
        <f t="shared" si="8"/>
        <v/>
      </c>
      <c r="K13" s="208" t="str">
        <f t="shared" si="8"/>
        <v/>
      </c>
      <c r="L13" s="208" t="str">
        <f t="shared" si="8"/>
        <v/>
      </c>
      <c r="M13" s="208" t="str">
        <f t="shared" si="8"/>
        <v/>
      </c>
      <c r="N13" s="208" t="str">
        <f t="shared" si="8"/>
        <v/>
      </c>
      <c r="O13" s="208" t="str">
        <f t="shared" si="8"/>
        <v/>
      </c>
    </row>
    <row r="14" spans="1:19" x14ac:dyDescent="0.25">
      <c r="A14" s="13" t="s">
        <v>22</v>
      </c>
      <c r="B14" s="178" t="s">
        <v>39</v>
      </c>
      <c r="C14" s="179">
        <v>18</v>
      </c>
      <c r="D14" s="379">
        <v>22</v>
      </c>
      <c r="E14" s="379">
        <v>21</v>
      </c>
      <c r="F14" s="40"/>
      <c r="G14" s="40"/>
      <c r="H14" s="269"/>
      <c r="I14" s="269"/>
      <c r="J14" s="269"/>
      <c r="K14" s="269"/>
      <c r="L14" s="269"/>
      <c r="M14" s="269"/>
      <c r="N14" s="269"/>
      <c r="O14" s="304"/>
    </row>
    <row r="15" spans="1:19" x14ac:dyDescent="0.25">
      <c r="A15" s="13" t="s">
        <v>23</v>
      </c>
      <c r="B15" s="173" t="s">
        <v>15</v>
      </c>
      <c r="C15" s="175">
        <f>C14/C3</f>
        <v>0.16981132075471697</v>
      </c>
      <c r="D15" s="378">
        <f>D14/D3</f>
        <v>0.19130434782608696</v>
      </c>
      <c r="E15" s="378">
        <f t="shared" ref="E15" si="9">E14/E3</f>
        <v>0.18584070796460178</v>
      </c>
      <c r="F15" s="208" t="str">
        <f>IFERROR(F14/F$3,"")</f>
        <v/>
      </c>
      <c r="G15" s="208" t="str">
        <f t="shared" ref="G15:O15" si="10">IFERROR(G14/G$3,"")</f>
        <v/>
      </c>
      <c r="H15" s="208" t="str">
        <f t="shared" si="10"/>
        <v/>
      </c>
      <c r="I15" s="208" t="str">
        <f t="shared" si="10"/>
        <v/>
      </c>
      <c r="J15" s="208" t="str">
        <f t="shared" si="10"/>
        <v/>
      </c>
      <c r="K15" s="208" t="str">
        <f t="shared" si="10"/>
        <v/>
      </c>
      <c r="L15" s="208" t="str">
        <f t="shared" si="10"/>
        <v/>
      </c>
      <c r="M15" s="208" t="str">
        <f t="shared" si="10"/>
        <v/>
      </c>
      <c r="N15" s="208" t="str">
        <f t="shared" si="10"/>
        <v/>
      </c>
      <c r="O15" s="208" t="str">
        <f t="shared" si="10"/>
        <v/>
      </c>
    </row>
    <row r="16" spans="1:19" x14ac:dyDescent="0.25">
      <c r="A16" s="13" t="s">
        <v>24</v>
      </c>
      <c r="B16" s="178" t="s">
        <v>40</v>
      </c>
      <c r="C16" s="179">
        <v>14</v>
      </c>
      <c r="D16" s="379">
        <v>15</v>
      </c>
      <c r="E16" s="379">
        <v>12</v>
      </c>
      <c r="F16" s="40"/>
      <c r="G16" s="40"/>
      <c r="H16" s="269"/>
      <c r="I16" s="269"/>
      <c r="J16" s="269"/>
      <c r="K16" s="269"/>
      <c r="L16" s="269"/>
      <c r="M16" s="269"/>
      <c r="N16" s="269"/>
      <c r="O16" s="304"/>
    </row>
    <row r="17" spans="1:15" x14ac:dyDescent="0.25">
      <c r="A17" s="13" t="s">
        <v>25</v>
      </c>
      <c r="B17" s="181" t="s">
        <v>15</v>
      </c>
      <c r="C17" s="175">
        <f>C16/C3</f>
        <v>0.13207547169811321</v>
      </c>
      <c r="D17" s="378">
        <f>D16/D3</f>
        <v>0.13043478260869565</v>
      </c>
      <c r="E17" s="378">
        <f t="shared" ref="E17" si="11">E16/E3</f>
        <v>0.10619469026548672</v>
      </c>
      <c r="F17" s="208" t="str">
        <f>IFERROR(F16/F$3,"")</f>
        <v/>
      </c>
      <c r="G17" s="208" t="str">
        <f t="shared" ref="G17:O17" si="12">IFERROR(G16/G$3,"")</f>
        <v/>
      </c>
      <c r="H17" s="208" t="str">
        <f t="shared" si="12"/>
        <v/>
      </c>
      <c r="I17" s="208" t="str">
        <f t="shared" si="12"/>
        <v/>
      </c>
      <c r="J17" s="208" t="str">
        <f t="shared" si="12"/>
        <v/>
      </c>
      <c r="K17" s="208" t="str">
        <f t="shared" si="12"/>
        <v/>
      </c>
      <c r="L17" s="208" t="str">
        <f t="shared" si="12"/>
        <v/>
      </c>
      <c r="M17" s="208" t="str">
        <f t="shared" si="12"/>
        <v/>
      </c>
      <c r="N17" s="208" t="str">
        <f t="shared" si="12"/>
        <v/>
      </c>
      <c r="O17" s="208" t="str">
        <f t="shared" si="12"/>
        <v/>
      </c>
    </row>
    <row r="18" spans="1:15" x14ac:dyDescent="0.25">
      <c r="A18" s="13" t="s">
        <v>26</v>
      </c>
      <c r="B18" s="178" t="s">
        <v>124</v>
      </c>
      <c r="C18" s="179">
        <v>10</v>
      </c>
      <c r="D18" s="379">
        <v>10</v>
      </c>
      <c r="E18" s="379">
        <v>10</v>
      </c>
      <c r="F18" s="40"/>
      <c r="G18" s="40"/>
      <c r="H18" s="269"/>
      <c r="I18" s="269"/>
      <c r="J18" s="269"/>
      <c r="K18" s="269"/>
      <c r="L18" s="269"/>
      <c r="M18" s="269"/>
      <c r="N18" s="269"/>
      <c r="O18" s="304"/>
    </row>
    <row r="19" spans="1:15" ht="15.75" thickBot="1" x14ac:dyDescent="0.3">
      <c r="A19" s="13" t="s">
        <v>27</v>
      </c>
      <c r="B19" s="182" t="s">
        <v>15</v>
      </c>
      <c r="C19" s="183">
        <f>C18/C3</f>
        <v>9.4339622641509441E-2</v>
      </c>
      <c r="D19" s="380">
        <f>D18/D3</f>
        <v>8.6956521739130432E-2</v>
      </c>
      <c r="E19" s="380">
        <f>E18/E3</f>
        <v>8.8495575221238937E-2</v>
      </c>
      <c r="F19" s="208" t="str">
        <f>IFERROR(F18/F$3,"")</f>
        <v/>
      </c>
      <c r="G19" s="208" t="str">
        <f t="shared" ref="G19:O19" si="13">IFERROR(G18/G$3,"")</f>
        <v/>
      </c>
      <c r="H19" s="208" t="str">
        <f t="shared" si="13"/>
        <v/>
      </c>
      <c r="I19" s="208" t="str">
        <f t="shared" si="13"/>
        <v/>
      </c>
      <c r="J19" s="208" t="str">
        <f t="shared" si="13"/>
        <v/>
      </c>
      <c r="K19" s="208" t="str">
        <f t="shared" si="13"/>
        <v/>
      </c>
      <c r="L19" s="208" t="str">
        <f t="shared" si="13"/>
        <v/>
      </c>
      <c r="M19" s="208" t="str">
        <f t="shared" si="13"/>
        <v/>
      </c>
      <c r="N19" s="208" t="str">
        <f t="shared" si="13"/>
        <v/>
      </c>
      <c r="O19" s="208" t="str">
        <f t="shared" si="13"/>
        <v/>
      </c>
    </row>
    <row r="20" spans="1:15" ht="20.100000000000001" customHeight="1" thickBot="1" x14ac:dyDescent="0.3">
      <c r="A20" s="20" t="s">
        <v>322</v>
      </c>
      <c r="C20" s="18"/>
      <c r="D20" s="18"/>
      <c r="E20" s="18"/>
      <c r="F20" s="18"/>
      <c r="G20" s="18"/>
      <c r="H20" s="18"/>
      <c r="I20" s="18"/>
      <c r="J20" s="18"/>
      <c r="K20" s="153"/>
      <c r="L20" s="18"/>
      <c r="M20" s="18"/>
      <c r="N20" s="18"/>
      <c r="O20" s="18"/>
    </row>
    <row r="21" spans="1:15" ht="48" thickBot="1" x14ac:dyDescent="0.3">
      <c r="A21" s="59" t="s">
        <v>6</v>
      </c>
      <c r="B21" s="50" t="s">
        <v>0</v>
      </c>
      <c r="C21" s="51" t="s">
        <v>372</v>
      </c>
      <c r="D21" s="51" t="s">
        <v>373</v>
      </c>
      <c r="E21" s="51" t="s">
        <v>374</v>
      </c>
      <c r="F21" s="51" t="s">
        <v>375</v>
      </c>
      <c r="G21" s="51" t="s">
        <v>376</v>
      </c>
      <c r="H21" s="51" t="s">
        <v>377</v>
      </c>
      <c r="I21" s="51" t="s">
        <v>378</v>
      </c>
      <c r="J21" s="51" t="s">
        <v>379</v>
      </c>
      <c r="K21" s="51" t="s">
        <v>380</v>
      </c>
      <c r="L21" s="51" t="s">
        <v>381</v>
      </c>
      <c r="M21" s="51" t="s">
        <v>382</v>
      </c>
      <c r="N21" s="51" t="s">
        <v>383</v>
      </c>
      <c r="O21" s="52" t="s">
        <v>105</v>
      </c>
    </row>
    <row r="22" spans="1:15" ht="15.75" thickBot="1" x14ac:dyDescent="0.3">
      <c r="A22" s="10" t="s">
        <v>28</v>
      </c>
      <c r="B22" s="9" t="s">
        <v>291</v>
      </c>
      <c r="C22" s="381">
        <v>21</v>
      </c>
      <c r="D22" s="441">
        <v>17</v>
      </c>
      <c r="E22" s="270"/>
      <c r="F22" s="9"/>
      <c r="G22" s="270"/>
      <c r="H22" s="270"/>
      <c r="I22" s="270"/>
      <c r="J22" s="270"/>
      <c r="K22" s="270"/>
      <c r="L22" s="270"/>
      <c r="M22" s="270"/>
      <c r="N22" s="270"/>
      <c r="O22" s="8">
        <f>SUM(C22:N22)</f>
        <v>38</v>
      </c>
    </row>
    <row r="23" spans="1:15" x14ac:dyDescent="0.25">
      <c r="A23" s="10" t="s">
        <v>29</v>
      </c>
      <c r="B23" s="185" t="s">
        <v>44</v>
      </c>
      <c r="C23" s="382">
        <v>2</v>
      </c>
      <c r="D23" s="377">
        <v>0</v>
      </c>
      <c r="E23" s="177"/>
      <c r="F23" s="177"/>
      <c r="G23" s="268"/>
      <c r="H23" s="268"/>
      <c r="I23" s="268"/>
      <c r="J23" s="268"/>
      <c r="K23" s="268"/>
      <c r="L23" s="268"/>
      <c r="M23" s="268"/>
      <c r="N23" s="303"/>
      <c r="O23" s="185">
        <f>SUM(C23:N23)</f>
        <v>2</v>
      </c>
    </row>
    <row r="24" spans="1:15" x14ac:dyDescent="0.25">
      <c r="A24" s="10" t="s">
        <v>30</v>
      </c>
      <c r="B24" s="158" t="s">
        <v>69</v>
      </c>
      <c r="C24" s="383">
        <f>C23/C22</f>
        <v>9.5238095238095233E-2</v>
      </c>
      <c r="D24" s="383">
        <f>D23/D22</f>
        <v>0</v>
      </c>
      <c r="E24" s="186" t="str">
        <f>IFERROR(E23/E$22,"")</f>
        <v/>
      </c>
      <c r="F24" s="186" t="str">
        <f t="shared" ref="F24:N24" si="14">IFERROR(F23/F$22,"")</f>
        <v/>
      </c>
      <c r="G24" s="186" t="str">
        <f t="shared" si="14"/>
        <v/>
      </c>
      <c r="H24" s="186" t="str">
        <f t="shared" si="14"/>
        <v/>
      </c>
      <c r="I24" s="186" t="str">
        <f t="shared" si="14"/>
        <v/>
      </c>
      <c r="J24" s="186" t="str">
        <f t="shared" si="14"/>
        <v/>
      </c>
      <c r="K24" s="186" t="str">
        <f t="shared" si="14"/>
        <v/>
      </c>
      <c r="L24" s="186" t="str">
        <f t="shared" si="14"/>
        <v/>
      </c>
      <c r="M24" s="186" t="str">
        <f t="shared" si="14"/>
        <v/>
      </c>
      <c r="N24" s="186" t="str">
        <f t="shared" si="14"/>
        <v/>
      </c>
      <c r="O24" s="187">
        <f>O23/O22</f>
        <v>5.2631578947368418E-2</v>
      </c>
    </row>
    <row r="25" spans="1:15" x14ac:dyDescent="0.25">
      <c r="A25" s="10" t="s">
        <v>31</v>
      </c>
      <c r="B25" s="81" t="s">
        <v>339</v>
      </c>
      <c r="C25" s="392">
        <v>10</v>
      </c>
      <c r="D25" s="392">
        <v>9</v>
      </c>
      <c r="E25" s="73"/>
      <c r="F25" s="73"/>
      <c r="G25" s="271"/>
      <c r="H25" s="271"/>
      <c r="I25" s="271"/>
      <c r="J25" s="271"/>
      <c r="K25" s="271"/>
      <c r="L25" s="271"/>
      <c r="M25" s="271"/>
      <c r="N25" s="305"/>
      <c r="O25" s="81">
        <f>SUM(C25:N25)</f>
        <v>19</v>
      </c>
    </row>
    <row r="26" spans="1:15" x14ac:dyDescent="0.25">
      <c r="A26" s="10" t="s">
        <v>32</v>
      </c>
      <c r="B26" s="158" t="s">
        <v>69</v>
      </c>
      <c r="C26" s="383">
        <f>C25/C22</f>
        <v>0.47619047619047616</v>
      </c>
      <c r="D26" s="383">
        <f>D25/D22</f>
        <v>0.52941176470588236</v>
      </c>
      <c r="E26" s="186" t="str">
        <f>IFERROR(E25/E$22,"")</f>
        <v/>
      </c>
      <c r="F26" s="186" t="str">
        <f t="shared" ref="F26:N26" si="15">IFERROR(F25/F$22,"")</f>
        <v/>
      </c>
      <c r="G26" s="186" t="str">
        <f t="shared" si="15"/>
        <v/>
      </c>
      <c r="H26" s="186" t="str">
        <f t="shared" si="15"/>
        <v/>
      </c>
      <c r="I26" s="186" t="str">
        <f t="shared" si="15"/>
        <v/>
      </c>
      <c r="J26" s="186" t="str">
        <f t="shared" si="15"/>
        <v/>
      </c>
      <c r="K26" s="186" t="str">
        <f t="shared" si="15"/>
        <v/>
      </c>
      <c r="L26" s="186" t="str">
        <f t="shared" si="15"/>
        <v/>
      </c>
      <c r="M26" s="186" t="str">
        <f t="shared" si="15"/>
        <v/>
      </c>
      <c r="N26" s="186" t="str">
        <f t="shared" si="15"/>
        <v/>
      </c>
      <c r="O26" s="187">
        <f>O25/O22</f>
        <v>0.5</v>
      </c>
    </row>
    <row r="27" spans="1:15" x14ac:dyDescent="0.25">
      <c r="A27" s="10" t="s">
        <v>33</v>
      </c>
      <c r="B27" s="81" t="s">
        <v>287</v>
      </c>
      <c r="C27" s="392">
        <v>19</v>
      </c>
      <c r="D27" s="379">
        <v>17</v>
      </c>
      <c r="E27" s="40"/>
      <c r="F27" s="40"/>
      <c r="G27" s="269"/>
      <c r="H27" s="269"/>
      <c r="I27" s="269"/>
      <c r="J27" s="269"/>
      <c r="K27" s="269"/>
      <c r="L27" s="269"/>
      <c r="M27" s="269"/>
      <c r="N27" s="304"/>
      <c r="O27" s="81">
        <f>SUM(C27:N27)</f>
        <v>36</v>
      </c>
    </row>
    <row r="28" spans="1:15" x14ac:dyDescent="0.25">
      <c r="A28" s="10" t="s">
        <v>34</v>
      </c>
      <c r="B28" s="158" t="s">
        <v>69</v>
      </c>
      <c r="C28" s="383">
        <f>C27/C22</f>
        <v>0.90476190476190477</v>
      </c>
      <c r="D28" s="383">
        <f t="shared" ref="D28" si="16">D27/D22</f>
        <v>1</v>
      </c>
      <c r="E28" s="186" t="str">
        <f>IFERROR(E27/E$22,"")</f>
        <v/>
      </c>
      <c r="F28" s="186" t="str">
        <f t="shared" ref="F28:N28" si="17">IFERROR(F27/F$22,"")</f>
        <v/>
      </c>
      <c r="G28" s="186" t="str">
        <f t="shared" si="17"/>
        <v/>
      </c>
      <c r="H28" s="186" t="str">
        <f t="shared" si="17"/>
        <v/>
      </c>
      <c r="I28" s="186" t="str">
        <f t="shared" si="17"/>
        <v/>
      </c>
      <c r="J28" s="186" t="str">
        <f t="shared" si="17"/>
        <v/>
      </c>
      <c r="K28" s="186" t="str">
        <f t="shared" si="17"/>
        <v/>
      </c>
      <c r="L28" s="186" t="str">
        <f t="shared" si="17"/>
        <v/>
      </c>
      <c r="M28" s="186" t="str">
        <f t="shared" si="17"/>
        <v/>
      </c>
      <c r="N28" s="186" t="str">
        <f t="shared" si="17"/>
        <v/>
      </c>
      <c r="O28" s="187">
        <f>O27/O22</f>
        <v>0.94736842105263153</v>
      </c>
    </row>
    <row r="29" spans="1:15" x14ac:dyDescent="0.25">
      <c r="A29" s="10" t="s">
        <v>35</v>
      </c>
      <c r="B29" s="81" t="s">
        <v>163</v>
      </c>
      <c r="C29" s="392">
        <v>2</v>
      </c>
      <c r="D29" s="379">
        <v>0</v>
      </c>
      <c r="E29" s="40"/>
      <c r="F29" s="40"/>
      <c r="G29" s="269"/>
      <c r="H29" s="269"/>
      <c r="I29" s="269"/>
      <c r="J29" s="269"/>
      <c r="K29" s="269"/>
      <c r="L29" s="269"/>
      <c r="M29" s="269"/>
      <c r="N29" s="304"/>
      <c r="O29" s="81">
        <f>SUM(C29:N29)</f>
        <v>2</v>
      </c>
    </row>
    <row r="30" spans="1:15" x14ac:dyDescent="0.25">
      <c r="A30" s="10" t="s">
        <v>36</v>
      </c>
      <c r="B30" s="158" t="s">
        <v>69</v>
      </c>
      <c r="C30" s="383">
        <f>C29/C22</f>
        <v>9.5238095238095233E-2</v>
      </c>
      <c r="D30" s="383">
        <f t="shared" ref="D30" si="18">D29/D22</f>
        <v>0</v>
      </c>
      <c r="E30" s="186" t="str">
        <f>IFERROR(E29/E$22,"")</f>
        <v/>
      </c>
      <c r="F30" s="186" t="str">
        <f t="shared" ref="F30:N30" si="19">IFERROR(F29/F$22,"")</f>
        <v/>
      </c>
      <c r="G30" s="186" t="str">
        <f t="shared" si="19"/>
        <v/>
      </c>
      <c r="H30" s="186" t="str">
        <f t="shared" si="19"/>
        <v/>
      </c>
      <c r="I30" s="186" t="str">
        <f t="shared" si="19"/>
        <v/>
      </c>
      <c r="J30" s="186" t="str">
        <f t="shared" si="19"/>
        <v/>
      </c>
      <c r="K30" s="186" t="str">
        <f t="shared" si="19"/>
        <v/>
      </c>
      <c r="L30" s="186" t="str">
        <f t="shared" si="19"/>
        <v/>
      </c>
      <c r="M30" s="186" t="str">
        <f t="shared" si="19"/>
        <v/>
      </c>
      <c r="N30" s="186" t="str">
        <f t="shared" si="19"/>
        <v/>
      </c>
      <c r="O30" s="187">
        <f>O29/O22</f>
        <v>5.2631578947368418E-2</v>
      </c>
    </row>
    <row r="31" spans="1:15" x14ac:dyDescent="0.25">
      <c r="A31" s="10" t="s">
        <v>37</v>
      </c>
      <c r="B31" s="81" t="s">
        <v>132</v>
      </c>
      <c r="C31" s="379">
        <f>C22-C27</f>
        <v>2</v>
      </c>
      <c r="D31" s="379">
        <f>D22-D27</f>
        <v>0</v>
      </c>
      <c r="E31" s="40"/>
      <c r="F31" s="40"/>
      <c r="G31" s="269"/>
      <c r="H31" s="269"/>
      <c r="I31" s="269"/>
      <c r="J31" s="269"/>
      <c r="K31" s="269"/>
      <c r="L31" s="269"/>
      <c r="M31" s="269"/>
      <c r="N31" s="269"/>
      <c r="O31" s="81">
        <f>SUM(C31:N31)</f>
        <v>2</v>
      </c>
    </row>
    <row r="32" spans="1:15" x14ac:dyDescent="0.25">
      <c r="A32" s="10" t="s">
        <v>46</v>
      </c>
      <c r="B32" s="158" t="s">
        <v>69</v>
      </c>
      <c r="C32" s="383">
        <f>C31/C22</f>
        <v>9.5238095238095233E-2</v>
      </c>
      <c r="D32" s="383">
        <f t="shared" ref="D32" si="20">D31/D22</f>
        <v>0</v>
      </c>
      <c r="E32" s="186" t="str">
        <f>IFERROR(E31/E$22,"")</f>
        <v/>
      </c>
      <c r="F32" s="186" t="str">
        <f t="shared" ref="F32:N32" si="21">IFERROR(F31/F$22,"")</f>
        <v/>
      </c>
      <c r="G32" s="186" t="str">
        <f t="shared" si="21"/>
        <v/>
      </c>
      <c r="H32" s="186" t="str">
        <f t="shared" si="21"/>
        <v/>
      </c>
      <c r="I32" s="186" t="str">
        <f t="shared" si="21"/>
        <v/>
      </c>
      <c r="J32" s="186" t="str">
        <f t="shared" si="21"/>
        <v/>
      </c>
      <c r="K32" s="186" t="str">
        <f t="shared" si="21"/>
        <v/>
      </c>
      <c r="L32" s="186" t="str">
        <f t="shared" si="21"/>
        <v/>
      </c>
      <c r="M32" s="186" t="str">
        <f t="shared" si="21"/>
        <v/>
      </c>
      <c r="N32" s="186" t="str">
        <f t="shared" si="21"/>
        <v/>
      </c>
      <c r="O32" s="187">
        <f>O31/O22</f>
        <v>5.2631578947368418E-2</v>
      </c>
    </row>
    <row r="33" spans="1:15" ht="24.75" x14ac:dyDescent="0.25">
      <c r="A33" s="10" t="s">
        <v>47</v>
      </c>
      <c r="B33" s="188" t="s">
        <v>67</v>
      </c>
      <c r="C33" s="392">
        <v>2</v>
      </c>
      <c r="D33" s="379">
        <v>0</v>
      </c>
      <c r="E33" s="40"/>
      <c r="F33" s="40"/>
      <c r="G33" s="269"/>
      <c r="H33" s="269"/>
      <c r="I33" s="269"/>
      <c r="J33" s="269"/>
      <c r="K33" s="269"/>
      <c r="L33" s="269"/>
      <c r="M33" s="269"/>
      <c r="N33" s="304"/>
      <c r="O33" s="81">
        <f>SUM(C33:N33)</f>
        <v>2</v>
      </c>
    </row>
    <row r="34" spans="1:15" x14ac:dyDescent="0.25">
      <c r="A34" s="10" t="s">
        <v>48</v>
      </c>
      <c r="B34" s="158" t="s">
        <v>69</v>
      </c>
      <c r="C34" s="383">
        <f>C33/C22</f>
        <v>9.5238095238095233E-2</v>
      </c>
      <c r="D34" s="383">
        <f t="shared" ref="D34" si="22">D33/D22</f>
        <v>0</v>
      </c>
      <c r="E34" s="186" t="str">
        <f>IFERROR(E33/E$22,"")</f>
        <v/>
      </c>
      <c r="F34" s="186" t="str">
        <f t="shared" ref="F34:N34" si="23">IFERROR(F33/F$22,"")</f>
        <v/>
      </c>
      <c r="G34" s="186" t="str">
        <f t="shared" si="23"/>
        <v/>
      </c>
      <c r="H34" s="186" t="str">
        <f t="shared" si="23"/>
        <v/>
      </c>
      <c r="I34" s="186" t="str">
        <f t="shared" si="23"/>
        <v/>
      </c>
      <c r="J34" s="186" t="str">
        <f t="shared" si="23"/>
        <v/>
      </c>
      <c r="K34" s="186" t="str">
        <f t="shared" si="23"/>
        <v/>
      </c>
      <c r="L34" s="186" t="str">
        <f t="shared" si="23"/>
        <v/>
      </c>
      <c r="M34" s="186" t="str">
        <f t="shared" si="23"/>
        <v/>
      </c>
      <c r="N34" s="186" t="str">
        <f t="shared" si="23"/>
        <v/>
      </c>
      <c r="O34" s="187">
        <f>O33/O22</f>
        <v>5.2631578947368418E-2</v>
      </c>
    </row>
    <row r="35" spans="1:15" x14ac:dyDescent="0.25">
      <c r="A35" s="10" t="s">
        <v>49</v>
      </c>
      <c r="B35" s="81" t="s">
        <v>288</v>
      </c>
      <c r="C35" s="392">
        <v>5</v>
      </c>
      <c r="D35" s="379">
        <v>4</v>
      </c>
      <c r="E35" s="40"/>
      <c r="F35" s="40"/>
      <c r="G35" s="269"/>
      <c r="H35" s="269"/>
      <c r="I35" s="269"/>
      <c r="J35" s="269"/>
      <c r="K35" s="269"/>
      <c r="L35" s="269"/>
      <c r="M35" s="269"/>
      <c r="N35" s="304"/>
      <c r="O35" s="81">
        <f>SUM(C35:N35)</f>
        <v>9</v>
      </c>
    </row>
    <row r="36" spans="1:15" x14ac:dyDescent="0.25">
      <c r="A36" s="10" t="s">
        <v>50</v>
      </c>
      <c r="B36" s="189" t="s">
        <v>69</v>
      </c>
      <c r="C36" s="383">
        <f>C35/C22</f>
        <v>0.23809523809523808</v>
      </c>
      <c r="D36" s="383">
        <f t="shared" ref="D36" si="24">D35/D22</f>
        <v>0.23529411764705882</v>
      </c>
      <c r="E36" s="186" t="str">
        <f>IFERROR(E35/E$22,"")</f>
        <v/>
      </c>
      <c r="F36" s="186" t="str">
        <f t="shared" ref="F36:N36" si="25">IFERROR(F35/F$22,"")</f>
        <v/>
      </c>
      <c r="G36" s="186" t="str">
        <f t="shared" si="25"/>
        <v/>
      </c>
      <c r="H36" s="186" t="str">
        <f t="shared" si="25"/>
        <v/>
      </c>
      <c r="I36" s="186" t="str">
        <f t="shared" si="25"/>
        <v/>
      </c>
      <c r="J36" s="186" t="str">
        <f t="shared" si="25"/>
        <v/>
      </c>
      <c r="K36" s="186" t="str">
        <f t="shared" si="25"/>
        <v/>
      </c>
      <c r="L36" s="186" t="str">
        <f t="shared" si="25"/>
        <v/>
      </c>
      <c r="M36" s="186" t="str">
        <f t="shared" si="25"/>
        <v/>
      </c>
      <c r="N36" s="186" t="str">
        <f t="shared" si="25"/>
        <v/>
      </c>
      <c r="O36" s="187">
        <f>O35/O22</f>
        <v>0.23684210526315788</v>
      </c>
    </row>
    <row r="37" spans="1:15" x14ac:dyDescent="0.25">
      <c r="A37" s="10" t="s">
        <v>51</v>
      </c>
      <c r="B37" s="81" t="s">
        <v>289</v>
      </c>
      <c r="C37" s="384">
        <v>2</v>
      </c>
      <c r="D37" s="379">
        <v>1</v>
      </c>
      <c r="E37" s="40"/>
      <c r="F37" s="40"/>
      <c r="G37" s="269"/>
      <c r="H37" s="269"/>
      <c r="I37" s="269"/>
      <c r="J37" s="269"/>
      <c r="K37" s="269"/>
      <c r="L37" s="269"/>
      <c r="M37" s="269"/>
      <c r="N37" s="304"/>
      <c r="O37" s="81">
        <f>SUM(C37:N37)</f>
        <v>3</v>
      </c>
    </row>
    <row r="38" spans="1:15" x14ac:dyDescent="0.25">
      <c r="A38" s="10" t="s">
        <v>52</v>
      </c>
      <c r="B38" s="189" t="s">
        <v>69</v>
      </c>
      <c r="C38" s="405">
        <f>C37/C22</f>
        <v>9.5238095238095233E-2</v>
      </c>
      <c r="D38" s="378">
        <f t="shared" ref="D38" si="26">D37/D22</f>
        <v>5.8823529411764705E-2</v>
      </c>
      <c r="E38" s="186" t="str">
        <f>IFERROR(E37/E$22,"")</f>
        <v/>
      </c>
      <c r="F38" s="186" t="str">
        <f t="shared" ref="F38:N38" si="27">IFERROR(F37/F$22,"")</f>
        <v/>
      </c>
      <c r="G38" s="186" t="str">
        <f t="shared" si="27"/>
        <v/>
      </c>
      <c r="H38" s="186" t="str">
        <f t="shared" si="27"/>
        <v/>
      </c>
      <c r="I38" s="186" t="str">
        <f t="shared" si="27"/>
        <v/>
      </c>
      <c r="J38" s="186" t="str">
        <f t="shared" si="27"/>
        <v/>
      </c>
      <c r="K38" s="186" t="str">
        <f t="shared" si="27"/>
        <v/>
      </c>
      <c r="L38" s="186" t="str">
        <f t="shared" si="27"/>
        <v/>
      </c>
      <c r="M38" s="186" t="str">
        <f t="shared" si="27"/>
        <v/>
      </c>
      <c r="N38" s="186" t="str">
        <f t="shared" si="27"/>
        <v/>
      </c>
      <c r="O38" s="187">
        <f>O37/O22</f>
        <v>7.8947368421052627E-2</v>
      </c>
    </row>
    <row r="39" spans="1:15" x14ac:dyDescent="0.25">
      <c r="A39" s="10" t="s">
        <v>53</v>
      </c>
      <c r="B39" s="207" t="s">
        <v>116</v>
      </c>
      <c r="C39" s="408">
        <v>1</v>
      </c>
      <c r="D39" s="410">
        <v>0</v>
      </c>
      <c r="E39" s="201"/>
      <c r="F39" s="201"/>
      <c r="G39" s="342"/>
      <c r="H39" s="342"/>
      <c r="I39" s="342"/>
      <c r="J39" s="342"/>
      <c r="K39" s="342"/>
      <c r="L39" s="342"/>
      <c r="M39" s="342"/>
      <c r="N39" s="375"/>
      <c r="O39" s="207">
        <f>SUM(C39:N39)</f>
        <v>1</v>
      </c>
    </row>
    <row r="40" spans="1:15" ht="15.75" thickBot="1" x14ac:dyDescent="0.3">
      <c r="A40" s="10" t="s">
        <v>54</v>
      </c>
      <c r="B40" s="206" t="s">
        <v>69</v>
      </c>
      <c r="C40" s="383">
        <f>C39/C22</f>
        <v>4.7619047619047616E-2</v>
      </c>
      <c r="D40" s="383">
        <f t="shared" ref="D40" si="28">D39/D22</f>
        <v>0</v>
      </c>
      <c r="E40" s="186" t="str">
        <f>IFERROR(E39/E$22,"")</f>
        <v/>
      </c>
      <c r="F40" s="186" t="str">
        <f t="shared" ref="F40:N40" si="29">IFERROR(F39/F$22,"")</f>
        <v/>
      </c>
      <c r="G40" s="186" t="str">
        <f t="shared" si="29"/>
        <v/>
      </c>
      <c r="H40" s="186" t="str">
        <f t="shared" si="29"/>
        <v/>
      </c>
      <c r="I40" s="186" t="str">
        <f t="shared" si="29"/>
        <v/>
      </c>
      <c r="J40" s="186" t="str">
        <f t="shared" si="29"/>
        <v/>
      </c>
      <c r="K40" s="186" t="str">
        <f t="shared" si="29"/>
        <v/>
      </c>
      <c r="L40" s="186" t="str">
        <f t="shared" si="29"/>
        <v/>
      </c>
      <c r="M40" s="186" t="str">
        <f t="shared" si="29"/>
        <v/>
      </c>
      <c r="N40" s="186" t="str">
        <f t="shared" si="29"/>
        <v/>
      </c>
      <c r="O40" s="187">
        <f>O39/O22</f>
        <v>2.6315789473684209E-2</v>
      </c>
    </row>
    <row r="41" spans="1:15" ht="26.25" thickTop="1" thickBot="1" x14ac:dyDescent="0.3">
      <c r="A41" s="10" t="s">
        <v>55</v>
      </c>
      <c r="B41" s="31" t="s">
        <v>71</v>
      </c>
      <c r="C41" s="386">
        <v>14</v>
      </c>
      <c r="D41" s="386">
        <v>11</v>
      </c>
      <c r="E41" s="16"/>
      <c r="F41" s="16"/>
      <c r="G41" s="343"/>
      <c r="H41" s="343"/>
      <c r="I41" s="343"/>
      <c r="J41" s="343"/>
      <c r="K41" s="343"/>
      <c r="L41" s="343"/>
      <c r="M41" s="343"/>
      <c r="N41" s="373"/>
      <c r="O41" s="236">
        <f>SUM(C41:N41)</f>
        <v>25</v>
      </c>
    </row>
    <row r="42" spans="1:15" ht="15.75" thickTop="1" x14ac:dyDescent="0.25">
      <c r="A42" s="10" t="s">
        <v>56</v>
      </c>
      <c r="B42" s="190" t="s">
        <v>164</v>
      </c>
      <c r="C42" s="387">
        <v>5</v>
      </c>
      <c r="D42" s="407">
        <v>4</v>
      </c>
      <c r="E42" s="191"/>
      <c r="F42" s="191"/>
      <c r="G42" s="344"/>
      <c r="H42" s="344"/>
      <c r="I42" s="344"/>
      <c r="J42" s="344"/>
      <c r="K42" s="344"/>
      <c r="L42" s="369"/>
      <c r="M42" s="344"/>
      <c r="N42" s="374"/>
      <c r="O42" s="190">
        <f>SUM(C42:N42)</f>
        <v>9</v>
      </c>
    </row>
    <row r="43" spans="1:15" x14ac:dyDescent="0.25">
      <c r="A43" s="10" t="s">
        <v>57</v>
      </c>
      <c r="B43" s="158" t="s">
        <v>69</v>
      </c>
      <c r="C43" s="383">
        <f>C42/C22</f>
        <v>0.23809523809523808</v>
      </c>
      <c r="D43" s="383">
        <f t="shared" ref="D43" si="30">D42/D22</f>
        <v>0.23529411764705882</v>
      </c>
      <c r="E43" s="186" t="str">
        <f>IFERROR(E42/E$22,"")</f>
        <v/>
      </c>
      <c r="F43" s="186" t="str">
        <f t="shared" ref="F43:N43" si="31">IFERROR(F42/F$22,"")</f>
        <v/>
      </c>
      <c r="G43" s="186" t="str">
        <f t="shared" si="31"/>
        <v/>
      </c>
      <c r="H43" s="186" t="str">
        <f t="shared" si="31"/>
        <v/>
      </c>
      <c r="I43" s="186" t="str">
        <f t="shared" si="31"/>
        <v/>
      </c>
      <c r="J43" s="186" t="str">
        <f t="shared" si="31"/>
        <v/>
      </c>
      <c r="K43" s="186" t="str">
        <f t="shared" si="31"/>
        <v/>
      </c>
      <c r="L43" s="186" t="str">
        <f t="shared" si="31"/>
        <v/>
      </c>
      <c r="M43" s="186" t="str">
        <f t="shared" si="31"/>
        <v/>
      </c>
      <c r="N43" s="186" t="str">
        <f t="shared" si="31"/>
        <v/>
      </c>
      <c r="O43" s="187">
        <f>O42/O22</f>
        <v>0.23684210526315788</v>
      </c>
    </row>
    <row r="44" spans="1:15" x14ac:dyDescent="0.25">
      <c r="A44" s="10" t="s">
        <v>58</v>
      </c>
      <c r="B44" s="81" t="s">
        <v>165</v>
      </c>
      <c r="C44" s="392">
        <v>2</v>
      </c>
      <c r="D44" s="379">
        <v>4</v>
      </c>
      <c r="E44" s="40"/>
      <c r="F44" s="40"/>
      <c r="G44" s="269"/>
      <c r="H44" s="269"/>
      <c r="I44" s="269"/>
      <c r="J44" s="269"/>
      <c r="K44" s="269"/>
      <c r="L44" s="269"/>
      <c r="M44" s="269"/>
      <c r="N44" s="304"/>
      <c r="O44" s="81">
        <f>SUM(C44:N44)</f>
        <v>6</v>
      </c>
    </row>
    <row r="45" spans="1:15" x14ac:dyDescent="0.25">
      <c r="A45" s="10" t="s">
        <v>59</v>
      </c>
      <c r="B45" s="158" t="s">
        <v>69</v>
      </c>
      <c r="C45" s="383">
        <f>C44/C22</f>
        <v>9.5238095238095233E-2</v>
      </c>
      <c r="D45" s="383">
        <f t="shared" ref="D45" si="32">D44/D22</f>
        <v>0.23529411764705882</v>
      </c>
      <c r="E45" s="186" t="str">
        <f>IFERROR(E44/E$22,"")</f>
        <v/>
      </c>
      <c r="F45" s="186" t="str">
        <f t="shared" ref="F45:N45" si="33">IFERROR(F44/F$22,"")</f>
        <v/>
      </c>
      <c r="G45" s="186" t="str">
        <f t="shared" si="33"/>
        <v/>
      </c>
      <c r="H45" s="186" t="str">
        <f t="shared" si="33"/>
        <v/>
      </c>
      <c r="I45" s="186" t="str">
        <f t="shared" si="33"/>
        <v/>
      </c>
      <c r="J45" s="186" t="str">
        <f t="shared" si="33"/>
        <v/>
      </c>
      <c r="K45" s="186" t="str">
        <f t="shared" si="33"/>
        <v/>
      </c>
      <c r="L45" s="186" t="str">
        <f t="shared" si="33"/>
        <v/>
      </c>
      <c r="M45" s="186" t="str">
        <f t="shared" si="33"/>
        <v/>
      </c>
      <c r="N45" s="186" t="str">
        <f t="shared" si="33"/>
        <v/>
      </c>
      <c r="O45" s="187">
        <f>O44/O22</f>
        <v>0.15789473684210525</v>
      </c>
    </row>
    <row r="46" spans="1:15" x14ac:dyDescent="0.25">
      <c r="A46" s="10" t="s">
        <v>60</v>
      </c>
      <c r="B46" s="81" t="s">
        <v>166</v>
      </c>
      <c r="C46" s="392">
        <v>6</v>
      </c>
      <c r="D46" s="379">
        <v>2</v>
      </c>
      <c r="E46" s="40"/>
      <c r="F46" s="40"/>
      <c r="G46" s="269"/>
      <c r="H46" s="269"/>
      <c r="I46" s="269"/>
      <c r="J46" s="269"/>
      <c r="K46" s="269"/>
      <c r="L46" s="269"/>
      <c r="M46" s="269"/>
      <c r="N46" s="304"/>
      <c r="O46" s="81">
        <f>SUM(C46:N46)</f>
        <v>8</v>
      </c>
    </row>
    <row r="47" spans="1:15" x14ac:dyDescent="0.25">
      <c r="A47" s="10" t="s">
        <v>61</v>
      </c>
      <c r="B47" s="158" t="s">
        <v>69</v>
      </c>
      <c r="C47" s="383">
        <f>C46/C22</f>
        <v>0.2857142857142857</v>
      </c>
      <c r="D47" s="383">
        <f t="shared" ref="D47" si="34">D46/D22</f>
        <v>0.11764705882352941</v>
      </c>
      <c r="E47" s="186" t="str">
        <f>IFERROR(E46/E$22,"")</f>
        <v/>
      </c>
      <c r="F47" s="186" t="str">
        <f t="shared" ref="F47:N47" si="35">IFERROR(F46/F$22,"")</f>
        <v/>
      </c>
      <c r="G47" s="186" t="str">
        <f t="shared" si="35"/>
        <v/>
      </c>
      <c r="H47" s="186" t="str">
        <f t="shared" si="35"/>
        <v/>
      </c>
      <c r="I47" s="186" t="str">
        <f t="shared" si="35"/>
        <v/>
      </c>
      <c r="J47" s="186" t="str">
        <f t="shared" si="35"/>
        <v/>
      </c>
      <c r="K47" s="186" t="str">
        <f t="shared" si="35"/>
        <v/>
      </c>
      <c r="L47" s="186" t="str">
        <f t="shared" si="35"/>
        <v/>
      </c>
      <c r="M47" s="186" t="str">
        <f t="shared" si="35"/>
        <v/>
      </c>
      <c r="N47" s="186" t="str">
        <f t="shared" si="35"/>
        <v/>
      </c>
      <c r="O47" s="187">
        <f>O46/O22</f>
        <v>0.21052631578947367</v>
      </c>
    </row>
    <row r="48" spans="1:15" x14ac:dyDescent="0.25">
      <c r="A48" s="10" t="s">
        <v>62</v>
      </c>
      <c r="B48" s="81" t="s">
        <v>306</v>
      </c>
      <c r="C48" s="392">
        <v>1</v>
      </c>
      <c r="D48" s="379">
        <v>0</v>
      </c>
      <c r="E48" s="40"/>
      <c r="F48" s="40"/>
      <c r="G48" s="269"/>
      <c r="H48" s="269"/>
      <c r="I48" s="269"/>
      <c r="J48" s="269"/>
      <c r="K48" s="269"/>
      <c r="L48" s="269"/>
      <c r="M48" s="269"/>
      <c r="N48" s="304"/>
      <c r="O48" s="81">
        <f>SUM(C48:N48)</f>
        <v>1</v>
      </c>
    </row>
    <row r="49" spans="1:15" x14ac:dyDescent="0.25">
      <c r="A49" s="10" t="s">
        <v>63</v>
      </c>
      <c r="B49" s="158" t="s">
        <v>69</v>
      </c>
      <c r="C49" s="383">
        <f>C48/C22</f>
        <v>4.7619047619047616E-2</v>
      </c>
      <c r="D49" s="383">
        <f t="shared" ref="D49" si="36">D48/D22</f>
        <v>0</v>
      </c>
      <c r="E49" s="186" t="str">
        <f>IFERROR(E48/E$22,"")</f>
        <v/>
      </c>
      <c r="F49" s="186" t="str">
        <f t="shared" ref="F49:N49" si="37">IFERROR(F48/F$22,"")</f>
        <v/>
      </c>
      <c r="G49" s="186" t="str">
        <f t="shared" si="37"/>
        <v/>
      </c>
      <c r="H49" s="186" t="str">
        <f t="shared" si="37"/>
        <v/>
      </c>
      <c r="I49" s="186" t="str">
        <f t="shared" si="37"/>
        <v/>
      </c>
      <c r="J49" s="186" t="str">
        <f t="shared" si="37"/>
        <v/>
      </c>
      <c r="K49" s="186" t="str">
        <f t="shared" si="37"/>
        <v/>
      </c>
      <c r="L49" s="186" t="str">
        <f t="shared" si="37"/>
        <v/>
      </c>
      <c r="M49" s="186" t="str">
        <f t="shared" si="37"/>
        <v/>
      </c>
      <c r="N49" s="186" t="str">
        <f t="shared" si="37"/>
        <v/>
      </c>
      <c r="O49" s="187">
        <f>O48/O22</f>
        <v>2.6315789473684209E-2</v>
      </c>
    </row>
    <row r="50" spans="1:15" x14ac:dyDescent="0.25">
      <c r="A50" s="10" t="s">
        <v>64</v>
      </c>
      <c r="B50" s="188" t="s">
        <v>168</v>
      </c>
      <c r="C50" s="384">
        <v>2</v>
      </c>
      <c r="D50" s="379">
        <v>0</v>
      </c>
      <c r="E50" s="40"/>
      <c r="F50" s="40"/>
      <c r="G50" s="269"/>
      <c r="H50" s="269"/>
      <c r="I50" s="269"/>
      <c r="J50" s="269"/>
      <c r="K50" s="269"/>
      <c r="L50" s="269"/>
      <c r="M50" s="269"/>
      <c r="N50" s="304"/>
      <c r="O50" s="81">
        <f>SUM(C50:N50)</f>
        <v>2</v>
      </c>
    </row>
    <row r="51" spans="1:15" x14ac:dyDescent="0.25">
      <c r="A51" s="10" t="s">
        <v>65</v>
      </c>
      <c r="B51" s="158" t="s">
        <v>69</v>
      </c>
      <c r="C51" s="383">
        <f>C50/C22</f>
        <v>9.5238095238095233E-2</v>
      </c>
      <c r="D51" s="383">
        <f t="shared" ref="D51" si="38">D50/D22</f>
        <v>0</v>
      </c>
      <c r="E51" s="186" t="str">
        <f>IFERROR(E50/E$22,"")</f>
        <v/>
      </c>
      <c r="F51" s="186" t="str">
        <f t="shared" ref="F51:N51" si="39">IFERROR(F50/F$22,"")</f>
        <v/>
      </c>
      <c r="G51" s="186" t="str">
        <f t="shared" si="39"/>
        <v/>
      </c>
      <c r="H51" s="186" t="str">
        <f t="shared" si="39"/>
        <v/>
      </c>
      <c r="I51" s="186" t="str">
        <f t="shared" si="39"/>
        <v/>
      </c>
      <c r="J51" s="186" t="str">
        <f t="shared" si="39"/>
        <v/>
      </c>
      <c r="K51" s="186" t="str">
        <f t="shared" si="39"/>
        <v/>
      </c>
      <c r="L51" s="186" t="str">
        <f t="shared" si="39"/>
        <v/>
      </c>
      <c r="M51" s="186" t="str">
        <f t="shared" si="39"/>
        <v/>
      </c>
      <c r="N51" s="186" t="str">
        <f t="shared" si="39"/>
        <v/>
      </c>
      <c r="O51" s="187">
        <f>O50/O22</f>
        <v>5.2631578947368418E-2</v>
      </c>
    </row>
    <row r="52" spans="1:15" ht="24.75" x14ac:dyDescent="0.25">
      <c r="A52" s="10" t="s">
        <v>155</v>
      </c>
      <c r="B52" s="188" t="s">
        <v>169</v>
      </c>
      <c r="C52" s="392">
        <v>0</v>
      </c>
      <c r="D52" s="379">
        <v>0</v>
      </c>
      <c r="E52" s="40"/>
      <c r="F52" s="40"/>
      <c r="G52" s="269"/>
      <c r="H52" s="269"/>
      <c r="I52" s="269"/>
      <c r="J52" s="269"/>
      <c r="K52" s="269"/>
      <c r="L52" s="269"/>
      <c r="M52" s="269"/>
      <c r="N52" s="304"/>
      <c r="O52" s="81">
        <f>SUM(C52:N52)</f>
        <v>0</v>
      </c>
    </row>
    <row r="53" spans="1:15" x14ac:dyDescent="0.25">
      <c r="A53" s="10" t="s">
        <v>66</v>
      </c>
      <c r="B53" s="158" t="s">
        <v>69</v>
      </c>
      <c r="C53" s="383">
        <f>C52/C22</f>
        <v>0</v>
      </c>
      <c r="D53" s="383">
        <f t="shared" ref="D53" si="40">D52/D22</f>
        <v>0</v>
      </c>
      <c r="E53" s="186" t="str">
        <f>IFERROR(E52/E$22,"")</f>
        <v/>
      </c>
      <c r="F53" s="186" t="str">
        <f t="shared" ref="F53:N53" si="41">IFERROR(F52/F$22,"")</f>
        <v/>
      </c>
      <c r="G53" s="186" t="str">
        <f t="shared" si="41"/>
        <v/>
      </c>
      <c r="H53" s="186" t="str">
        <f t="shared" si="41"/>
        <v/>
      </c>
      <c r="I53" s="186" t="str">
        <f t="shared" si="41"/>
        <v/>
      </c>
      <c r="J53" s="186" t="str">
        <f t="shared" si="41"/>
        <v/>
      </c>
      <c r="K53" s="186" t="str">
        <f t="shared" si="41"/>
        <v/>
      </c>
      <c r="L53" s="186" t="str">
        <f t="shared" si="41"/>
        <v/>
      </c>
      <c r="M53" s="186" t="str">
        <f t="shared" si="41"/>
        <v/>
      </c>
      <c r="N53" s="186" t="str">
        <f t="shared" si="41"/>
        <v/>
      </c>
      <c r="O53" s="187">
        <f>O52/O22</f>
        <v>0</v>
      </c>
    </row>
    <row r="54" spans="1:15" x14ac:dyDescent="0.25">
      <c r="A54" s="10" t="s">
        <v>72</v>
      </c>
      <c r="B54" s="81" t="s">
        <v>290</v>
      </c>
      <c r="C54" s="384">
        <v>0</v>
      </c>
      <c r="D54" s="379">
        <v>1</v>
      </c>
      <c r="E54" s="40"/>
      <c r="F54" s="40"/>
      <c r="G54" s="269"/>
      <c r="H54" s="269"/>
      <c r="I54" s="269"/>
      <c r="J54" s="269"/>
      <c r="K54" s="269"/>
      <c r="L54" s="269"/>
      <c r="M54" s="269"/>
      <c r="N54" s="304"/>
      <c r="O54" s="81">
        <f>SUM(C54:N54)</f>
        <v>1</v>
      </c>
    </row>
    <row r="55" spans="1:15" ht="15.75" thickBot="1" x14ac:dyDescent="0.3">
      <c r="A55" s="10" t="s">
        <v>73</v>
      </c>
      <c r="B55" s="161" t="s">
        <v>69</v>
      </c>
      <c r="C55" s="390">
        <f>C54/C22</f>
        <v>0</v>
      </c>
      <c r="D55" s="388">
        <f t="shared" ref="D55" si="42">D54/D22</f>
        <v>5.8823529411764705E-2</v>
      </c>
      <c r="E55" s="186" t="str">
        <f>IFERROR(E54/E$22,"")</f>
        <v/>
      </c>
      <c r="F55" s="186" t="str">
        <f t="shared" ref="F55:N55" si="43">IFERROR(F54/F$22,"")</f>
        <v/>
      </c>
      <c r="G55" s="186" t="str">
        <f t="shared" si="43"/>
        <v/>
      </c>
      <c r="H55" s="186" t="str">
        <f t="shared" si="43"/>
        <v/>
      </c>
      <c r="I55" s="186" t="str">
        <f t="shared" si="43"/>
        <v/>
      </c>
      <c r="J55" s="186" t="str">
        <f t="shared" si="43"/>
        <v/>
      </c>
      <c r="K55" s="186" t="str">
        <f t="shared" si="43"/>
        <v/>
      </c>
      <c r="L55" s="186" t="str">
        <f t="shared" si="43"/>
        <v/>
      </c>
      <c r="M55" s="186" t="str">
        <f t="shared" si="43"/>
        <v/>
      </c>
      <c r="N55" s="186" t="str">
        <f t="shared" si="43"/>
        <v/>
      </c>
      <c r="O55" s="194">
        <f>O54/O22</f>
        <v>2.6315789473684209E-2</v>
      </c>
    </row>
    <row r="56" spans="1:15" ht="20.100000000000001" customHeight="1" thickBot="1" x14ac:dyDescent="0.3">
      <c r="A56" s="21" t="s">
        <v>336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" thickBot="1" x14ac:dyDescent="0.3">
      <c r="A57" s="59" t="s">
        <v>6</v>
      </c>
      <c r="B57" s="53" t="s">
        <v>0</v>
      </c>
      <c r="C57" s="54" t="s">
        <v>372</v>
      </c>
      <c r="D57" s="54" t="s">
        <v>373</v>
      </c>
      <c r="E57" s="54" t="s">
        <v>374</v>
      </c>
      <c r="F57" s="340" t="s">
        <v>375</v>
      </c>
      <c r="G57" s="54" t="s">
        <v>376</v>
      </c>
      <c r="H57" s="54" t="s">
        <v>377</v>
      </c>
      <c r="I57" s="54" t="s">
        <v>378</v>
      </c>
      <c r="J57" s="54" t="s">
        <v>379</v>
      </c>
      <c r="K57" s="54" t="s">
        <v>380</v>
      </c>
      <c r="L57" s="54" t="s">
        <v>381</v>
      </c>
      <c r="M57" s="54" t="s">
        <v>382</v>
      </c>
      <c r="N57" s="54" t="s">
        <v>383</v>
      </c>
      <c r="O57" s="172" t="s">
        <v>105</v>
      </c>
    </row>
    <row r="58" spans="1:15" ht="15.75" thickBot="1" x14ac:dyDescent="0.3">
      <c r="A58" s="29" t="s">
        <v>74</v>
      </c>
      <c r="B58" s="26" t="s">
        <v>292</v>
      </c>
      <c r="C58" s="389">
        <v>12</v>
      </c>
      <c r="D58" s="389">
        <v>19</v>
      </c>
      <c r="E58" s="272"/>
      <c r="F58" s="17"/>
      <c r="G58" s="272"/>
      <c r="H58" s="272"/>
      <c r="I58" s="17"/>
      <c r="J58" s="272"/>
      <c r="K58" s="272"/>
      <c r="L58" s="272"/>
      <c r="M58" s="272"/>
      <c r="N58" s="272"/>
      <c r="O58" s="26">
        <f>SUM(C58:N58)</f>
        <v>31</v>
      </c>
    </row>
    <row r="59" spans="1:15" x14ac:dyDescent="0.25">
      <c r="A59" s="29" t="s">
        <v>75</v>
      </c>
      <c r="B59" s="196" t="s">
        <v>297</v>
      </c>
      <c r="C59" s="382">
        <v>5</v>
      </c>
      <c r="D59" s="377">
        <v>11</v>
      </c>
      <c r="E59" s="177"/>
      <c r="F59" s="177"/>
      <c r="G59" s="268"/>
      <c r="H59" s="268"/>
      <c r="I59" s="268"/>
      <c r="J59" s="268"/>
      <c r="K59" s="268"/>
      <c r="L59" s="268"/>
      <c r="M59" s="268"/>
      <c r="N59" s="303"/>
      <c r="O59" s="27">
        <f>SUM(C59:N59)</f>
        <v>16</v>
      </c>
    </row>
    <row r="60" spans="1:15" x14ac:dyDescent="0.25">
      <c r="A60" s="29" t="s">
        <v>76</v>
      </c>
      <c r="B60" s="195" t="s">
        <v>80</v>
      </c>
      <c r="C60" s="383">
        <f>C59/C58</f>
        <v>0.41666666666666669</v>
      </c>
      <c r="D60" s="383">
        <f t="shared" ref="D60" si="44">D59/D58</f>
        <v>0.57894736842105265</v>
      </c>
      <c r="E60" s="186" t="str">
        <f>IFERROR(E59/E$58,"")</f>
        <v/>
      </c>
      <c r="F60" s="186" t="str">
        <f t="shared" ref="F60:N60" si="45">IFERROR(F59/F$58,"")</f>
        <v/>
      </c>
      <c r="G60" s="186" t="str">
        <f t="shared" si="45"/>
        <v/>
      </c>
      <c r="H60" s="186" t="str">
        <f t="shared" si="45"/>
        <v/>
      </c>
      <c r="I60" s="186" t="str">
        <f t="shared" si="45"/>
        <v/>
      </c>
      <c r="J60" s="186" t="str">
        <f t="shared" si="45"/>
        <v/>
      </c>
      <c r="K60" s="186" t="str">
        <f t="shared" si="45"/>
        <v/>
      </c>
      <c r="L60" s="186" t="str">
        <f t="shared" si="45"/>
        <v/>
      </c>
      <c r="M60" s="186" t="str">
        <f t="shared" si="45"/>
        <v/>
      </c>
      <c r="N60" s="186" t="str">
        <f t="shared" si="45"/>
        <v/>
      </c>
      <c r="O60" s="232">
        <f>O59/O58</f>
        <v>0.5161290322580645</v>
      </c>
    </row>
    <row r="61" spans="1:15" x14ac:dyDescent="0.25">
      <c r="A61" s="29" t="s">
        <v>87</v>
      </c>
      <c r="B61" s="197" t="s">
        <v>78</v>
      </c>
      <c r="C61" s="384">
        <v>7</v>
      </c>
      <c r="D61" s="379">
        <v>14</v>
      </c>
      <c r="E61" s="40"/>
      <c r="F61" s="40"/>
      <c r="G61" s="269"/>
      <c r="H61" s="269"/>
      <c r="I61" s="269"/>
      <c r="J61" s="269"/>
      <c r="K61" s="269"/>
      <c r="L61" s="269"/>
      <c r="M61" s="269"/>
      <c r="N61" s="304"/>
      <c r="O61" s="198">
        <f>SUM(C61:N61)</f>
        <v>21</v>
      </c>
    </row>
    <row r="62" spans="1:15" x14ac:dyDescent="0.25">
      <c r="A62" s="29" t="s">
        <v>88</v>
      </c>
      <c r="B62" s="195" t="s">
        <v>80</v>
      </c>
      <c r="C62" s="383">
        <f>C61/C58</f>
        <v>0.58333333333333337</v>
      </c>
      <c r="D62" s="383">
        <f t="shared" ref="D62" si="46">D61/D58</f>
        <v>0.73684210526315785</v>
      </c>
      <c r="E62" s="186" t="str">
        <f>IFERROR(E61/E$58,"")</f>
        <v/>
      </c>
      <c r="F62" s="186" t="str">
        <f t="shared" ref="F62:N62" si="47">IFERROR(F61/F$58,"")</f>
        <v/>
      </c>
      <c r="G62" s="186" t="str">
        <f t="shared" si="47"/>
        <v/>
      </c>
      <c r="H62" s="186" t="str">
        <f t="shared" si="47"/>
        <v/>
      </c>
      <c r="I62" s="186" t="str">
        <f t="shared" si="47"/>
        <v/>
      </c>
      <c r="J62" s="186" t="str">
        <f t="shared" si="47"/>
        <v/>
      </c>
      <c r="K62" s="186" t="str">
        <f t="shared" si="47"/>
        <v/>
      </c>
      <c r="L62" s="186" t="str">
        <f t="shared" si="47"/>
        <v/>
      </c>
      <c r="M62" s="186" t="str">
        <f t="shared" si="47"/>
        <v/>
      </c>
      <c r="N62" s="186" t="str">
        <f t="shared" si="47"/>
        <v/>
      </c>
      <c r="O62" s="232">
        <f>O61/O58</f>
        <v>0.67741935483870963</v>
      </c>
    </row>
    <row r="63" spans="1:15" x14ac:dyDescent="0.25">
      <c r="A63" s="29" t="s">
        <v>89</v>
      </c>
      <c r="B63" s="197" t="s">
        <v>300</v>
      </c>
      <c r="C63" s="384">
        <v>3</v>
      </c>
      <c r="D63" s="379">
        <v>8</v>
      </c>
      <c r="E63" s="40"/>
      <c r="F63" s="40"/>
      <c r="G63" s="269"/>
      <c r="H63" s="269"/>
      <c r="I63" s="269"/>
      <c r="J63" s="269"/>
      <c r="K63" s="269"/>
      <c r="L63" s="269"/>
      <c r="M63" s="269"/>
      <c r="N63" s="304"/>
      <c r="O63" s="198">
        <f>SUM(C63:N63)</f>
        <v>11</v>
      </c>
    </row>
    <row r="64" spans="1:15" x14ac:dyDescent="0.25">
      <c r="A64" s="29" t="s">
        <v>90</v>
      </c>
      <c r="B64" s="184" t="s">
        <v>80</v>
      </c>
      <c r="C64" s="383">
        <f>C63/C58</f>
        <v>0.25</v>
      </c>
      <c r="D64" s="383">
        <f t="shared" ref="D64" si="48">D63/D58</f>
        <v>0.42105263157894735</v>
      </c>
      <c r="E64" s="186" t="str">
        <f>IFERROR(E63/E$58,"")</f>
        <v/>
      </c>
      <c r="F64" s="186" t="str">
        <f t="shared" ref="F64:N64" si="49">IFERROR(F63/F$58,"")</f>
        <v/>
      </c>
      <c r="G64" s="186" t="str">
        <f t="shared" si="49"/>
        <v/>
      </c>
      <c r="H64" s="186" t="str">
        <f t="shared" si="49"/>
        <v/>
      </c>
      <c r="I64" s="186" t="str">
        <f t="shared" si="49"/>
        <v/>
      </c>
      <c r="J64" s="186" t="str">
        <f t="shared" si="49"/>
        <v/>
      </c>
      <c r="K64" s="186" t="str">
        <f t="shared" si="49"/>
        <v/>
      </c>
      <c r="L64" s="186" t="str">
        <f t="shared" si="49"/>
        <v/>
      </c>
      <c r="M64" s="186" t="str">
        <f t="shared" si="49"/>
        <v/>
      </c>
      <c r="N64" s="186" t="str">
        <f t="shared" si="49"/>
        <v/>
      </c>
      <c r="O64" s="232">
        <f>O63/O58</f>
        <v>0.35483870967741937</v>
      </c>
    </row>
    <row r="65" spans="1:15" x14ac:dyDescent="0.25">
      <c r="A65" s="29" t="s">
        <v>91</v>
      </c>
      <c r="B65" s="197" t="s">
        <v>301</v>
      </c>
      <c r="C65" s="379">
        <f>C61-C67</f>
        <v>7</v>
      </c>
      <c r="D65" s="379">
        <f>D61-D67</f>
        <v>12</v>
      </c>
      <c r="E65" s="40"/>
      <c r="F65" s="40"/>
      <c r="G65" s="269"/>
      <c r="H65" s="269"/>
      <c r="I65" s="269"/>
      <c r="J65" s="269"/>
      <c r="K65" s="269"/>
      <c r="L65" s="269"/>
      <c r="M65" s="269"/>
      <c r="N65" s="304"/>
      <c r="O65" s="198">
        <f>SUM(C65:N65)</f>
        <v>19</v>
      </c>
    </row>
    <row r="66" spans="1:15" ht="15.75" thickBot="1" x14ac:dyDescent="0.3">
      <c r="A66" s="29" t="s">
        <v>92</v>
      </c>
      <c r="B66" s="199" t="s">
        <v>80</v>
      </c>
      <c r="C66" s="406">
        <f>C65/C58</f>
        <v>0.58333333333333337</v>
      </c>
      <c r="D66" s="385">
        <f>D65/D58</f>
        <v>0.63157894736842102</v>
      </c>
      <c r="E66" s="186" t="str">
        <f>IFERROR(E65/E$58,"")</f>
        <v/>
      </c>
      <c r="F66" s="186" t="str">
        <f t="shared" ref="F66:N66" si="50">IFERROR(F65/F$58,"")</f>
        <v/>
      </c>
      <c r="G66" s="186" t="str">
        <f t="shared" si="50"/>
        <v/>
      </c>
      <c r="H66" s="186" t="str">
        <f t="shared" si="50"/>
        <v/>
      </c>
      <c r="I66" s="186" t="str">
        <f t="shared" si="50"/>
        <v/>
      </c>
      <c r="J66" s="186" t="str">
        <f t="shared" si="50"/>
        <v/>
      </c>
      <c r="K66" s="186" t="str">
        <f t="shared" si="50"/>
        <v/>
      </c>
      <c r="L66" s="186" t="str">
        <f t="shared" si="50"/>
        <v/>
      </c>
      <c r="M66" s="186" t="str">
        <f t="shared" si="50"/>
        <v/>
      </c>
      <c r="N66" s="186" t="str">
        <f t="shared" si="50"/>
        <v/>
      </c>
      <c r="O66" s="233">
        <f>O65/O58</f>
        <v>0.61290322580645162</v>
      </c>
    </row>
    <row r="67" spans="1:15" ht="15.75" thickTop="1" x14ac:dyDescent="0.25">
      <c r="A67" s="29" t="s">
        <v>93</v>
      </c>
      <c r="B67" s="210" t="s">
        <v>302</v>
      </c>
      <c r="C67" s="407">
        <f>C69+C71+C73+C75+C77</f>
        <v>0</v>
      </c>
      <c r="D67" s="407">
        <f>D69+D71+D73+D75+D77</f>
        <v>2</v>
      </c>
      <c r="E67" s="191"/>
      <c r="F67" s="191"/>
      <c r="G67" s="344"/>
      <c r="H67" s="344"/>
      <c r="I67" s="344"/>
      <c r="J67" s="344"/>
      <c r="K67" s="344"/>
      <c r="L67" s="344"/>
      <c r="M67" s="344"/>
      <c r="N67" s="374"/>
      <c r="O67" s="209">
        <f>SUM(C67:N67)</f>
        <v>2</v>
      </c>
    </row>
    <row r="68" spans="1:15" ht="15.75" thickBot="1" x14ac:dyDescent="0.3">
      <c r="A68" s="29" t="s">
        <v>94</v>
      </c>
      <c r="B68" s="199" t="s">
        <v>80</v>
      </c>
      <c r="C68" s="406">
        <f>C67/C58</f>
        <v>0</v>
      </c>
      <c r="D68" s="411">
        <f t="shared" ref="D68" si="51">D67/D58</f>
        <v>0.10526315789473684</v>
      </c>
      <c r="E68" s="186" t="str">
        <f>IFERROR(E67/E$58,"")</f>
        <v/>
      </c>
      <c r="F68" s="186" t="str">
        <f t="shared" ref="F68:N68" si="52">IFERROR(F67/F$58,"")</f>
        <v/>
      </c>
      <c r="G68" s="186" t="str">
        <f t="shared" si="52"/>
        <v/>
      </c>
      <c r="H68" s="186" t="str">
        <f t="shared" si="52"/>
        <v/>
      </c>
      <c r="I68" s="186" t="str">
        <f t="shared" si="52"/>
        <v/>
      </c>
      <c r="J68" s="186" t="str">
        <f t="shared" si="52"/>
        <v/>
      </c>
      <c r="K68" s="186" t="str">
        <f t="shared" si="52"/>
        <v/>
      </c>
      <c r="L68" s="186" t="str">
        <f t="shared" si="52"/>
        <v/>
      </c>
      <c r="M68" s="186" t="str">
        <f t="shared" si="52"/>
        <v/>
      </c>
      <c r="N68" s="186" t="str">
        <f t="shared" si="52"/>
        <v/>
      </c>
      <c r="O68" s="233">
        <f>O67/O58</f>
        <v>6.4516129032258063E-2</v>
      </c>
    </row>
    <row r="69" spans="1:15" ht="15.75" thickTop="1" x14ac:dyDescent="0.25">
      <c r="A69" s="29" t="s">
        <v>95</v>
      </c>
      <c r="B69" s="200" t="s">
        <v>307</v>
      </c>
      <c r="C69" s="409">
        <v>0</v>
      </c>
      <c r="D69" s="410">
        <v>0</v>
      </c>
      <c r="E69" s="201"/>
      <c r="F69" s="201"/>
      <c r="G69" s="342"/>
      <c r="H69" s="342"/>
      <c r="I69" s="342"/>
      <c r="J69" s="342"/>
      <c r="K69" s="342"/>
      <c r="L69" s="342"/>
      <c r="M69" s="342"/>
      <c r="N69" s="375"/>
      <c r="O69" s="28">
        <f>SUM(C69:N69)</f>
        <v>0</v>
      </c>
    </row>
    <row r="70" spans="1:15" x14ac:dyDescent="0.25">
      <c r="A70" s="29" t="s">
        <v>96</v>
      </c>
      <c r="B70" s="195" t="s">
        <v>80</v>
      </c>
      <c r="C70" s="405">
        <f>C69/C58</f>
        <v>0</v>
      </c>
      <c r="D70" s="383">
        <f t="shared" ref="D70" si="53">D69/D58</f>
        <v>0</v>
      </c>
      <c r="E70" s="186" t="str">
        <f>IFERROR(E69/E$58,"")</f>
        <v/>
      </c>
      <c r="F70" s="186" t="str">
        <f t="shared" ref="F70:N70" si="54">IFERROR(F69/F$58,"")</f>
        <v/>
      </c>
      <c r="G70" s="186" t="str">
        <f t="shared" si="54"/>
        <v/>
      </c>
      <c r="H70" s="186" t="str">
        <f t="shared" si="54"/>
        <v/>
      </c>
      <c r="I70" s="186" t="str">
        <f t="shared" si="54"/>
        <v/>
      </c>
      <c r="J70" s="186" t="str">
        <f t="shared" si="54"/>
        <v/>
      </c>
      <c r="K70" s="186" t="str">
        <f t="shared" si="54"/>
        <v/>
      </c>
      <c r="L70" s="186" t="str">
        <f t="shared" si="54"/>
        <v/>
      </c>
      <c r="M70" s="186" t="str">
        <f t="shared" si="54"/>
        <v/>
      </c>
      <c r="N70" s="186" t="str">
        <f t="shared" si="54"/>
        <v/>
      </c>
      <c r="O70" s="232">
        <f>O69/O58</f>
        <v>0</v>
      </c>
    </row>
    <row r="71" spans="1:15" x14ac:dyDescent="0.25">
      <c r="A71" s="29" t="s">
        <v>97</v>
      </c>
      <c r="B71" s="200" t="s">
        <v>308</v>
      </c>
      <c r="C71" s="408">
        <v>0</v>
      </c>
      <c r="D71" s="410">
        <v>2</v>
      </c>
      <c r="E71" s="201"/>
      <c r="F71" s="201"/>
      <c r="G71" s="342"/>
      <c r="H71" s="342"/>
      <c r="I71" s="342"/>
      <c r="J71" s="342"/>
      <c r="K71" s="342"/>
      <c r="L71" s="342"/>
      <c r="M71" s="342"/>
      <c r="N71" s="375"/>
      <c r="O71" s="28">
        <f>SUM(C71:N71)</f>
        <v>2</v>
      </c>
    </row>
    <row r="72" spans="1:15" x14ac:dyDescent="0.25">
      <c r="A72" s="29" t="s">
        <v>98</v>
      </c>
      <c r="B72" s="184" t="s">
        <v>80</v>
      </c>
      <c r="C72" s="383">
        <f>C71/C58</f>
        <v>0</v>
      </c>
      <c r="D72" s="383">
        <f t="shared" ref="D72" si="55">D71/D58</f>
        <v>0.10526315789473684</v>
      </c>
      <c r="E72" s="186" t="str">
        <f>IFERROR(E71/E$58,"")</f>
        <v/>
      </c>
      <c r="F72" s="186" t="str">
        <f t="shared" ref="F72:N72" si="56">IFERROR(F71/F$58,"")</f>
        <v/>
      </c>
      <c r="G72" s="186" t="str">
        <f t="shared" si="56"/>
        <v/>
      </c>
      <c r="H72" s="186" t="str">
        <f t="shared" si="56"/>
        <v/>
      </c>
      <c r="I72" s="186" t="str">
        <f t="shared" si="56"/>
        <v/>
      </c>
      <c r="J72" s="186" t="str">
        <f t="shared" si="56"/>
        <v/>
      </c>
      <c r="K72" s="186" t="str">
        <f t="shared" si="56"/>
        <v/>
      </c>
      <c r="L72" s="186" t="str">
        <f t="shared" si="56"/>
        <v/>
      </c>
      <c r="M72" s="186" t="str">
        <f t="shared" si="56"/>
        <v/>
      </c>
      <c r="N72" s="186" t="str">
        <f t="shared" si="56"/>
        <v/>
      </c>
      <c r="O72" s="232">
        <f>O71/O58</f>
        <v>6.4516129032258063E-2</v>
      </c>
    </row>
    <row r="73" spans="1:15" ht="23.25" x14ac:dyDescent="0.25">
      <c r="A73" s="29" t="s">
        <v>99</v>
      </c>
      <c r="B73" s="202" t="s">
        <v>303</v>
      </c>
      <c r="C73" s="384">
        <v>0</v>
      </c>
      <c r="D73" s="379">
        <v>0</v>
      </c>
      <c r="E73" s="40"/>
      <c r="F73" s="40"/>
      <c r="G73" s="269"/>
      <c r="H73" s="269"/>
      <c r="I73" s="269"/>
      <c r="J73" s="269"/>
      <c r="K73" s="269"/>
      <c r="L73" s="269"/>
      <c r="M73" s="269"/>
      <c r="N73" s="304"/>
      <c r="O73" s="198">
        <f>SUM(C73:N73)</f>
        <v>0</v>
      </c>
    </row>
    <row r="74" spans="1:15" x14ac:dyDescent="0.25">
      <c r="A74" s="29" t="s">
        <v>100</v>
      </c>
      <c r="B74" s="184" t="s">
        <v>80</v>
      </c>
      <c r="C74" s="383">
        <f>C73/C58</f>
        <v>0</v>
      </c>
      <c r="D74" s="383">
        <f t="shared" ref="D74" si="57">D73/D58</f>
        <v>0</v>
      </c>
      <c r="E74" s="186" t="str">
        <f>IFERROR(E73/E$58,"")</f>
        <v/>
      </c>
      <c r="F74" s="186" t="str">
        <f t="shared" ref="F74:N74" si="58">IFERROR(F73/F$58,"")</f>
        <v/>
      </c>
      <c r="G74" s="186" t="str">
        <f t="shared" si="58"/>
        <v/>
      </c>
      <c r="H74" s="186" t="str">
        <f t="shared" si="58"/>
        <v/>
      </c>
      <c r="I74" s="186" t="str">
        <f t="shared" si="58"/>
        <v/>
      </c>
      <c r="J74" s="186" t="str">
        <f t="shared" si="58"/>
        <v/>
      </c>
      <c r="K74" s="186" t="str">
        <f t="shared" si="58"/>
        <v/>
      </c>
      <c r="L74" s="186" t="str">
        <f t="shared" si="58"/>
        <v/>
      </c>
      <c r="M74" s="186" t="str">
        <f t="shared" si="58"/>
        <v/>
      </c>
      <c r="N74" s="186" t="str">
        <f t="shared" si="58"/>
        <v/>
      </c>
      <c r="O74" s="232">
        <f>O73/O58</f>
        <v>0</v>
      </c>
    </row>
    <row r="75" spans="1:15" ht="23.25" x14ac:dyDescent="0.25">
      <c r="A75" s="29" t="s">
        <v>101</v>
      </c>
      <c r="B75" s="202" t="s">
        <v>304</v>
      </c>
      <c r="C75" s="392">
        <v>0</v>
      </c>
      <c r="D75" s="379">
        <v>0</v>
      </c>
      <c r="E75" s="40"/>
      <c r="F75" s="40"/>
      <c r="G75" s="269"/>
      <c r="H75" s="269"/>
      <c r="I75" s="269"/>
      <c r="J75" s="269"/>
      <c r="K75" s="269"/>
      <c r="L75" s="269"/>
      <c r="M75" s="269"/>
      <c r="N75" s="304"/>
      <c r="O75" s="198">
        <f>SUM(C75:N75)</f>
        <v>0</v>
      </c>
    </row>
    <row r="76" spans="1:15" x14ac:dyDescent="0.25">
      <c r="A76" s="29" t="s">
        <v>102</v>
      </c>
      <c r="B76" s="184" t="s">
        <v>80</v>
      </c>
      <c r="C76" s="383">
        <f>C75/C58</f>
        <v>0</v>
      </c>
      <c r="D76" s="383">
        <f t="shared" ref="D76" si="59">D75/D58</f>
        <v>0</v>
      </c>
      <c r="E76" s="186" t="str">
        <f>IFERROR(E75/E$58,"")</f>
        <v/>
      </c>
      <c r="F76" s="186" t="str">
        <f t="shared" ref="F76:N76" si="60">IFERROR(F75/F$58,"")</f>
        <v/>
      </c>
      <c r="G76" s="186" t="str">
        <f t="shared" si="60"/>
        <v/>
      </c>
      <c r="H76" s="186" t="str">
        <f t="shared" si="60"/>
        <v/>
      </c>
      <c r="I76" s="186" t="str">
        <f t="shared" si="60"/>
        <v/>
      </c>
      <c r="J76" s="186" t="str">
        <f t="shared" si="60"/>
        <v/>
      </c>
      <c r="K76" s="186" t="str">
        <f t="shared" si="60"/>
        <v/>
      </c>
      <c r="L76" s="186" t="str">
        <f t="shared" si="60"/>
        <v/>
      </c>
      <c r="M76" s="186" t="str">
        <f t="shared" si="60"/>
        <v/>
      </c>
      <c r="N76" s="186" t="str">
        <f t="shared" si="60"/>
        <v/>
      </c>
      <c r="O76" s="232">
        <f>O75/O58</f>
        <v>0</v>
      </c>
    </row>
    <row r="77" spans="1:15" x14ac:dyDescent="0.25">
      <c r="A77" s="29" t="s">
        <v>103</v>
      </c>
      <c r="B77" s="202" t="s">
        <v>305</v>
      </c>
      <c r="C77" s="392">
        <v>0</v>
      </c>
      <c r="D77" s="379">
        <v>0</v>
      </c>
      <c r="E77" s="40"/>
      <c r="F77" s="40"/>
      <c r="G77" s="269"/>
      <c r="H77" s="269"/>
      <c r="I77" s="269"/>
      <c r="J77" s="269"/>
      <c r="K77" s="269"/>
      <c r="L77" s="269"/>
      <c r="M77" s="269"/>
      <c r="N77" s="304"/>
      <c r="O77" s="198">
        <f>SUM(C77:N77)</f>
        <v>0</v>
      </c>
    </row>
    <row r="78" spans="1:15" x14ac:dyDescent="0.25">
      <c r="A78" s="29" t="s">
        <v>104</v>
      </c>
      <c r="B78" s="184" t="s">
        <v>80</v>
      </c>
      <c r="C78" s="383">
        <f>C77/C58</f>
        <v>0</v>
      </c>
      <c r="D78" s="383">
        <f t="shared" ref="D78" si="61">D77/D58</f>
        <v>0</v>
      </c>
      <c r="E78" s="186" t="str">
        <f>IFERROR(E77/E$58,"")</f>
        <v/>
      </c>
      <c r="F78" s="186" t="str">
        <f t="shared" ref="F78:N78" si="62">IFERROR(F77/F$58,"")</f>
        <v/>
      </c>
      <c r="G78" s="186" t="str">
        <f t="shared" si="62"/>
        <v/>
      </c>
      <c r="H78" s="186" t="str">
        <f t="shared" si="62"/>
        <v/>
      </c>
      <c r="I78" s="186" t="str">
        <f t="shared" si="62"/>
        <v/>
      </c>
      <c r="J78" s="186" t="str">
        <f t="shared" si="62"/>
        <v/>
      </c>
      <c r="K78" s="186" t="str">
        <f t="shared" si="62"/>
        <v/>
      </c>
      <c r="L78" s="186" t="str">
        <f t="shared" si="62"/>
        <v/>
      </c>
      <c r="M78" s="186" t="str">
        <f t="shared" si="62"/>
        <v/>
      </c>
      <c r="N78" s="186" t="str">
        <f t="shared" si="62"/>
        <v/>
      </c>
      <c r="O78" s="232">
        <f>O77/O58</f>
        <v>0</v>
      </c>
    </row>
    <row r="79" spans="1:15" x14ac:dyDescent="0.25">
      <c r="A79" s="29" t="s">
        <v>156</v>
      </c>
      <c r="B79" s="197" t="s">
        <v>79</v>
      </c>
      <c r="C79" s="384">
        <v>0</v>
      </c>
      <c r="D79" s="379">
        <v>0</v>
      </c>
      <c r="E79" s="40"/>
      <c r="F79" s="40"/>
      <c r="G79" s="269"/>
      <c r="H79" s="269"/>
      <c r="I79" s="269"/>
      <c r="J79" s="269"/>
      <c r="K79" s="269"/>
      <c r="L79" s="269"/>
      <c r="M79" s="269"/>
      <c r="N79" s="304"/>
      <c r="O79" s="198">
        <f>SUM(C79:N79)</f>
        <v>0</v>
      </c>
    </row>
    <row r="80" spans="1:15" x14ac:dyDescent="0.25">
      <c r="A80" s="29" t="s">
        <v>157</v>
      </c>
      <c r="B80" s="184" t="s">
        <v>80</v>
      </c>
      <c r="C80" s="383">
        <f>C79/C58</f>
        <v>0</v>
      </c>
      <c r="D80" s="383">
        <f t="shared" ref="D80" si="63">D79/D58</f>
        <v>0</v>
      </c>
      <c r="E80" s="186" t="str">
        <f>IFERROR(E79/E$58,"")</f>
        <v/>
      </c>
      <c r="F80" s="186" t="str">
        <f t="shared" ref="F80:N80" si="64">IFERROR(F79/F$58,"")</f>
        <v/>
      </c>
      <c r="G80" s="186" t="str">
        <f t="shared" si="64"/>
        <v/>
      </c>
      <c r="H80" s="186" t="str">
        <f t="shared" si="64"/>
        <v/>
      </c>
      <c r="I80" s="186" t="str">
        <f t="shared" si="64"/>
        <v/>
      </c>
      <c r="J80" s="186" t="str">
        <f t="shared" si="64"/>
        <v/>
      </c>
      <c r="K80" s="186" t="str">
        <f t="shared" si="64"/>
        <v/>
      </c>
      <c r="L80" s="186" t="str">
        <f t="shared" si="64"/>
        <v/>
      </c>
      <c r="M80" s="186" t="str">
        <f t="shared" si="64"/>
        <v/>
      </c>
      <c r="N80" s="186" t="str">
        <f t="shared" si="64"/>
        <v/>
      </c>
      <c r="O80" s="232">
        <f>O79/O58</f>
        <v>0</v>
      </c>
    </row>
    <row r="81" spans="1:15" x14ac:dyDescent="0.25">
      <c r="A81" s="29" t="s">
        <v>158</v>
      </c>
      <c r="B81" s="197" t="s">
        <v>81</v>
      </c>
      <c r="C81" s="384">
        <v>0</v>
      </c>
      <c r="D81" s="379">
        <v>0</v>
      </c>
      <c r="E81" s="40"/>
      <c r="F81" s="40"/>
      <c r="G81" s="269"/>
      <c r="H81" s="269"/>
      <c r="I81" s="269"/>
      <c r="J81" s="269"/>
      <c r="K81" s="269"/>
      <c r="L81" s="269"/>
      <c r="M81" s="269"/>
      <c r="N81" s="304"/>
      <c r="O81" s="198">
        <f>SUM(C81:N81)</f>
        <v>0</v>
      </c>
    </row>
    <row r="82" spans="1:15" x14ac:dyDescent="0.25">
      <c r="A82" s="29" t="s">
        <v>159</v>
      </c>
      <c r="B82" s="184" t="s">
        <v>80</v>
      </c>
      <c r="C82" s="383">
        <f>C81/C58</f>
        <v>0</v>
      </c>
      <c r="D82" s="383">
        <f t="shared" ref="D82" si="65">D81/D58</f>
        <v>0</v>
      </c>
      <c r="E82" s="186" t="str">
        <f>IFERROR(E81/E$58,"")</f>
        <v/>
      </c>
      <c r="F82" s="186" t="str">
        <f t="shared" ref="F82:N82" si="66">IFERROR(F81/F$58,"")</f>
        <v/>
      </c>
      <c r="G82" s="186" t="str">
        <f t="shared" si="66"/>
        <v/>
      </c>
      <c r="H82" s="186" t="str">
        <f t="shared" si="66"/>
        <v/>
      </c>
      <c r="I82" s="186" t="str">
        <f t="shared" si="66"/>
        <v/>
      </c>
      <c r="J82" s="186" t="str">
        <f t="shared" si="66"/>
        <v/>
      </c>
      <c r="K82" s="186" t="str">
        <f t="shared" si="66"/>
        <v/>
      </c>
      <c r="L82" s="186" t="str">
        <f t="shared" si="66"/>
        <v/>
      </c>
      <c r="M82" s="186" t="str">
        <f t="shared" si="66"/>
        <v/>
      </c>
      <c r="N82" s="186" t="str">
        <f t="shared" si="66"/>
        <v/>
      </c>
      <c r="O82" s="232">
        <f>O81/O58</f>
        <v>0</v>
      </c>
    </row>
    <row r="83" spans="1:15" ht="24.75" x14ac:dyDescent="0.25">
      <c r="A83" s="29" t="s">
        <v>223</v>
      </c>
      <c r="B83" s="203" t="s">
        <v>82</v>
      </c>
      <c r="C83" s="384">
        <v>0</v>
      </c>
      <c r="D83" s="379">
        <v>0</v>
      </c>
      <c r="E83" s="40"/>
      <c r="F83" s="40"/>
      <c r="G83" s="269"/>
      <c r="H83" s="269"/>
      <c r="I83" s="269"/>
      <c r="J83" s="269"/>
      <c r="K83" s="269"/>
      <c r="L83" s="269"/>
      <c r="M83" s="269"/>
      <c r="N83" s="304"/>
      <c r="O83" s="198">
        <f>SUM(C83:N83)</f>
        <v>0</v>
      </c>
    </row>
    <row r="84" spans="1:15" x14ac:dyDescent="0.25">
      <c r="A84" s="29" t="s">
        <v>224</v>
      </c>
      <c r="B84" s="184" t="s">
        <v>80</v>
      </c>
      <c r="C84" s="383">
        <f>C83/C58</f>
        <v>0</v>
      </c>
      <c r="D84" s="383">
        <f t="shared" ref="D84" si="67">D83/D58</f>
        <v>0</v>
      </c>
      <c r="E84" s="186" t="str">
        <f>IFERROR(E83/E$58,"")</f>
        <v/>
      </c>
      <c r="F84" s="186" t="str">
        <f t="shared" ref="F84:N84" si="68">IFERROR(F83/F$58,"")</f>
        <v/>
      </c>
      <c r="G84" s="186" t="str">
        <f t="shared" si="68"/>
        <v/>
      </c>
      <c r="H84" s="186" t="str">
        <f t="shared" si="68"/>
        <v/>
      </c>
      <c r="I84" s="186" t="str">
        <f t="shared" si="68"/>
        <v/>
      </c>
      <c r="J84" s="186" t="str">
        <f t="shared" si="68"/>
        <v/>
      </c>
      <c r="K84" s="186" t="str">
        <f t="shared" si="68"/>
        <v/>
      </c>
      <c r="L84" s="186" t="str">
        <f t="shared" si="68"/>
        <v/>
      </c>
      <c r="M84" s="186" t="str">
        <f t="shared" si="68"/>
        <v/>
      </c>
      <c r="N84" s="186" t="str">
        <f t="shared" si="68"/>
        <v/>
      </c>
      <c r="O84" s="232">
        <f>O83/O58</f>
        <v>0</v>
      </c>
    </row>
    <row r="85" spans="1:15" ht="24" x14ac:dyDescent="0.25">
      <c r="A85" s="29" t="s">
        <v>225</v>
      </c>
      <c r="B85" s="204" t="s">
        <v>83</v>
      </c>
      <c r="C85" s="384">
        <v>0</v>
      </c>
      <c r="D85" s="379">
        <v>0</v>
      </c>
      <c r="E85" s="40"/>
      <c r="F85" s="40"/>
      <c r="G85" s="269"/>
      <c r="H85" s="269"/>
      <c r="I85" s="269"/>
      <c r="J85" s="269"/>
      <c r="K85" s="269"/>
      <c r="L85" s="269"/>
      <c r="M85" s="269"/>
      <c r="N85" s="304"/>
      <c r="O85" s="198">
        <f>SUM(C85:N85)</f>
        <v>0</v>
      </c>
    </row>
    <row r="86" spans="1:15" x14ac:dyDescent="0.25">
      <c r="A86" s="29" t="s">
        <v>226</v>
      </c>
      <c r="B86" s="184" t="s">
        <v>80</v>
      </c>
      <c r="C86" s="383">
        <f>C85/C58</f>
        <v>0</v>
      </c>
      <c r="D86" s="383">
        <f t="shared" ref="D86" si="69">D85/D58</f>
        <v>0</v>
      </c>
      <c r="E86" s="186" t="str">
        <f>IFERROR(E85/E$58,"")</f>
        <v/>
      </c>
      <c r="F86" s="186" t="str">
        <f t="shared" ref="F86:N86" si="70">IFERROR(F85/F$58,"")</f>
        <v/>
      </c>
      <c r="G86" s="186" t="str">
        <f t="shared" si="70"/>
        <v/>
      </c>
      <c r="H86" s="186" t="str">
        <f t="shared" si="70"/>
        <v/>
      </c>
      <c r="I86" s="186" t="str">
        <f t="shared" si="70"/>
        <v/>
      </c>
      <c r="J86" s="186" t="str">
        <f t="shared" si="70"/>
        <v/>
      </c>
      <c r="K86" s="186" t="str">
        <f t="shared" si="70"/>
        <v/>
      </c>
      <c r="L86" s="186" t="str">
        <f t="shared" si="70"/>
        <v/>
      </c>
      <c r="M86" s="186" t="str">
        <f t="shared" si="70"/>
        <v/>
      </c>
      <c r="N86" s="186" t="str">
        <f t="shared" si="70"/>
        <v/>
      </c>
      <c r="O86" s="232">
        <f>O85/O58</f>
        <v>0</v>
      </c>
    </row>
    <row r="87" spans="1:15" ht="24.75" x14ac:dyDescent="0.25">
      <c r="A87" s="29" t="s">
        <v>227</v>
      </c>
      <c r="B87" s="203" t="s">
        <v>84</v>
      </c>
      <c r="C87" s="384">
        <v>2</v>
      </c>
      <c r="D87" s="379">
        <v>1</v>
      </c>
      <c r="E87" s="40"/>
      <c r="F87" s="40"/>
      <c r="G87" s="269"/>
      <c r="H87" s="269"/>
      <c r="I87" s="269"/>
      <c r="J87" s="269"/>
      <c r="K87" s="269"/>
      <c r="L87" s="269"/>
      <c r="M87" s="269"/>
      <c r="N87" s="304"/>
      <c r="O87" s="198">
        <f>SUM(C87:N87)</f>
        <v>3</v>
      </c>
    </row>
    <row r="88" spans="1:15" x14ac:dyDescent="0.25">
      <c r="A88" s="29" t="s">
        <v>230</v>
      </c>
      <c r="B88" s="184" t="s">
        <v>80</v>
      </c>
      <c r="C88" s="383">
        <f>C87/C58</f>
        <v>0.16666666666666666</v>
      </c>
      <c r="D88" s="383">
        <f t="shared" ref="D88" si="71">D87/D58</f>
        <v>5.2631578947368418E-2</v>
      </c>
      <c r="E88" s="186" t="str">
        <f>IFERROR(E87/E$58,"")</f>
        <v/>
      </c>
      <c r="F88" s="186" t="str">
        <f t="shared" ref="F88:N88" si="72">IFERROR(F87/F$58,"")</f>
        <v/>
      </c>
      <c r="G88" s="186" t="str">
        <f t="shared" si="72"/>
        <v/>
      </c>
      <c r="H88" s="186" t="str">
        <f t="shared" si="72"/>
        <v/>
      </c>
      <c r="I88" s="186" t="str">
        <f t="shared" si="72"/>
        <v/>
      </c>
      <c r="J88" s="186" t="str">
        <f t="shared" si="72"/>
        <v/>
      </c>
      <c r="K88" s="186" t="str">
        <f t="shared" si="72"/>
        <v/>
      </c>
      <c r="L88" s="186" t="str">
        <f t="shared" si="72"/>
        <v/>
      </c>
      <c r="M88" s="186" t="str">
        <f t="shared" si="72"/>
        <v/>
      </c>
      <c r="N88" s="186" t="str">
        <f t="shared" si="72"/>
        <v/>
      </c>
      <c r="O88" s="232">
        <f>O87/O58</f>
        <v>9.6774193548387094E-2</v>
      </c>
    </row>
    <row r="89" spans="1:15" ht="24.75" x14ac:dyDescent="0.25">
      <c r="A89" s="29" t="s">
        <v>231</v>
      </c>
      <c r="B89" s="203" t="s">
        <v>293</v>
      </c>
      <c r="C89" s="384">
        <v>2</v>
      </c>
      <c r="D89" s="379">
        <v>4</v>
      </c>
      <c r="E89" s="40"/>
      <c r="F89" s="40"/>
      <c r="G89" s="269"/>
      <c r="H89" s="269"/>
      <c r="I89" s="269"/>
      <c r="J89" s="269"/>
      <c r="K89" s="269"/>
      <c r="L89" s="269"/>
      <c r="M89" s="269"/>
      <c r="N89" s="304"/>
      <c r="O89" s="198">
        <f>SUM(C89:N89)</f>
        <v>6</v>
      </c>
    </row>
    <row r="90" spans="1:15" x14ac:dyDescent="0.25">
      <c r="A90" s="29" t="s">
        <v>233</v>
      </c>
      <c r="B90" s="184" t="s">
        <v>80</v>
      </c>
      <c r="C90" s="383">
        <f>C89/C58</f>
        <v>0.16666666666666666</v>
      </c>
      <c r="D90" s="383">
        <f t="shared" ref="D90" si="73">D89/D58</f>
        <v>0.21052631578947367</v>
      </c>
      <c r="E90" s="186" t="str">
        <f>IFERROR(E89/E$58,"")</f>
        <v/>
      </c>
      <c r="F90" s="186" t="str">
        <f t="shared" ref="F90:N90" si="74">IFERROR(F89/F$58,"")</f>
        <v/>
      </c>
      <c r="G90" s="186" t="str">
        <f t="shared" si="74"/>
        <v/>
      </c>
      <c r="H90" s="186" t="str">
        <f t="shared" si="74"/>
        <v/>
      </c>
      <c r="I90" s="186" t="str">
        <f t="shared" si="74"/>
        <v/>
      </c>
      <c r="J90" s="186" t="str">
        <f t="shared" si="74"/>
        <v/>
      </c>
      <c r="K90" s="186" t="str">
        <f t="shared" si="74"/>
        <v/>
      </c>
      <c r="L90" s="186" t="str">
        <f t="shared" si="74"/>
        <v/>
      </c>
      <c r="M90" s="186" t="str">
        <f t="shared" si="74"/>
        <v/>
      </c>
      <c r="N90" s="186" t="str">
        <f t="shared" si="74"/>
        <v/>
      </c>
      <c r="O90" s="232">
        <f>O89/O58</f>
        <v>0.19354838709677419</v>
      </c>
    </row>
    <row r="91" spans="1:15" ht="24.75" x14ac:dyDescent="0.25">
      <c r="A91" s="29" t="s">
        <v>234</v>
      </c>
      <c r="B91" s="203" t="s">
        <v>294</v>
      </c>
      <c r="C91" s="392">
        <v>0</v>
      </c>
      <c r="D91" s="379">
        <v>0</v>
      </c>
      <c r="E91" s="40"/>
      <c r="F91" s="40"/>
      <c r="G91" s="269"/>
      <c r="H91" s="269"/>
      <c r="I91" s="269"/>
      <c r="J91" s="269"/>
      <c r="K91" s="269"/>
      <c r="L91" s="269"/>
      <c r="M91" s="269"/>
      <c r="N91" s="304"/>
      <c r="O91" s="198">
        <f>SUM(C91:N91)</f>
        <v>0</v>
      </c>
    </row>
    <row r="92" spans="1:15" x14ac:dyDescent="0.25">
      <c r="A92" s="29" t="s">
        <v>235</v>
      </c>
      <c r="B92" s="184" t="s">
        <v>80</v>
      </c>
      <c r="C92" s="383">
        <f>C91/C58</f>
        <v>0</v>
      </c>
      <c r="D92" s="383">
        <f t="shared" ref="D92" si="75">D91/D58</f>
        <v>0</v>
      </c>
      <c r="E92" s="186" t="str">
        <f>IFERROR(E91/E$58,"")</f>
        <v/>
      </c>
      <c r="F92" s="186" t="str">
        <f t="shared" ref="F92:N92" si="76">IFERROR(F91/F$58,"")</f>
        <v/>
      </c>
      <c r="G92" s="186" t="str">
        <f t="shared" si="76"/>
        <v/>
      </c>
      <c r="H92" s="186" t="str">
        <f t="shared" si="76"/>
        <v/>
      </c>
      <c r="I92" s="186" t="str">
        <f t="shared" si="76"/>
        <v/>
      </c>
      <c r="J92" s="186" t="str">
        <f t="shared" si="76"/>
        <v/>
      </c>
      <c r="K92" s="186" t="str">
        <f t="shared" si="76"/>
        <v/>
      </c>
      <c r="L92" s="186" t="str">
        <f t="shared" si="76"/>
        <v/>
      </c>
      <c r="M92" s="186" t="str">
        <f t="shared" si="76"/>
        <v/>
      </c>
      <c r="N92" s="186" t="str">
        <f t="shared" si="76"/>
        <v/>
      </c>
      <c r="O92" s="232">
        <f>O91/O58</f>
        <v>0</v>
      </c>
    </row>
    <row r="93" spans="1:15" ht="24.75" x14ac:dyDescent="0.25">
      <c r="A93" s="29" t="s">
        <v>236</v>
      </c>
      <c r="B93" s="203" t="s">
        <v>295</v>
      </c>
      <c r="C93" s="384">
        <v>0</v>
      </c>
      <c r="D93" s="379">
        <v>0</v>
      </c>
      <c r="E93" s="40"/>
      <c r="F93" s="40"/>
      <c r="G93" s="269"/>
      <c r="H93" s="269"/>
      <c r="I93" s="269"/>
      <c r="J93" s="269"/>
      <c r="K93" s="269"/>
      <c r="L93" s="269"/>
      <c r="M93" s="269"/>
      <c r="N93" s="304"/>
      <c r="O93" s="198">
        <f>SUM(C93:N93)</f>
        <v>0</v>
      </c>
    </row>
    <row r="94" spans="1:15" x14ac:dyDescent="0.25">
      <c r="A94" s="29" t="s">
        <v>237</v>
      </c>
      <c r="B94" s="184" t="s">
        <v>80</v>
      </c>
      <c r="C94" s="383">
        <f>C93/C58</f>
        <v>0</v>
      </c>
      <c r="D94" s="383">
        <f t="shared" ref="D94" si="77">D93/D58</f>
        <v>0</v>
      </c>
      <c r="E94" s="186" t="str">
        <f>IFERROR(E93/E$58,"")</f>
        <v/>
      </c>
      <c r="F94" s="186" t="str">
        <f t="shared" ref="F94:N94" si="78">IFERROR(F93/F$58,"")</f>
        <v/>
      </c>
      <c r="G94" s="186" t="str">
        <f t="shared" si="78"/>
        <v/>
      </c>
      <c r="H94" s="186" t="str">
        <f t="shared" si="78"/>
        <v/>
      </c>
      <c r="I94" s="186" t="str">
        <f t="shared" si="78"/>
        <v/>
      </c>
      <c r="J94" s="186" t="str">
        <f t="shared" si="78"/>
        <v/>
      </c>
      <c r="K94" s="186" t="str">
        <f t="shared" si="78"/>
        <v/>
      </c>
      <c r="L94" s="186" t="str">
        <f t="shared" si="78"/>
        <v/>
      </c>
      <c r="M94" s="186" t="str">
        <f t="shared" si="78"/>
        <v/>
      </c>
      <c r="N94" s="186" t="str">
        <f t="shared" si="78"/>
        <v/>
      </c>
      <c r="O94" s="232">
        <f>O93/O58</f>
        <v>0</v>
      </c>
    </row>
    <row r="95" spans="1:15" ht="24.75" x14ac:dyDescent="0.25">
      <c r="A95" s="29" t="s">
        <v>298</v>
      </c>
      <c r="B95" s="203" t="s">
        <v>296</v>
      </c>
      <c r="C95" s="392">
        <f>C58-C61-C79-C81-C83-C85-C87-C89-C91-C93</f>
        <v>1</v>
      </c>
      <c r="D95" s="392">
        <f>D58-D61-D79-D81-D83-D85-D87-D89-D91-D93</f>
        <v>0</v>
      </c>
      <c r="E95" s="73"/>
      <c r="F95" s="73"/>
      <c r="G95" s="271"/>
      <c r="H95" s="271"/>
      <c r="I95" s="271"/>
      <c r="J95" s="271"/>
      <c r="K95" s="271"/>
      <c r="L95" s="271"/>
      <c r="M95" s="271"/>
      <c r="N95" s="304"/>
      <c r="O95" s="198">
        <f>SUM(C95:N95)</f>
        <v>1</v>
      </c>
    </row>
    <row r="96" spans="1:15" ht="15.75" thickBot="1" x14ac:dyDescent="0.3">
      <c r="A96" s="29" t="s">
        <v>299</v>
      </c>
      <c r="B96" s="205" t="s">
        <v>80</v>
      </c>
      <c r="C96" s="390">
        <f>C95/C58</f>
        <v>8.3333333333333329E-2</v>
      </c>
      <c r="D96" s="388">
        <f t="shared" ref="D96" si="79">D95/D58</f>
        <v>0</v>
      </c>
      <c r="E96" s="186" t="str">
        <f>IFERROR(E95/E$58,"")</f>
        <v/>
      </c>
      <c r="F96" s="186" t="str">
        <f t="shared" ref="F96:N96" si="80">IFERROR(F95/F$58,"")</f>
        <v/>
      </c>
      <c r="G96" s="186" t="str">
        <f t="shared" si="80"/>
        <v/>
      </c>
      <c r="H96" s="186" t="str">
        <f t="shared" si="80"/>
        <v/>
      </c>
      <c r="I96" s="186" t="str">
        <f t="shared" si="80"/>
        <v/>
      </c>
      <c r="J96" s="186" t="str">
        <f t="shared" si="80"/>
        <v/>
      </c>
      <c r="K96" s="186" t="str">
        <f t="shared" si="80"/>
        <v/>
      </c>
      <c r="L96" s="186" t="str">
        <f t="shared" si="80"/>
        <v/>
      </c>
      <c r="M96" s="186" t="str">
        <f t="shared" si="80"/>
        <v/>
      </c>
      <c r="N96" s="186" t="str">
        <f t="shared" si="80"/>
        <v/>
      </c>
      <c r="O96" s="234">
        <f>O95/O58</f>
        <v>3.2258064516129031E-2</v>
      </c>
    </row>
  </sheetData>
  <pageMargins left="0.7" right="0.7" top="0.75" bottom="0.75" header="0.3" footer="0.3"/>
  <pageSetup paperSize="9" scale="44" orientation="portrait" r:id="rId1"/>
  <colBreaks count="1" manualBreakCount="1">
    <brk id="15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S96"/>
  <sheetViews>
    <sheetView view="pageBreakPreview" zoomScaleNormal="100" zoomScaleSheetLayoutView="100" workbookViewId="0">
      <selection activeCell="B2" sqref="B2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9" ht="20.100000000000001" customHeight="1" thickBot="1" x14ac:dyDescent="0.3">
      <c r="A1" s="213" t="s">
        <v>323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7"/>
    </row>
    <row r="2" spans="1:19" ht="48" thickBot="1" x14ac:dyDescent="0.3">
      <c r="A2" s="214" t="s">
        <v>6</v>
      </c>
      <c r="B2" s="58" t="s">
        <v>0</v>
      </c>
      <c r="C2" s="57" t="s">
        <v>369</v>
      </c>
      <c r="D2" s="57" t="s">
        <v>372</v>
      </c>
      <c r="E2" s="57" t="s">
        <v>373</v>
      </c>
      <c r="F2" s="57" t="s">
        <v>374</v>
      </c>
      <c r="G2" s="57" t="s">
        <v>375</v>
      </c>
      <c r="H2" s="57" t="s">
        <v>376</v>
      </c>
      <c r="I2" s="57" t="s">
        <v>377</v>
      </c>
      <c r="J2" s="57" t="s">
        <v>378</v>
      </c>
      <c r="K2" s="57" t="s">
        <v>379</v>
      </c>
      <c r="L2" s="57" t="s">
        <v>380</v>
      </c>
      <c r="M2" s="57" t="s">
        <v>381</v>
      </c>
      <c r="N2" s="57" t="s">
        <v>382</v>
      </c>
      <c r="O2" s="57" t="s">
        <v>383</v>
      </c>
    </row>
    <row r="3" spans="1:19" ht="15.75" thickBot="1" x14ac:dyDescent="0.3">
      <c r="A3" s="13" t="s">
        <v>7</v>
      </c>
      <c r="B3" s="5" t="s">
        <v>5</v>
      </c>
      <c r="C3" s="6">
        <v>29</v>
      </c>
      <c r="D3" s="376">
        <v>30</v>
      </c>
      <c r="E3" s="376">
        <v>35</v>
      </c>
      <c r="F3" s="267"/>
      <c r="G3" s="6"/>
      <c r="H3" s="6"/>
      <c r="I3" s="267"/>
      <c r="J3" s="267"/>
      <c r="K3" s="267"/>
      <c r="L3" s="267"/>
      <c r="M3" s="267"/>
      <c r="N3" s="267"/>
      <c r="O3" s="302"/>
      <c r="R3" s="215"/>
      <c r="S3" s="216"/>
    </row>
    <row r="4" spans="1:19" x14ac:dyDescent="0.25">
      <c r="A4" s="13" t="s">
        <v>8</v>
      </c>
      <c r="B4" s="174" t="s">
        <v>41</v>
      </c>
      <c r="C4" s="176">
        <v>26</v>
      </c>
      <c r="D4" s="377">
        <v>26</v>
      </c>
      <c r="E4" s="377">
        <v>32</v>
      </c>
      <c r="F4" s="177"/>
      <c r="G4" s="177"/>
      <c r="H4" s="268"/>
      <c r="I4" s="268"/>
      <c r="J4" s="268"/>
      <c r="K4" s="268"/>
      <c r="L4" s="268"/>
      <c r="M4" s="268"/>
      <c r="N4" s="268"/>
      <c r="O4" s="303"/>
    </row>
    <row r="5" spans="1:19" x14ac:dyDescent="0.25">
      <c r="A5" s="13" t="s">
        <v>9</v>
      </c>
      <c r="B5" s="173" t="s">
        <v>15</v>
      </c>
      <c r="C5" s="175">
        <f>C4/C3</f>
        <v>0.89655172413793105</v>
      </c>
      <c r="D5" s="378">
        <f>D4/D3</f>
        <v>0.8666666666666667</v>
      </c>
      <c r="E5" s="378">
        <f t="shared" ref="E5" si="0">E4/E3</f>
        <v>0.91428571428571426</v>
      </c>
      <c r="F5" s="208" t="str">
        <f>IFERROR(F4/F$3,"")</f>
        <v/>
      </c>
      <c r="G5" s="208" t="str">
        <f t="shared" ref="G5:O5" si="1">IFERROR(G4/G$3,"")</f>
        <v/>
      </c>
      <c r="H5" s="208" t="str">
        <f t="shared" si="1"/>
        <v/>
      </c>
      <c r="I5" s="208" t="str">
        <f t="shared" si="1"/>
        <v/>
      </c>
      <c r="J5" s="208" t="str">
        <f t="shared" si="1"/>
        <v/>
      </c>
      <c r="K5" s="208" t="str">
        <f t="shared" si="1"/>
        <v/>
      </c>
      <c r="L5" s="208" t="str">
        <f t="shared" si="1"/>
        <v/>
      </c>
      <c r="M5" s="208" t="str">
        <f t="shared" si="1"/>
        <v/>
      </c>
      <c r="N5" s="208" t="str">
        <f t="shared" si="1"/>
        <v/>
      </c>
      <c r="O5" s="208" t="str">
        <f t="shared" si="1"/>
        <v/>
      </c>
    </row>
    <row r="6" spans="1:19" x14ac:dyDescent="0.25">
      <c r="A6" s="13" t="s">
        <v>10</v>
      </c>
      <c r="B6" s="178" t="s">
        <v>285</v>
      </c>
      <c r="C6" s="179">
        <v>2</v>
      </c>
      <c r="D6" s="379">
        <v>2</v>
      </c>
      <c r="E6" s="379">
        <v>2</v>
      </c>
      <c r="F6" s="40"/>
      <c r="G6" s="40"/>
      <c r="H6" s="269"/>
      <c r="I6" s="269"/>
      <c r="J6" s="269"/>
      <c r="K6" s="269"/>
      <c r="L6" s="269"/>
      <c r="M6" s="269"/>
      <c r="N6" s="269"/>
      <c r="O6" s="304"/>
    </row>
    <row r="7" spans="1:19" x14ac:dyDescent="0.25">
      <c r="A7" s="13" t="s">
        <v>11</v>
      </c>
      <c r="B7" s="173" t="s">
        <v>15</v>
      </c>
      <c r="C7" s="175">
        <f>C6/C3</f>
        <v>6.8965517241379309E-2</v>
      </c>
      <c r="D7" s="378">
        <f>D6/D3</f>
        <v>6.6666666666666666E-2</v>
      </c>
      <c r="E7" s="378">
        <f t="shared" ref="E7" si="2">E6/E3</f>
        <v>5.7142857142857141E-2</v>
      </c>
      <c r="F7" s="208" t="str">
        <f>IFERROR(F6/F$3,"")</f>
        <v/>
      </c>
      <c r="G7" s="208" t="str">
        <f t="shared" ref="G7:O7" si="3">IFERROR(G6/G$3,"")</f>
        <v/>
      </c>
      <c r="H7" s="208" t="str">
        <f t="shared" si="3"/>
        <v/>
      </c>
      <c r="I7" s="208" t="str">
        <f t="shared" si="3"/>
        <v/>
      </c>
      <c r="J7" s="208" t="str">
        <f t="shared" si="3"/>
        <v/>
      </c>
      <c r="K7" s="208" t="str">
        <f t="shared" si="3"/>
        <v/>
      </c>
      <c r="L7" s="208" t="str">
        <f t="shared" si="3"/>
        <v/>
      </c>
      <c r="M7" s="208" t="str">
        <f t="shared" si="3"/>
        <v/>
      </c>
      <c r="N7" s="208" t="str">
        <f t="shared" si="3"/>
        <v/>
      </c>
      <c r="O7" s="208" t="str">
        <f t="shared" si="3"/>
        <v/>
      </c>
    </row>
    <row r="8" spans="1:19" x14ac:dyDescent="0.25">
      <c r="A8" s="13" t="s">
        <v>12</v>
      </c>
      <c r="B8" s="178" t="s">
        <v>16</v>
      </c>
      <c r="C8" s="179">
        <v>4</v>
      </c>
      <c r="D8" s="379">
        <v>5</v>
      </c>
      <c r="E8" s="379">
        <v>6</v>
      </c>
      <c r="F8" s="40"/>
      <c r="G8" s="40"/>
      <c r="H8" s="269"/>
      <c r="I8" s="269"/>
      <c r="J8" s="269"/>
      <c r="K8" s="269"/>
      <c r="L8" s="269"/>
      <c r="M8" s="269"/>
      <c r="N8" s="269"/>
      <c r="O8" s="304"/>
    </row>
    <row r="9" spans="1:19" x14ac:dyDescent="0.25">
      <c r="A9" s="13" t="s">
        <v>13</v>
      </c>
      <c r="B9" s="173" t="s">
        <v>15</v>
      </c>
      <c r="C9" s="175">
        <f>C8/C3</f>
        <v>0.13793103448275862</v>
      </c>
      <c r="D9" s="378">
        <f>D8/D3</f>
        <v>0.16666666666666666</v>
      </c>
      <c r="E9" s="378">
        <f t="shared" ref="E9" si="4">E8/E3</f>
        <v>0.17142857142857143</v>
      </c>
      <c r="F9" s="208" t="str">
        <f>IFERROR(F8/F$3,"")</f>
        <v/>
      </c>
      <c r="G9" s="208" t="str">
        <f t="shared" ref="G9:O9" si="5">IFERROR(G8/G$3,"")</f>
        <v/>
      </c>
      <c r="H9" s="208" t="str">
        <f t="shared" si="5"/>
        <v/>
      </c>
      <c r="I9" s="208" t="str">
        <f t="shared" si="5"/>
        <v/>
      </c>
      <c r="J9" s="208" t="str">
        <f t="shared" si="5"/>
        <v/>
      </c>
      <c r="K9" s="208" t="str">
        <f t="shared" si="5"/>
        <v/>
      </c>
      <c r="L9" s="208" t="str">
        <f t="shared" si="5"/>
        <v/>
      </c>
      <c r="M9" s="208" t="str">
        <f t="shared" si="5"/>
        <v/>
      </c>
      <c r="N9" s="208" t="str">
        <f t="shared" si="5"/>
        <v/>
      </c>
      <c r="O9" s="208" t="str">
        <f t="shared" si="5"/>
        <v/>
      </c>
    </row>
    <row r="10" spans="1:19" x14ac:dyDescent="0.25">
      <c r="A10" s="13" t="s">
        <v>18</v>
      </c>
      <c r="B10" s="178" t="s">
        <v>17</v>
      </c>
      <c r="C10" s="179">
        <v>15</v>
      </c>
      <c r="D10" s="379">
        <v>13</v>
      </c>
      <c r="E10" s="379">
        <v>16</v>
      </c>
      <c r="F10" s="40"/>
      <c r="G10" s="40"/>
      <c r="H10" s="269"/>
      <c r="I10" s="269"/>
      <c r="J10" s="269"/>
      <c r="K10" s="269"/>
      <c r="L10" s="269"/>
      <c r="M10" s="269"/>
      <c r="N10" s="269"/>
      <c r="O10" s="304"/>
    </row>
    <row r="11" spans="1:19" x14ac:dyDescent="0.25">
      <c r="A11" s="13" t="s">
        <v>19</v>
      </c>
      <c r="B11" s="173" t="s">
        <v>15</v>
      </c>
      <c r="C11" s="175">
        <f>C10/C3</f>
        <v>0.51724137931034486</v>
      </c>
      <c r="D11" s="378">
        <f>D10/D3</f>
        <v>0.43333333333333335</v>
      </c>
      <c r="E11" s="378">
        <f t="shared" ref="E11" si="6">E10/E3</f>
        <v>0.45714285714285713</v>
      </c>
      <c r="F11" s="208" t="str">
        <f>IFERROR(F10/F$3,"")</f>
        <v/>
      </c>
      <c r="G11" s="208" t="str">
        <f t="shared" ref="G11:O11" si="7">IFERROR(G10/G$3,"")</f>
        <v/>
      </c>
      <c r="H11" s="208" t="str">
        <f t="shared" si="7"/>
        <v/>
      </c>
      <c r="I11" s="208" t="str">
        <f t="shared" si="7"/>
        <v/>
      </c>
      <c r="J11" s="208" t="str">
        <f t="shared" si="7"/>
        <v/>
      </c>
      <c r="K11" s="208" t="str">
        <f t="shared" si="7"/>
        <v/>
      </c>
      <c r="L11" s="208" t="str">
        <f t="shared" si="7"/>
        <v/>
      </c>
      <c r="M11" s="208" t="str">
        <f t="shared" si="7"/>
        <v/>
      </c>
      <c r="N11" s="208" t="str">
        <f t="shared" si="7"/>
        <v/>
      </c>
      <c r="O11" s="208" t="str">
        <f t="shared" si="7"/>
        <v/>
      </c>
    </row>
    <row r="12" spans="1:19" x14ac:dyDescent="0.25">
      <c r="A12" s="13" t="s">
        <v>20</v>
      </c>
      <c r="B12" s="180" t="s">
        <v>38</v>
      </c>
      <c r="C12" s="179">
        <v>2</v>
      </c>
      <c r="D12" s="379">
        <v>2</v>
      </c>
      <c r="E12" s="379">
        <v>4</v>
      </c>
      <c r="F12" s="40"/>
      <c r="G12" s="40"/>
      <c r="H12" s="269"/>
      <c r="I12" s="269"/>
      <c r="J12" s="269"/>
      <c r="K12" s="269"/>
      <c r="L12" s="269"/>
      <c r="M12" s="269"/>
      <c r="N12" s="269"/>
      <c r="O12" s="304"/>
    </row>
    <row r="13" spans="1:19" x14ac:dyDescent="0.25">
      <c r="A13" s="13" t="s">
        <v>21</v>
      </c>
      <c r="B13" s="173" t="s">
        <v>15</v>
      </c>
      <c r="C13" s="175">
        <f>C12/C3</f>
        <v>6.8965517241379309E-2</v>
      </c>
      <c r="D13" s="378">
        <f>D12/D3</f>
        <v>6.6666666666666666E-2</v>
      </c>
      <c r="E13" s="378">
        <f t="shared" ref="E13" si="8">E12/E3</f>
        <v>0.11428571428571428</v>
      </c>
      <c r="F13" s="208" t="str">
        <f>IFERROR(F12/F$3,"")</f>
        <v/>
      </c>
      <c r="G13" s="208" t="str">
        <f t="shared" ref="G13:O13" si="9">IFERROR(G12/G$3,"")</f>
        <v/>
      </c>
      <c r="H13" s="208" t="str">
        <f t="shared" si="9"/>
        <v/>
      </c>
      <c r="I13" s="208" t="str">
        <f t="shared" si="9"/>
        <v/>
      </c>
      <c r="J13" s="208" t="str">
        <f t="shared" si="9"/>
        <v/>
      </c>
      <c r="K13" s="208" t="str">
        <f t="shared" si="9"/>
        <v/>
      </c>
      <c r="L13" s="208" t="str">
        <f t="shared" si="9"/>
        <v/>
      </c>
      <c r="M13" s="208" t="str">
        <f t="shared" si="9"/>
        <v/>
      </c>
      <c r="N13" s="208" t="str">
        <f t="shared" si="9"/>
        <v/>
      </c>
      <c r="O13" s="208" t="str">
        <f t="shared" si="9"/>
        <v/>
      </c>
    </row>
    <row r="14" spans="1:19" x14ac:dyDescent="0.25">
      <c r="A14" s="13" t="s">
        <v>22</v>
      </c>
      <c r="B14" s="178" t="s">
        <v>39</v>
      </c>
      <c r="C14" s="179">
        <v>4</v>
      </c>
      <c r="D14" s="379">
        <v>4</v>
      </c>
      <c r="E14" s="379">
        <v>5</v>
      </c>
      <c r="F14" s="40"/>
      <c r="G14" s="40"/>
      <c r="H14" s="269"/>
      <c r="I14" s="269"/>
      <c r="J14" s="269"/>
      <c r="K14" s="269"/>
      <c r="L14" s="269"/>
      <c r="M14" s="269"/>
      <c r="N14" s="269"/>
      <c r="O14" s="304"/>
    </row>
    <row r="15" spans="1:19" x14ac:dyDescent="0.25">
      <c r="A15" s="13" t="s">
        <v>23</v>
      </c>
      <c r="B15" s="173" t="s">
        <v>15</v>
      </c>
      <c r="C15" s="175">
        <f>C14/C3</f>
        <v>0.13793103448275862</v>
      </c>
      <c r="D15" s="378">
        <f>D14/D3</f>
        <v>0.13333333333333333</v>
      </c>
      <c r="E15" s="378">
        <f t="shared" ref="E15" si="10">E14/E3</f>
        <v>0.14285714285714285</v>
      </c>
      <c r="F15" s="208" t="str">
        <f>IFERROR(F14/F$3,"")</f>
        <v/>
      </c>
      <c r="G15" s="208" t="str">
        <f t="shared" ref="G15:O15" si="11">IFERROR(G14/G$3,"")</f>
        <v/>
      </c>
      <c r="H15" s="208" t="str">
        <f t="shared" si="11"/>
        <v/>
      </c>
      <c r="I15" s="208" t="str">
        <f t="shared" si="11"/>
        <v/>
      </c>
      <c r="J15" s="208" t="str">
        <f t="shared" si="11"/>
        <v/>
      </c>
      <c r="K15" s="208" t="str">
        <f t="shared" si="11"/>
        <v/>
      </c>
      <c r="L15" s="208" t="str">
        <f t="shared" si="11"/>
        <v/>
      </c>
      <c r="M15" s="208" t="str">
        <f t="shared" si="11"/>
        <v/>
      </c>
      <c r="N15" s="208" t="str">
        <f t="shared" si="11"/>
        <v/>
      </c>
      <c r="O15" s="208" t="str">
        <f t="shared" si="11"/>
        <v/>
      </c>
    </row>
    <row r="16" spans="1:19" x14ac:dyDescent="0.25">
      <c r="A16" s="13" t="s">
        <v>24</v>
      </c>
      <c r="B16" s="178" t="s">
        <v>40</v>
      </c>
      <c r="C16" s="179">
        <v>7</v>
      </c>
      <c r="D16" s="379">
        <v>7</v>
      </c>
      <c r="E16" s="379">
        <v>8</v>
      </c>
      <c r="F16" s="40"/>
      <c r="G16" s="40"/>
      <c r="H16" s="269"/>
      <c r="I16" s="269"/>
      <c r="J16" s="269"/>
      <c r="K16" s="269"/>
      <c r="L16" s="269"/>
      <c r="M16" s="269"/>
      <c r="N16" s="269"/>
      <c r="O16" s="304"/>
    </row>
    <row r="17" spans="1:15" x14ac:dyDescent="0.25">
      <c r="A17" s="13" t="s">
        <v>25</v>
      </c>
      <c r="B17" s="181" t="s">
        <v>15</v>
      </c>
      <c r="C17" s="175">
        <f>C16/C3</f>
        <v>0.2413793103448276</v>
      </c>
      <c r="D17" s="378">
        <f>D16/D3</f>
        <v>0.23333333333333334</v>
      </c>
      <c r="E17" s="378">
        <f t="shared" ref="E17" si="12">E16/E3</f>
        <v>0.22857142857142856</v>
      </c>
      <c r="F17" s="208" t="str">
        <f>IFERROR(F16/F$3,"")</f>
        <v/>
      </c>
      <c r="G17" s="208" t="str">
        <f t="shared" ref="G17:O17" si="13">IFERROR(G16/G$3,"")</f>
        <v/>
      </c>
      <c r="H17" s="208" t="str">
        <f t="shared" si="13"/>
        <v/>
      </c>
      <c r="I17" s="208" t="str">
        <f t="shared" si="13"/>
        <v/>
      </c>
      <c r="J17" s="208" t="str">
        <f t="shared" si="13"/>
        <v/>
      </c>
      <c r="K17" s="208" t="str">
        <f t="shared" si="13"/>
        <v/>
      </c>
      <c r="L17" s="208" t="str">
        <f t="shared" si="13"/>
        <v/>
      </c>
      <c r="M17" s="208" t="str">
        <f t="shared" si="13"/>
        <v/>
      </c>
      <c r="N17" s="208" t="str">
        <f t="shared" si="13"/>
        <v/>
      </c>
      <c r="O17" s="208" t="str">
        <f t="shared" si="13"/>
        <v/>
      </c>
    </row>
    <row r="18" spans="1:15" x14ac:dyDescent="0.25">
      <c r="A18" s="13" t="s">
        <v>26</v>
      </c>
      <c r="B18" s="178" t="s">
        <v>124</v>
      </c>
      <c r="C18" s="179">
        <v>5</v>
      </c>
      <c r="D18" s="379">
        <v>5</v>
      </c>
      <c r="E18" s="379">
        <v>5</v>
      </c>
      <c r="F18" s="40"/>
      <c r="G18" s="40"/>
      <c r="H18" s="269"/>
      <c r="I18" s="269"/>
      <c r="J18" s="269"/>
      <c r="K18" s="269"/>
      <c r="L18" s="269"/>
      <c r="M18" s="269"/>
      <c r="N18" s="269"/>
      <c r="O18" s="304"/>
    </row>
    <row r="19" spans="1:15" ht="15.75" thickBot="1" x14ac:dyDescent="0.3">
      <c r="A19" s="13" t="s">
        <v>27</v>
      </c>
      <c r="B19" s="182" t="s">
        <v>15</v>
      </c>
      <c r="C19" s="183">
        <f>C18/C3</f>
        <v>0.17241379310344829</v>
      </c>
      <c r="D19" s="380">
        <f>D18/D3</f>
        <v>0.16666666666666666</v>
      </c>
      <c r="E19" s="380">
        <f>E18/E3</f>
        <v>0.14285714285714285</v>
      </c>
      <c r="F19" s="208" t="str">
        <f>IFERROR(F18/F$3,"")</f>
        <v/>
      </c>
      <c r="G19" s="208" t="str">
        <f t="shared" ref="G19:O19" si="14">IFERROR(G18/G$3,"")</f>
        <v/>
      </c>
      <c r="H19" s="208" t="str">
        <f t="shared" si="14"/>
        <v/>
      </c>
      <c r="I19" s="208" t="str">
        <f t="shared" si="14"/>
        <v/>
      </c>
      <c r="J19" s="208" t="str">
        <f t="shared" si="14"/>
        <v/>
      </c>
      <c r="K19" s="208" t="str">
        <f t="shared" si="14"/>
        <v/>
      </c>
      <c r="L19" s="208" t="str">
        <f t="shared" si="14"/>
        <v/>
      </c>
      <c r="M19" s="208" t="str">
        <f t="shared" si="14"/>
        <v/>
      </c>
      <c r="N19" s="208" t="str">
        <f t="shared" si="14"/>
        <v/>
      </c>
      <c r="O19" s="208" t="str">
        <f t="shared" si="14"/>
        <v/>
      </c>
    </row>
    <row r="20" spans="1:15" ht="20.100000000000001" customHeight="1" thickBot="1" x14ac:dyDescent="0.3">
      <c r="A20" s="20" t="s">
        <v>326</v>
      </c>
      <c r="C20" s="18"/>
      <c r="D20" s="18"/>
      <c r="E20" s="18"/>
      <c r="F20" s="18"/>
      <c r="G20" s="18"/>
      <c r="H20" s="18"/>
      <c r="I20" s="18"/>
      <c r="J20" s="18"/>
      <c r="K20" s="153"/>
      <c r="L20" s="18"/>
      <c r="M20" s="18"/>
      <c r="N20" s="18"/>
      <c r="O20" s="18"/>
    </row>
    <row r="21" spans="1:15" ht="48" thickBot="1" x14ac:dyDescent="0.3">
      <c r="A21" s="59" t="s">
        <v>6</v>
      </c>
      <c r="B21" s="50" t="s">
        <v>0</v>
      </c>
      <c r="C21" s="51" t="s">
        <v>372</v>
      </c>
      <c r="D21" s="51" t="s">
        <v>373</v>
      </c>
      <c r="E21" s="51" t="s">
        <v>374</v>
      </c>
      <c r="F21" s="51" t="s">
        <v>375</v>
      </c>
      <c r="G21" s="51" t="s">
        <v>376</v>
      </c>
      <c r="H21" s="51" t="s">
        <v>377</v>
      </c>
      <c r="I21" s="51" t="s">
        <v>378</v>
      </c>
      <c r="J21" s="51" t="s">
        <v>379</v>
      </c>
      <c r="K21" s="51" t="s">
        <v>380</v>
      </c>
      <c r="L21" s="51" t="s">
        <v>381</v>
      </c>
      <c r="M21" s="51" t="s">
        <v>382</v>
      </c>
      <c r="N21" s="51" t="s">
        <v>383</v>
      </c>
      <c r="O21" s="52" t="s">
        <v>105</v>
      </c>
    </row>
    <row r="22" spans="1:15" ht="15.75" thickBot="1" x14ac:dyDescent="0.3">
      <c r="A22" s="10" t="s">
        <v>28</v>
      </c>
      <c r="B22" s="9" t="s">
        <v>291</v>
      </c>
      <c r="C22" s="381">
        <v>4</v>
      </c>
      <c r="D22" s="441">
        <v>8</v>
      </c>
      <c r="E22" s="270"/>
      <c r="F22" s="9"/>
      <c r="G22" s="9"/>
      <c r="H22" s="270"/>
      <c r="I22" s="270"/>
      <c r="J22" s="270"/>
      <c r="K22" s="270"/>
      <c r="L22" s="270"/>
      <c r="M22" s="270"/>
      <c r="N22" s="270"/>
      <c r="O22" s="8">
        <f>SUM(C22:N22)</f>
        <v>12</v>
      </c>
    </row>
    <row r="23" spans="1:15" x14ac:dyDescent="0.25">
      <c r="A23" s="10" t="s">
        <v>29</v>
      </c>
      <c r="B23" s="185" t="s">
        <v>44</v>
      </c>
      <c r="C23" s="382">
        <v>1</v>
      </c>
      <c r="D23" s="377">
        <v>3</v>
      </c>
      <c r="E23" s="177"/>
      <c r="F23" s="177"/>
      <c r="G23" s="268"/>
      <c r="H23" s="268"/>
      <c r="I23" s="268"/>
      <c r="J23" s="268"/>
      <c r="K23" s="268"/>
      <c r="L23" s="268"/>
      <c r="M23" s="268"/>
      <c r="N23" s="303"/>
      <c r="O23" s="185">
        <f>SUM(C23:N23)</f>
        <v>4</v>
      </c>
    </row>
    <row r="24" spans="1:15" x14ac:dyDescent="0.25">
      <c r="A24" s="10" t="s">
        <v>30</v>
      </c>
      <c r="B24" s="158" t="s">
        <v>69</v>
      </c>
      <c r="C24" s="383">
        <f>C23/C22</f>
        <v>0.25</v>
      </c>
      <c r="D24" s="383">
        <f>D23/D22</f>
        <v>0.375</v>
      </c>
      <c r="E24" s="186" t="str">
        <f>IFERROR(E23/E$22,"")</f>
        <v/>
      </c>
      <c r="F24" s="186" t="str">
        <f t="shared" ref="F24:N24" si="15">IFERROR(F23/F$22,"")</f>
        <v/>
      </c>
      <c r="G24" s="186" t="str">
        <f t="shared" si="15"/>
        <v/>
      </c>
      <c r="H24" s="186" t="str">
        <f t="shared" si="15"/>
        <v/>
      </c>
      <c r="I24" s="186" t="str">
        <f t="shared" si="15"/>
        <v/>
      </c>
      <c r="J24" s="186" t="str">
        <f t="shared" si="15"/>
        <v/>
      </c>
      <c r="K24" s="186" t="str">
        <f t="shared" si="15"/>
        <v/>
      </c>
      <c r="L24" s="186" t="str">
        <f t="shared" si="15"/>
        <v/>
      </c>
      <c r="M24" s="186" t="str">
        <f t="shared" si="15"/>
        <v/>
      </c>
      <c r="N24" s="186" t="str">
        <f t="shared" si="15"/>
        <v/>
      </c>
      <c r="O24" s="187">
        <f>O23/O22</f>
        <v>0.33333333333333331</v>
      </c>
    </row>
    <row r="25" spans="1:15" x14ac:dyDescent="0.25">
      <c r="A25" s="10" t="s">
        <v>31</v>
      </c>
      <c r="B25" s="81" t="s">
        <v>339</v>
      </c>
      <c r="C25" s="392">
        <v>2</v>
      </c>
      <c r="D25" s="392">
        <v>3</v>
      </c>
      <c r="E25" s="73"/>
      <c r="F25" s="73"/>
      <c r="G25" s="271"/>
      <c r="H25" s="271"/>
      <c r="I25" s="271"/>
      <c r="J25" s="271"/>
      <c r="K25" s="271"/>
      <c r="L25" s="271"/>
      <c r="M25" s="271"/>
      <c r="N25" s="305"/>
      <c r="O25" s="81">
        <f>SUM(C25:N25)</f>
        <v>5</v>
      </c>
    </row>
    <row r="26" spans="1:15" x14ac:dyDescent="0.25">
      <c r="A26" s="10" t="s">
        <v>32</v>
      </c>
      <c r="B26" s="158" t="s">
        <v>69</v>
      </c>
      <c r="C26" s="383">
        <f>C25/C22</f>
        <v>0.5</v>
      </c>
      <c r="D26" s="383">
        <f>D25/D22</f>
        <v>0.375</v>
      </c>
      <c r="E26" s="186" t="str">
        <f>IFERROR(E25/E$22,"")</f>
        <v/>
      </c>
      <c r="F26" s="186" t="str">
        <f t="shared" ref="F26:N26" si="16">IFERROR(F25/F$22,"")</f>
        <v/>
      </c>
      <c r="G26" s="186" t="str">
        <f t="shared" si="16"/>
        <v/>
      </c>
      <c r="H26" s="186" t="str">
        <f t="shared" si="16"/>
        <v/>
      </c>
      <c r="I26" s="186" t="str">
        <f t="shared" si="16"/>
        <v/>
      </c>
      <c r="J26" s="186" t="str">
        <f t="shared" si="16"/>
        <v/>
      </c>
      <c r="K26" s="186" t="str">
        <f t="shared" si="16"/>
        <v/>
      </c>
      <c r="L26" s="186" t="str">
        <f t="shared" si="16"/>
        <v/>
      </c>
      <c r="M26" s="186" t="str">
        <f t="shared" si="16"/>
        <v/>
      </c>
      <c r="N26" s="186" t="str">
        <f t="shared" si="16"/>
        <v/>
      </c>
      <c r="O26" s="187">
        <f>O25/O22</f>
        <v>0.41666666666666669</v>
      </c>
    </row>
    <row r="27" spans="1:15" x14ac:dyDescent="0.25">
      <c r="A27" s="10" t="s">
        <v>33</v>
      </c>
      <c r="B27" s="81" t="s">
        <v>287</v>
      </c>
      <c r="C27" s="392">
        <v>4</v>
      </c>
      <c r="D27" s="379">
        <v>8</v>
      </c>
      <c r="E27" s="40"/>
      <c r="F27" s="40"/>
      <c r="G27" s="269"/>
      <c r="H27" s="269"/>
      <c r="I27" s="269"/>
      <c r="J27" s="269"/>
      <c r="K27" s="269"/>
      <c r="L27" s="269"/>
      <c r="M27" s="269"/>
      <c r="N27" s="304"/>
      <c r="O27" s="81">
        <f>SUM(C27:N27)</f>
        <v>12</v>
      </c>
    </row>
    <row r="28" spans="1:15" x14ac:dyDescent="0.25">
      <c r="A28" s="10" t="s">
        <v>34</v>
      </c>
      <c r="B28" s="158" t="s">
        <v>69</v>
      </c>
      <c r="C28" s="383">
        <f>C27/C22</f>
        <v>1</v>
      </c>
      <c r="D28" s="383">
        <f t="shared" ref="D28" si="17">D27/D22</f>
        <v>1</v>
      </c>
      <c r="E28" s="186" t="str">
        <f>IFERROR(E27/E$22,"")</f>
        <v/>
      </c>
      <c r="F28" s="186" t="str">
        <f t="shared" ref="F28:N28" si="18">IFERROR(F27/F$22,"")</f>
        <v/>
      </c>
      <c r="G28" s="186" t="str">
        <f t="shared" si="18"/>
        <v/>
      </c>
      <c r="H28" s="186" t="str">
        <f t="shared" si="18"/>
        <v/>
      </c>
      <c r="I28" s="186" t="str">
        <f t="shared" si="18"/>
        <v/>
      </c>
      <c r="J28" s="186" t="str">
        <f t="shared" si="18"/>
        <v/>
      </c>
      <c r="K28" s="186" t="str">
        <f t="shared" si="18"/>
        <v/>
      </c>
      <c r="L28" s="186" t="str">
        <f t="shared" si="18"/>
        <v/>
      </c>
      <c r="M28" s="186" t="str">
        <f t="shared" si="18"/>
        <v/>
      </c>
      <c r="N28" s="186" t="str">
        <f t="shared" si="18"/>
        <v/>
      </c>
      <c r="O28" s="187">
        <f>O27/O22</f>
        <v>1</v>
      </c>
    </row>
    <row r="29" spans="1:15" x14ac:dyDescent="0.25">
      <c r="A29" s="10" t="s">
        <v>35</v>
      </c>
      <c r="B29" s="81" t="s">
        <v>163</v>
      </c>
      <c r="C29" s="392">
        <v>0</v>
      </c>
      <c r="D29" s="379">
        <v>0</v>
      </c>
      <c r="E29" s="40"/>
      <c r="F29" s="40"/>
      <c r="G29" s="269"/>
      <c r="H29" s="269"/>
      <c r="I29" s="269"/>
      <c r="J29" s="269"/>
      <c r="K29" s="269"/>
      <c r="L29" s="269"/>
      <c r="M29" s="269"/>
      <c r="N29" s="304"/>
      <c r="O29" s="81">
        <f>SUM(C29:N29)</f>
        <v>0</v>
      </c>
    </row>
    <row r="30" spans="1:15" x14ac:dyDescent="0.25">
      <c r="A30" s="10" t="s">
        <v>36</v>
      </c>
      <c r="B30" s="158" t="s">
        <v>69</v>
      </c>
      <c r="C30" s="383">
        <f>C29/C22</f>
        <v>0</v>
      </c>
      <c r="D30" s="383">
        <f t="shared" ref="D30" si="19">D29/D22</f>
        <v>0</v>
      </c>
      <c r="E30" s="186" t="str">
        <f>IFERROR(E29/E$22,"")</f>
        <v/>
      </c>
      <c r="F30" s="186" t="str">
        <f t="shared" ref="F30:N30" si="20">IFERROR(F29/F$22,"")</f>
        <v/>
      </c>
      <c r="G30" s="186" t="str">
        <f t="shared" si="20"/>
        <v/>
      </c>
      <c r="H30" s="186" t="str">
        <f t="shared" si="20"/>
        <v/>
      </c>
      <c r="I30" s="186" t="str">
        <f t="shared" si="20"/>
        <v/>
      </c>
      <c r="J30" s="186" t="str">
        <f t="shared" si="20"/>
        <v/>
      </c>
      <c r="K30" s="186" t="str">
        <f t="shared" si="20"/>
        <v/>
      </c>
      <c r="L30" s="186" t="str">
        <f t="shared" si="20"/>
        <v/>
      </c>
      <c r="M30" s="186" t="str">
        <f t="shared" si="20"/>
        <v/>
      </c>
      <c r="N30" s="186" t="str">
        <f t="shared" si="20"/>
        <v/>
      </c>
      <c r="O30" s="187">
        <f>O29/O22</f>
        <v>0</v>
      </c>
    </row>
    <row r="31" spans="1:15" x14ac:dyDescent="0.25">
      <c r="A31" s="10" t="s">
        <v>37</v>
      </c>
      <c r="B31" s="81" t="s">
        <v>132</v>
      </c>
      <c r="C31" s="379">
        <f t="shared" ref="C31" si="21">C22-C27</f>
        <v>0</v>
      </c>
      <c r="D31" s="379">
        <f t="shared" ref="D31" si="22">D22-D27</f>
        <v>0</v>
      </c>
      <c r="E31" s="40"/>
      <c r="F31" s="40"/>
      <c r="G31" s="269"/>
      <c r="H31" s="269"/>
      <c r="I31" s="269"/>
      <c r="J31" s="269"/>
      <c r="K31" s="269"/>
      <c r="L31" s="269"/>
      <c r="M31" s="269"/>
      <c r="N31" s="269"/>
      <c r="O31" s="81">
        <f>SUM(C31:N31)</f>
        <v>0</v>
      </c>
    </row>
    <row r="32" spans="1:15" x14ac:dyDescent="0.25">
      <c r="A32" s="10" t="s">
        <v>46</v>
      </c>
      <c r="B32" s="158" t="s">
        <v>69</v>
      </c>
      <c r="C32" s="383">
        <f>C31/C22</f>
        <v>0</v>
      </c>
      <c r="D32" s="383">
        <f t="shared" ref="D32" si="23">D31/D22</f>
        <v>0</v>
      </c>
      <c r="E32" s="186" t="str">
        <f>IFERROR(E31/E$22,"")</f>
        <v/>
      </c>
      <c r="F32" s="186" t="str">
        <f t="shared" ref="F32:N32" si="24">IFERROR(F31/F$22,"")</f>
        <v/>
      </c>
      <c r="G32" s="186" t="str">
        <f t="shared" si="24"/>
        <v/>
      </c>
      <c r="H32" s="186" t="str">
        <f t="shared" si="24"/>
        <v/>
      </c>
      <c r="I32" s="186" t="str">
        <f t="shared" si="24"/>
        <v/>
      </c>
      <c r="J32" s="186" t="str">
        <f t="shared" si="24"/>
        <v/>
      </c>
      <c r="K32" s="186" t="str">
        <f t="shared" si="24"/>
        <v/>
      </c>
      <c r="L32" s="186" t="str">
        <f t="shared" si="24"/>
        <v/>
      </c>
      <c r="M32" s="186" t="str">
        <f t="shared" si="24"/>
        <v/>
      </c>
      <c r="N32" s="186" t="str">
        <f t="shared" si="24"/>
        <v/>
      </c>
      <c r="O32" s="187">
        <f>O31/O22</f>
        <v>0</v>
      </c>
    </row>
    <row r="33" spans="1:15" ht="24.75" x14ac:dyDescent="0.25">
      <c r="A33" s="10" t="s">
        <v>47</v>
      </c>
      <c r="B33" s="188" t="s">
        <v>67</v>
      </c>
      <c r="C33" s="392">
        <v>1</v>
      </c>
      <c r="D33" s="379">
        <v>2</v>
      </c>
      <c r="E33" s="40"/>
      <c r="F33" s="40"/>
      <c r="G33" s="269"/>
      <c r="H33" s="269"/>
      <c r="I33" s="269"/>
      <c r="J33" s="269"/>
      <c r="K33" s="269"/>
      <c r="L33" s="269"/>
      <c r="M33" s="269"/>
      <c r="N33" s="304"/>
      <c r="O33" s="81">
        <f>SUM(C33:N33)</f>
        <v>3</v>
      </c>
    </row>
    <row r="34" spans="1:15" x14ac:dyDescent="0.25">
      <c r="A34" s="10" t="s">
        <v>48</v>
      </c>
      <c r="B34" s="158" t="s">
        <v>69</v>
      </c>
      <c r="C34" s="383">
        <f>C33/C22</f>
        <v>0.25</v>
      </c>
      <c r="D34" s="383">
        <f t="shared" ref="D34" si="25">D33/D22</f>
        <v>0.25</v>
      </c>
      <c r="E34" s="186" t="str">
        <f>IFERROR(E33/E$22,"")</f>
        <v/>
      </c>
      <c r="F34" s="186" t="str">
        <f t="shared" ref="F34:N34" si="26">IFERROR(F33/F$22,"")</f>
        <v/>
      </c>
      <c r="G34" s="186" t="str">
        <f t="shared" si="26"/>
        <v/>
      </c>
      <c r="H34" s="186" t="str">
        <f t="shared" si="26"/>
        <v/>
      </c>
      <c r="I34" s="186" t="str">
        <f t="shared" si="26"/>
        <v/>
      </c>
      <c r="J34" s="186" t="str">
        <f t="shared" si="26"/>
        <v/>
      </c>
      <c r="K34" s="186" t="str">
        <f t="shared" si="26"/>
        <v/>
      </c>
      <c r="L34" s="186" t="str">
        <f t="shared" si="26"/>
        <v/>
      </c>
      <c r="M34" s="186" t="str">
        <f t="shared" si="26"/>
        <v/>
      </c>
      <c r="N34" s="186" t="str">
        <f t="shared" si="26"/>
        <v/>
      </c>
      <c r="O34" s="187">
        <f>O33/O22</f>
        <v>0.25</v>
      </c>
    </row>
    <row r="35" spans="1:15" x14ac:dyDescent="0.25">
      <c r="A35" s="10" t="s">
        <v>49</v>
      </c>
      <c r="B35" s="81" t="s">
        <v>288</v>
      </c>
      <c r="C35" s="392">
        <v>1</v>
      </c>
      <c r="D35" s="379">
        <v>0</v>
      </c>
      <c r="E35" s="40"/>
      <c r="F35" s="40"/>
      <c r="G35" s="269"/>
      <c r="H35" s="269"/>
      <c r="I35" s="269"/>
      <c r="J35" s="269"/>
      <c r="K35" s="269"/>
      <c r="L35" s="269"/>
      <c r="M35" s="269"/>
      <c r="N35" s="304"/>
      <c r="O35" s="81">
        <f>SUM(C35:N35)</f>
        <v>1</v>
      </c>
    </row>
    <row r="36" spans="1:15" x14ac:dyDescent="0.25">
      <c r="A36" s="10" t="s">
        <v>50</v>
      </c>
      <c r="B36" s="189" t="s">
        <v>69</v>
      </c>
      <c r="C36" s="383">
        <f>C35/C22</f>
        <v>0.25</v>
      </c>
      <c r="D36" s="383">
        <f t="shared" ref="D36" si="27">D35/D22</f>
        <v>0</v>
      </c>
      <c r="E36" s="186" t="str">
        <f>IFERROR(E35/E$22,"")</f>
        <v/>
      </c>
      <c r="F36" s="186" t="str">
        <f t="shared" ref="F36:N36" si="28">IFERROR(F35/F$22,"")</f>
        <v/>
      </c>
      <c r="G36" s="186" t="str">
        <f t="shared" si="28"/>
        <v/>
      </c>
      <c r="H36" s="186" t="str">
        <f t="shared" si="28"/>
        <v/>
      </c>
      <c r="I36" s="186" t="str">
        <f t="shared" si="28"/>
        <v/>
      </c>
      <c r="J36" s="186" t="str">
        <f t="shared" si="28"/>
        <v/>
      </c>
      <c r="K36" s="186" t="str">
        <f t="shared" si="28"/>
        <v/>
      </c>
      <c r="L36" s="186" t="str">
        <f t="shared" si="28"/>
        <v/>
      </c>
      <c r="M36" s="186" t="str">
        <f t="shared" si="28"/>
        <v/>
      </c>
      <c r="N36" s="186" t="str">
        <f t="shared" si="28"/>
        <v/>
      </c>
      <c r="O36" s="187">
        <f>O35/O22</f>
        <v>8.3333333333333329E-2</v>
      </c>
    </row>
    <row r="37" spans="1:15" x14ac:dyDescent="0.25">
      <c r="A37" s="10" t="s">
        <v>51</v>
      </c>
      <c r="B37" s="81" t="s">
        <v>289</v>
      </c>
      <c r="C37" s="384">
        <v>1</v>
      </c>
      <c r="D37" s="379">
        <v>1</v>
      </c>
      <c r="E37" s="40"/>
      <c r="F37" s="40"/>
      <c r="G37" s="269"/>
      <c r="H37" s="269"/>
      <c r="I37" s="269"/>
      <c r="J37" s="269"/>
      <c r="K37" s="269"/>
      <c r="L37" s="269"/>
      <c r="M37" s="269"/>
      <c r="N37" s="304"/>
      <c r="O37" s="81">
        <f>SUM(C37:N37)</f>
        <v>2</v>
      </c>
    </row>
    <row r="38" spans="1:15" x14ac:dyDescent="0.25">
      <c r="A38" s="10" t="s">
        <v>52</v>
      </c>
      <c r="B38" s="189" t="s">
        <v>69</v>
      </c>
      <c r="C38" s="405">
        <f>C37/C22</f>
        <v>0.25</v>
      </c>
      <c r="D38" s="378">
        <f t="shared" ref="D38" si="29">D37/D22</f>
        <v>0.125</v>
      </c>
      <c r="E38" s="186" t="str">
        <f>IFERROR(E37/E$22,"")</f>
        <v/>
      </c>
      <c r="F38" s="186" t="str">
        <f t="shared" ref="F38:N38" si="30">IFERROR(F37/F$22,"")</f>
        <v/>
      </c>
      <c r="G38" s="186" t="str">
        <f t="shared" si="30"/>
        <v/>
      </c>
      <c r="H38" s="186" t="str">
        <f t="shared" si="30"/>
        <v/>
      </c>
      <c r="I38" s="186" t="str">
        <f t="shared" si="30"/>
        <v/>
      </c>
      <c r="J38" s="186" t="str">
        <f t="shared" si="30"/>
        <v/>
      </c>
      <c r="K38" s="186" t="str">
        <f t="shared" si="30"/>
        <v/>
      </c>
      <c r="L38" s="186" t="str">
        <f t="shared" si="30"/>
        <v/>
      </c>
      <c r="M38" s="186" t="str">
        <f t="shared" si="30"/>
        <v/>
      </c>
      <c r="N38" s="186" t="str">
        <f t="shared" si="30"/>
        <v/>
      </c>
      <c r="O38" s="187">
        <f>O37/O22</f>
        <v>0.16666666666666666</v>
      </c>
    </row>
    <row r="39" spans="1:15" x14ac:dyDescent="0.25">
      <c r="A39" s="10" t="s">
        <v>53</v>
      </c>
      <c r="B39" s="207" t="s">
        <v>116</v>
      </c>
      <c r="C39" s="408">
        <v>0</v>
      </c>
      <c r="D39" s="410">
        <v>0</v>
      </c>
      <c r="E39" s="201"/>
      <c r="F39" s="201"/>
      <c r="G39" s="342"/>
      <c r="H39" s="342"/>
      <c r="I39" s="342"/>
      <c r="J39" s="342"/>
      <c r="K39" s="342"/>
      <c r="L39" s="342"/>
      <c r="M39" s="342"/>
      <c r="N39" s="375"/>
      <c r="O39" s="207">
        <f>SUM(C39:N39)</f>
        <v>0</v>
      </c>
    </row>
    <row r="40" spans="1:15" ht="15.75" thickBot="1" x14ac:dyDescent="0.3">
      <c r="A40" s="10" t="s">
        <v>54</v>
      </c>
      <c r="B40" s="206" t="s">
        <v>69</v>
      </c>
      <c r="C40" s="383">
        <f>C39/C22</f>
        <v>0</v>
      </c>
      <c r="D40" s="383">
        <f t="shared" ref="D40" si="31">D39/D22</f>
        <v>0</v>
      </c>
      <c r="E40" s="186" t="str">
        <f>IFERROR(E39/E$22,"")</f>
        <v/>
      </c>
      <c r="F40" s="186" t="str">
        <f t="shared" ref="F40:N40" si="32">IFERROR(F39/F$22,"")</f>
        <v/>
      </c>
      <c r="G40" s="186" t="str">
        <f t="shared" si="32"/>
        <v/>
      </c>
      <c r="H40" s="186" t="str">
        <f t="shared" si="32"/>
        <v/>
      </c>
      <c r="I40" s="186" t="str">
        <f t="shared" si="32"/>
        <v/>
      </c>
      <c r="J40" s="186" t="str">
        <f t="shared" si="32"/>
        <v/>
      </c>
      <c r="K40" s="186" t="str">
        <f t="shared" si="32"/>
        <v/>
      </c>
      <c r="L40" s="186" t="str">
        <f t="shared" si="32"/>
        <v/>
      </c>
      <c r="M40" s="186" t="str">
        <f t="shared" si="32"/>
        <v/>
      </c>
      <c r="N40" s="186" t="str">
        <f t="shared" si="32"/>
        <v/>
      </c>
      <c r="O40" s="187">
        <f>O39/O22</f>
        <v>0</v>
      </c>
    </row>
    <row r="41" spans="1:15" ht="26.25" thickTop="1" thickBot="1" x14ac:dyDescent="0.3">
      <c r="A41" s="10" t="s">
        <v>55</v>
      </c>
      <c r="B41" s="31" t="s">
        <v>71</v>
      </c>
      <c r="C41" s="386">
        <v>4</v>
      </c>
      <c r="D41" s="386">
        <v>5</v>
      </c>
      <c r="E41" s="16"/>
      <c r="F41" s="16"/>
      <c r="G41" s="343"/>
      <c r="H41" s="343"/>
      <c r="I41" s="343"/>
      <c r="J41" s="343"/>
      <c r="K41" s="343"/>
      <c r="L41" s="343"/>
      <c r="M41" s="343"/>
      <c r="N41" s="373"/>
      <c r="O41" s="236">
        <f>SUM(C41:N41)</f>
        <v>9</v>
      </c>
    </row>
    <row r="42" spans="1:15" ht="15.75" thickTop="1" x14ac:dyDescent="0.25">
      <c r="A42" s="10" t="s">
        <v>56</v>
      </c>
      <c r="B42" s="190" t="s">
        <v>164</v>
      </c>
      <c r="C42" s="387">
        <v>3</v>
      </c>
      <c r="D42" s="407">
        <v>3</v>
      </c>
      <c r="E42" s="191"/>
      <c r="F42" s="191"/>
      <c r="G42" s="344"/>
      <c r="H42" s="344"/>
      <c r="I42" s="344"/>
      <c r="J42" s="344"/>
      <c r="K42" s="344"/>
      <c r="L42" s="369"/>
      <c r="M42" s="344"/>
      <c r="N42" s="374"/>
      <c r="O42" s="190">
        <f>SUM(C42:N42)</f>
        <v>6</v>
      </c>
    </row>
    <row r="43" spans="1:15" x14ac:dyDescent="0.25">
      <c r="A43" s="10" t="s">
        <v>57</v>
      </c>
      <c r="B43" s="158" t="s">
        <v>69</v>
      </c>
      <c r="C43" s="383">
        <f>C42/C22</f>
        <v>0.75</v>
      </c>
      <c r="D43" s="383">
        <f t="shared" ref="D43" si="33">D42/D22</f>
        <v>0.375</v>
      </c>
      <c r="E43" s="186" t="str">
        <f>IFERROR(E42/E$22,"")</f>
        <v/>
      </c>
      <c r="F43" s="186" t="str">
        <f t="shared" ref="F43:N43" si="34">IFERROR(F42/F$22,"")</f>
        <v/>
      </c>
      <c r="G43" s="186" t="str">
        <f t="shared" si="34"/>
        <v/>
      </c>
      <c r="H43" s="186" t="str">
        <f t="shared" si="34"/>
        <v/>
      </c>
      <c r="I43" s="186" t="str">
        <f t="shared" si="34"/>
        <v/>
      </c>
      <c r="J43" s="186" t="str">
        <f t="shared" si="34"/>
        <v/>
      </c>
      <c r="K43" s="186" t="str">
        <f t="shared" si="34"/>
        <v/>
      </c>
      <c r="L43" s="186" t="str">
        <f t="shared" si="34"/>
        <v/>
      </c>
      <c r="M43" s="186" t="str">
        <f t="shared" si="34"/>
        <v/>
      </c>
      <c r="N43" s="186" t="str">
        <f t="shared" si="34"/>
        <v/>
      </c>
      <c r="O43" s="187">
        <f>O42/O22</f>
        <v>0.5</v>
      </c>
    </row>
    <row r="44" spans="1:15" x14ac:dyDescent="0.25">
      <c r="A44" s="10" t="s">
        <v>58</v>
      </c>
      <c r="B44" s="81" t="s">
        <v>165</v>
      </c>
      <c r="C44" s="392">
        <v>1</v>
      </c>
      <c r="D44" s="379">
        <v>1</v>
      </c>
      <c r="E44" s="40"/>
      <c r="F44" s="40"/>
      <c r="G44" s="269"/>
      <c r="H44" s="269"/>
      <c r="I44" s="269"/>
      <c r="J44" s="269"/>
      <c r="K44" s="269"/>
      <c r="L44" s="269"/>
      <c r="M44" s="269"/>
      <c r="N44" s="304"/>
      <c r="O44" s="81">
        <f>SUM(C44:N44)</f>
        <v>2</v>
      </c>
    </row>
    <row r="45" spans="1:15" x14ac:dyDescent="0.25">
      <c r="A45" s="10" t="s">
        <v>59</v>
      </c>
      <c r="B45" s="158" t="s">
        <v>69</v>
      </c>
      <c r="C45" s="383">
        <f>C44/C22</f>
        <v>0.25</v>
      </c>
      <c r="D45" s="383">
        <f t="shared" ref="D45" si="35">D44/D22</f>
        <v>0.125</v>
      </c>
      <c r="E45" s="186" t="str">
        <f>IFERROR(E44/E$22,"")</f>
        <v/>
      </c>
      <c r="F45" s="186" t="str">
        <f t="shared" ref="F45:N45" si="36">IFERROR(F44/F$22,"")</f>
        <v/>
      </c>
      <c r="G45" s="186" t="str">
        <f t="shared" si="36"/>
        <v/>
      </c>
      <c r="H45" s="186" t="str">
        <f t="shared" si="36"/>
        <v/>
      </c>
      <c r="I45" s="186" t="str">
        <f t="shared" si="36"/>
        <v/>
      </c>
      <c r="J45" s="186" t="str">
        <f t="shared" si="36"/>
        <v/>
      </c>
      <c r="K45" s="186" t="str">
        <f t="shared" si="36"/>
        <v/>
      </c>
      <c r="L45" s="186" t="str">
        <f t="shared" si="36"/>
        <v/>
      </c>
      <c r="M45" s="186" t="str">
        <f t="shared" si="36"/>
        <v/>
      </c>
      <c r="N45" s="186" t="str">
        <f t="shared" si="36"/>
        <v/>
      </c>
      <c r="O45" s="187">
        <f>O44/O22</f>
        <v>0.16666666666666666</v>
      </c>
    </row>
    <row r="46" spans="1:15" x14ac:dyDescent="0.25">
      <c r="A46" s="10" t="s">
        <v>60</v>
      </c>
      <c r="B46" s="81" t="s">
        <v>166</v>
      </c>
      <c r="C46" s="392">
        <v>0</v>
      </c>
      <c r="D46" s="379">
        <v>1</v>
      </c>
      <c r="E46" s="40"/>
      <c r="F46" s="40"/>
      <c r="G46" s="269"/>
      <c r="H46" s="269"/>
      <c r="I46" s="269"/>
      <c r="J46" s="269"/>
      <c r="K46" s="269"/>
      <c r="L46" s="269"/>
      <c r="M46" s="269"/>
      <c r="N46" s="304"/>
      <c r="O46" s="81">
        <f>SUM(C46:N46)</f>
        <v>1</v>
      </c>
    </row>
    <row r="47" spans="1:15" x14ac:dyDescent="0.25">
      <c r="A47" s="10" t="s">
        <v>61</v>
      </c>
      <c r="B47" s="158" t="s">
        <v>69</v>
      </c>
      <c r="C47" s="383">
        <f>C46/C22</f>
        <v>0</v>
      </c>
      <c r="D47" s="383">
        <f t="shared" ref="D47" si="37">D46/D22</f>
        <v>0.125</v>
      </c>
      <c r="E47" s="186" t="str">
        <f>IFERROR(E46/E$22,"")</f>
        <v/>
      </c>
      <c r="F47" s="186" t="str">
        <f t="shared" ref="F47:N47" si="38">IFERROR(F46/F$22,"")</f>
        <v/>
      </c>
      <c r="G47" s="186" t="str">
        <f t="shared" si="38"/>
        <v/>
      </c>
      <c r="H47" s="186" t="str">
        <f t="shared" si="38"/>
        <v/>
      </c>
      <c r="I47" s="186" t="str">
        <f t="shared" si="38"/>
        <v/>
      </c>
      <c r="J47" s="186" t="str">
        <f t="shared" si="38"/>
        <v/>
      </c>
      <c r="K47" s="186" t="str">
        <f t="shared" si="38"/>
        <v/>
      </c>
      <c r="L47" s="186" t="str">
        <f t="shared" si="38"/>
        <v/>
      </c>
      <c r="M47" s="186" t="str">
        <f t="shared" si="38"/>
        <v/>
      </c>
      <c r="N47" s="186" t="str">
        <f t="shared" si="38"/>
        <v/>
      </c>
      <c r="O47" s="187">
        <f>O46/O22</f>
        <v>8.3333333333333329E-2</v>
      </c>
    </row>
    <row r="48" spans="1:15" x14ac:dyDescent="0.25">
      <c r="A48" s="10" t="s">
        <v>62</v>
      </c>
      <c r="B48" s="81" t="s">
        <v>306</v>
      </c>
      <c r="C48" s="392">
        <v>0</v>
      </c>
      <c r="D48" s="379">
        <v>0</v>
      </c>
      <c r="E48" s="40"/>
      <c r="F48" s="40"/>
      <c r="G48" s="269"/>
      <c r="H48" s="269"/>
      <c r="I48" s="269"/>
      <c r="J48" s="269"/>
      <c r="K48" s="269"/>
      <c r="L48" s="269"/>
      <c r="M48" s="269"/>
      <c r="N48" s="304"/>
      <c r="O48" s="81">
        <f>SUM(C48:N48)</f>
        <v>0</v>
      </c>
    </row>
    <row r="49" spans="1:15" x14ac:dyDescent="0.25">
      <c r="A49" s="10" t="s">
        <v>63</v>
      </c>
      <c r="B49" s="158" t="s">
        <v>69</v>
      </c>
      <c r="C49" s="383">
        <f>C48/C22</f>
        <v>0</v>
      </c>
      <c r="D49" s="383">
        <f t="shared" ref="D49" si="39">D48/D22</f>
        <v>0</v>
      </c>
      <c r="E49" s="186" t="str">
        <f>IFERROR(E48/E$22,"")</f>
        <v/>
      </c>
      <c r="F49" s="186" t="str">
        <f t="shared" ref="F49:N49" si="40">IFERROR(F48/F$22,"")</f>
        <v/>
      </c>
      <c r="G49" s="186" t="str">
        <f t="shared" si="40"/>
        <v/>
      </c>
      <c r="H49" s="186" t="str">
        <f t="shared" si="40"/>
        <v/>
      </c>
      <c r="I49" s="186" t="str">
        <f t="shared" si="40"/>
        <v/>
      </c>
      <c r="J49" s="186" t="str">
        <f t="shared" si="40"/>
        <v/>
      </c>
      <c r="K49" s="186" t="str">
        <f t="shared" si="40"/>
        <v/>
      </c>
      <c r="L49" s="186" t="str">
        <f t="shared" si="40"/>
        <v/>
      </c>
      <c r="M49" s="186" t="str">
        <f t="shared" si="40"/>
        <v/>
      </c>
      <c r="N49" s="186" t="str">
        <f t="shared" si="40"/>
        <v/>
      </c>
      <c r="O49" s="187">
        <f>O48/O22</f>
        <v>0</v>
      </c>
    </row>
    <row r="50" spans="1:15" x14ac:dyDescent="0.25">
      <c r="A50" s="10" t="s">
        <v>64</v>
      </c>
      <c r="B50" s="188" t="s">
        <v>168</v>
      </c>
      <c r="C50" s="384">
        <v>0</v>
      </c>
      <c r="D50" s="379">
        <v>0</v>
      </c>
      <c r="E50" s="40"/>
      <c r="F50" s="40"/>
      <c r="G50" s="269"/>
      <c r="H50" s="269"/>
      <c r="I50" s="269"/>
      <c r="J50" s="269"/>
      <c r="K50" s="269"/>
      <c r="L50" s="269"/>
      <c r="M50" s="269"/>
      <c r="N50" s="304"/>
      <c r="O50" s="81">
        <f>SUM(C50:N50)</f>
        <v>0</v>
      </c>
    </row>
    <row r="51" spans="1:15" x14ac:dyDescent="0.25">
      <c r="A51" s="10" t="s">
        <v>65</v>
      </c>
      <c r="B51" s="158" t="s">
        <v>69</v>
      </c>
      <c r="C51" s="383">
        <f>C50/C22</f>
        <v>0</v>
      </c>
      <c r="D51" s="383">
        <f t="shared" ref="D51" si="41">D50/D22</f>
        <v>0</v>
      </c>
      <c r="E51" s="186" t="str">
        <f>IFERROR(E50/E$22,"")</f>
        <v/>
      </c>
      <c r="F51" s="186" t="str">
        <f t="shared" ref="F51:N51" si="42">IFERROR(F50/F$22,"")</f>
        <v/>
      </c>
      <c r="G51" s="186" t="str">
        <f t="shared" si="42"/>
        <v/>
      </c>
      <c r="H51" s="186" t="str">
        <f t="shared" si="42"/>
        <v/>
      </c>
      <c r="I51" s="186" t="str">
        <f t="shared" si="42"/>
        <v/>
      </c>
      <c r="J51" s="186" t="str">
        <f t="shared" si="42"/>
        <v/>
      </c>
      <c r="K51" s="186" t="str">
        <f t="shared" si="42"/>
        <v/>
      </c>
      <c r="L51" s="186" t="str">
        <f t="shared" si="42"/>
        <v/>
      </c>
      <c r="M51" s="186" t="str">
        <f t="shared" si="42"/>
        <v/>
      </c>
      <c r="N51" s="186" t="str">
        <f t="shared" si="42"/>
        <v/>
      </c>
      <c r="O51" s="187">
        <f>O50/O22</f>
        <v>0</v>
      </c>
    </row>
    <row r="52" spans="1:15" ht="24.75" x14ac:dyDescent="0.25">
      <c r="A52" s="10" t="s">
        <v>155</v>
      </c>
      <c r="B52" s="188" t="s">
        <v>169</v>
      </c>
      <c r="C52" s="392">
        <v>0</v>
      </c>
      <c r="D52" s="379">
        <v>0</v>
      </c>
      <c r="E52" s="40"/>
      <c r="F52" s="40"/>
      <c r="G52" s="269"/>
      <c r="H52" s="269"/>
      <c r="I52" s="269"/>
      <c r="J52" s="269"/>
      <c r="K52" s="269"/>
      <c r="L52" s="269"/>
      <c r="M52" s="269"/>
      <c r="N52" s="304"/>
      <c r="O52" s="81">
        <f>SUM(C52:N52)</f>
        <v>0</v>
      </c>
    </row>
    <row r="53" spans="1:15" x14ac:dyDescent="0.25">
      <c r="A53" s="10" t="s">
        <v>66</v>
      </c>
      <c r="B53" s="158" t="s">
        <v>69</v>
      </c>
      <c r="C53" s="383">
        <f>C52/C22</f>
        <v>0</v>
      </c>
      <c r="D53" s="383">
        <f t="shared" ref="D53" si="43">D52/D22</f>
        <v>0</v>
      </c>
      <c r="E53" s="186" t="str">
        <f>IFERROR(E52/E$22,"")</f>
        <v/>
      </c>
      <c r="F53" s="186" t="str">
        <f t="shared" ref="F53:N53" si="44">IFERROR(F52/F$22,"")</f>
        <v/>
      </c>
      <c r="G53" s="186" t="str">
        <f t="shared" si="44"/>
        <v/>
      </c>
      <c r="H53" s="186" t="str">
        <f t="shared" si="44"/>
        <v/>
      </c>
      <c r="I53" s="186" t="str">
        <f t="shared" si="44"/>
        <v/>
      </c>
      <c r="J53" s="186" t="str">
        <f t="shared" si="44"/>
        <v/>
      </c>
      <c r="K53" s="186" t="str">
        <f t="shared" si="44"/>
        <v/>
      </c>
      <c r="L53" s="186" t="str">
        <f t="shared" si="44"/>
        <v/>
      </c>
      <c r="M53" s="186" t="str">
        <f t="shared" si="44"/>
        <v/>
      </c>
      <c r="N53" s="186" t="str">
        <f t="shared" si="44"/>
        <v/>
      </c>
      <c r="O53" s="187">
        <f>O52/O22</f>
        <v>0</v>
      </c>
    </row>
    <row r="54" spans="1:15" x14ac:dyDescent="0.25">
      <c r="A54" s="10" t="s">
        <v>72</v>
      </c>
      <c r="B54" s="81" t="s">
        <v>290</v>
      </c>
      <c r="C54" s="384">
        <v>0</v>
      </c>
      <c r="D54" s="379">
        <v>0</v>
      </c>
      <c r="E54" s="40"/>
      <c r="F54" s="40"/>
      <c r="G54" s="269"/>
      <c r="H54" s="269"/>
      <c r="I54" s="269"/>
      <c r="J54" s="269"/>
      <c r="K54" s="269"/>
      <c r="L54" s="269"/>
      <c r="M54" s="269"/>
      <c r="N54" s="304"/>
      <c r="O54" s="81">
        <f>SUM(C54:N54)</f>
        <v>0</v>
      </c>
    </row>
    <row r="55" spans="1:15" ht="15.75" thickBot="1" x14ac:dyDescent="0.3">
      <c r="A55" s="10" t="s">
        <v>73</v>
      </c>
      <c r="B55" s="161" t="s">
        <v>69</v>
      </c>
      <c r="C55" s="390">
        <f>C54/C22</f>
        <v>0</v>
      </c>
      <c r="D55" s="388">
        <f t="shared" ref="D55" si="45">D54/D22</f>
        <v>0</v>
      </c>
      <c r="E55" s="186" t="str">
        <f>IFERROR(E54/E$22,"")</f>
        <v/>
      </c>
      <c r="F55" s="186" t="str">
        <f t="shared" ref="F55:N55" si="46">IFERROR(F54/F$22,"")</f>
        <v/>
      </c>
      <c r="G55" s="186" t="str">
        <f t="shared" si="46"/>
        <v/>
      </c>
      <c r="H55" s="186" t="str">
        <f t="shared" si="46"/>
        <v/>
      </c>
      <c r="I55" s="186" t="str">
        <f t="shared" si="46"/>
        <v/>
      </c>
      <c r="J55" s="186" t="str">
        <f t="shared" si="46"/>
        <v/>
      </c>
      <c r="K55" s="186" t="str">
        <f t="shared" si="46"/>
        <v/>
      </c>
      <c r="L55" s="186" t="str">
        <f t="shared" si="46"/>
        <v/>
      </c>
      <c r="M55" s="186" t="str">
        <f t="shared" si="46"/>
        <v/>
      </c>
      <c r="N55" s="186" t="str">
        <f t="shared" si="46"/>
        <v/>
      </c>
      <c r="O55" s="194">
        <f>O54/O22</f>
        <v>0</v>
      </c>
    </row>
    <row r="56" spans="1:15" ht="20.100000000000001" customHeight="1" thickBot="1" x14ac:dyDescent="0.3">
      <c r="A56" s="21" t="s">
        <v>337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" thickBot="1" x14ac:dyDescent="0.3">
      <c r="A57" s="59" t="s">
        <v>6</v>
      </c>
      <c r="B57" s="53" t="s">
        <v>0</v>
      </c>
      <c r="C57" s="54" t="s">
        <v>372</v>
      </c>
      <c r="D57" s="54" t="s">
        <v>373</v>
      </c>
      <c r="E57" s="54" t="s">
        <v>374</v>
      </c>
      <c r="F57" s="340" t="s">
        <v>375</v>
      </c>
      <c r="G57" s="54" t="s">
        <v>376</v>
      </c>
      <c r="H57" s="54" t="s">
        <v>377</v>
      </c>
      <c r="I57" s="54" t="s">
        <v>378</v>
      </c>
      <c r="J57" s="54" t="s">
        <v>379</v>
      </c>
      <c r="K57" s="54" t="s">
        <v>380</v>
      </c>
      <c r="L57" s="54" t="s">
        <v>381</v>
      </c>
      <c r="M57" s="54" t="s">
        <v>382</v>
      </c>
      <c r="N57" s="54" t="s">
        <v>383</v>
      </c>
      <c r="O57" s="172" t="s">
        <v>105</v>
      </c>
    </row>
    <row r="58" spans="1:15" ht="15.75" thickBot="1" x14ac:dyDescent="0.3">
      <c r="A58" s="29" t="s">
        <v>74</v>
      </c>
      <c r="B58" s="26" t="s">
        <v>292</v>
      </c>
      <c r="C58" s="389">
        <v>4</v>
      </c>
      <c r="D58" s="389">
        <v>3</v>
      </c>
      <c r="E58" s="272"/>
      <c r="F58" s="17"/>
      <c r="G58" s="17"/>
      <c r="H58" s="272"/>
      <c r="I58" s="272"/>
      <c r="J58" s="272"/>
      <c r="K58" s="272"/>
      <c r="L58" s="272"/>
      <c r="M58" s="272"/>
      <c r="N58" s="272"/>
      <c r="O58" s="26">
        <f>SUM(C58:N58)</f>
        <v>7</v>
      </c>
    </row>
    <row r="59" spans="1:15" x14ac:dyDescent="0.25">
      <c r="A59" s="29" t="s">
        <v>75</v>
      </c>
      <c r="B59" s="196" t="s">
        <v>297</v>
      </c>
      <c r="C59" s="382">
        <v>4</v>
      </c>
      <c r="D59" s="377">
        <v>0</v>
      </c>
      <c r="E59" s="177"/>
      <c r="F59" s="177"/>
      <c r="G59" s="268"/>
      <c r="H59" s="268"/>
      <c r="I59" s="268"/>
      <c r="J59" s="268"/>
      <c r="K59" s="268"/>
      <c r="L59" s="268"/>
      <c r="M59" s="268"/>
      <c r="N59" s="303"/>
      <c r="O59" s="27">
        <f>SUM(C59:N59)</f>
        <v>4</v>
      </c>
    </row>
    <row r="60" spans="1:15" x14ac:dyDescent="0.25">
      <c r="A60" s="29" t="s">
        <v>76</v>
      </c>
      <c r="B60" s="195" t="s">
        <v>80</v>
      </c>
      <c r="C60" s="383">
        <f>C59/C58</f>
        <v>1</v>
      </c>
      <c r="D60" s="383">
        <f>D59/D58</f>
        <v>0</v>
      </c>
      <c r="E60" s="186" t="str">
        <f>IFERROR(E59/E$58,"")</f>
        <v/>
      </c>
      <c r="F60" s="186" t="str">
        <f t="shared" ref="F60:N60" si="47">IFERROR(F59/F$58,"")</f>
        <v/>
      </c>
      <c r="G60" s="186" t="str">
        <f t="shared" si="47"/>
        <v/>
      </c>
      <c r="H60" s="186" t="str">
        <f t="shared" si="47"/>
        <v/>
      </c>
      <c r="I60" s="186" t="str">
        <f t="shared" si="47"/>
        <v/>
      </c>
      <c r="J60" s="186" t="str">
        <f t="shared" si="47"/>
        <v/>
      </c>
      <c r="K60" s="186" t="str">
        <f t="shared" si="47"/>
        <v/>
      </c>
      <c r="L60" s="186" t="str">
        <f t="shared" si="47"/>
        <v/>
      </c>
      <c r="M60" s="186" t="str">
        <f t="shared" si="47"/>
        <v/>
      </c>
      <c r="N60" s="186" t="str">
        <f t="shared" si="47"/>
        <v/>
      </c>
      <c r="O60" s="232">
        <f>O59/O58</f>
        <v>0.5714285714285714</v>
      </c>
    </row>
    <row r="61" spans="1:15" x14ac:dyDescent="0.25">
      <c r="A61" s="29" t="s">
        <v>87</v>
      </c>
      <c r="B61" s="197" t="s">
        <v>78</v>
      </c>
      <c r="C61" s="384">
        <v>3</v>
      </c>
      <c r="D61" s="379">
        <v>2</v>
      </c>
      <c r="E61" s="40"/>
      <c r="F61" s="40"/>
      <c r="G61" s="269"/>
      <c r="H61" s="269"/>
      <c r="I61" s="269"/>
      <c r="J61" s="269"/>
      <c r="K61" s="269"/>
      <c r="L61" s="269"/>
      <c r="M61" s="269"/>
      <c r="N61" s="304"/>
      <c r="O61" s="198">
        <f>SUM(C61:N61)</f>
        <v>5</v>
      </c>
    </row>
    <row r="62" spans="1:15" x14ac:dyDescent="0.25">
      <c r="A62" s="29" t="s">
        <v>88</v>
      </c>
      <c r="B62" s="195" t="s">
        <v>80</v>
      </c>
      <c r="C62" s="383">
        <f>C61/C58</f>
        <v>0.75</v>
      </c>
      <c r="D62" s="383">
        <f t="shared" ref="D62" si="48">D61/D58</f>
        <v>0.66666666666666663</v>
      </c>
      <c r="E62" s="186" t="str">
        <f>IFERROR(E61/E$58,"")</f>
        <v/>
      </c>
      <c r="F62" s="186" t="str">
        <f t="shared" ref="F62:N62" si="49">IFERROR(F61/F$58,"")</f>
        <v/>
      </c>
      <c r="G62" s="186" t="str">
        <f t="shared" si="49"/>
        <v/>
      </c>
      <c r="H62" s="186" t="str">
        <f t="shared" si="49"/>
        <v/>
      </c>
      <c r="I62" s="186" t="str">
        <f t="shared" si="49"/>
        <v/>
      </c>
      <c r="J62" s="186" t="str">
        <f t="shared" si="49"/>
        <v/>
      </c>
      <c r="K62" s="186" t="str">
        <f t="shared" si="49"/>
        <v/>
      </c>
      <c r="L62" s="186" t="str">
        <f t="shared" si="49"/>
        <v/>
      </c>
      <c r="M62" s="186" t="str">
        <f t="shared" si="49"/>
        <v/>
      </c>
      <c r="N62" s="186" t="str">
        <f t="shared" si="49"/>
        <v/>
      </c>
      <c r="O62" s="232">
        <f>O61/O58</f>
        <v>0.7142857142857143</v>
      </c>
    </row>
    <row r="63" spans="1:15" x14ac:dyDescent="0.25">
      <c r="A63" s="29" t="s">
        <v>89</v>
      </c>
      <c r="B63" s="197" t="s">
        <v>300</v>
      </c>
      <c r="C63" s="384">
        <v>3</v>
      </c>
      <c r="D63" s="379">
        <v>0</v>
      </c>
      <c r="E63" s="40"/>
      <c r="F63" s="40"/>
      <c r="G63" s="269"/>
      <c r="H63" s="269"/>
      <c r="I63" s="269"/>
      <c r="J63" s="269"/>
      <c r="K63" s="269"/>
      <c r="L63" s="269"/>
      <c r="M63" s="269"/>
      <c r="N63" s="304"/>
      <c r="O63" s="198">
        <f>SUM(C63:N63)</f>
        <v>3</v>
      </c>
    </row>
    <row r="64" spans="1:15" x14ac:dyDescent="0.25">
      <c r="A64" s="29" t="s">
        <v>90</v>
      </c>
      <c r="B64" s="184" t="s">
        <v>80</v>
      </c>
      <c r="C64" s="383">
        <f>C63/C58</f>
        <v>0.75</v>
      </c>
      <c r="D64" s="383">
        <f t="shared" ref="D64" si="50">D63/D58</f>
        <v>0</v>
      </c>
      <c r="E64" s="186" t="str">
        <f>IFERROR(E63/E$58,"")</f>
        <v/>
      </c>
      <c r="F64" s="186" t="str">
        <f t="shared" ref="F64:N64" si="51">IFERROR(F63/F$58,"")</f>
        <v/>
      </c>
      <c r="G64" s="186" t="str">
        <f t="shared" si="51"/>
        <v/>
      </c>
      <c r="H64" s="186" t="str">
        <f t="shared" si="51"/>
        <v/>
      </c>
      <c r="I64" s="186" t="str">
        <f t="shared" si="51"/>
        <v/>
      </c>
      <c r="J64" s="186" t="str">
        <f t="shared" si="51"/>
        <v/>
      </c>
      <c r="K64" s="186" t="str">
        <f t="shared" si="51"/>
        <v/>
      </c>
      <c r="L64" s="186" t="str">
        <f t="shared" si="51"/>
        <v/>
      </c>
      <c r="M64" s="186" t="str">
        <f t="shared" si="51"/>
        <v/>
      </c>
      <c r="N64" s="186" t="str">
        <f t="shared" si="51"/>
        <v/>
      </c>
      <c r="O64" s="232">
        <f>O63/O58</f>
        <v>0.42857142857142855</v>
      </c>
    </row>
    <row r="65" spans="1:15" x14ac:dyDescent="0.25">
      <c r="A65" s="29" t="s">
        <v>91</v>
      </c>
      <c r="B65" s="197" t="s">
        <v>301</v>
      </c>
      <c r="C65" s="379">
        <f>C61-C67</f>
        <v>2</v>
      </c>
      <c r="D65" s="379">
        <f>D61-D67</f>
        <v>2</v>
      </c>
      <c r="E65" s="40"/>
      <c r="F65" s="40"/>
      <c r="G65" s="269"/>
      <c r="H65" s="269"/>
      <c r="I65" s="269"/>
      <c r="J65" s="269"/>
      <c r="K65" s="269"/>
      <c r="L65" s="269"/>
      <c r="M65" s="269"/>
      <c r="N65" s="304"/>
      <c r="O65" s="198">
        <f>SUM(C65:N65)</f>
        <v>4</v>
      </c>
    </row>
    <row r="66" spans="1:15" ht="15.75" thickBot="1" x14ac:dyDescent="0.3">
      <c r="A66" s="29" t="s">
        <v>92</v>
      </c>
      <c r="B66" s="199" t="s">
        <v>80</v>
      </c>
      <c r="C66" s="406">
        <f>C65/C58</f>
        <v>0.5</v>
      </c>
      <c r="D66" s="385">
        <f>D65/D58</f>
        <v>0.66666666666666663</v>
      </c>
      <c r="E66" s="186" t="str">
        <f>IFERROR(E65/E$58,"")</f>
        <v/>
      </c>
      <c r="F66" s="186" t="str">
        <f t="shared" ref="F66:N66" si="52">IFERROR(F65/F$58,"")</f>
        <v/>
      </c>
      <c r="G66" s="186" t="str">
        <f t="shared" si="52"/>
        <v/>
      </c>
      <c r="H66" s="186" t="str">
        <f t="shared" si="52"/>
        <v/>
      </c>
      <c r="I66" s="186" t="str">
        <f t="shared" si="52"/>
        <v/>
      </c>
      <c r="J66" s="186" t="str">
        <f t="shared" si="52"/>
        <v/>
      </c>
      <c r="K66" s="186" t="str">
        <f t="shared" si="52"/>
        <v/>
      </c>
      <c r="L66" s="186" t="str">
        <f t="shared" si="52"/>
        <v/>
      </c>
      <c r="M66" s="186" t="str">
        <f t="shared" si="52"/>
        <v/>
      </c>
      <c r="N66" s="186" t="str">
        <f t="shared" si="52"/>
        <v/>
      </c>
      <c r="O66" s="233">
        <f>O65/O58</f>
        <v>0.5714285714285714</v>
      </c>
    </row>
    <row r="67" spans="1:15" ht="15.75" thickTop="1" x14ac:dyDescent="0.25">
      <c r="A67" s="29" t="s">
        <v>93</v>
      </c>
      <c r="B67" s="210" t="s">
        <v>302</v>
      </c>
      <c r="C67" s="407">
        <f>C69+C71+C73+C75+C77</f>
        <v>1</v>
      </c>
      <c r="D67" s="407">
        <f>D69+D71+D73+D75+D77</f>
        <v>0</v>
      </c>
      <c r="E67" s="191"/>
      <c r="F67" s="191"/>
      <c r="G67" s="344"/>
      <c r="H67" s="344"/>
      <c r="I67" s="344"/>
      <c r="J67" s="344"/>
      <c r="K67" s="344"/>
      <c r="L67" s="344"/>
      <c r="M67" s="344"/>
      <c r="N67" s="374"/>
      <c r="O67" s="209">
        <f>SUM(C67:N67)</f>
        <v>1</v>
      </c>
    </row>
    <row r="68" spans="1:15" ht="15.75" thickBot="1" x14ac:dyDescent="0.3">
      <c r="A68" s="29" t="s">
        <v>94</v>
      </c>
      <c r="B68" s="199" t="s">
        <v>80</v>
      </c>
      <c r="C68" s="406">
        <f>C67/C58</f>
        <v>0.25</v>
      </c>
      <c r="D68" s="411">
        <f t="shared" ref="D68" si="53">D67/D58</f>
        <v>0</v>
      </c>
      <c r="E68" s="186" t="str">
        <f>IFERROR(E67/E$58,"")</f>
        <v/>
      </c>
      <c r="F68" s="186" t="str">
        <f t="shared" ref="F68:N68" si="54">IFERROR(F67/F$58,"")</f>
        <v/>
      </c>
      <c r="G68" s="186" t="str">
        <f t="shared" si="54"/>
        <v/>
      </c>
      <c r="H68" s="186" t="str">
        <f t="shared" si="54"/>
        <v/>
      </c>
      <c r="I68" s="186" t="str">
        <f t="shared" si="54"/>
        <v/>
      </c>
      <c r="J68" s="186" t="str">
        <f t="shared" si="54"/>
        <v/>
      </c>
      <c r="K68" s="186" t="str">
        <f t="shared" si="54"/>
        <v/>
      </c>
      <c r="L68" s="186" t="str">
        <f t="shared" si="54"/>
        <v/>
      </c>
      <c r="M68" s="186" t="str">
        <f t="shared" si="54"/>
        <v/>
      </c>
      <c r="N68" s="186" t="str">
        <f t="shared" si="54"/>
        <v/>
      </c>
      <c r="O68" s="233">
        <f>O67/O58</f>
        <v>0.14285714285714285</v>
      </c>
    </row>
    <row r="69" spans="1:15" ht="15.75" thickTop="1" x14ac:dyDescent="0.25">
      <c r="A69" s="29" t="s">
        <v>95</v>
      </c>
      <c r="B69" s="200" t="s">
        <v>307</v>
      </c>
      <c r="C69" s="409">
        <v>0</v>
      </c>
      <c r="D69" s="410">
        <v>0</v>
      </c>
      <c r="E69" s="201"/>
      <c r="F69" s="201"/>
      <c r="G69" s="342"/>
      <c r="H69" s="342"/>
      <c r="I69" s="342"/>
      <c r="J69" s="342"/>
      <c r="K69" s="342"/>
      <c r="L69" s="342"/>
      <c r="M69" s="342"/>
      <c r="N69" s="375"/>
      <c r="O69" s="28">
        <f>SUM(C69:N69)</f>
        <v>0</v>
      </c>
    </row>
    <row r="70" spans="1:15" x14ac:dyDescent="0.25">
      <c r="A70" s="29" t="s">
        <v>96</v>
      </c>
      <c r="B70" s="195" t="s">
        <v>80</v>
      </c>
      <c r="C70" s="405">
        <f>C69/C58</f>
        <v>0</v>
      </c>
      <c r="D70" s="383">
        <f t="shared" ref="D70" si="55">D69/D58</f>
        <v>0</v>
      </c>
      <c r="E70" s="186" t="str">
        <f>IFERROR(E69/E$58,"")</f>
        <v/>
      </c>
      <c r="F70" s="186" t="str">
        <f t="shared" ref="F70:N70" si="56">IFERROR(F69/F$58,"")</f>
        <v/>
      </c>
      <c r="G70" s="186" t="str">
        <f t="shared" si="56"/>
        <v/>
      </c>
      <c r="H70" s="186" t="str">
        <f t="shared" si="56"/>
        <v/>
      </c>
      <c r="I70" s="186" t="str">
        <f t="shared" si="56"/>
        <v/>
      </c>
      <c r="J70" s="186" t="str">
        <f t="shared" si="56"/>
        <v/>
      </c>
      <c r="K70" s="186" t="str">
        <f t="shared" si="56"/>
        <v/>
      </c>
      <c r="L70" s="186" t="str">
        <f t="shared" si="56"/>
        <v/>
      </c>
      <c r="M70" s="186" t="str">
        <f t="shared" si="56"/>
        <v/>
      </c>
      <c r="N70" s="186" t="str">
        <f t="shared" si="56"/>
        <v/>
      </c>
      <c r="O70" s="232">
        <f>O69/O58</f>
        <v>0</v>
      </c>
    </row>
    <row r="71" spans="1:15" x14ac:dyDescent="0.25">
      <c r="A71" s="29" t="s">
        <v>97</v>
      </c>
      <c r="B71" s="200" t="s">
        <v>308</v>
      </c>
      <c r="C71" s="408">
        <v>0</v>
      </c>
      <c r="D71" s="410">
        <v>0</v>
      </c>
      <c r="E71" s="201"/>
      <c r="F71" s="201"/>
      <c r="G71" s="342"/>
      <c r="H71" s="342"/>
      <c r="I71" s="342"/>
      <c r="J71" s="342"/>
      <c r="K71" s="342"/>
      <c r="L71" s="342"/>
      <c r="M71" s="342"/>
      <c r="N71" s="375"/>
      <c r="O71" s="28">
        <f>SUM(C71:N71)</f>
        <v>0</v>
      </c>
    </row>
    <row r="72" spans="1:15" x14ac:dyDescent="0.25">
      <c r="A72" s="29" t="s">
        <v>98</v>
      </c>
      <c r="B72" s="184" t="s">
        <v>80</v>
      </c>
      <c r="C72" s="383">
        <f>C71/C58</f>
        <v>0</v>
      </c>
      <c r="D72" s="383">
        <f t="shared" ref="D72" si="57">D71/D58</f>
        <v>0</v>
      </c>
      <c r="E72" s="186" t="str">
        <f>IFERROR(E71/E$58,"")</f>
        <v/>
      </c>
      <c r="F72" s="186" t="str">
        <f t="shared" ref="F72:N72" si="58">IFERROR(F71/F$58,"")</f>
        <v/>
      </c>
      <c r="G72" s="186" t="str">
        <f t="shared" si="58"/>
        <v/>
      </c>
      <c r="H72" s="186" t="str">
        <f t="shared" si="58"/>
        <v/>
      </c>
      <c r="I72" s="186" t="str">
        <f t="shared" si="58"/>
        <v/>
      </c>
      <c r="J72" s="186" t="str">
        <f t="shared" si="58"/>
        <v/>
      </c>
      <c r="K72" s="186" t="str">
        <f t="shared" si="58"/>
        <v/>
      </c>
      <c r="L72" s="186" t="str">
        <f t="shared" si="58"/>
        <v/>
      </c>
      <c r="M72" s="186" t="str">
        <f t="shared" si="58"/>
        <v/>
      </c>
      <c r="N72" s="186" t="str">
        <f t="shared" si="58"/>
        <v/>
      </c>
      <c r="O72" s="232">
        <f>O71/O58</f>
        <v>0</v>
      </c>
    </row>
    <row r="73" spans="1:15" ht="23.25" x14ac:dyDescent="0.25">
      <c r="A73" s="29" t="s">
        <v>99</v>
      </c>
      <c r="B73" s="202" t="s">
        <v>303</v>
      </c>
      <c r="C73" s="384">
        <v>0</v>
      </c>
      <c r="D73" s="379">
        <v>0</v>
      </c>
      <c r="E73" s="40"/>
      <c r="F73" s="40"/>
      <c r="G73" s="269"/>
      <c r="H73" s="269"/>
      <c r="I73" s="269"/>
      <c r="J73" s="269"/>
      <c r="K73" s="269"/>
      <c r="L73" s="269"/>
      <c r="M73" s="269"/>
      <c r="N73" s="304"/>
      <c r="O73" s="198">
        <f>SUM(C73:N73)</f>
        <v>0</v>
      </c>
    </row>
    <row r="74" spans="1:15" x14ac:dyDescent="0.25">
      <c r="A74" s="29" t="s">
        <v>100</v>
      </c>
      <c r="B74" s="184" t="s">
        <v>80</v>
      </c>
      <c r="C74" s="383">
        <f>C73/C58</f>
        <v>0</v>
      </c>
      <c r="D74" s="383">
        <f t="shared" ref="D74" si="59">D73/D58</f>
        <v>0</v>
      </c>
      <c r="E74" s="186" t="str">
        <f>IFERROR(E73/E$58,"")</f>
        <v/>
      </c>
      <c r="F74" s="186" t="str">
        <f t="shared" ref="F74:N74" si="60">IFERROR(F73/F$58,"")</f>
        <v/>
      </c>
      <c r="G74" s="186" t="str">
        <f t="shared" si="60"/>
        <v/>
      </c>
      <c r="H74" s="186" t="str">
        <f t="shared" si="60"/>
        <v/>
      </c>
      <c r="I74" s="186" t="str">
        <f t="shared" si="60"/>
        <v/>
      </c>
      <c r="J74" s="186" t="str">
        <f t="shared" si="60"/>
        <v/>
      </c>
      <c r="K74" s="186" t="str">
        <f t="shared" si="60"/>
        <v/>
      </c>
      <c r="L74" s="186" t="str">
        <f t="shared" si="60"/>
        <v/>
      </c>
      <c r="M74" s="186" t="str">
        <f t="shared" si="60"/>
        <v/>
      </c>
      <c r="N74" s="186" t="str">
        <f t="shared" si="60"/>
        <v/>
      </c>
      <c r="O74" s="232">
        <f>O73/O58</f>
        <v>0</v>
      </c>
    </row>
    <row r="75" spans="1:15" ht="23.25" x14ac:dyDescent="0.25">
      <c r="A75" s="29" t="s">
        <v>101</v>
      </c>
      <c r="B75" s="202" t="s">
        <v>304</v>
      </c>
      <c r="C75" s="392">
        <v>1</v>
      </c>
      <c r="D75" s="379">
        <v>0</v>
      </c>
      <c r="E75" s="40"/>
      <c r="F75" s="40"/>
      <c r="G75" s="269"/>
      <c r="H75" s="269"/>
      <c r="I75" s="269"/>
      <c r="J75" s="269"/>
      <c r="K75" s="269"/>
      <c r="L75" s="269"/>
      <c r="M75" s="269"/>
      <c r="N75" s="304"/>
      <c r="O75" s="198">
        <f>SUM(C75:N75)</f>
        <v>1</v>
      </c>
    </row>
    <row r="76" spans="1:15" x14ac:dyDescent="0.25">
      <c r="A76" s="29" t="s">
        <v>102</v>
      </c>
      <c r="B76" s="184" t="s">
        <v>80</v>
      </c>
      <c r="C76" s="383">
        <f>C75/C58</f>
        <v>0.25</v>
      </c>
      <c r="D76" s="383">
        <f t="shared" ref="D76" si="61">D75/D58</f>
        <v>0</v>
      </c>
      <c r="E76" s="186" t="str">
        <f>IFERROR(E75/E$58,"")</f>
        <v/>
      </c>
      <c r="F76" s="186" t="str">
        <f t="shared" ref="F76:N76" si="62">IFERROR(F75/F$58,"")</f>
        <v/>
      </c>
      <c r="G76" s="186" t="str">
        <f t="shared" si="62"/>
        <v/>
      </c>
      <c r="H76" s="186" t="str">
        <f t="shared" si="62"/>
        <v/>
      </c>
      <c r="I76" s="186" t="str">
        <f t="shared" si="62"/>
        <v/>
      </c>
      <c r="J76" s="186" t="str">
        <f t="shared" si="62"/>
        <v/>
      </c>
      <c r="K76" s="186" t="str">
        <f t="shared" si="62"/>
        <v/>
      </c>
      <c r="L76" s="186" t="str">
        <f t="shared" si="62"/>
        <v/>
      </c>
      <c r="M76" s="186" t="str">
        <f t="shared" si="62"/>
        <v/>
      </c>
      <c r="N76" s="186" t="str">
        <f t="shared" si="62"/>
        <v/>
      </c>
      <c r="O76" s="232">
        <f>O75/O58</f>
        <v>0.14285714285714285</v>
      </c>
    </row>
    <row r="77" spans="1:15" x14ac:dyDescent="0.25">
      <c r="A77" s="29" t="s">
        <v>103</v>
      </c>
      <c r="B77" s="202" t="s">
        <v>305</v>
      </c>
      <c r="C77" s="392">
        <v>0</v>
      </c>
      <c r="D77" s="379">
        <v>0</v>
      </c>
      <c r="E77" s="40"/>
      <c r="F77" s="40"/>
      <c r="G77" s="269"/>
      <c r="H77" s="269"/>
      <c r="I77" s="269"/>
      <c r="J77" s="269"/>
      <c r="K77" s="269"/>
      <c r="L77" s="269"/>
      <c r="M77" s="269"/>
      <c r="N77" s="304"/>
      <c r="O77" s="198">
        <f>SUM(C77:N77)</f>
        <v>0</v>
      </c>
    </row>
    <row r="78" spans="1:15" x14ac:dyDescent="0.25">
      <c r="A78" s="29" t="s">
        <v>104</v>
      </c>
      <c r="B78" s="184" t="s">
        <v>80</v>
      </c>
      <c r="C78" s="383">
        <f>C77/C58</f>
        <v>0</v>
      </c>
      <c r="D78" s="383">
        <f t="shared" ref="D78" si="63">D77/D58</f>
        <v>0</v>
      </c>
      <c r="E78" s="186" t="str">
        <f>IFERROR(E77/E$58,"")</f>
        <v/>
      </c>
      <c r="F78" s="186" t="str">
        <f t="shared" ref="F78:N78" si="64">IFERROR(F77/F$58,"")</f>
        <v/>
      </c>
      <c r="G78" s="186" t="str">
        <f t="shared" si="64"/>
        <v/>
      </c>
      <c r="H78" s="186" t="str">
        <f t="shared" si="64"/>
        <v/>
      </c>
      <c r="I78" s="186" t="str">
        <f t="shared" si="64"/>
        <v/>
      </c>
      <c r="J78" s="186" t="str">
        <f t="shared" si="64"/>
        <v/>
      </c>
      <c r="K78" s="186" t="str">
        <f t="shared" si="64"/>
        <v/>
      </c>
      <c r="L78" s="186" t="str">
        <f t="shared" si="64"/>
        <v/>
      </c>
      <c r="M78" s="186" t="str">
        <f t="shared" si="64"/>
        <v/>
      </c>
      <c r="N78" s="186" t="str">
        <f t="shared" si="64"/>
        <v/>
      </c>
      <c r="O78" s="232">
        <f>O77/O58</f>
        <v>0</v>
      </c>
    </row>
    <row r="79" spans="1:15" x14ac:dyDescent="0.25">
      <c r="A79" s="29" t="s">
        <v>156</v>
      </c>
      <c r="B79" s="197" t="s">
        <v>79</v>
      </c>
      <c r="C79" s="384">
        <v>0</v>
      </c>
      <c r="D79" s="379">
        <v>0</v>
      </c>
      <c r="E79" s="40"/>
      <c r="F79" s="40"/>
      <c r="G79" s="269"/>
      <c r="H79" s="269"/>
      <c r="I79" s="269"/>
      <c r="J79" s="269"/>
      <c r="K79" s="269"/>
      <c r="L79" s="269"/>
      <c r="M79" s="269"/>
      <c r="N79" s="304"/>
      <c r="O79" s="198">
        <f>SUM(C79:N79)</f>
        <v>0</v>
      </c>
    </row>
    <row r="80" spans="1:15" x14ac:dyDescent="0.25">
      <c r="A80" s="29" t="s">
        <v>157</v>
      </c>
      <c r="B80" s="184" t="s">
        <v>80</v>
      </c>
      <c r="C80" s="383">
        <f>C79/C58</f>
        <v>0</v>
      </c>
      <c r="D80" s="383">
        <f t="shared" ref="D80" si="65">D79/D58</f>
        <v>0</v>
      </c>
      <c r="E80" s="186" t="str">
        <f>IFERROR(E79/E$58,"")</f>
        <v/>
      </c>
      <c r="F80" s="186" t="str">
        <f t="shared" ref="F80:N80" si="66">IFERROR(F79/F$58,"")</f>
        <v/>
      </c>
      <c r="G80" s="186" t="str">
        <f t="shared" si="66"/>
        <v/>
      </c>
      <c r="H80" s="186" t="str">
        <f t="shared" si="66"/>
        <v/>
      </c>
      <c r="I80" s="186" t="str">
        <f t="shared" si="66"/>
        <v/>
      </c>
      <c r="J80" s="186" t="str">
        <f t="shared" si="66"/>
        <v/>
      </c>
      <c r="K80" s="186" t="str">
        <f t="shared" si="66"/>
        <v/>
      </c>
      <c r="L80" s="186" t="str">
        <f t="shared" si="66"/>
        <v/>
      </c>
      <c r="M80" s="186" t="str">
        <f t="shared" si="66"/>
        <v/>
      </c>
      <c r="N80" s="186" t="str">
        <f t="shared" si="66"/>
        <v/>
      </c>
      <c r="O80" s="232">
        <f>O79/O58</f>
        <v>0</v>
      </c>
    </row>
    <row r="81" spans="1:15" x14ac:dyDescent="0.25">
      <c r="A81" s="29" t="s">
        <v>158</v>
      </c>
      <c r="B81" s="197" t="s">
        <v>81</v>
      </c>
      <c r="C81" s="384">
        <v>0</v>
      </c>
      <c r="D81" s="379">
        <v>0</v>
      </c>
      <c r="E81" s="40"/>
      <c r="F81" s="40"/>
      <c r="G81" s="269"/>
      <c r="H81" s="269"/>
      <c r="I81" s="269"/>
      <c r="J81" s="269"/>
      <c r="K81" s="269"/>
      <c r="L81" s="269"/>
      <c r="M81" s="269"/>
      <c r="N81" s="304"/>
      <c r="O81" s="198">
        <f>SUM(C81:N81)</f>
        <v>0</v>
      </c>
    </row>
    <row r="82" spans="1:15" x14ac:dyDescent="0.25">
      <c r="A82" s="29" t="s">
        <v>159</v>
      </c>
      <c r="B82" s="184" t="s">
        <v>80</v>
      </c>
      <c r="C82" s="383">
        <f>C81/C58</f>
        <v>0</v>
      </c>
      <c r="D82" s="383">
        <f t="shared" ref="D82" si="67">D81/D58</f>
        <v>0</v>
      </c>
      <c r="E82" s="186" t="str">
        <f>IFERROR(E81/E$58,"")</f>
        <v/>
      </c>
      <c r="F82" s="186" t="str">
        <f t="shared" ref="F82:N82" si="68">IFERROR(F81/F$58,"")</f>
        <v/>
      </c>
      <c r="G82" s="186" t="str">
        <f t="shared" si="68"/>
        <v/>
      </c>
      <c r="H82" s="186" t="str">
        <f t="shared" si="68"/>
        <v/>
      </c>
      <c r="I82" s="186" t="str">
        <f t="shared" si="68"/>
        <v/>
      </c>
      <c r="J82" s="186" t="str">
        <f t="shared" si="68"/>
        <v/>
      </c>
      <c r="K82" s="186" t="str">
        <f t="shared" si="68"/>
        <v/>
      </c>
      <c r="L82" s="186" t="str">
        <f t="shared" si="68"/>
        <v/>
      </c>
      <c r="M82" s="186" t="str">
        <f t="shared" si="68"/>
        <v/>
      </c>
      <c r="N82" s="186" t="str">
        <f t="shared" si="68"/>
        <v/>
      </c>
      <c r="O82" s="232">
        <f>O81/O58</f>
        <v>0</v>
      </c>
    </row>
    <row r="83" spans="1:15" ht="24.75" x14ac:dyDescent="0.25">
      <c r="A83" s="29" t="s">
        <v>223</v>
      </c>
      <c r="B83" s="203" t="s">
        <v>82</v>
      </c>
      <c r="C83" s="384">
        <v>0</v>
      </c>
      <c r="D83" s="379">
        <v>0</v>
      </c>
      <c r="E83" s="40"/>
      <c r="F83" s="40"/>
      <c r="G83" s="269"/>
      <c r="H83" s="269"/>
      <c r="I83" s="269"/>
      <c r="J83" s="269"/>
      <c r="K83" s="269"/>
      <c r="L83" s="269"/>
      <c r="M83" s="269"/>
      <c r="N83" s="304"/>
      <c r="O83" s="198">
        <f>SUM(C83:N83)</f>
        <v>0</v>
      </c>
    </row>
    <row r="84" spans="1:15" x14ac:dyDescent="0.25">
      <c r="A84" s="29" t="s">
        <v>224</v>
      </c>
      <c r="B84" s="184" t="s">
        <v>80</v>
      </c>
      <c r="C84" s="383">
        <f>C83/C58</f>
        <v>0</v>
      </c>
      <c r="D84" s="383">
        <f t="shared" ref="D84" si="69">D83/D58</f>
        <v>0</v>
      </c>
      <c r="E84" s="186" t="str">
        <f>IFERROR(E83/E$58,"")</f>
        <v/>
      </c>
      <c r="F84" s="186" t="str">
        <f t="shared" ref="F84:N84" si="70">IFERROR(F83/F$58,"")</f>
        <v/>
      </c>
      <c r="G84" s="186" t="str">
        <f t="shared" si="70"/>
        <v/>
      </c>
      <c r="H84" s="186" t="str">
        <f t="shared" si="70"/>
        <v/>
      </c>
      <c r="I84" s="186" t="str">
        <f t="shared" si="70"/>
        <v/>
      </c>
      <c r="J84" s="186" t="str">
        <f t="shared" si="70"/>
        <v/>
      </c>
      <c r="K84" s="186" t="str">
        <f t="shared" si="70"/>
        <v/>
      </c>
      <c r="L84" s="186" t="str">
        <f t="shared" si="70"/>
        <v/>
      </c>
      <c r="M84" s="186" t="str">
        <f t="shared" si="70"/>
        <v/>
      </c>
      <c r="N84" s="186" t="str">
        <f t="shared" si="70"/>
        <v/>
      </c>
      <c r="O84" s="232">
        <f>O83/O58</f>
        <v>0</v>
      </c>
    </row>
    <row r="85" spans="1:15" ht="24" x14ac:dyDescent="0.25">
      <c r="A85" s="29" t="s">
        <v>225</v>
      </c>
      <c r="B85" s="204" t="s">
        <v>83</v>
      </c>
      <c r="C85" s="384">
        <v>0</v>
      </c>
      <c r="D85" s="379">
        <v>0</v>
      </c>
      <c r="E85" s="40"/>
      <c r="F85" s="40"/>
      <c r="G85" s="269"/>
      <c r="H85" s="269"/>
      <c r="I85" s="269"/>
      <c r="J85" s="269"/>
      <c r="K85" s="269"/>
      <c r="L85" s="269"/>
      <c r="M85" s="269"/>
      <c r="N85" s="304"/>
      <c r="O85" s="198">
        <f>SUM(C85:N85)</f>
        <v>0</v>
      </c>
    </row>
    <row r="86" spans="1:15" x14ac:dyDescent="0.25">
      <c r="A86" s="29" t="s">
        <v>226</v>
      </c>
      <c r="B86" s="184" t="s">
        <v>80</v>
      </c>
      <c r="C86" s="383">
        <f>C85/C58</f>
        <v>0</v>
      </c>
      <c r="D86" s="383">
        <f t="shared" ref="D86" si="71">D85/D58</f>
        <v>0</v>
      </c>
      <c r="E86" s="186" t="str">
        <f>IFERROR(E85/E$58,"")</f>
        <v/>
      </c>
      <c r="F86" s="186" t="str">
        <f t="shared" ref="F86:N86" si="72">IFERROR(F85/F$58,"")</f>
        <v/>
      </c>
      <c r="G86" s="186" t="str">
        <f t="shared" si="72"/>
        <v/>
      </c>
      <c r="H86" s="186" t="str">
        <f t="shared" si="72"/>
        <v/>
      </c>
      <c r="I86" s="186" t="str">
        <f t="shared" si="72"/>
        <v/>
      </c>
      <c r="J86" s="186" t="str">
        <f t="shared" si="72"/>
        <v/>
      </c>
      <c r="K86" s="186" t="str">
        <f t="shared" si="72"/>
        <v/>
      </c>
      <c r="L86" s="186" t="str">
        <f t="shared" si="72"/>
        <v/>
      </c>
      <c r="M86" s="186" t="str">
        <f t="shared" si="72"/>
        <v/>
      </c>
      <c r="N86" s="186" t="str">
        <f t="shared" si="72"/>
        <v/>
      </c>
      <c r="O86" s="232">
        <f>O85/O58</f>
        <v>0</v>
      </c>
    </row>
    <row r="87" spans="1:15" ht="24.75" x14ac:dyDescent="0.25">
      <c r="A87" s="29" t="s">
        <v>227</v>
      </c>
      <c r="B87" s="203" t="s">
        <v>84</v>
      </c>
      <c r="C87" s="384">
        <v>1</v>
      </c>
      <c r="D87" s="379">
        <v>0</v>
      </c>
      <c r="E87" s="40"/>
      <c r="F87" s="40"/>
      <c r="G87" s="269"/>
      <c r="H87" s="269"/>
      <c r="I87" s="269"/>
      <c r="J87" s="269"/>
      <c r="K87" s="269"/>
      <c r="L87" s="269"/>
      <c r="M87" s="269"/>
      <c r="N87" s="304"/>
      <c r="O87" s="198">
        <f>SUM(C87:N87)</f>
        <v>1</v>
      </c>
    </row>
    <row r="88" spans="1:15" x14ac:dyDescent="0.25">
      <c r="A88" s="29" t="s">
        <v>230</v>
      </c>
      <c r="B88" s="184" t="s">
        <v>80</v>
      </c>
      <c r="C88" s="383">
        <f>C87/C58</f>
        <v>0.25</v>
      </c>
      <c r="D88" s="383">
        <f t="shared" ref="D88" si="73">D87/D58</f>
        <v>0</v>
      </c>
      <c r="E88" s="186" t="str">
        <f>IFERROR(E87/E$58,"")</f>
        <v/>
      </c>
      <c r="F88" s="186" t="str">
        <f t="shared" ref="F88:N88" si="74">IFERROR(F87/F$58,"")</f>
        <v/>
      </c>
      <c r="G88" s="186" t="str">
        <f t="shared" si="74"/>
        <v/>
      </c>
      <c r="H88" s="186" t="str">
        <f t="shared" si="74"/>
        <v/>
      </c>
      <c r="I88" s="186" t="str">
        <f t="shared" si="74"/>
        <v/>
      </c>
      <c r="J88" s="186" t="str">
        <f t="shared" si="74"/>
        <v/>
      </c>
      <c r="K88" s="186" t="str">
        <f t="shared" si="74"/>
        <v/>
      </c>
      <c r="L88" s="186" t="str">
        <f t="shared" si="74"/>
        <v/>
      </c>
      <c r="M88" s="186" t="str">
        <f t="shared" si="74"/>
        <v/>
      </c>
      <c r="N88" s="186" t="str">
        <f t="shared" si="74"/>
        <v/>
      </c>
      <c r="O88" s="232">
        <f>O87/O58</f>
        <v>0.14285714285714285</v>
      </c>
    </row>
    <row r="89" spans="1:15" ht="24.75" x14ac:dyDescent="0.25">
      <c r="A89" s="29" t="s">
        <v>231</v>
      </c>
      <c r="B89" s="203" t="s">
        <v>293</v>
      </c>
      <c r="C89" s="384">
        <v>0</v>
      </c>
      <c r="D89" s="379">
        <v>1</v>
      </c>
      <c r="E89" s="40"/>
      <c r="F89" s="40"/>
      <c r="G89" s="269"/>
      <c r="H89" s="269"/>
      <c r="I89" s="269"/>
      <c r="J89" s="269"/>
      <c r="K89" s="269"/>
      <c r="L89" s="269"/>
      <c r="M89" s="269"/>
      <c r="N89" s="304"/>
      <c r="O89" s="198">
        <f>SUM(C89:N89)</f>
        <v>1</v>
      </c>
    </row>
    <row r="90" spans="1:15" x14ac:dyDescent="0.25">
      <c r="A90" s="29" t="s">
        <v>233</v>
      </c>
      <c r="B90" s="184" t="s">
        <v>80</v>
      </c>
      <c r="C90" s="383">
        <f>C89/C58</f>
        <v>0</v>
      </c>
      <c r="D90" s="383">
        <f t="shared" ref="D90" si="75">D89/D58</f>
        <v>0.33333333333333331</v>
      </c>
      <c r="E90" s="186" t="str">
        <f>IFERROR(E89/E$58,"")</f>
        <v/>
      </c>
      <c r="F90" s="186" t="str">
        <f t="shared" ref="F90:N90" si="76">IFERROR(F89/F$58,"")</f>
        <v/>
      </c>
      <c r="G90" s="186" t="str">
        <f t="shared" si="76"/>
        <v/>
      </c>
      <c r="H90" s="186" t="str">
        <f t="shared" si="76"/>
        <v/>
      </c>
      <c r="I90" s="186" t="str">
        <f t="shared" si="76"/>
        <v/>
      </c>
      <c r="J90" s="186" t="str">
        <f t="shared" si="76"/>
        <v/>
      </c>
      <c r="K90" s="186" t="str">
        <f t="shared" si="76"/>
        <v/>
      </c>
      <c r="L90" s="186" t="str">
        <f t="shared" si="76"/>
        <v/>
      </c>
      <c r="M90" s="186" t="str">
        <f t="shared" si="76"/>
        <v/>
      </c>
      <c r="N90" s="186" t="str">
        <f t="shared" si="76"/>
        <v/>
      </c>
      <c r="O90" s="232">
        <f>O89/O58</f>
        <v>0.14285714285714285</v>
      </c>
    </row>
    <row r="91" spans="1:15" ht="24.75" x14ac:dyDescent="0.25">
      <c r="A91" s="29" t="s">
        <v>234</v>
      </c>
      <c r="B91" s="203" t="s">
        <v>294</v>
      </c>
      <c r="C91" s="392">
        <v>0</v>
      </c>
      <c r="D91" s="379">
        <v>0</v>
      </c>
      <c r="E91" s="40"/>
      <c r="F91" s="40"/>
      <c r="G91" s="269"/>
      <c r="H91" s="269"/>
      <c r="I91" s="269"/>
      <c r="J91" s="269"/>
      <c r="K91" s="269"/>
      <c r="L91" s="269"/>
      <c r="M91" s="269"/>
      <c r="N91" s="304"/>
      <c r="O91" s="198">
        <f>SUM(C91:N91)</f>
        <v>0</v>
      </c>
    </row>
    <row r="92" spans="1:15" x14ac:dyDescent="0.25">
      <c r="A92" s="29" t="s">
        <v>235</v>
      </c>
      <c r="B92" s="184" t="s">
        <v>80</v>
      </c>
      <c r="C92" s="383">
        <f>C91/C58</f>
        <v>0</v>
      </c>
      <c r="D92" s="383">
        <f t="shared" ref="D92" si="77">D91/D58</f>
        <v>0</v>
      </c>
      <c r="E92" s="186" t="str">
        <f>IFERROR(E91/E$58,"")</f>
        <v/>
      </c>
      <c r="F92" s="186" t="str">
        <f t="shared" ref="F92:N92" si="78">IFERROR(F91/F$58,"")</f>
        <v/>
      </c>
      <c r="G92" s="186" t="str">
        <f t="shared" si="78"/>
        <v/>
      </c>
      <c r="H92" s="186" t="str">
        <f t="shared" si="78"/>
        <v/>
      </c>
      <c r="I92" s="186" t="str">
        <f t="shared" si="78"/>
        <v/>
      </c>
      <c r="J92" s="186" t="str">
        <f t="shared" si="78"/>
        <v/>
      </c>
      <c r="K92" s="186" t="str">
        <f t="shared" si="78"/>
        <v/>
      </c>
      <c r="L92" s="186" t="str">
        <f t="shared" si="78"/>
        <v/>
      </c>
      <c r="M92" s="186" t="str">
        <f t="shared" si="78"/>
        <v/>
      </c>
      <c r="N92" s="186" t="str">
        <f t="shared" si="78"/>
        <v/>
      </c>
      <c r="O92" s="232">
        <f>O91/O58</f>
        <v>0</v>
      </c>
    </row>
    <row r="93" spans="1:15" ht="24.75" x14ac:dyDescent="0.25">
      <c r="A93" s="29" t="s">
        <v>236</v>
      </c>
      <c r="B93" s="203" t="s">
        <v>295</v>
      </c>
      <c r="C93" s="384">
        <v>0</v>
      </c>
      <c r="D93" s="379">
        <v>0</v>
      </c>
      <c r="E93" s="40"/>
      <c r="F93" s="40"/>
      <c r="G93" s="269"/>
      <c r="H93" s="269"/>
      <c r="I93" s="269"/>
      <c r="J93" s="269"/>
      <c r="K93" s="269"/>
      <c r="L93" s="269"/>
      <c r="M93" s="269"/>
      <c r="N93" s="304"/>
      <c r="O93" s="198">
        <f>SUM(C93:N93)</f>
        <v>0</v>
      </c>
    </row>
    <row r="94" spans="1:15" x14ac:dyDescent="0.25">
      <c r="A94" s="29" t="s">
        <v>237</v>
      </c>
      <c r="B94" s="184" t="s">
        <v>80</v>
      </c>
      <c r="C94" s="383">
        <f>C93/C58</f>
        <v>0</v>
      </c>
      <c r="D94" s="383">
        <f t="shared" ref="D94" si="79">D93/D58</f>
        <v>0</v>
      </c>
      <c r="E94" s="186" t="str">
        <f>IFERROR(E93/E$58,"")</f>
        <v/>
      </c>
      <c r="F94" s="186" t="str">
        <f t="shared" ref="F94:N94" si="80">IFERROR(F93/F$58,"")</f>
        <v/>
      </c>
      <c r="G94" s="186" t="str">
        <f t="shared" si="80"/>
        <v/>
      </c>
      <c r="H94" s="186" t="str">
        <f t="shared" si="80"/>
        <v/>
      </c>
      <c r="I94" s="186" t="str">
        <f t="shared" si="80"/>
        <v/>
      </c>
      <c r="J94" s="186" t="str">
        <f t="shared" si="80"/>
        <v/>
      </c>
      <c r="K94" s="186" t="str">
        <f t="shared" si="80"/>
        <v/>
      </c>
      <c r="L94" s="186" t="str">
        <f t="shared" si="80"/>
        <v/>
      </c>
      <c r="M94" s="186" t="str">
        <f t="shared" si="80"/>
        <v/>
      </c>
      <c r="N94" s="186" t="str">
        <f t="shared" si="80"/>
        <v/>
      </c>
      <c r="O94" s="232">
        <f>O93/O58</f>
        <v>0</v>
      </c>
    </row>
    <row r="95" spans="1:15" ht="24.75" x14ac:dyDescent="0.25">
      <c r="A95" s="29" t="s">
        <v>298</v>
      </c>
      <c r="B95" s="203" t="s">
        <v>296</v>
      </c>
      <c r="C95" s="384">
        <v>1</v>
      </c>
      <c r="D95" s="392">
        <v>0</v>
      </c>
      <c r="E95" s="73"/>
      <c r="F95" s="73"/>
      <c r="G95" s="271"/>
      <c r="H95" s="271"/>
      <c r="I95" s="271"/>
      <c r="J95" s="271"/>
      <c r="K95" s="271"/>
      <c r="L95" s="271"/>
      <c r="M95" s="271"/>
      <c r="N95" s="304"/>
      <c r="O95" s="198">
        <f>SUM(C95:N95)</f>
        <v>1</v>
      </c>
    </row>
    <row r="96" spans="1:15" ht="15.75" thickBot="1" x14ac:dyDescent="0.3">
      <c r="A96" s="29" t="s">
        <v>299</v>
      </c>
      <c r="B96" s="205" t="s">
        <v>80</v>
      </c>
      <c r="C96" s="390">
        <f>C95/C58</f>
        <v>0.25</v>
      </c>
      <c r="D96" s="388">
        <f t="shared" ref="D96" si="81">D95/D58</f>
        <v>0</v>
      </c>
      <c r="E96" s="186" t="str">
        <f>IFERROR(E95/E$58,"")</f>
        <v/>
      </c>
      <c r="F96" s="186" t="str">
        <f t="shared" ref="F96:N96" si="82">IFERROR(F95/F$58,"")</f>
        <v/>
      </c>
      <c r="G96" s="186" t="str">
        <f t="shared" si="82"/>
        <v/>
      </c>
      <c r="H96" s="186" t="str">
        <f t="shared" si="82"/>
        <v/>
      </c>
      <c r="I96" s="186" t="str">
        <f t="shared" si="82"/>
        <v/>
      </c>
      <c r="J96" s="186" t="str">
        <f t="shared" si="82"/>
        <v/>
      </c>
      <c r="K96" s="186" t="str">
        <f t="shared" si="82"/>
        <v/>
      </c>
      <c r="L96" s="186" t="str">
        <f t="shared" si="82"/>
        <v/>
      </c>
      <c r="M96" s="186" t="str">
        <f t="shared" si="82"/>
        <v/>
      </c>
      <c r="N96" s="186" t="str">
        <f t="shared" si="82"/>
        <v/>
      </c>
      <c r="O96" s="234">
        <f>O95/O58</f>
        <v>0.14285714285714285</v>
      </c>
    </row>
  </sheetData>
  <pageMargins left="0.7" right="0.7" top="0.75" bottom="0.75" header="0.3" footer="0.3"/>
  <pageSetup paperSize="9" scale="44" orientation="portrait" r:id="rId1"/>
  <colBreaks count="1" manualBreakCount="1">
    <brk id="15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S96"/>
  <sheetViews>
    <sheetView view="pageBreakPreview" zoomScaleNormal="100" zoomScaleSheetLayoutView="100" workbookViewId="0">
      <selection activeCell="B2" sqref="B2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9" ht="20.100000000000001" customHeight="1" thickBot="1" x14ac:dyDescent="0.3">
      <c r="A1" s="213" t="s">
        <v>324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7"/>
    </row>
    <row r="2" spans="1:19" ht="48" thickBot="1" x14ac:dyDescent="0.3">
      <c r="A2" s="212" t="s">
        <v>6</v>
      </c>
      <c r="B2" s="58" t="s">
        <v>0</v>
      </c>
      <c r="C2" s="57" t="s">
        <v>369</v>
      </c>
      <c r="D2" s="57" t="s">
        <v>372</v>
      </c>
      <c r="E2" s="57" t="s">
        <v>373</v>
      </c>
      <c r="F2" s="57" t="s">
        <v>374</v>
      </c>
      <c r="G2" s="57" t="s">
        <v>375</v>
      </c>
      <c r="H2" s="57" t="s">
        <v>376</v>
      </c>
      <c r="I2" s="57" t="s">
        <v>377</v>
      </c>
      <c r="J2" s="57" t="s">
        <v>378</v>
      </c>
      <c r="K2" s="57" t="s">
        <v>379</v>
      </c>
      <c r="L2" s="57" t="s">
        <v>380</v>
      </c>
      <c r="M2" s="57" t="s">
        <v>381</v>
      </c>
      <c r="N2" s="57" t="s">
        <v>382</v>
      </c>
      <c r="O2" s="57" t="s">
        <v>383</v>
      </c>
    </row>
    <row r="3" spans="1:19" ht="15.75" thickBot="1" x14ac:dyDescent="0.3">
      <c r="A3" s="13" t="s">
        <v>7</v>
      </c>
      <c r="B3" s="5" t="s">
        <v>5</v>
      </c>
      <c r="C3" s="6">
        <v>42</v>
      </c>
      <c r="D3" s="376">
        <v>47</v>
      </c>
      <c r="E3" s="376">
        <v>49</v>
      </c>
      <c r="F3" s="267"/>
      <c r="G3" s="6"/>
      <c r="H3" s="6"/>
      <c r="I3" s="267"/>
      <c r="J3" s="267"/>
      <c r="K3" s="267"/>
      <c r="L3" s="267"/>
      <c r="M3" s="267"/>
      <c r="N3" s="267"/>
      <c r="O3" s="302"/>
      <c r="R3" s="215"/>
      <c r="S3" s="216"/>
    </row>
    <row r="4" spans="1:19" x14ac:dyDescent="0.25">
      <c r="A4" s="13" t="s">
        <v>8</v>
      </c>
      <c r="B4" s="174" t="s">
        <v>41</v>
      </c>
      <c r="C4" s="176">
        <v>40</v>
      </c>
      <c r="D4" s="377">
        <v>45</v>
      </c>
      <c r="E4" s="377">
        <v>47</v>
      </c>
      <c r="F4" s="177"/>
      <c r="G4" s="177"/>
      <c r="H4" s="268"/>
      <c r="I4" s="268"/>
      <c r="J4" s="268"/>
      <c r="K4" s="268"/>
      <c r="L4" s="268"/>
      <c r="M4" s="268"/>
      <c r="N4" s="268"/>
      <c r="O4" s="303"/>
    </row>
    <row r="5" spans="1:19" x14ac:dyDescent="0.25">
      <c r="A5" s="13" t="s">
        <v>9</v>
      </c>
      <c r="B5" s="173" t="s">
        <v>15</v>
      </c>
      <c r="C5" s="175">
        <f>C4/C3</f>
        <v>0.95238095238095233</v>
      </c>
      <c r="D5" s="378">
        <f>D4/D3</f>
        <v>0.95744680851063835</v>
      </c>
      <c r="E5" s="378">
        <f t="shared" ref="E5" si="0">E4/E3</f>
        <v>0.95918367346938771</v>
      </c>
      <c r="F5" s="208" t="str">
        <f>IFERROR(F4/F$3,"")</f>
        <v/>
      </c>
      <c r="G5" s="208" t="str">
        <f t="shared" ref="G5:O5" si="1">IFERROR(G4/G$3,"")</f>
        <v/>
      </c>
      <c r="H5" s="208" t="str">
        <f t="shared" si="1"/>
        <v/>
      </c>
      <c r="I5" s="208" t="str">
        <f t="shared" si="1"/>
        <v/>
      </c>
      <c r="J5" s="208" t="str">
        <f t="shared" si="1"/>
        <v/>
      </c>
      <c r="K5" s="208" t="str">
        <f t="shared" si="1"/>
        <v/>
      </c>
      <c r="L5" s="208" t="str">
        <f t="shared" si="1"/>
        <v/>
      </c>
      <c r="M5" s="208" t="str">
        <f t="shared" si="1"/>
        <v/>
      </c>
      <c r="N5" s="208" t="str">
        <f t="shared" si="1"/>
        <v/>
      </c>
      <c r="O5" s="208" t="str">
        <f t="shared" si="1"/>
        <v/>
      </c>
    </row>
    <row r="6" spans="1:19" x14ac:dyDescent="0.25">
      <c r="A6" s="13" t="s">
        <v>10</v>
      </c>
      <c r="B6" s="178" t="s">
        <v>285</v>
      </c>
      <c r="C6" s="179">
        <v>2</v>
      </c>
      <c r="D6" s="379">
        <v>2</v>
      </c>
      <c r="E6" s="379">
        <v>2</v>
      </c>
      <c r="F6" s="40"/>
      <c r="G6" s="40"/>
      <c r="H6" s="269"/>
      <c r="I6" s="269"/>
      <c r="J6" s="269"/>
      <c r="K6" s="269"/>
      <c r="L6" s="269"/>
      <c r="M6" s="269"/>
      <c r="N6" s="269"/>
      <c r="O6" s="304"/>
    </row>
    <row r="7" spans="1:19" x14ac:dyDescent="0.25">
      <c r="A7" s="13" t="s">
        <v>11</v>
      </c>
      <c r="B7" s="173" t="s">
        <v>15</v>
      </c>
      <c r="C7" s="175">
        <f>C6/C3</f>
        <v>4.7619047619047616E-2</v>
      </c>
      <c r="D7" s="378">
        <f>D6/D3</f>
        <v>4.2553191489361701E-2</v>
      </c>
      <c r="E7" s="378">
        <f t="shared" ref="E7" si="2">E6/E3</f>
        <v>4.0816326530612242E-2</v>
      </c>
      <c r="F7" s="208" t="str">
        <f>IFERROR(F6/F$3,"")</f>
        <v/>
      </c>
      <c r="G7" s="208" t="str">
        <f t="shared" ref="G7:O7" si="3">IFERROR(G6/G$3,"")</f>
        <v/>
      </c>
      <c r="H7" s="208" t="str">
        <f t="shared" si="3"/>
        <v/>
      </c>
      <c r="I7" s="208" t="str">
        <f t="shared" si="3"/>
        <v/>
      </c>
      <c r="J7" s="208" t="str">
        <f t="shared" si="3"/>
        <v/>
      </c>
      <c r="K7" s="208" t="str">
        <f t="shared" si="3"/>
        <v/>
      </c>
      <c r="L7" s="208" t="str">
        <f t="shared" si="3"/>
        <v/>
      </c>
      <c r="M7" s="208" t="str">
        <f t="shared" si="3"/>
        <v/>
      </c>
      <c r="N7" s="208" t="str">
        <f t="shared" si="3"/>
        <v/>
      </c>
      <c r="O7" s="208" t="str">
        <f t="shared" si="3"/>
        <v/>
      </c>
    </row>
    <row r="8" spans="1:19" x14ac:dyDescent="0.25">
      <c r="A8" s="13" t="s">
        <v>12</v>
      </c>
      <c r="B8" s="178" t="s">
        <v>16</v>
      </c>
      <c r="C8" s="179">
        <v>6</v>
      </c>
      <c r="D8" s="379">
        <v>10</v>
      </c>
      <c r="E8" s="379">
        <v>10</v>
      </c>
      <c r="F8" s="40"/>
      <c r="G8" s="40"/>
      <c r="H8" s="269"/>
      <c r="I8" s="269"/>
      <c r="J8" s="269"/>
      <c r="K8" s="269"/>
      <c r="L8" s="269"/>
      <c r="M8" s="269"/>
      <c r="N8" s="269"/>
      <c r="O8" s="304"/>
    </row>
    <row r="9" spans="1:19" x14ac:dyDescent="0.25">
      <c r="A9" s="13" t="s">
        <v>13</v>
      </c>
      <c r="B9" s="173" t="s">
        <v>15</v>
      </c>
      <c r="C9" s="175">
        <f>C8/C3</f>
        <v>0.14285714285714285</v>
      </c>
      <c r="D9" s="378">
        <f>D8/D3</f>
        <v>0.21276595744680851</v>
      </c>
      <c r="E9" s="378">
        <f t="shared" ref="E9" si="4">E8/E3</f>
        <v>0.20408163265306123</v>
      </c>
      <c r="F9" s="208" t="str">
        <f>IFERROR(F8/F$3,"")</f>
        <v/>
      </c>
      <c r="G9" s="208" t="str">
        <f t="shared" ref="G9:O9" si="5">IFERROR(G8/G$3,"")</f>
        <v/>
      </c>
      <c r="H9" s="208" t="str">
        <f t="shared" si="5"/>
        <v/>
      </c>
      <c r="I9" s="208" t="str">
        <f t="shared" si="5"/>
        <v/>
      </c>
      <c r="J9" s="208" t="str">
        <f t="shared" si="5"/>
        <v/>
      </c>
      <c r="K9" s="208" t="str">
        <f t="shared" si="5"/>
        <v/>
      </c>
      <c r="L9" s="208" t="str">
        <f t="shared" si="5"/>
        <v/>
      </c>
      <c r="M9" s="208" t="str">
        <f t="shared" si="5"/>
        <v/>
      </c>
      <c r="N9" s="208" t="str">
        <f t="shared" si="5"/>
        <v/>
      </c>
      <c r="O9" s="208" t="str">
        <f t="shared" si="5"/>
        <v/>
      </c>
    </row>
    <row r="10" spans="1:19" x14ac:dyDescent="0.25">
      <c r="A10" s="13" t="s">
        <v>18</v>
      </c>
      <c r="B10" s="178" t="s">
        <v>17</v>
      </c>
      <c r="C10" s="179">
        <v>22</v>
      </c>
      <c r="D10" s="379">
        <v>23</v>
      </c>
      <c r="E10" s="379">
        <v>21</v>
      </c>
      <c r="F10" s="40"/>
      <c r="G10" s="40"/>
      <c r="H10" s="269"/>
      <c r="I10" s="269"/>
      <c r="J10" s="269"/>
      <c r="K10" s="269"/>
      <c r="L10" s="269"/>
      <c r="M10" s="269"/>
      <c r="N10" s="269"/>
      <c r="O10" s="304"/>
    </row>
    <row r="11" spans="1:19" x14ac:dyDescent="0.25">
      <c r="A11" s="13" t="s">
        <v>19</v>
      </c>
      <c r="B11" s="173" t="s">
        <v>15</v>
      </c>
      <c r="C11" s="175">
        <f>C10/C3</f>
        <v>0.52380952380952384</v>
      </c>
      <c r="D11" s="378">
        <f>D10/D3</f>
        <v>0.48936170212765956</v>
      </c>
      <c r="E11" s="378">
        <f t="shared" ref="E11" si="6">E10/E3</f>
        <v>0.42857142857142855</v>
      </c>
      <c r="F11" s="208" t="str">
        <f>IFERROR(F10/F$3,"")</f>
        <v/>
      </c>
      <c r="G11" s="208" t="str">
        <f t="shared" ref="G11:O11" si="7">IFERROR(G10/G$3,"")</f>
        <v/>
      </c>
      <c r="H11" s="208" t="str">
        <f t="shared" si="7"/>
        <v/>
      </c>
      <c r="I11" s="208" t="str">
        <f t="shared" si="7"/>
        <v/>
      </c>
      <c r="J11" s="208" t="str">
        <f t="shared" si="7"/>
        <v/>
      </c>
      <c r="K11" s="208" t="str">
        <f t="shared" si="7"/>
        <v/>
      </c>
      <c r="L11" s="208" t="str">
        <f t="shared" si="7"/>
        <v/>
      </c>
      <c r="M11" s="208" t="str">
        <f t="shared" si="7"/>
        <v/>
      </c>
      <c r="N11" s="208" t="str">
        <f t="shared" si="7"/>
        <v/>
      </c>
      <c r="O11" s="208" t="str">
        <f t="shared" si="7"/>
        <v/>
      </c>
    </row>
    <row r="12" spans="1:19" x14ac:dyDescent="0.25">
      <c r="A12" s="13" t="s">
        <v>20</v>
      </c>
      <c r="B12" s="180" t="s">
        <v>38</v>
      </c>
      <c r="C12" s="179">
        <v>4</v>
      </c>
      <c r="D12" s="379">
        <v>5</v>
      </c>
      <c r="E12" s="379">
        <v>5</v>
      </c>
      <c r="F12" s="40"/>
      <c r="G12" s="40"/>
      <c r="H12" s="269"/>
      <c r="I12" s="269"/>
      <c r="J12" s="269"/>
      <c r="K12" s="269"/>
      <c r="L12" s="269"/>
      <c r="M12" s="269"/>
      <c r="N12" s="269"/>
      <c r="O12" s="304"/>
    </row>
    <row r="13" spans="1:19" x14ac:dyDescent="0.25">
      <c r="A13" s="13" t="s">
        <v>21</v>
      </c>
      <c r="B13" s="173" t="s">
        <v>15</v>
      </c>
      <c r="C13" s="175">
        <f>C12/C3</f>
        <v>9.5238095238095233E-2</v>
      </c>
      <c r="D13" s="378">
        <f>D12/D3</f>
        <v>0.10638297872340426</v>
      </c>
      <c r="E13" s="378">
        <f t="shared" ref="E13" si="8">E12/E3</f>
        <v>0.10204081632653061</v>
      </c>
      <c r="F13" s="208" t="str">
        <f>IFERROR(F12/F$3,"")</f>
        <v/>
      </c>
      <c r="G13" s="208" t="str">
        <f t="shared" ref="G13:O13" si="9">IFERROR(G12/G$3,"")</f>
        <v/>
      </c>
      <c r="H13" s="208" t="str">
        <f t="shared" si="9"/>
        <v/>
      </c>
      <c r="I13" s="208" t="str">
        <f t="shared" si="9"/>
        <v/>
      </c>
      <c r="J13" s="208" t="str">
        <f t="shared" si="9"/>
        <v/>
      </c>
      <c r="K13" s="208" t="str">
        <f t="shared" si="9"/>
        <v/>
      </c>
      <c r="L13" s="208" t="str">
        <f t="shared" si="9"/>
        <v/>
      </c>
      <c r="M13" s="208" t="str">
        <f t="shared" si="9"/>
        <v/>
      </c>
      <c r="N13" s="208" t="str">
        <f t="shared" si="9"/>
        <v/>
      </c>
      <c r="O13" s="208" t="str">
        <f t="shared" si="9"/>
        <v/>
      </c>
    </row>
    <row r="14" spans="1:19" x14ac:dyDescent="0.25">
      <c r="A14" s="13" t="s">
        <v>22</v>
      </c>
      <c r="B14" s="178" t="s">
        <v>39</v>
      </c>
      <c r="C14" s="179">
        <v>5</v>
      </c>
      <c r="D14" s="379">
        <v>5</v>
      </c>
      <c r="E14" s="379">
        <v>6</v>
      </c>
      <c r="F14" s="40"/>
      <c r="G14" s="40"/>
      <c r="H14" s="269"/>
      <c r="I14" s="269"/>
      <c r="J14" s="269"/>
      <c r="K14" s="269"/>
      <c r="L14" s="269"/>
      <c r="M14" s="269"/>
      <c r="N14" s="269"/>
      <c r="O14" s="304"/>
    </row>
    <row r="15" spans="1:19" x14ac:dyDescent="0.25">
      <c r="A15" s="13" t="s">
        <v>23</v>
      </c>
      <c r="B15" s="173" t="s">
        <v>15</v>
      </c>
      <c r="C15" s="175">
        <f>C14/C3</f>
        <v>0.11904761904761904</v>
      </c>
      <c r="D15" s="378">
        <f>D14/D3</f>
        <v>0.10638297872340426</v>
      </c>
      <c r="E15" s="378">
        <f t="shared" ref="E15" si="10">E14/E3</f>
        <v>0.12244897959183673</v>
      </c>
      <c r="F15" s="208" t="str">
        <f>IFERROR(F14/F$3,"")</f>
        <v/>
      </c>
      <c r="G15" s="208" t="str">
        <f t="shared" ref="G15:O15" si="11">IFERROR(G14/G$3,"")</f>
        <v/>
      </c>
      <c r="H15" s="208" t="str">
        <f t="shared" si="11"/>
        <v/>
      </c>
      <c r="I15" s="208" t="str">
        <f t="shared" si="11"/>
        <v/>
      </c>
      <c r="J15" s="208" t="str">
        <f t="shared" si="11"/>
        <v/>
      </c>
      <c r="K15" s="208" t="str">
        <f t="shared" si="11"/>
        <v/>
      </c>
      <c r="L15" s="208" t="str">
        <f t="shared" si="11"/>
        <v/>
      </c>
      <c r="M15" s="208" t="str">
        <f t="shared" si="11"/>
        <v/>
      </c>
      <c r="N15" s="208" t="str">
        <f t="shared" si="11"/>
        <v/>
      </c>
      <c r="O15" s="208" t="str">
        <f t="shared" si="11"/>
        <v/>
      </c>
    </row>
    <row r="16" spans="1:19" x14ac:dyDescent="0.25">
      <c r="A16" s="13" t="s">
        <v>24</v>
      </c>
      <c r="B16" s="178" t="s">
        <v>40</v>
      </c>
      <c r="C16" s="179">
        <v>3</v>
      </c>
      <c r="D16" s="379">
        <v>3</v>
      </c>
      <c r="E16" s="379">
        <v>4</v>
      </c>
      <c r="F16" s="40"/>
      <c r="G16" s="40"/>
      <c r="H16" s="269"/>
      <c r="I16" s="269"/>
      <c r="J16" s="269"/>
      <c r="K16" s="269"/>
      <c r="L16" s="269"/>
      <c r="M16" s="269"/>
      <c r="N16" s="269"/>
      <c r="O16" s="304"/>
    </row>
    <row r="17" spans="1:15" x14ac:dyDescent="0.25">
      <c r="A17" s="13" t="s">
        <v>25</v>
      </c>
      <c r="B17" s="181" t="s">
        <v>15</v>
      </c>
      <c r="C17" s="175">
        <f>C16/C3</f>
        <v>7.1428571428571425E-2</v>
      </c>
      <c r="D17" s="378">
        <f>D16/D3</f>
        <v>6.3829787234042548E-2</v>
      </c>
      <c r="E17" s="378">
        <f t="shared" ref="E17" si="12">E16/E3</f>
        <v>8.1632653061224483E-2</v>
      </c>
      <c r="F17" s="208" t="str">
        <f>IFERROR(F16/F$3,"")</f>
        <v/>
      </c>
      <c r="G17" s="208" t="str">
        <f t="shared" ref="G17:O17" si="13">IFERROR(G16/G$3,"")</f>
        <v/>
      </c>
      <c r="H17" s="208" t="str">
        <f t="shared" si="13"/>
        <v/>
      </c>
      <c r="I17" s="208" t="str">
        <f t="shared" si="13"/>
        <v/>
      </c>
      <c r="J17" s="208" t="str">
        <f t="shared" si="13"/>
        <v/>
      </c>
      <c r="K17" s="208" t="str">
        <f t="shared" si="13"/>
        <v/>
      </c>
      <c r="L17" s="208" t="str">
        <f t="shared" si="13"/>
        <v/>
      </c>
      <c r="M17" s="208" t="str">
        <f t="shared" si="13"/>
        <v/>
      </c>
      <c r="N17" s="208" t="str">
        <f t="shared" si="13"/>
        <v/>
      </c>
      <c r="O17" s="208" t="str">
        <f t="shared" si="13"/>
        <v/>
      </c>
    </row>
    <row r="18" spans="1:15" x14ac:dyDescent="0.25">
      <c r="A18" s="13" t="s">
        <v>26</v>
      </c>
      <c r="B18" s="178" t="s">
        <v>124</v>
      </c>
      <c r="C18" s="179">
        <v>1</v>
      </c>
      <c r="D18" s="379">
        <v>1</v>
      </c>
      <c r="E18" s="379">
        <v>0</v>
      </c>
      <c r="F18" s="40"/>
      <c r="G18" s="40"/>
      <c r="H18" s="269"/>
      <c r="I18" s="269"/>
      <c r="J18" s="269"/>
      <c r="K18" s="269"/>
      <c r="L18" s="269"/>
      <c r="M18" s="269"/>
      <c r="N18" s="269"/>
      <c r="O18" s="304"/>
    </row>
    <row r="19" spans="1:15" ht="15.75" thickBot="1" x14ac:dyDescent="0.3">
      <c r="A19" s="13" t="s">
        <v>27</v>
      </c>
      <c r="B19" s="182" t="s">
        <v>15</v>
      </c>
      <c r="C19" s="183">
        <f>C18/C3</f>
        <v>2.3809523809523808E-2</v>
      </c>
      <c r="D19" s="380">
        <f>D18/D3</f>
        <v>2.1276595744680851E-2</v>
      </c>
      <c r="E19" s="380">
        <f>E18/E3</f>
        <v>0</v>
      </c>
      <c r="F19" s="208" t="str">
        <f>IFERROR(F18/F$3,"")</f>
        <v/>
      </c>
      <c r="G19" s="208" t="str">
        <f t="shared" ref="G19:O19" si="14">IFERROR(G18/G$3,"")</f>
        <v/>
      </c>
      <c r="H19" s="208" t="str">
        <f t="shared" si="14"/>
        <v/>
      </c>
      <c r="I19" s="208" t="str">
        <f t="shared" si="14"/>
        <v/>
      </c>
      <c r="J19" s="208" t="str">
        <f t="shared" si="14"/>
        <v/>
      </c>
      <c r="K19" s="208" t="str">
        <f t="shared" si="14"/>
        <v/>
      </c>
      <c r="L19" s="208" t="str">
        <f t="shared" si="14"/>
        <v/>
      </c>
      <c r="M19" s="208" t="str">
        <f t="shared" si="14"/>
        <v/>
      </c>
      <c r="N19" s="208" t="str">
        <f t="shared" si="14"/>
        <v/>
      </c>
      <c r="O19" s="208" t="str">
        <f t="shared" si="14"/>
        <v/>
      </c>
    </row>
    <row r="20" spans="1:15" ht="20.100000000000001" customHeight="1" thickBot="1" x14ac:dyDescent="0.3">
      <c r="A20" s="20" t="s">
        <v>325</v>
      </c>
      <c r="C20" s="18"/>
      <c r="D20" s="18"/>
      <c r="E20" s="18"/>
      <c r="F20" s="18"/>
      <c r="G20" s="18"/>
      <c r="H20" s="18"/>
      <c r="I20" s="18"/>
      <c r="J20" s="18"/>
      <c r="K20" s="153"/>
      <c r="L20" s="18"/>
      <c r="M20" s="18"/>
      <c r="N20" s="18"/>
      <c r="O20" s="18"/>
    </row>
    <row r="21" spans="1:15" ht="48" thickBot="1" x14ac:dyDescent="0.3">
      <c r="A21" s="59" t="s">
        <v>6</v>
      </c>
      <c r="B21" s="50" t="s">
        <v>0</v>
      </c>
      <c r="C21" s="51" t="s">
        <v>372</v>
      </c>
      <c r="D21" s="51" t="s">
        <v>373</v>
      </c>
      <c r="E21" s="51" t="s">
        <v>374</v>
      </c>
      <c r="F21" s="51" t="s">
        <v>375</v>
      </c>
      <c r="G21" s="51" t="s">
        <v>376</v>
      </c>
      <c r="H21" s="51" t="s">
        <v>377</v>
      </c>
      <c r="I21" s="51" t="s">
        <v>378</v>
      </c>
      <c r="J21" s="51" t="s">
        <v>379</v>
      </c>
      <c r="K21" s="51" t="s">
        <v>380</v>
      </c>
      <c r="L21" s="51" t="s">
        <v>381</v>
      </c>
      <c r="M21" s="51" t="s">
        <v>382</v>
      </c>
      <c r="N21" s="51" t="s">
        <v>383</v>
      </c>
      <c r="O21" s="52" t="s">
        <v>105</v>
      </c>
    </row>
    <row r="22" spans="1:15" ht="15.75" thickBot="1" x14ac:dyDescent="0.3">
      <c r="A22" s="10" t="s">
        <v>28</v>
      </c>
      <c r="B22" s="9" t="s">
        <v>291</v>
      </c>
      <c r="C22" s="381">
        <v>8</v>
      </c>
      <c r="D22" s="441">
        <v>9</v>
      </c>
      <c r="E22" s="270"/>
      <c r="F22" s="9"/>
      <c r="G22" s="9"/>
      <c r="H22" s="270"/>
      <c r="I22" s="270"/>
      <c r="J22" s="270"/>
      <c r="K22" s="270"/>
      <c r="L22" s="270"/>
      <c r="M22" s="270"/>
      <c r="N22" s="270"/>
      <c r="O22" s="8">
        <f>SUM(C22:N22)</f>
        <v>17</v>
      </c>
    </row>
    <row r="23" spans="1:15" x14ac:dyDescent="0.25">
      <c r="A23" s="10" t="s">
        <v>29</v>
      </c>
      <c r="B23" s="185" t="s">
        <v>44</v>
      </c>
      <c r="C23" s="382">
        <v>5</v>
      </c>
      <c r="D23" s="377">
        <v>1</v>
      </c>
      <c r="E23" s="177"/>
      <c r="F23" s="177"/>
      <c r="G23" s="268"/>
      <c r="H23" s="268"/>
      <c r="I23" s="268"/>
      <c r="J23" s="268"/>
      <c r="K23" s="268"/>
      <c r="L23" s="268"/>
      <c r="M23" s="268"/>
      <c r="N23" s="303"/>
      <c r="O23" s="185">
        <f>SUM(C23:N23)</f>
        <v>6</v>
      </c>
    </row>
    <row r="24" spans="1:15" x14ac:dyDescent="0.25">
      <c r="A24" s="10" t="s">
        <v>30</v>
      </c>
      <c r="B24" s="158" t="s">
        <v>69</v>
      </c>
      <c r="C24" s="383">
        <f>C23/C22</f>
        <v>0.625</v>
      </c>
      <c r="D24" s="383">
        <f>D23/D22</f>
        <v>0.1111111111111111</v>
      </c>
      <c r="E24" s="186" t="str">
        <f>IFERROR(E23/E$22,"")</f>
        <v/>
      </c>
      <c r="F24" s="186" t="str">
        <f t="shared" ref="F24:N24" si="15">IFERROR(F23/F$22,"")</f>
        <v/>
      </c>
      <c r="G24" s="186" t="str">
        <f t="shared" si="15"/>
        <v/>
      </c>
      <c r="H24" s="186" t="str">
        <f t="shared" si="15"/>
        <v/>
      </c>
      <c r="I24" s="186" t="str">
        <f t="shared" si="15"/>
        <v/>
      </c>
      <c r="J24" s="186" t="str">
        <f t="shared" si="15"/>
        <v/>
      </c>
      <c r="K24" s="186" t="str">
        <f t="shared" si="15"/>
        <v/>
      </c>
      <c r="L24" s="186" t="str">
        <f t="shared" si="15"/>
        <v/>
      </c>
      <c r="M24" s="186" t="str">
        <f t="shared" si="15"/>
        <v/>
      </c>
      <c r="N24" s="186" t="str">
        <f t="shared" si="15"/>
        <v/>
      </c>
      <c r="O24" s="187">
        <f>O23/O22</f>
        <v>0.35294117647058826</v>
      </c>
    </row>
    <row r="25" spans="1:15" x14ac:dyDescent="0.25">
      <c r="A25" s="10" t="s">
        <v>31</v>
      </c>
      <c r="B25" s="81" t="s">
        <v>339</v>
      </c>
      <c r="C25" s="392">
        <v>4</v>
      </c>
      <c r="D25" s="392">
        <v>1</v>
      </c>
      <c r="E25" s="73"/>
      <c r="F25" s="73"/>
      <c r="G25" s="271"/>
      <c r="H25" s="271"/>
      <c r="I25" s="271"/>
      <c r="J25" s="271"/>
      <c r="K25" s="271"/>
      <c r="L25" s="271"/>
      <c r="M25" s="271"/>
      <c r="N25" s="305"/>
      <c r="O25" s="81">
        <f>SUM(C25:N25)</f>
        <v>5</v>
      </c>
    </row>
    <row r="26" spans="1:15" x14ac:dyDescent="0.25">
      <c r="A26" s="10" t="s">
        <v>32</v>
      </c>
      <c r="B26" s="158" t="s">
        <v>69</v>
      </c>
      <c r="C26" s="383">
        <f>C25/C22</f>
        <v>0.5</v>
      </c>
      <c r="D26" s="383">
        <f>D25/D22</f>
        <v>0.1111111111111111</v>
      </c>
      <c r="E26" s="186" t="str">
        <f>IFERROR(E25/E$22,"")</f>
        <v/>
      </c>
      <c r="F26" s="186" t="str">
        <f t="shared" ref="F26:N26" si="16">IFERROR(F25/F$22,"")</f>
        <v/>
      </c>
      <c r="G26" s="186" t="str">
        <f t="shared" si="16"/>
        <v/>
      </c>
      <c r="H26" s="186" t="str">
        <f t="shared" si="16"/>
        <v/>
      </c>
      <c r="I26" s="186" t="str">
        <f t="shared" si="16"/>
        <v/>
      </c>
      <c r="J26" s="186" t="str">
        <f t="shared" si="16"/>
        <v/>
      </c>
      <c r="K26" s="186" t="str">
        <f t="shared" si="16"/>
        <v/>
      </c>
      <c r="L26" s="186" t="str">
        <f t="shared" si="16"/>
        <v/>
      </c>
      <c r="M26" s="186" t="str">
        <f t="shared" si="16"/>
        <v/>
      </c>
      <c r="N26" s="186" t="str">
        <f t="shared" si="16"/>
        <v/>
      </c>
      <c r="O26" s="187">
        <f>O25/O22</f>
        <v>0.29411764705882354</v>
      </c>
    </row>
    <row r="27" spans="1:15" x14ac:dyDescent="0.25">
      <c r="A27" s="10" t="s">
        <v>33</v>
      </c>
      <c r="B27" s="81" t="s">
        <v>287</v>
      </c>
      <c r="C27" s="392">
        <v>8</v>
      </c>
      <c r="D27" s="379">
        <v>9</v>
      </c>
      <c r="E27" s="40"/>
      <c r="F27" s="40"/>
      <c r="G27" s="269"/>
      <c r="H27" s="269"/>
      <c r="I27" s="269"/>
      <c r="J27" s="269"/>
      <c r="K27" s="269"/>
      <c r="L27" s="269"/>
      <c r="M27" s="269"/>
      <c r="N27" s="304"/>
      <c r="O27" s="81">
        <f>SUM(C27:N27)</f>
        <v>17</v>
      </c>
    </row>
    <row r="28" spans="1:15" x14ac:dyDescent="0.25">
      <c r="A28" s="10" t="s">
        <v>34</v>
      </c>
      <c r="B28" s="158" t="s">
        <v>69</v>
      </c>
      <c r="C28" s="383">
        <f>C27/C22</f>
        <v>1</v>
      </c>
      <c r="D28" s="383">
        <f t="shared" ref="D28" si="17">D27/D22</f>
        <v>1</v>
      </c>
      <c r="E28" s="186" t="str">
        <f>IFERROR(E27/E$22,"")</f>
        <v/>
      </c>
      <c r="F28" s="186" t="str">
        <f t="shared" ref="F28:N28" si="18">IFERROR(F27/F$22,"")</f>
        <v/>
      </c>
      <c r="G28" s="186" t="str">
        <f t="shared" si="18"/>
        <v/>
      </c>
      <c r="H28" s="186" t="str">
        <f t="shared" si="18"/>
        <v/>
      </c>
      <c r="I28" s="186" t="str">
        <f t="shared" si="18"/>
        <v/>
      </c>
      <c r="J28" s="186" t="str">
        <f t="shared" si="18"/>
        <v/>
      </c>
      <c r="K28" s="186" t="str">
        <f t="shared" si="18"/>
        <v/>
      </c>
      <c r="L28" s="186" t="str">
        <f t="shared" si="18"/>
        <v/>
      </c>
      <c r="M28" s="186" t="str">
        <f t="shared" si="18"/>
        <v/>
      </c>
      <c r="N28" s="186" t="str">
        <f t="shared" si="18"/>
        <v/>
      </c>
      <c r="O28" s="187">
        <f>O27/O22</f>
        <v>1</v>
      </c>
    </row>
    <row r="29" spans="1:15" x14ac:dyDescent="0.25">
      <c r="A29" s="10" t="s">
        <v>35</v>
      </c>
      <c r="B29" s="81" t="s">
        <v>163</v>
      </c>
      <c r="C29" s="392">
        <v>0</v>
      </c>
      <c r="D29" s="379">
        <v>0</v>
      </c>
      <c r="E29" s="40"/>
      <c r="F29" s="40"/>
      <c r="G29" s="269"/>
      <c r="H29" s="269"/>
      <c r="I29" s="269"/>
      <c r="J29" s="269"/>
      <c r="K29" s="269"/>
      <c r="L29" s="269"/>
      <c r="M29" s="269"/>
      <c r="N29" s="304"/>
      <c r="O29" s="81">
        <f>SUM(C29:N29)</f>
        <v>0</v>
      </c>
    </row>
    <row r="30" spans="1:15" x14ac:dyDescent="0.25">
      <c r="A30" s="10" t="s">
        <v>36</v>
      </c>
      <c r="B30" s="158" t="s">
        <v>69</v>
      </c>
      <c r="C30" s="383">
        <f>C29/C22</f>
        <v>0</v>
      </c>
      <c r="D30" s="383">
        <f t="shared" ref="D30" si="19">D29/D22</f>
        <v>0</v>
      </c>
      <c r="E30" s="186" t="str">
        <f>IFERROR(E29/E$22,"")</f>
        <v/>
      </c>
      <c r="F30" s="186" t="str">
        <f t="shared" ref="F30:N30" si="20">IFERROR(F29/F$22,"")</f>
        <v/>
      </c>
      <c r="G30" s="186" t="str">
        <f t="shared" si="20"/>
        <v/>
      </c>
      <c r="H30" s="186" t="str">
        <f t="shared" si="20"/>
        <v/>
      </c>
      <c r="I30" s="186" t="str">
        <f t="shared" si="20"/>
        <v/>
      </c>
      <c r="J30" s="186" t="str">
        <f t="shared" si="20"/>
        <v/>
      </c>
      <c r="K30" s="186" t="str">
        <f t="shared" si="20"/>
        <v/>
      </c>
      <c r="L30" s="186" t="str">
        <f t="shared" si="20"/>
        <v/>
      </c>
      <c r="M30" s="186" t="str">
        <f t="shared" si="20"/>
        <v/>
      </c>
      <c r="N30" s="186" t="str">
        <f t="shared" si="20"/>
        <v/>
      </c>
      <c r="O30" s="187">
        <f>O29/O22</f>
        <v>0</v>
      </c>
    </row>
    <row r="31" spans="1:15" x14ac:dyDescent="0.25">
      <c r="A31" s="10" t="s">
        <v>37</v>
      </c>
      <c r="B31" s="81" t="s">
        <v>132</v>
      </c>
      <c r="C31" s="379">
        <f t="shared" ref="C31" si="21">C22-C27</f>
        <v>0</v>
      </c>
      <c r="D31" s="379">
        <f t="shared" ref="D31" si="22">D22-D27</f>
        <v>0</v>
      </c>
      <c r="E31" s="40"/>
      <c r="F31" s="40"/>
      <c r="G31" s="269"/>
      <c r="H31" s="269"/>
      <c r="I31" s="269"/>
      <c r="J31" s="269"/>
      <c r="K31" s="269"/>
      <c r="L31" s="269"/>
      <c r="M31" s="269"/>
      <c r="N31" s="269"/>
      <c r="O31" s="81">
        <f>SUM(C31:N31)</f>
        <v>0</v>
      </c>
    </row>
    <row r="32" spans="1:15" x14ac:dyDescent="0.25">
      <c r="A32" s="10" t="s">
        <v>46</v>
      </c>
      <c r="B32" s="158" t="s">
        <v>69</v>
      </c>
      <c r="C32" s="383">
        <f>C31/C22</f>
        <v>0</v>
      </c>
      <c r="D32" s="383">
        <f t="shared" ref="D32" si="23">D31/D22</f>
        <v>0</v>
      </c>
      <c r="E32" s="186" t="str">
        <f>IFERROR(E31/E$22,"")</f>
        <v/>
      </c>
      <c r="F32" s="186" t="str">
        <f t="shared" ref="F32:N32" si="24">IFERROR(F31/F$22,"")</f>
        <v/>
      </c>
      <c r="G32" s="186" t="str">
        <f t="shared" si="24"/>
        <v/>
      </c>
      <c r="H32" s="186" t="str">
        <f t="shared" si="24"/>
        <v/>
      </c>
      <c r="I32" s="186" t="str">
        <f t="shared" si="24"/>
        <v/>
      </c>
      <c r="J32" s="186" t="str">
        <f t="shared" si="24"/>
        <v/>
      </c>
      <c r="K32" s="186" t="str">
        <f t="shared" si="24"/>
        <v/>
      </c>
      <c r="L32" s="186" t="str">
        <f t="shared" si="24"/>
        <v/>
      </c>
      <c r="M32" s="186" t="str">
        <f t="shared" si="24"/>
        <v/>
      </c>
      <c r="N32" s="186" t="str">
        <f t="shared" si="24"/>
        <v/>
      </c>
      <c r="O32" s="187">
        <f>O31/O22</f>
        <v>0</v>
      </c>
    </row>
    <row r="33" spans="1:15" ht="24.75" x14ac:dyDescent="0.25">
      <c r="A33" s="10" t="s">
        <v>47</v>
      </c>
      <c r="B33" s="188" t="s">
        <v>67</v>
      </c>
      <c r="C33" s="392">
        <v>2</v>
      </c>
      <c r="D33" s="379">
        <v>1</v>
      </c>
      <c r="E33" s="40"/>
      <c r="F33" s="40"/>
      <c r="G33" s="269"/>
      <c r="H33" s="269"/>
      <c r="I33" s="269"/>
      <c r="J33" s="269"/>
      <c r="K33" s="269"/>
      <c r="L33" s="269"/>
      <c r="M33" s="269"/>
      <c r="N33" s="304"/>
      <c r="O33" s="81">
        <f>SUM(C33:N33)</f>
        <v>3</v>
      </c>
    </row>
    <row r="34" spans="1:15" x14ac:dyDescent="0.25">
      <c r="A34" s="10" t="s">
        <v>48</v>
      </c>
      <c r="B34" s="158" t="s">
        <v>69</v>
      </c>
      <c r="C34" s="383">
        <f>C33/C22</f>
        <v>0.25</v>
      </c>
      <c r="D34" s="383">
        <f t="shared" ref="D34" si="25">D33/D22</f>
        <v>0.1111111111111111</v>
      </c>
      <c r="E34" s="186" t="str">
        <f>IFERROR(E33/E$22,"")</f>
        <v/>
      </c>
      <c r="F34" s="186" t="str">
        <f t="shared" ref="F34:N34" si="26">IFERROR(F33/F$22,"")</f>
        <v/>
      </c>
      <c r="G34" s="186" t="str">
        <f t="shared" si="26"/>
        <v/>
      </c>
      <c r="H34" s="186" t="str">
        <f t="shared" si="26"/>
        <v/>
      </c>
      <c r="I34" s="186" t="str">
        <f t="shared" si="26"/>
        <v/>
      </c>
      <c r="J34" s="186" t="str">
        <f t="shared" si="26"/>
        <v/>
      </c>
      <c r="K34" s="186" t="str">
        <f t="shared" si="26"/>
        <v/>
      </c>
      <c r="L34" s="186" t="str">
        <f t="shared" si="26"/>
        <v/>
      </c>
      <c r="M34" s="186" t="str">
        <f t="shared" si="26"/>
        <v/>
      </c>
      <c r="N34" s="186" t="str">
        <f t="shared" si="26"/>
        <v/>
      </c>
      <c r="O34" s="187">
        <f>O33/O22</f>
        <v>0.17647058823529413</v>
      </c>
    </row>
    <row r="35" spans="1:15" x14ac:dyDescent="0.25">
      <c r="A35" s="10" t="s">
        <v>49</v>
      </c>
      <c r="B35" s="81" t="s">
        <v>288</v>
      </c>
      <c r="C35" s="392">
        <v>1</v>
      </c>
      <c r="D35" s="379">
        <v>2</v>
      </c>
      <c r="E35" s="40"/>
      <c r="F35" s="40"/>
      <c r="G35" s="269"/>
      <c r="H35" s="269"/>
      <c r="I35" s="269"/>
      <c r="J35" s="269"/>
      <c r="K35" s="269"/>
      <c r="L35" s="269"/>
      <c r="M35" s="269"/>
      <c r="N35" s="304"/>
      <c r="O35" s="81">
        <f>SUM(C35:N35)</f>
        <v>3</v>
      </c>
    </row>
    <row r="36" spans="1:15" x14ac:dyDescent="0.25">
      <c r="A36" s="10" t="s">
        <v>50</v>
      </c>
      <c r="B36" s="189" t="s">
        <v>69</v>
      </c>
      <c r="C36" s="383">
        <f>C35/C22</f>
        <v>0.125</v>
      </c>
      <c r="D36" s="383">
        <f t="shared" ref="D36" si="27">D35/D22</f>
        <v>0.22222222222222221</v>
      </c>
      <c r="E36" s="186" t="str">
        <f>IFERROR(E35/E$22,"")</f>
        <v/>
      </c>
      <c r="F36" s="186" t="str">
        <f t="shared" ref="F36:N36" si="28">IFERROR(F35/F$22,"")</f>
        <v/>
      </c>
      <c r="G36" s="186" t="str">
        <f t="shared" si="28"/>
        <v/>
      </c>
      <c r="H36" s="186" t="str">
        <f t="shared" si="28"/>
        <v/>
      </c>
      <c r="I36" s="186" t="str">
        <f t="shared" si="28"/>
        <v/>
      </c>
      <c r="J36" s="186" t="str">
        <f t="shared" si="28"/>
        <v/>
      </c>
      <c r="K36" s="186" t="str">
        <f t="shared" si="28"/>
        <v/>
      </c>
      <c r="L36" s="186" t="str">
        <f t="shared" si="28"/>
        <v/>
      </c>
      <c r="M36" s="186" t="str">
        <f t="shared" si="28"/>
        <v/>
      </c>
      <c r="N36" s="186" t="str">
        <f t="shared" si="28"/>
        <v/>
      </c>
      <c r="O36" s="187">
        <f>O35/O22</f>
        <v>0.17647058823529413</v>
      </c>
    </row>
    <row r="37" spans="1:15" x14ac:dyDescent="0.25">
      <c r="A37" s="10" t="s">
        <v>51</v>
      </c>
      <c r="B37" s="81" t="s">
        <v>289</v>
      </c>
      <c r="C37" s="384">
        <v>1</v>
      </c>
      <c r="D37" s="379">
        <v>2</v>
      </c>
      <c r="E37" s="40"/>
      <c r="F37" s="40"/>
      <c r="G37" s="269"/>
      <c r="H37" s="269"/>
      <c r="I37" s="269"/>
      <c r="J37" s="269"/>
      <c r="K37" s="269"/>
      <c r="L37" s="269"/>
      <c r="M37" s="269"/>
      <c r="N37" s="304"/>
      <c r="O37" s="81">
        <f>SUM(C37:N37)</f>
        <v>3</v>
      </c>
    </row>
    <row r="38" spans="1:15" x14ac:dyDescent="0.25">
      <c r="A38" s="10" t="s">
        <v>52</v>
      </c>
      <c r="B38" s="189" t="s">
        <v>69</v>
      </c>
      <c r="C38" s="405">
        <f>C37/C22</f>
        <v>0.125</v>
      </c>
      <c r="D38" s="378">
        <f t="shared" ref="D38" si="29">D37/D22</f>
        <v>0.22222222222222221</v>
      </c>
      <c r="E38" s="186" t="str">
        <f>IFERROR(E37/E$22,"")</f>
        <v/>
      </c>
      <c r="F38" s="186" t="str">
        <f t="shared" ref="F38:N38" si="30">IFERROR(F37/F$22,"")</f>
        <v/>
      </c>
      <c r="G38" s="186" t="str">
        <f t="shared" si="30"/>
        <v/>
      </c>
      <c r="H38" s="186" t="str">
        <f t="shared" si="30"/>
        <v/>
      </c>
      <c r="I38" s="186" t="str">
        <f t="shared" si="30"/>
        <v/>
      </c>
      <c r="J38" s="186" t="str">
        <f t="shared" si="30"/>
        <v/>
      </c>
      <c r="K38" s="186" t="str">
        <f t="shared" si="30"/>
        <v/>
      </c>
      <c r="L38" s="186" t="str">
        <f t="shared" si="30"/>
        <v/>
      </c>
      <c r="M38" s="186" t="str">
        <f t="shared" si="30"/>
        <v/>
      </c>
      <c r="N38" s="186" t="str">
        <f t="shared" si="30"/>
        <v/>
      </c>
      <c r="O38" s="187">
        <f>O37/O22</f>
        <v>0.17647058823529413</v>
      </c>
    </row>
    <row r="39" spans="1:15" x14ac:dyDescent="0.25">
      <c r="A39" s="10" t="s">
        <v>53</v>
      </c>
      <c r="B39" s="207" t="s">
        <v>116</v>
      </c>
      <c r="C39" s="408">
        <v>0</v>
      </c>
      <c r="D39" s="410">
        <v>0</v>
      </c>
      <c r="E39" s="201"/>
      <c r="F39" s="201"/>
      <c r="G39" s="342"/>
      <c r="H39" s="342"/>
      <c r="I39" s="342"/>
      <c r="J39" s="342"/>
      <c r="K39" s="342"/>
      <c r="L39" s="342"/>
      <c r="M39" s="342"/>
      <c r="N39" s="375"/>
      <c r="O39" s="207">
        <f>SUM(C39:N39)</f>
        <v>0</v>
      </c>
    </row>
    <row r="40" spans="1:15" ht="15.75" thickBot="1" x14ac:dyDescent="0.3">
      <c r="A40" s="10" t="s">
        <v>54</v>
      </c>
      <c r="B40" s="206" t="s">
        <v>69</v>
      </c>
      <c r="C40" s="383">
        <f>C39/C22</f>
        <v>0</v>
      </c>
      <c r="D40" s="383">
        <f t="shared" ref="D40" si="31">D39/D22</f>
        <v>0</v>
      </c>
      <c r="E40" s="186" t="str">
        <f>IFERROR(E39/E$22,"")</f>
        <v/>
      </c>
      <c r="F40" s="186" t="str">
        <f t="shared" ref="F40:N40" si="32">IFERROR(F39/F$22,"")</f>
        <v/>
      </c>
      <c r="G40" s="186" t="str">
        <f t="shared" si="32"/>
        <v/>
      </c>
      <c r="H40" s="186" t="str">
        <f t="shared" si="32"/>
        <v/>
      </c>
      <c r="I40" s="186" t="str">
        <f t="shared" si="32"/>
        <v/>
      </c>
      <c r="J40" s="186" t="str">
        <f t="shared" si="32"/>
        <v/>
      </c>
      <c r="K40" s="186" t="str">
        <f t="shared" si="32"/>
        <v/>
      </c>
      <c r="L40" s="186" t="str">
        <f t="shared" si="32"/>
        <v/>
      </c>
      <c r="M40" s="186" t="str">
        <f t="shared" si="32"/>
        <v/>
      </c>
      <c r="N40" s="186" t="str">
        <f t="shared" si="32"/>
        <v/>
      </c>
      <c r="O40" s="187">
        <f>O39/O22</f>
        <v>0</v>
      </c>
    </row>
    <row r="41" spans="1:15" ht="26.25" thickTop="1" thickBot="1" x14ac:dyDescent="0.3">
      <c r="A41" s="10" t="s">
        <v>55</v>
      </c>
      <c r="B41" s="31" t="s">
        <v>71</v>
      </c>
      <c r="C41" s="386">
        <v>6</v>
      </c>
      <c r="D41" s="386">
        <v>8</v>
      </c>
      <c r="E41" s="16"/>
      <c r="F41" s="16"/>
      <c r="G41" s="343"/>
      <c r="H41" s="343"/>
      <c r="I41" s="343"/>
      <c r="J41" s="343"/>
      <c r="K41" s="343"/>
      <c r="L41" s="343"/>
      <c r="M41" s="343"/>
      <c r="N41" s="373"/>
      <c r="O41" s="236">
        <f>SUM(C41:N41)</f>
        <v>14</v>
      </c>
    </row>
    <row r="42" spans="1:15" ht="15.75" thickTop="1" x14ac:dyDescent="0.25">
      <c r="A42" s="10" t="s">
        <v>56</v>
      </c>
      <c r="B42" s="190" t="s">
        <v>164</v>
      </c>
      <c r="C42" s="387">
        <v>3</v>
      </c>
      <c r="D42" s="407">
        <v>5</v>
      </c>
      <c r="E42" s="191"/>
      <c r="F42" s="191"/>
      <c r="G42" s="344"/>
      <c r="H42" s="344"/>
      <c r="I42" s="344"/>
      <c r="J42" s="344"/>
      <c r="K42" s="344"/>
      <c r="L42" s="369"/>
      <c r="M42" s="344"/>
      <c r="N42" s="374"/>
      <c r="O42" s="190">
        <f>SUM(C42:N42)</f>
        <v>8</v>
      </c>
    </row>
    <row r="43" spans="1:15" x14ac:dyDescent="0.25">
      <c r="A43" s="10" t="s">
        <v>57</v>
      </c>
      <c r="B43" s="158" t="s">
        <v>69</v>
      </c>
      <c r="C43" s="383">
        <f>C42/C22</f>
        <v>0.375</v>
      </c>
      <c r="D43" s="383">
        <f t="shared" ref="D43" si="33">D42/D22</f>
        <v>0.55555555555555558</v>
      </c>
      <c r="E43" s="186" t="str">
        <f>IFERROR(E42/E$22,"")</f>
        <v/>
      </c>
      <c r="F43" s="186" t="str">
        <f t="shared" ref="F43:N43" si="34">IFERROR(F42/F$22,"")</f>
        <v/>
      </c>
      <c r="G43" s="186" t="str">
        <f t="shared" si="34"/>
        <v/>
      </c>
      <c r="H43" s="186" t="str">
        <f t="shared" si="34"/>
        <v/>
      </c>
      <c r="I43" s="186" t="str">
        <f t="shared" si="34"/>
        <v/>
      </c>
      <c r="J43" s="186" t="str">
        <f t="shared" si="34"/>
        <v/>
      </c>
      <c r="K43" s="186" t="str">
        <f t="shared" si="34"/>
        <v/>
      </c>
      <c r="L43" s="186" t="str">
        <f t="shared" si="34"/>
        <v/>
      </c>
      <c r="M43" s="186" t="str">
        <f t="shared" si="34"/>
        <v/>
      </c>
      <c r="N43" s="186" t="str">
        <f t="shared" si="34"/>
        <v/>
      </c>
      <c r="O43" s="187">
        <f>O42/O22</f>
        <v>0.47058823529411764</v>
      </c>
    </row>
    <row r="44" spans="1:15" x14ac:dyDescent="0.25">
      <c r="A44" s="10" t="s">
        <v>58</v>
      </c>
      <c r="B44" s="81" t="s">
        <v>165</v>
      </c>
      <c r="C44" s="392">
        <v>2</v>
      </c>
      <c r="D44" s="379">
        <v>0</v>
      </c>
      <c r="E44" s="40"/>
      <c r="F44" s="40"/>
      <c r="G44" s="269"/>
      <c r="H44" s="269"/>
      <c r="I44" s="269"/>
      <c r="J44" s="269"/>
      <c r="K44" s="269"/>
      <c r="L44" s="269"/>
      <c r="M44" s="269"/>
      <c r="N44" s="304"/>
      <c r="O44" s="81">
        <f>SUM(C44:N44)</f>
        <v>2</v>
      </c>
    </row>
    <row r="45" spans="1:15" x14ac:dyDescent="0.25">
      <c r="A45" s="10" t="s">
        <v>59</v>
      </c>
      <c r="B45" s="158" t="s">
        <v>69</v>
      </c>
      <c r="C45" s="383">
        <f>C44/C22</f>
        <v>0.25</v>
      </c>
      <c r="D45" s="383">
        <f t="shared" ref="D45" si="35">D44/D22</f>
        <v>0</v>
      </c>
      <c r="E45" s="186" t="str">
        <f>IFERROR(E44/E$22,"")</f>
        <v/>
      </c>
      <c r="F45" s="186" t="str">
        <f t="shared" ref="F45:N45" si="36">IFERROR(F44/F$22,"")</f>
        <v/>
      </c>
      <c r="G45" s="186" t="str">
        <f t="shared" si="36"/>
        <v/>
      </c>
      <c r="H45" s="186" t="str">
        <f t="shared" si="36"/>
        <v/>
      </c>
      <c r="I45" s="186" t="str">
        <f t="shared" si="36"/>
        <v/>
      </c>
      <c r="J45" s="186" t="str">
        <f t="shared" si="36"/>
        <v/>
      </c>
      <c r="K45" s="186" t="str">
        <f t="shared" si="36"/>
        <v/>
      </c>
      <c r="L45" s="186" t="str">
        <f t="shared" si="36"/>
        <v/>
      </c>
      <c r="M45" s="186" t="str">
        <f t="shared" si="36"/>
        <v/>
      </c>
      <c r="N45" s="186" t="str">
        <f t="shared" si="36"/>
        <v/>
      </c>
      <c r="O45" s="187">
        <f>O44/O22</f>
        <v>0.11764705882352941</v>
      </c>
    </row>
    <row r="46" spans="1:15" x14ac:dyDescent="0.25">
      <c r="A46" s="10" t="s">
        <v>60</v>
      </c>
      <c r="B46" s="81" t="s">
        <v>166</v>
      </c>
      <c r="C46" s="392">
        <v>1</v>
      </c>
      <c r="D46" s="379">
        <v>2</v>
      </c>
      <c r="E46" s="40"/>
      <c r="F46" s="40"/>
      <c r="G46" s="269"/>
      <c r="H46" s="269"/>
      <c r="I46" s="269"/>
      <c r="J46" s="269"/>
      <c r="K46" s="269"/>
      <c r="L46" s="269"/>
      <c r="M46" s="269"/>
      <c r="N46" s="304"/>
      <c r="O46" s="81">
        <f>SUM(C46:N46)</f>
        <v>3</v>
      </c>
    </row>
    <row r="47" spans="1:15" x14ac:dyDescent="0.25">
      <c r="A47" s="10" t="s">
        <v>61</v>
      </c>
      <c r="B47" s="158" t="s">
        <v>69</v>
      </c>
      <c r="C47" s="383">
        <f>C46/C22</f>
        <v>0.125</v>
      </c>
      <c r="D47" s="383">
        <f t="shared" ref="D47" si="37">D46/D22</f>
        <v>0.22222222222222221</v>
      </c>
      <c r="E47" s="186" t="str">
        <f>IFERROR(E46/E$22,"")</f>
        <v/>
      </c>
      <c r="F47" s="186" t="str">
        <f t="shared" ref="F47:N47" si="38">IFERROR(F46/F$22,"")</f>
        <v/>
      </c>
      <c r="G47" s="186" t="str">
        <f t="shared" si="38"/>
        <v/>
      </c>
      <c r="H47" s="186" t="str">
        <f t="shared" si="38"/>
        <v/>
      </c>
      <c r="I47" s="186" t="str">
        <f t="shared" si="38"/>
        <v/>
      </c>
      <c r="J47" s="186" t="str">
        <f t="shared" si="38"/>
        <v/>
      </c>
      <c r="K47" s="186" t="str">
        <f t="shared" si="38"/>
        <v/>
      </c>
      <c r="L47" s="186" t="str">
        <f t="shared" si="38"/>
        <v/>
      </c>
      <c r="M47" s="186" t="str">
        <f t="shared" si="38"/>
        <v/>
      </c>
      <c r="N47" s="186" t="str">
        <f t="shared" si="38"/>
        <v/>
      </c>
      <c r="O47" s="187">
        <f>O46/O22</f>
        <v>0.17647058823529413</v>
      </c>
    </row>
    <row r="48" spans="1:15" x14ac:dyDescent="0.25">
      <c r="A48" s="10" t="s">
        <v>62</v>
      </c>
      <c r="B48" s="81" t="s">
        <v>306</v>
      </c>
      <c r="C48" s="392">
        <v>0</v>
      </c>
      <c r="D48" s="379">
        <v>0</v>
      </c>
      <c r="E48" s="40"/>
      <c r="F48" s="40"/>
      <c r="G48" s="269"/>
      <c r="H48" s="269"/>
      <c r="I48" s="269"/>
      <c r="J48" s="269"/>
      <c r="K48" s="269"/>
      <c r="L48" s="269"/>
      <c r="M48" s="269"/>
      <c r="N48" s="304"/>
      <c r="O48" s="81">
        <f>SUM(C48:N48)</f>
        <v>0</v>
      </c>
    </row>
    <row r="49" spans="1:15" x14ac:dyDescent="0.25">
      <c r="A49" s="10" t="s">
        <v>63</v>
      </c>
      <c r="B49" s="158" t="s">
        <v>69</v>
      </c>
      <c r="C49" s="383">
        <f>C48/C22</f>
        <v>0</v>
      </c>
      <c r="D49" s="383">
        <f t="shared" ref="D49" si="39">D48/D22</f>
        <v>0</v>
      </c>
      <c r="E49" s="186" t="str">
        <f>IFERROR(E48/E$22,"")</f>
        <v/>
      </c>
      <c r="F49" s="186" t="str">
        <f t="shared" ref="F49:N49" si="40">IFERROR(F48/F$22,"")</f>
        <v/>
      </c>
      <c r="G49" s="186" t="str">
        <f t="shared" si="40"/>
        <v/>
      </c>
      <c r="H49" s="186" t="str">
        <f t="shared" si="40"/>
        <v/>
      </c>
      <c r="I49" s="186" t="str">
        <f t="shared" si="40"/>
        <v/>
      </c>
      <c r="J49" s="186" t="str">
        <f t="shared" si="40"/>
        <v/>
      </c>
      <c r="K49" s="186" t="str">
        <f t="shared" si="40"/>
        <v/>
      </c>
      <c r="L49" s="186" t="str">
        <f t="shared" si="40"/>
        <v/>
      </c>
      <c r="M49" s="186" t="str">
        <f t="shared" si="40"/>
        <v/>
      </c>
      <c r="N49" s="186" t="str">
        <f t="shared" si="40"/>
        <v/>
      </c>
      <c r="O49" s="187">
        <f>O48/O22</f>
        <v>0</v>
      </c>
    </row>
    <row r="50" spans="1:15" x14ac:dyDescent="0.25">
      <c r="A50" s="10" t="s">
        <v>64</v>
      </c>
      <c r="B50" s="188" t="s">
        <v>168</v>
      </c>
      <c r="C50" s="384">
        <v>0</v>
      </c>
      <c r="D50" s="379">
        <v>0</v>
      </c>
      <c r="E50" s="40"/>
      <c r="F50" s="40"/>
      <c r="G50" s="269"/>
      <c r="H50" s="269"/>
      <c r="I50" s="269"/>
      <c r="J50" s="269"/>
      <c r="K50" s="269"/>
      <c r="L50" s="269"/>
      <c r="M50" s="269"/>
      <c r="N50" s="304"/>
      <c r="O50" s="81">
        <f>SUM(C50:N50)</f>
        <v>0</v>
      </c>
    </row>
    <row r="51" spans="1:15" x14ac:dyDescent="0.25">
      <c r="A51" s="10" t="s">
        <v>65</v>
      </c>
      <c r="B51" s="158" t="s">
        <v>69</v>
      </c>
      <c r="C51" s="383">
        <f>C50/C22</f>
        <v>0</v>
      </c>
      <c r="D51" s="383">
        <f t="shared" ref="D51" si="41">D50/D22</f>
        <v>0</v>
      </c>
      <c r="E51" s="186" t="str">
        <f>IFERROR(E50/E$22,"")</f>
        <v/>
      </c>
      <c r="F51" s="186" t="str">
        <f t="shared" ref="F51:N51" si="42">IFERROR(F50/F$22,"")</f>
        <v/>
      </c>
      <c r="G51" s="186" t="str">
        <f t="shared" si="42"/>
        <v/>
      </c>
      <c r="H51" s="186" t="str">
        <f t="shared" si="42"/>
        <v/>
      </c>
      <c r="I51" s="186" t="str">
        <f t="shared" si="42"/>
        <v/>
      </c>
      <c r="J51" s="186" t="str">
        <f t="shared" si="42"/>
        <v/>
      </c>
      <c r="K51" s="186" t="str">
        <f t="shared" si="42"/>
        <v/>
      </c>
      <c r="L51" s="186" t="str">
        <f t="shared" si="42"/>
        <v/>
      </c>
      <c r="M51" s="186" t="str">
        <f t="shared" si="42"/>
        <v/>
      </c>
      <c r="N51" s="186" t="str">
        <f t="shared" si="42"/>
        <v/>
      </c>
      <c r="O51" s="187">
        <f>O50/O22</f>
        <v>0</v>
      </c>
    </row>
    <row r="52" spans="1:15" ht="24.75" x14ac:dyDescent="0.25">
      <c r="A52" s="10" t="s">
        <v>155</v>
      </c>
      <c r="B52" s="188" t="s">
        <v>169</v>
      </c>
      <c r="C52" s="392">
        <v>0</v>
      </c>
      <c r="D52" s="379">
        <v>0</v>
      </c>
      <c r="E52" s="40"/>
      <c r="F52" s="40"/>
      <c r="G52" s="269"/>
      <c r="H52" s="269"/>
      <c r="I52" s="269"/>
      <c r="J52" s="269"/>
      <c r="K52" s="269"/>
      <c r="L52" s="269"/>
      <c r="M52" s="269"/>
      <c r="N52" s="304"/>
      <c r="O52" s="81">
        <f>SUM(C52:N52)</f>
        <v>0</v>
      </c>
    </row>
    <row r="53" spans="1:15" x14ac:dyDescent="0.25">
      <c r="A53" s="10" t="s">
        <v>66</v>
      </c>
      <c r="B53" s="158" t="s">
        <v>69</v>
      </c>
      <c r="C53" s="383">
        <f>C52/C22</f>
        <v>0</v>
      </c>
      <c r="D53" s="383">
        <f t="shared" ref="D53" si="43">D52/D22</f>
        <v>0</v>
      </c>
      <c r="E53" s="186" t="str">
        <f>IFERROR(E52/E$22,"")</f>
        <v/>
      </c>
      <c r="F53" s="186" t="str">
        <f t="shared" ref="F53:N53" si="44">IFERROR(F52/F$22,"")</f>
        <v/>
      </c>
      <c r="G53" s="186" t="str">
        <f t="shared" si="44"/>
        <v/>
      </c>
      <c r="H53" s="186" t="str">
        <f t="shared" si="44"/>
        <v/>
      </c>
      <c r="I53" s="186" t="str">
        <f t="shared" si="44"/>
        <v/>
      </c>
      <c r="J53" s="186" t="str">
        <f t="shared" si="44"/>
        <v/>
      </c>
      <c r="K53" s="186" t="str">
        <f t="shared" si="44"/>
        <v/>
      </c>
      <c r="L53" s="186" t="str">
        <f t="shared" si="44"/>
        <v/>
      </c>
      <c r="M53" s="186" t="str">
        <f t="shared" si="44"/>
        <v/>
      </c>
      <c r="N53" s="186" t="str">
        <f t="shared" si="44"/>
        <v/>
      </c>
      <c r="O53" s="187">
        <f>O52/O22</f>
        <v>0</v>
      </c>
    </row>
    <row r="54" spans="1:15" x14ac:dyDescent="0.25">
      <c r="A54" s="10" t="s">
        <v>72</v>
      </c>
      <c r="B54" s="81" t="s">
        <v>290</v>
      </c>
      <c r="C54" s="384">
        <v>0</v>
      </c>
      <c r="D54" s="379">
        <v>1</v>
      </c>
      <c r="E54" s="40"/>
      <c r="F54" s="40"/>
      <c r="G54" s="269"/>
      <c r="H54" s="269"/>
      <c r="I54" s="269"/>
      <c r="J54" s="269"/>
      <c r="K54" s="269"/>
      <c r="L54" s="269"/>
      <c r="M54" s="269"/>
      <c r="N54" s="304"/>
      <c r="O54" s="81">
        <f>SUM(C54:N54)</f>
        <v>1</v>
      </c>
    </row>
    <row r="55" spans="1:15" ht="15.75" thickBot="1" x14ac:dyDescent="0.3">
      <c r="A55" s="10" t="s">
        <v>73</v>
      </c>
      <c r="B55" s="161" t="s">
        <v>69</v>
      </c>
      <c r="C55" s="390">
        <f>C54/C22</f>
        <v>0</v>
      </c>
      <c r="D55" s="388">
        <f t="shared" ref="D55" si="45">D54/D22</f>
        <v>0.1111111111111111</v>
      </c>
      <c r="E55" s="186" t="str">
        <f>IFERROR(E54/E$22,"")</f>
        <v/>
      </c>
      <c r="F55" s="186" t="str">
        <f t="shared" ref="F55:N55" si="46">IFERROR(F54/F$22,"")</f>
        <v/>
      </c>
      <c r="G55" s="186" t="str">
        <f t="shared" si="46"/>
        <v/>
      </c>
      <c r="H55" s="186" t="str">
        <f t="shared" si="46"/>
        <v/>
      </c>
      <c r="I55" s="186" t="str">
        <f t="shared" si="46"/>
        <v/>
      </c>
      <c r="J55" s="186" t="str">
        <f t="shared" si="46"/>
        <v/>
      </c>
      <c r="K55" s="186" t="str">
        <f t="shared" si="46"/>
        <v/>
      </c>
      <c r="L55" s="186" t="str">
        <f t="shared" si="46"/>
        <v/>
      </c>
      <c r="M55" s="186" t="str">
        <f t="shared" si="46"/>
        <v/>
      </c>
      <c r="N55" s="186" t="str">
        <f t="shared" si="46"/>
        <v/>
      </c>
      <c r="O55" s="194">
        <f>O54/O22</f>
        <v>5.8823529411764705E-2</v>
      </c>
    </row>
    <row r="56" spans="1:15" ht="20.100000000000001" customHeight="1" thickBot="1" x14ac:dyDescent="0.3">
      <c r="A56" s="21" t="s">
        <v>338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" thickBot="1" x14ac:dyDescent="0.3">
      <c r="A57" s="59" t="s">
        <v>6</v>
      </c>
      <c r="B57" s="53" t="s">
        <v>0</v>
      </c>
      <c r="C57" s="54" t="s">
        <v>372</v>
      </c>
      <c r="D57" s="54" t="s">
        <v>373</v>
      </c>
      <c r="E57" s="54" t="s">
        <v>374</v>
      </c>
      <c r="F57" s="340" t="s">
        <v>375</v>
      </c>
      <c r="G57" s="54" t="s">
        <v>376</v>
      </c>
      <c r="H57" s="54" t="s">
        <v>377</v>
      </c>
      <c r="I57" s="54" t="s">
        <v>378</v>
      </c>
      <c r="J57" s="54" t="s">
        <v>379</v>
      </c>
      <c r="K57" s="54" t="s">
        <v>380</v>
      </c>
      <c r="L57" s="54" t="s">
        <v>381</v>
      </c>
      <c r="M57" s="54" t="s">
        <v>382</v>
      </c>
      <c r="N57" s="54" t="s">
        <v>383</v>
      </c>
      <c r="O57" s="172" t="s">
        <v>105</v>
      </c>
    </row>
    <row r="58" spans="1:15" ht="15.75" thickBot="1" x14ac:dyDescent="0.3">
      <c r="A58" s="29" t="s">
        <v>74</v>
      </c>
      <c r="B58" s="26" t="s">
        <v>292</v>
      </c>
      <c r="C58" s="389">
        <v>3</v>
      </c>
      <c r="D58" s="389">
        <v>7</v>
      </c>
      <c r="E58" s="272"/>
      <c r="F58" s="17"/>
      <c r="G58" s="17"/>
      <c r="H58" s="272"/>
      <c r="I58" s="272"/>
      <c r="J58" s="272"/>
      <c r="K58" s="272"/>
      <c r="L58" s="272"/>
      <c r="M58" s="272"/>
      <c r="N58" s="272"/>
      <c r="O58" s="26">
        <f>SUM(C58:N58)</f>
        <v>10</v>
      </c>
    </row>
    <row r="59" spans="1:15" x14ac:dyDescent="0.25">
      <c r="A59" s="29" t="s">
        <v>75</v>
      </c>
      <c r="B59" s="196" t="s">
        <v>297</v>
      </c>
      <c r="C59" s="382">
        <v>3</v>
      </c>
      <c r="D59" s="377">
        <v>3</v>
      </c>
      <c r="E59" s="177"/>
      <c r="F59" s="177"/>
      <c r="G59" s="268"/>
      <c r="H59" s="268"/>
      <c r="I59" s="268"/>
      <c r="J59" s="268"/>
      <c r="K59" s="268"/>
      <c r="L59" s="268"/>
      <c r="M59" s="268"/>
      <c r="N59" s="303"/>
      <c r="O59" s="27">
        <f>SUM(C59:N59)</f>
        <v>6</v>
      </c>
    </row>
    <row r="60" spans="1:15" x14ac:dyDescent="0.25">
      <c r="A60" s="29" t="s">
        <v>76</v>
      </c>
      <c r="B60" s="195" t="s">
        <v>80</v>
      </c>
      <c r="C60" s="383">
        <f>C59/C58</f>
        <v>1</v>
      </c>
      <c r="D60" s="383">
        <f t="shared" ref="D60" si="47">D59/D58</f>
        <v>0.42857142857142855</v>
      </c>
      <c r="E60" s="186" t="str">
        <f>IFERROR(E59/E$58,"")</f>
        <v/>
      </c>
      <c r="F60" s="186" t="str">
        <f t="shared" ref="F60:N60" si="48">IFERROR(F59/F$58,"")</f>
        <v/>
      </c>
      <c r="G60" s="186" t="str">
        <f t="shared" si="48"/>
        <v/>
      </c>
      <c r="H60" s="186" t="str">
        <f t="shared" si="48"/>
        <v/>
      </c>
      <c r="I60" s="186" t="str">
        <f t="shared" si="48"/>
        <v/>
      </c>
      <c r="J60" s="186" t="str">
        <f t="shared" si="48"/>
        <v/>
      </c>
      <c r="K60" s="186" t="str">
        <f t="shared" si="48"/>
        <v/>
      </c>
      <c r="L60" s="186" t="str">
        <f t="shared" si="48"/>
        <v/>
      </c>
      <c r="M60" s="186" t="str">
        <f t="shared" si="48"/>
        <v/>
      </c>
      <c r="N60" s="186" t="str">
        <f t="shared" si="48"/>
        <v/>
      </c>
      <c r="O60" s="232">
        <f>O59/O58</f>
        <v>0.6</v>
      </c>
    </row>
    <row r="61" spans="1:15" x14ac:dyDescent="0.25">
      <c r="A61" s="29" t="s">
        <v>87</v>
      </c>
      <c r="B61" s="197" t="s">
        <v>78</v>
      </c>
      <c r="C61" s="384">
        <v>1</v>
      </c>
      <c r="D61" s="379">
        <v>4</v>
      </c>
      <c r="E61" s="40"/>
      <c r="F61" s="40"/>
      <c r="G61" s="269"/>
      <c r="H61" s="269"/>
      <c r="I61" s="269"/>
      <c r="J61" s="269"/>
      <c r="K61" s="269"/>
      <c r="L61" s="269"/>
      <c r="M61" s="269"/>
      <c r="N61" s="304"/>
      <c r="O61" s="198">
        <f>SUM(C61:N61)</f>
        <v>5</v>
      </c>
    </row>
    <row r="62" spans="1:15" x14ac:dyDescent="0.25">
      <c r="A62" s="29" t="s">
        <v>88</v>
      </c>
      <c r="B62" s="195" t="s">
        <v>80</v>
      </c>
      <c r="C62" s="383">
        <f>C61/C58</f>
        <v>0.33333333333333331</v>
      </c>
      <c r="D62" s="383">
        <f t="shared" ref="D62" si="49">D61/D58</f>
        <v>0.5714285714285714</v>
      </c>
      <c r="E62" s="186" t="str">
        <f>IFERROR(E61/E$58,"")</f>
        <v/>
      </c>
      <c r="F62" s="186" t="str">
        <f t="shared" ref="F62:N62" si="50">IFERROR(F61/F$58,"")</f>
        <v/>
      </c>
      <c r="G62" s="186" t="str">
        <f t="shared" si="50"/>
        <v/>
      </c>
      <c r="H62" s="186" t="str">
        <f t="shared" si="50"/>
        <v/>
      </c>
      <c r="I62" s="186" t="str">
        <f t="shared" si="50"/>
        <v/>
      </c>
      <c r="J62" s="186" t="str">
        <f t="shared" si="50"/>
        <v/>
      </c>
      <c r="K62" s="186" t="str">
        <f t="shared" si="50"/>
        <v/>
      </c>
      <c r="L62" s="186" t="str">
        <f t="shared" si="50"/>
        <v/>
      </c>
      <c r="M62" s="186" t="str">
        <f t="shared" si="50"/>
        <v/>
      </c>
      <c r="N62" s="186" t="str">
        <f t="shared" si="50"/>
        <v/>
      </c>
      <c r="O62" s="232">
        <f>O61/O58</f>
        <v>0.5</v>
      </c>
    </row>
    <row r="63" spans="1:15" x14ac:dyDescent="0.25">
      <c r="A63" s="29" t="s">
        <v>89</v>
      </c>
      <c r="B63" s="197" t="s">
        <v>300</v>
      </c>
      <c r="C63" s="384">
        <v>1</v>
      </c>
      <c r="D63" s="379">
        <v>1</v>
      </c>
      <c r="E63" s="40"/>
      <c r="F63" s="40"/>
      <c r="G63" s="269"/>
      <c r="H63" s="269"/>
      <c r="I63" s="269"/>
      <c r="J63" s="269"/>
      <c r="K63" s="269"/>
      <c r="L63" s="269"/>
      <c r="M63" s="269"/>
      <c r="N63" s="304"/>
      <c r="O63" s="198">
        <f>SUM(C63:N63)</f>
        <v>2</v>
      </c>
    </row>
    <row r="64" spans="1:15" x14ac:dyDescent="0.25">
      <c r="A64" s="29" t="s">
        <v>90</v>
      </c>
      <c r="B64" s="184" t="s">
        <v>80</v>
      </c>
      <c r="C64" s="383">
        <f>C63/C58</f>
        <v>0.33333333333333331</v>
      </c>
      <c r="D64" s="383">
        <f t="shared" ref="D64" si="51">D63/D58</f>
        <v>0.14285714285714285</v>
      </c>
      <c r="E64" s="186" t="str">
        <f>IFERROR(E63/E$58,"")</f>
        <v/>
      </c>
      <c r="F64" s="186" t="str">
        <f t="shared" ref="F64:N64" si="52">IFERROR(F63/F$58,"")</f>
        <v/>
      </c>
      <c r="G64" s="186" t="str">
        <f t="shared" si="52"/>
        <v/>
      </c>
      <c r="H64" s="186" t="str">
        <f t="shared" si="52"/>
        <v/>
      </c>
      <c r="I64" s="186" t="str">
        <f t="shared" si="52"/>
        <v/>
      </c>
      <c r="J64" s="186" t="str">
        <f t="shared" si="52"/>
        <v/>
      </c>
      <c r="K64" s="186" t="str">
        <f t="shared" si="52"/>
        <v/>
      </c>
      <c r="L64" s="186" t="str">
        <f t="shared" si="52"/>
        <v/>
      </c>
      <c r="M64" s="186" t="str">
        <f t="shared" si="52"/>
        <v/>
      </c>
      <c r="N64" s="186" t="str">
        <f t="shared" si="52"/>
        <v/>
      </c>
      <c r="O64" s="232">
        <f>O63/O58</f>
        <v>0.2</v>
      </c>
    </row>
    <row r="65" spans="1:15" x14ac:dyDescent="0.25">
      <c r="A65" s="29" t="s">
        <v>91</v>
      </c>
      <c r="B65" s="197" t="s">
        <v>301</v>
      </c>
      <c r="C65" s="379">
        <f>C61-C67</f>
        <v>1</v>
      </c>
      <c r="D65" s="379">
        <f>D61-D67</f>
        <v>4</v>
      </c>
      <c r="E65" s="40"/>
      <c r="F65" s="40"/>
      <c r="G65" s="269"/>
      <c r="H65" s="269"/>
      <c r="I65" s="269"/>
      <c r="J65" s="269"/>
      <c r="K65" s="269"/>
      <c r="L65" s="269"/>
      <c r="M65" s="269"/>
      <c r="N65" s="304"/>
      <c r="O65" s="198">
        <f>SUM(C65:N65)</f>
        <v>5</v>
      </c>
    </row>
    <row r="66" spans="1:15" ht="15.75" thickBot="1" x14ac:dyDescent="0.3">
      <c r="A66" s="29" t="s">
        <v>92</v>
      </c>
      <c r="B66" s="199" t="s">
        <v>80</v>
      </c>
      <c r="C66" s="406">
        <f>C65/C58</f>
        <v>0.33333333333333331</v>
      </c>
      <c r="D66" s="385">
        <f>D65/D58</f>
        <v>0.5714285714285714</v>
      </c>
      <c r="E66" s="186" t="str">
        <f>IFERROR(E65/E$58,"")</f>
        <v/>
      </c>
      <c r="F66" s="186" t="str">
        <f t="shared" ref="F66:N66" si="53">IFERROR(F65/F$58,"")</f>
        <v/>
      </c>
      <c r="G66" s="186" t="str">
        <f t="shared" si="53"/>
        <v/>
      </c>
      <c r="H66" s="186" t="str">
        <f t="shared" si="53"/>
        <v/>
      </c>
      <c r="I66" s="186" t="str">
        <f t="shared" si="53"/>
        <v/>
      </c>
      <c r="J66" s="186" t="str">
        <f t="shared" si="53"/>
        <v/>
      </c>
      <c r="K66" s="186" t="str">
        <f t="shared" si="53"/>
        <v/>
      </c>
      <c r="L66" s="186" t="str">
        <f t="shared" si="53"/>
        <v/>
      </c>
      <c r="M66" s="186" t="str">
        <f t="shared" si="53"/>
        <v/>
      </c>
      <c r="N66" s="186" t="str">
        <f t="shared" si="53"/>
        <v/>
      </c>
      <c r="O66" s="233">
        <f>O65/O58</f>
        <v>0.5</v>
      </c>
    </row>
    <row r="67" spans="1:15" ht="15.75" thickTop="1" x14ac:dyDescent="0.25">
      <c r="A67" s="29" t="s">
        <v>93</v>
      </c>
      <c r="B67" s="210" t="s">
        <v>302</v>
      </c>
      <c r="C67" s="407">
        <f>C69+C71+C73+C75+C77</f>
        <v>0</v>
      </c>
      <c r="D67" s="407">
        <f>D69+D71+D73+D75+D77</f>
        <v>0</v>
      </c>
      <c r="E67" s="191"/>
      <c r="F67" s="191"/>
      <c r="G67" s="344"/>
      <c r="H67" s="344"/>
      <c r="I67" s="344"/>
      <c r="J67" s="344"/>
      <c r="K67" s="344"/>
      <c r="L67" s="344"/>
      <c r="M67" s="344"/>
      <c r="N67" s="374"/>
      <c r="O67" s="209">
        <f>SUM(C67:N67)</f>
        <v>0</v>
      </c>
    </row>
    <row r="68" spans="1:15" ht="15.75" thickBot="1" x14ac:dyDescent="0.3">
      <c r="A68" s="29" t="s">
        <v>94</v>
      </c>
      <c r="B68" s="199" t="s">
        <v>80</v>
      </c>
      <c r="C68" s="406">
        <f>C67/C58</f>
        <v>0</v>
      </c>
      <c r="D68" s="411">
        <f t="shared" ref="D68" si="54">D67/D58</f>
        <v>0</v>
      </c>
      <c r="E68" s="186" t="str">
        <f>IFERROR(E67/E$58,"")</f>
        <v/>
      </c>
      <c r="F68" s="186" t="str">
        <f t="shared" ref="F68:N68" si="55">IFERROR(F67/F$58,"")</f>
        <v/>
      </c>
      <c r="G68" s="186" t="str">
        <f t="shared" si="55"/>
        <v/>
      </c>
      <c r="H68" s="186" t="str">
        <f t="shared" si="55"/>
        <v/>
      </c>
      <c r="I68" s="186" t="str">
        <f t="shared" si="55"/>
        <v/>
      </c>
      <c r="J68" s="186" t="str">
        <f t="shared" si="55"/>
        <v/>
      </c>
      <c r="K68" s="186" t="str">
        <f t="shared" si="55"/>
        <v/>
      </c>
      <c r="L68" s="186" t="str">
        <f t="shared" si="55"/>
        <v/>
      </c>
      <c r="M68" s="186" t="str">
        <f t="shared" si="55"/>
        <v/>
      </c>
      <c r="N68" s="186" t="str">
        <f t="shared" si="55"/>
        <v/>
      </c>
      <c r="O68" s="233">
        <f>O67/O58</f>
        <v>0</v>
      </c>
    </row>
    <row r="69" spans="1:15" ht="15.75" thickTop="1" x14ac:dyDescent="0.25">
      <c r="A69" s="29" t="s">
        <v>95</v>
      </c>
      <c r="B69" s="200" t="s">
        <v>307</v>
      </c>
      <c r="C69" s="409">
        <v>0</v>
      </c>
      <c r="D69" s="410">
        <v>0</v>
      </c>
      <c r="E69" s="201"/>
      <c r="F69" s="201"/>
      <c r="G69" s="342"/>
      <c r="H69" s="342"/>
      <c r="I69" s="342"/>
      <c r="J69" s="342"/>
      <c r="K69" s="342"/>
      <c r="L69" s="342"/>
      <c r="M69" s="342"/>
      <c r="N69" s="375"/>
      <c r="O69" s="28">
        <f>SUM(C69:N69)</f>
        <v>0</v>
      </c>
    </row>
    <row r="70" spans="1:15" x14ac:dyDescent="0.25">
      <c r="A70" s="29" t="s">
        <v>96</v>
      </c>
      <c r="B70" s="195" t="s">
        <v>80</v>
      </c>
      <c r="C70" s="405">
        <f>C69/C58</f>
        <v>0</v>
      </c>
      <c r="D70" s="383">
        <f t="shared" ref="D70" si="56">D69/D58</f>
        <v>0</v>
      </c>
      <c r="E70" s="186" t="str">
        <f>IFERROR(E69/E$58,"")</f>
        <v/>
      </c>
      <c r="F70" s="186" t="str">
        <f t="shared" ref="F70:N70" si="57">IFERROR(F69/F$58,"")</f>
        <v/>
      </c>
      <c r="G70" s="186" t="str">
        <f t="shared" si="57"/>
        <v/>
      </c>
      <c r="H70" s="186" t="str">
        <f t="shared" si="57"/>
        <v/>
      </c>
      <c r="I70" s="186" t="str">
        <f t="shared" si="57"/>
        <v/>
      </c>
      <c r="J70" s="186" t="str">
        <f t="shared" si="57"/>
        <v/>
      </c>
      <c r="K70" s="186" t="str">
        <f t="shared" si="57"/>
        <v/>
      </c>
      <c r="L70" s="186" t="str">
        <f t="shared" si="57"/>
        <v/>
      </c>
      <c r="M70" s="186" t="str">
        <f t="shared" si="57"/>
        <v/>
      </c>
      <c r="N70" s="186" t="str">
        <f t="shared" si="57"/>
        <v/>
      </c>
      <c r="O70" s="232">
        <f>O69/O58</f>
        <v>0</v>
      </c>
    </row>
    <row r="71" spans="1:15" x14ac:dyDescent="0.25">
      <c r="A71" s="29" t="s">
        <v>97</v>
      </c>
      <c r="B71" s="200" t="s">
        <v>308</v>
      </c>
      <c r="C71" s="408">
        <v>0</v>
      </c>
      <c r="D71" s="410">
        <v>0</v>
      </c>
      <c r="E71" s="201"/>
      <c r="F71" s="201"/>
      <c r="G71" s="342"/>
      <c r="H71" s="342"/>
      <c r="I71" s="342"/>
      <c r="J71" s="342"/>
      <c r="K71" s="342"/>
      <c r="L71" s="342"/>
      <c r="M71" s="342"/>
      <c r="N71" s="375"/>
      <c r="O71" s="28">
        <f>SUM(C71:N71)</f>
        <v>0</v>
      </c>
    </row>
    <row r="72" spans="1:15" x14ac:dyDescent="0.25">
      <c r="A72" s="29" t="s">
        <v>98</v>
      </c>
      <c r="B72" s="184" t="s">
        <v>80</v>
      </c>
      <c r="C72" s="383">
        <f>C71/C58</f>
        <v>0</v>
      </c>
      <c r="D72" s="383">
        <f t="shared" ref="D72" si="58">D71/D58</f>
        <v>0</v>
      </c>
      <c r="E72" s="186" t="str">
        <f>IFERROR(E71/E$58,"")</f>
        <v/>
      </c>
      <c r="F72" s="186" t="str">
        <f t="shared" ref="F72:N72" si="59">IFERROR(F71/F$58,"")</f>
        <v/>
      </c>
      <c r="G72" s="186" t="str">
        <f t="shared" si="59"/>
        <v/>
      </c>
      <c r="H72" s="186" t="str">
        <f t="shared" si="59"/>
        <v/>
      </c>
      <c r="I72" s="186" t="str">
        <f t="shared" si="59"/>
        <v/>
      </c>
      <c r="J72" s="186" t="str">
        <f t="shared" si="59"/>
        <v/>
      </c>
      <c r="K72" s="186" t="str">
        <f t="shared" si="59"/>
        <v/>
      </c>
      <c r="L72" s="186" t="str">
        <f t="shared" si="59"/>
        <v/>
      </c>
      <c r="M72" s="186" t="str">
        <f t="shared" si="59"/>
        <v/>
      </c>
      <c r="N72" s="186" t="str">
        <f t="shared" si="59"/>
        <v/>
      </c>
      <c r="O72" s="232">
        <f>O71/O58</f>
        <v>0</v>
      </c>
    </row>
    <row r="73" spans="1:15" ht="23.25" x14ac:dyDescent="0.25">
      <c r="A73" s="29" t="s">
        <v>99</v>
      </c>
      <c r="B73" s="202" t="s">
        <v>303</v>
      </c>
      <c r="C73" s="384">
        <v>0</v>
      </c>
      <c r="D73" s="379">
        <v>0</v>
      </c>
      <c r="E73" s="40"/>
      <c r="F73" s="40"/>
      <c r="G73" s="269"/>
      <c r="H73" s="269"/>
      <c r="I73" s="269"/>
      <c r="J73" s="269"/>
      <c r="K73" s="269"/>
      <c r="L73" s="269"/>
      <c r="M73" s="269"/>
      <c r="N73" s="304"/>
      <c r="O73" s="198">
        <f>SUM(C73:N73)</f>
        <v>0</v>
      </c>
    </row>
    <row r="74" spans="1:15" x14ac:dyDescent="0.25">
      <c r="A74" s="29" t="s">
        <v>100</v>
      </c>
      <c r="B74" s="184" t="s">
        <v>80</v>
      </c>
      <c r="C74" s="383">
        <f>C73/C58</f>
        <v>0</v>
      </c>
      <c r="D74" s="383">
        <f t="shared" ref="D74" si="60">D73/D58</f>
        <v>0</v>
      </c>
      <c r="E74" s="186" t="str">
        <f>IFERROR(E73/E$58,"")</f>
        <v/>
      </c>
      <c r="F74" s="186" t="str">
        <f t="shared" ref="F74:N74" si="61">IFERROR(F73/F$58,"")</f>
        <v/>
      </c>
      <c r="G74" s="186" t="str">
        <f t="shared" si="61"/>
        <v/>
      </c>
      <c r="H74" s="186" t="str">
        <f t="shared" si="61"/>
        <v/>
      </c>
      <c r="I74" s="186" t="str">
        <f t="shared" si="61"/>
        <v/>
      </c>
      <c r="J74" s="186" t="str">
        <f t="shared" si="61"/>
        <v/>
      </c>
      <c r="K74" s="186" t="str">
        <f t="shared" si="61"/>
        <v/>
      </c>
      <c r="L74" s="186" t="str">
        <f t="shared" si="61"/>
        <v/>
      </c>
      <c r="M74" s="186" t="str">
        <f t="shared" si="61"/>
        <v/>
      </c>
      <c r="N74" s="186" t="str">
        <f t="shared" si="61"/>
        <v/>
      </c>
      <c r="O74" s="232">
        <f>O73/O58</f>
        <v>0</v>
      </c>
    </row>
    <row r="75" spans="1:15" ht="23.25" x14ac:dyDescent="0.25">
      <c r="A75" s="29" t="s">
        <v>101</v>
      </c>
      <c r="B75" s="202" t="s">
        <v>304</v>
      </c>
      <c r="C75" s="392">
        <v>0</v>
      </c>
      <c r="D75" s="379">
        <v>0</v>
      </c>
      <c r="E75" s="40"/>
      <c r="F75" s="40"/>
      <c r="G75" s="269"/>
      <c r="H75" s="269"/>
      <c r="I75" s="269"/>
      <c r="J75" s="269"/>
      <c r="K75" s="269"/>
      <c r="L75" s="269"/>
      <c r="M75" s="269"/>
      <c r="N75" s="304"/>
      <c r="O75" s="198">
        <f>SUM(C75:N75)</f>
        <v>0</v>
      </c>
    </row>
    <row r="76" spans="1:15" x14ac:dyDescent="0.25">
      <c r="A76" s="29" t="s">
        <v>102</v>
      </c>
      <c r="B76" s="184" t="s">
        <v>80</v>
      </c>
      <c r="C76" s="383">
        <f>C75/C58</f>
        <v>0</v>
      </c>
      <c r="D76" s="383">
        <f t="shared" ref="D76" si="62">D75/D58</f>
        <v>0</v>
      </c>
      <c r="E76" s="186" t="str">
        <f>IFERROR(E75/E$58,"")</f>
        <v/>
      </c>
      <c r="F76" s="186" t="str">
        <f t="shared" ref="F76:N76" si="63">IFERROR(F75/F$58,"")</f>
        <v/>
      </c>
      <c r="G76" s="186" t="str">
        <f t="shared" si="63"/>
        <v/>
      </c>
      <c r="H76" s="186" t="str">
        <f t="shared" si="63"/>
        <v/>
      </c>
      <c r="I76" s="186" t="str">
        <f t="shared" si="63"/>
        <v/>
      </c>
      <c r="J76" s="186" t="str">
        <f t="shared" si="63"/>
        <v/>
      </c>
      <c r="K76" s="186" t="str">
        <f t="shared" si="63"/>
        <v/>
      </c>
      <c r="L76" s="186" t="str">
        <f t="shared" si="63"/>
        <v/>
      </c>
      <c r="M76" s="186" t="str">
        <f t="shared" si="63"/>
        <v/>
      </c>
      <c r="N76" s="186" t="str">
        <f t="shared" si="63"/>
        <v/>
      </c>
      <c r="O76" s="232">
        <f>O75/O58</f>
        <v>0</v>
      </c>
    </row>
    <row r="77" spans="1:15" x14ac:dyDescent="0.25">
      <c r="A77" s="29" t="s">
        <v>103</v>
      </c>
      <c r="B77" s="202" t="s">
        <v>305</v>
      </c>
      <c r="C77" s="392">
        <v>0</v>
      </c>
      <c r="D77" s="379">
        <v>0</v>
      </c>
      <c r="E77" s="40"/>
      <c r="F77" s="40"/>
      <c r="G77" s="269"/>
      <c r="H77" s="269"/>
      <c r="I77" s="269"/>
      <c r="J77" s="269"/>
      <c r="K77" s="269"/>
      <c r="L77" s="269"/>
      <c r="M77" s="269"/>
      <c r="N77" s="304"/>
      <c r="O77" s="198">
        <f>SUM(C77:N77)</f>
        <v>0</v>
      </c>
    </row>
    <row r="78" spans="1:15" x14ac:dyDescent="0.25">
      <c r="A78" s="29" t="s">
        <v>104</v>
      </c>
      <c r="B78" s="184" t="s">
        <v>80</v>
      </c>
      <c r="C78" s="383">
        <f>C77/C58</f>
        <v>0</v>
      </c>
      <c r="D78" s="383">
        <f t="shared" ref="D78" si="64">D77/D58</f>
        <v>0</v>
      </c>
      <c r="E78" s="186" t="str">
        <f>IFERROR(E77/E$58,"")</f>
        <v/>
      </c>
      <c r="F78" s="186" t="str">
        <f t="shared" ref="F78:N78" si="65">IFERROR(F77/F$58,"")</f>
        <v/>
      </c>
      <c r="G78" s="186" t="str">
        <f t="shared" si="65"/>
        <v/>
      </c>
      <c r="H78" s="186" t="str">
        <f t="shared" si="65"/>
        <v/>
      </c>
      <c r="I78" s="186" t="str">
        <f t="shared" si="65"/>
        <v/>
      </c>
      <c r="J78" s="186" t="str">
        <f t="shared" si="65"/>
        <v/>
      </c>
      <c r="K78" s="186" t="str">
        <f t="shared" si="65"/>
        <v/>
      </c>
      <c r="L78" s="186" t="str">
        <f t="shared" si="65"/>
        <v/>
      </c>
      <c r="M78" s="186" t="str">
        <f t="shared" si="65"/>
        <v/>
      </c>
      <c r="N78" s="186" t="str">
        <f t="shared" si="65"/>
        <v/>
      </c>
      <c r="O78" s="232">
        <f>O77/O58</f>
        <v>0</v>
      </c>
    </row>
    <row r="79" spans="1:15" x14ac:dyDescent="0.25">
      <c r="A79" s="29" t="s">
        <v>156</v>
      </c>
      <c r="B79" s="197" t="s">
        <v>79</v>
      </c>
      <c r="C79" s="384">
        <v>0</v>
      </c>
      <c r="D79" s="379">
        <v>0</v>
      </c>
      <c r="E79" s="40"/>
      <c r="F79" s="40"/>
      <c r="G79" s="269"/>
      <c r="H79" s="269"/>
      <c r="I79" s="269"/>
      <c r="J79" s="269"/>
      <c r="K79" s="269"/>
      <c r="L79" s="269"/>
      <c r="M79" s="269"/>
      <c r="N79" s="304"/>
      <c r="O79" s="198">
        <f>SUM(C79:N79)</f>
        <v>0</v>
      </c>
    </row>
    <row r="80" spans="1:15" x14ac:dyDescent="0.25">
      <c r="A80" s="29" t="s">
        <v>157</v>
      </c>
      <c r="B80" s="184" t="s">
        <v>80</v>
      </c>
      <c r="C80" s="383">
        <f>C79/C58</f>
        <v>0</v>
      </c>
      <c r="D80" s="383">
        <f t="shared" ref="D80" si="66">D79/D58</f>
        <v>0</v>
      </c>
      <c r="E80" s="186" t="str">
        <f>IFERROR(E79/E$58,"")</f>
        <v/>
      </c>
      <c r="F80" s="186" t="str">
        <f t="shared" ref="F80:N80" si="67">IFERROR(F79/F$58,"")</f>
        <v/>
      </c>
      <c r="G80" s="186" t="str">
        <f t="shared" si="67"/>
        <v/>
      </c>
      <c r="H80" s="186" t="str">
        <f t="shared" si="67"/>
        <v/>
      </c>
      <c r="I80" s="186" t="str">
        <f t="shared" si="67"/>
        <v/>
      </c>
      <c r="J80" s="186" t="str">
        <f t="shared" si="67"/>
        <v/>
      </c>
      <c r="K80" s="186" t="str">
        <f t="shared" si="67"/>
        <v/>
      </c>
      <c r="L80" s="186" t="str">
        <f t="shared" si="67"/>
        <v/>
      </c>
      <c r="M80" s="186" t="str">
        <f t="shared" si="67"/>
        <v/>
      </c>
      <c r="N80" s="186" t="str">
        <f t="shared" si="67"/>
        <v/>
      </c>
      <c r="O80" s="232">
        <f>O79/O58</f>
        <v>0</v>
      </c>
    </row>
    <row r="81" spans="1:15" x14ac:dyDescent="0.25">
      <c r="A81" s="29" t="s">
        <v>158</v>
      </c>
      <c r="B81" s="197" t="s">
        <v>81</v>
      </c>
      <c r="C81" s="384">
        <v>0</v>
      </c>
      <c r="D81" s="379">
        <v>0</v>
      </c>
      <c r="E81" s="40"/>
      <c r="F81" s="40"/>
      <c r="G81" s="269"/>
      <c r="H81" s="269"/>
      <c r="I81" s="269"/>
      <c r="J81" s="269"/>
      <c r="K81" s="269"/>
      <c r="L81" s="269"/>
      <c r="M81" s="269"/>
      <c r="N81" s="304"/>
      <c r="O81" s="198">
        <f>SUM(C81:N81)</f>
        <v>0</v>
      </c>
    </row>
    <row r="82" spans="1:15" x14ac:dyDescent="0.25">
      <c r="A82" s="29" t="s">
        <v>159</v>
      </c>
      <c r="B82" s="184" t="s">
        <v>80</v>
      </c>
      <c r="C82" s="383">
        <f>C81/C58</f>
        <v>0</v>
      </c>
      <c r="D82" s="383">
        <f t="shared" ref="D82" si="68">D81/D58</f>
        <v>0</v>
      </c>
      <c r="E82" s="186" t="str">
        <f>IFERROR(E81/E$58,"")</f>
        <v/>
      </c>
      <c r="F82" s="186" t="str">
        <f t="shared" ref="F82:N82" si="69">IFERROR(F81/F$58,"")</f>
        <v/>
      </c>
      <c r="G82" s="186" t="str">
        <f t="shared" si="69"/>
        <v/>
      </c>
      <c r="H82" s="186" t="str">
        <f t="shared" si="69"/>
        <v/>
      </c>
      <c r="I82" s="186" t="str">
        <f t="shared" si="69"/>
        <v/>
      </c>
      <c r="J82" s="186" t="str">
        <f t="shared" si="69"/>
        <v/>
      </c>
      <c r="K82" s="186" t="str">
        <f t="shared" si="69"/>
        <v/>
      </c>
      <c r="L82" s="186" t="str">
        <f t="shared" si="69"/>
        <v/>
      </c>
      <c r="M82" s="186" t="str">
        <f t="shared" si="69"/>
        <v/>
      </c>
      <c r="N82" s="186" t="str">
        <f t="shared" si="69"/>
        <v/>
      </c>
      <c r="O82" s="232">
        <f>O81/O58</f>
        <v>0</v>
      </c>
    </row>
    <row r="83" spans="1:15" ht="24.75" x14ac:dyDescent="0.25">
      <c r="A83" s="29" t="s">
        <v>223</v>
      </c>
      <c r="B83" s="203" t="s">
        <v>82</v>
      </c>
      <c r="C83" s="384">
        <v>0</v>
      </c>
      <c r="D83" s="379">
        <v>0</v>
      </c>
      <c r="E83" s="40"/>
      <c r="F83" s="40"/>
      <c r="G83" s="269"/>
      <c r="H83" s="269"/>
      <c r="I83" s="269"/>
      <c r="J83" s="269"/>
      <c r="K83" s="269"/>
      <c r="L83" s="269"/>
      <c r="M83" s="269"/>
      <c r="N83" s="304"/>
      <c r="O83" s="198">
        <f>SUM(C83:N83)</f>
        <v>0</v>
      </c>
    </row>
    <row r="84" spans="1:15" x14ac:dyDescent="0.25">
      <c r="A84" s="29" t="s">
        <v>224</v>
      </c>
      <c r="B84" s="184" t="s">
        <v>80</v>
      </c>
      <c r="C84" s="383">
        <f>C83/C58</f>
        <v>0</v>
      </c>
      <c r="D84" s="383">
        <f t="shared" ref="D84" si="70">D83/D58</f>
        <v>0</v>
      </c>
      <c r="E84" s="186" t="str">
        <f>IFERROR(E83/E$58,"")</f>
        <v/>
      </c>
      <c r="F84" s="186" t="str">
        <f t="shared" ref="F84:N84" si="71">IFERROR(F83/F$58,"")</f>
        <v/>
      </c>
      <c r="G84" s="186" t="str">
        <f t="shared" si="71"/>
        <v/>
      </c>
      <c r="H84" s="186" t="str">
        <f t="shared" si="71"/>
        <v/>
      </c>
      <c r="I84" s="186" t="str">
        <f t="shared" si="71"/>
        <v/>
      </c>
      <c r="J84" s="186" t="str">
        <f t="shared" si="71"/>
        <v/>
      </c>
      <c r="K84" s="186" t="str">
        <f t="shared" si="71"/>
        <v/>
      </c>
      <c r="L84" s="186" t="str">
        <f t="shared" si="71"/>
        <v/>
      </c>
      <c r="M84" s="186" t="str">
        <f t="shared" si="71"/>
        <v/>
      </c>
      <c r="N84" s="186" t="str">
        <f t="shared" si="71"/>
        <v/>
      </c>
      <c r="O84" s="232">
        <f>O83/O58</f>
        <v>0</v>
      </c>
    </row>
    <row r="85" spans="1:15" ht="24" x14ac:dyDescent="0.25">
      <c r="A85" s="29" t="s">
        <v>225</v>
      </c>
      <c r="B85" s="204" t="s">
        <v>83</v>
      </c>
      <c r="C85" s="384">
        <v>0</v>
      </c>
      <c r="D85" s="379">
        <v>1</v>
      </c>
      <c r="E85" s="40"/>
      <c r="F85" s="40"/>
      <c r="G85" s="269"/>
      <c r="H85" s="269"/>
      <c r="I85" s="269"/>
      <c r="J85" s="269"/>
      <c r="K85" s="269"/>
      <c r="L85" s="269"/>
      <c r="M85" s="269"/>
      <c r="N85" s="304"/>
      <c r="O85" s="198">
        <f>SUM(C85:N85)</f>
        <v>1</v>
      </c>
    </row>
    <row r="86" spans="1:15" x14ac:dyDescent="0.25">
      <c r="A86" s="29" t="s">
        <v>226</v>
      </c>
      <c r="B86" s="184" t="s">
        <v>80</v>
      </c>
      <c r="C86" s="383">
        <f>C85/C58</f>
        <v>0</v>
      </c>
      <c r="D86" s="383">
        <f t="shared" ref="D86" si="72">D85/D58</f>
        <v>0.14285714285714285</v>
      </c>
      <c r="E86" s="186" t="str">
        <f>IFERROR(E85/E$58,"")</f>
        <v/>
      </c>
      <c r="F86" s="186" t="str">
        <f t="shared" ref="F86:N86" si="73">IFERROR(F85/F$58,"")</f>
        <v/>
      </c>
      <c r="G86" s="186" t="str">
        <f t="shared" si="73"/>
        <v/>
      </c>
      <c r="H86" s="186" t="str">
        <f t="shared" si="73"/>
        <v/>
      </c>
      <c r="I86" s="186" t="str">
        <f t="shared" si="73"/>
        <v/>
      </c>
      <c r="J86" s="186" t="str">
        <f t="shared" si="73"/>
        <v/>
      </c>
      <c r="K86" s="186" t="str">
        <f t="shared" si="73"/>
        <v/>
      </c>
      <c r="L86" s="186" t="str">
        <f t="shared" si="73"/>
        <v/>
      </c>
      <c r="M86" s="186" t="str">
        <f t="shared" si="73"/>
        <v/>
      </c>
      <c r="N86" s="186" t="str">
        <f t="shared" si="73"/>
        <v/>
      </c>
      <c r="O86" s="232">
        <f>O85/O58</f>
        <v>0.1</v>
      </c>
    </row>
    <row r="87" spans="1:15" ht="24.75" x14ac:dyDescent="0.25">
      <c r="A87" s="29" t="s">
        <v>227</v>
      </c>
      <c r="B87" s="203" t="s">
        <v>84</v>
      </c>
      <c r="C87" s="384">
        <v>1</v>
      </c>
      <c r="D87" s="379">
        <v>0</v>
      </c>
      <c r="E87" s="40"/>
      <c r="F87" s="40"/>
      <c r="G87" s="269"/>
      <c r="H87" s="269"/>
      <c r="I87" s="269"/>
      <c r="J87" s="269"/>
      <c r="K87" s="269"/>
      <c r="L87" s="269"/>
      <c r="M87" s="269"/>
      <c r="N87" s="304"/>
      <c r="O87" s="198">
        <f>SUM(C87:N87)</f>
        <v>1</v>
      </c>
    </row>
    <row r="88" spans="1:15" x14ac:dyDescent="0.25">
      <c r="A88" s="29" t="s">
        <v>230</v>
      </c>
      <c r="B88" s="184" t="s">
        <v>80</v>
      </c>
      <c r="C88" s="383">
        <f>C87/C58</f>
        <v>0.33333333333333331</v>
      </c>
      <c r="D88" s="383">
        <f t="shared" ref="D88" si="74">D87/D58</f>
        <v>0</v>
      </c>
      <c r="E88" s="186" t="str">
        <f>IFERROR(E87/E$58,"")</f>
        <v/>
      </c>
      <c r="F88" s="186" t="str">
        <f t="shared" ref="F88:N88" si="75">IFERROR(F87/F$58,"")</f>
        <v/>
      </c>
      <c r="G88" s="186" t="str">
        <f t="shared" si="75"/>
        <v/>
      </c>
      <c r="H88" s="186" t="str">
        <f t="shared" si="75"/>
        <v/>
      </c>
      <c r="I88" s="186" t="str">
        <f t="shared" si="75"/>
        <v/>
      </c>
      <c r="J88" s="186" t="str">
        <f t="shared" si="75"/>
        <v/>
      </c>
      <c r="K88" s="186" t="str">
        <f t="shared" si="75"/>
        <v/>
      </c>
      <c r="L88" s="186" t="str">
        <f t="shared" si="75"/>
        <v/>
      </c>
      <c r="M88" s="186" t="str">
        <f t="shared" si="75"/>
        <v/>
      </c>
      <c r="N88" s="186" t="str">
        <f t="shared" si="75"/>
        <v/>
      </c>
      <c r="O88" s="232">
        <f>O87/O58</f>
        <v>0.1</v>
      </c>
    </row>
    <row r="89" spans="1:15" ht="24.75" x14ac:dyDescent="0.25">
      <c r="A89" s="29" t="s">
        <v>231</v>
      </c>
      <c r="B89" s="203" t="s">
        <v>293</v>
      </c>
      <c r="C89" s="384">
        <v>1</v>
      </c>
      <c r="D89" s="379">
        <v>2</v>
      </c>
      <c r="E89" s="40"/>
      <c r="F89" s="40"/>
      <c r="G89" s="269"/>
      <c r="H89" s="269"/>
      <c r="I89" s="269"/>
      <c r="J89" s="269"/>
      <c r="K89" s="269"/>
      <c r="L89" s="269"/>
      <c r="M89" s="269"/>
      <c r="N89" s="304"/>
      <c r="O89" s="198">
        <f>SUM(C89:N89)</f>
        <v>3</v>
      </c>
    </row>
    <row r="90" spans="1:15" x14ac:dyDescent="0.25">
      <c r="A90" s="29" t="s">
        <v>233</v>
      </c>
      <c r="B90" s="184" t="s">
        <v>80</v>
      </c>
      <c r="C90" s="383">
        <f>C89/C58</f>
        <v>0.33333333333333331</v>
      </c>
      <c r="D90" s="383">
        <f t="shared" ref="D90" si="76">D89/D58</f>
        <v>0.2857142857142857</v>
      </c>
      <c r="E90" s="186" t="str">
        <f>IFERROR(E89/E$58,"")</f>
        <v/>
      </c>
      <c r="F90" s="186" t="str">
        <f t="shared" ref="F90:N90" si="77">IFERROR(F89/F$58,"")</f>
        <v/>
      </c>
      <c r="G90" s="186" t="str">
        <f t="shared" si="77"/>
        <v/>
      </c>
      <c r="H90" s="186" t="str">
        <f t="shared" si="77"/>
        <v/>
      </c>
      <c r="I90" s="186" t="str">
        <f t="shared" si="77"/>
        <v/>
      </c>
      <c r="J90" s="186" t="str">
        <f t="shared" si="77"/>
        <v/>
      </c>
      <c r="K90" s="186" t="str">
        <f t="shared" si="77"/>
        <v/>
      </c>
      <c r="L90" s="186" t="str">
        <f t="shared" si="77"/>
        <v/>
      </c>
      <c r="M90" s="186" t="str">
        <f t="shared" si="77"/>
        <v/>
      </c>
      <c r="N90" s="186" t="str">
        <f t="shared" si="77"/>
        <v/>
      </c>
      <c r="O90" s="232">
        <f>O89/O58</f>
        <v>0.3</v>
      </c>
    </row>
    <row r="91" spans="1:15" ht="24.75" x14ac:dyDescent="0.25">
      <c r="A91" s="29" t="s">
        <v>234</v>
      </c>
      <c r="B91" s="203" t="s">
        <v>294</v>
      </c>
      <c r="C91" s="392">
        <v>0</v>
      </c>
      <c r="D91" s="379">
        <v>0</v>
      </c>
      <c r="E91" s="40"/>
      <c r="F91" s="40"/>
      <c r="G91" s="269"/>
      <c r="H91" s="269"/>
      <c r="I91" s="269"/>
      <c r="J91" s="269"/>
      <c r="K91" s="269"/>
      <c r="L91" s="269"/>
      <c r="M91" s="269"/>
      <c r="N91" s="304"/>
      <c r="O91" s="198">
        <f>SUM(C91:N91)</f>
        <v>0</v>
      </c>
    </row>
    <row r="92" spans="1:15" x14ac:dyDescent="0.25">
      <c r="A92" s="29" t="s">
        <v>235</v>
      </c>
      <c r="B92" s="184" t="s">
        <v>80</v>
      </c>
      <c r="C92" s="383">
        <f>C91/C58</f>
        <v>0</v>
      </c>
      <c r="D92" s="383">
        <f t="shared" ref="D92" si="78">D91/D58</f>
        <v>0</v>
      </c>
      <c r="E92" s="186" t="str">
        <f>IFERROR(E91/E$58,"")</f>
        <v/>
      </c>
      <c r="F92" s="186" t="str">
        <f t="shared" ref="F92:N92" si="79">IFERROR(F91/F$58,"")</f>
        <v/>
      </c>
      <c r="G92" s="186" t="str">
        <f t="shared" si="79"/>
        <v/>
      </c>
      <c r="H92" s="186" t="str">
        <f t="shared" si="79"/>
        <v/>
      </c>
      <c r="I92" s="186" t="str">
        <f t="shared" si="79"/>
        <v/>
      </c>
      <c r="J92" s="186" t="str">
        <f t="shared" si="79"/>
        <v/>
      </c>
      <c r="K92" s="186" t="str">
        <f t="shared" si="79"/>
        <v/>
      </c>
      <c r="L92" s="186" t="str">
        <f t="shared" si="79"/>
        <v/>
      </c>
      <c r="M92" s="186" t="str">
        <f t="shared" si="79"/>
        <v/>
      </c>
      <c r="N92" s="186" t="str">
        <f t="shared" si="79"/>
        <v/>
      </c>
      <c r="O92" s="232">
        <f>O91/O58</f>
        <v>0</v>
      </c>
    </row>
    <row r="93" spans="1:15" ht="24.75" x14ac:dyDescent="0.25">
      <c r="A93" s="29" t="s">
        <v>236</v>
      </c>
      <c r="B93" s="203" t="s">
        <v>295</v>
      </c>
      <c r="C93" s="384">
        <v>0</v>
      </c>
      <c r="D93" s="379">
        <v>0</v>
      </c>
      <c r="E93" s="40"/>
      <c r="F93" s="40"/>
      <c r="G93" s="269"/>
      <c r="H93" s="269"/>
      <c r="I93" s="269"/>
      <c r="J93" s="269"/>
      <c r="K93" s="269"/>
      <c r="L93" s="269"/>
      <c r="M93" s="269"/>
      <c r="N93" s="304"/>
      <c r="O93" s="198">
        <v>0</v>
      </c>
    </row>
    <row r="94" spans="1:15" x14ac:dyDescent="0.25">
      <c r="A94" s="29" t="s">
        <v>237</v>
      </c>
      <c r="B94" s="184" t="s">
        <v>80</v>
      </c>
      <c r="C94" s="383">
        <f>C93/C58</f>
        <v>0</v>
      </c>
      <c r="D94" s="383">
        <f t="shared" ref="D94" si="80">D93/D58</f>
        <v>0</v>
      </c>
      <c r="E94" s="186" t="str">
        <f>IFERROR(E93/E$58,"")</f>
        <v/>
      </c>
      <c r="F94" s="186" t="str">
        <f t="shared" ref="F94:N94" si="81">IFERROR(F93/F$58,"")</f>
        <v/>
      </c>
      <c r="G94" s="186" t="str">
        <f t="shared" si="81"/>
        <v/>
      </c>
      <c r="H94" s="186" t="str">
        <f t="shared" si="81"/>
        <v/>
      </c>
      <c r="I94" s="186" t="str">
        <f t="shared" si="81"/>
        <v/>
      </c>
      <c r="J94" s="186" t="str">
        <f t="shared" si="81"/>
        <v/>
      </c>
      <c r="K94" s="186" t="str">
        <f t="shared" si="81"/>
        <v/>
      </c>
      <c r="L94" s="186" t="str">
        <f t="shared" si="81"/>
        <v/>
      </c>
      <c r="M94" s="186" t="str">
        <f t="shared" si="81"/>
        <v/>
      </c>
      <c r="N94" s="186" t="str">
        <f t="shared" si="81"/>
        <v/>
      </c>
      <c r="O94" s="232">
        <f>O93/O58</f>
        <v>0</v>
      </c>
    </row>
    <row r="95" spans="1:15" ht="24.75" x14ac:dyDescent="0.25">
      <c r="A95" s="29" t="s">
        <v>298</v>
      </c>
      <c r="B95" s="203" t="s">
        <v>296</v>
      </c>
      <c r="C95" s="392">
        <f>C58-C61-C79-C81-C83-C85-C87-C89-C91-C93</f>
        <v>0</v>
      </c>
      <c r="D95" s="392">
        <f>D58-D61-D79-D81-D83-D85-D87-D89-D91-D93</f>
        <v>0</v>
      </c>
      <c r="E95" s="73"/>
      <c r="F95" s="73"/>
      <c r="G95" s="271"/>
      <c r="H95" s="271"/>
      <c r="I95" s="271"/>
      <c r="J95" s="271"/>
      <c r="K95" s="271"/>
      <c r="L95" s="271"/>
      <c r="M95" s="271"/>
      <c r="N95" s="304"/>
      <c r="O95" s="198">
        <v>0</v>
      </c>
    </row>
    <row r="96" spans="1:15" ht="15.75" thickBot="1" x14ac:dyDescent="0.3">
      <c r="A96" s="29" t="s">
        <v>299</v>
      </c>
      <c r="B96" s="205" t="s">
        <v>80</v>
      </c>
      <c r="C96" s="390">
        <f>C95/C58</f>
        <v>0</v>
      </c>
      <c r="D96" s="388">
        <f t="shared" ref="D96" si="82">D95/D58</f>
        <v>0</v>
      </c>
      <c r="E96" s="186" t="str">
        <f>IFERROR(E95/E$58,"")</f>
        <v/>
      </c>
      <c r="F96" s="186" t="str">
        <f t="shared" ref="F96:N96" si="83">IFERROR(F95/F$58,"")</f>
        <v/>
      </c>
      <c r="G96" s="186" t="str">
        <f t="shared" si="83"/>
        <v/>
      </c>
      <c r="H96" s="186" t="str">
        <f t="shared" si="83"/>
        <v/>
      </c>
      <c r="I96" s="186" t="str">
        <f t="shared" si="83"/>
        <v/>
      </c>
      <c r="J96" s="186" t="str">
        <f t="shared" si="83"/>
        <v/>
      </c>
      <c r="K96" s="186" t="str">
        <f t="shared" si="83"/>
        <v/>
      </c>
      <c r="L96" s="186" t="str">
        <f t="shared" si="83"/>
        <v/>
      </c>
      <c r="M96" s="186" t="str">
        <f t="shared" si="83"/>
        <v/>
      </c>
      <c r="N96" s="186" t="str">
        <f t="shared" si="83"/>
        <v/>
      </c>
      <c r="O96" s="234">
        <f>O95/O58</f>
        <v>0</v>
      </c>
    </row>
  </sheetData>
  <pageMargins left="0.7" right="0.7" top="0.75" bottom="0.75" header="0.3" footer="0.3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83"/>
  <sheetViews>
    <sheetView view="pageBreakPreview" zoomScaleNormal="100" zoomScaleSheetLayoutView="100" workbookViewId="0">
      <selection activeCell="B2" sqref="B2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19" t="s">
        <v>106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7"/>
    </row>
    <row r="2" spans="1:15" ht="48.75" customHeight="1" thickBot="1" x14ac:dyDescent="0.3">
      <c r="A2" s="59" t="s">
        <v>6</v>
      </c>
      <c r="B2" s="58" t="s">
        <v>0</v>
      </c>
      <c r="C2" s="57" t="s">
        <v>369</v>
      </c>
      <c r="D2" s="57" t="s">
        <v>372</v>
      </c>
      <c r="E2" s="57" t="s">
        <v>373</v>
      </c>
      <c r="F2" s="57" t="s">
        <v>374</v>
      </c>
      <c r="G2" s="57" t="s">
        <v>375</v>
      </c>
      <c r="H2" s="57" t="s">
        <v>376</v>
      </c>
      <c r="I2" s="57" t="s">
        <v>377</v>
      </c>
      <c r="J2" s="57" t="s">
        <v>378</v>
      </c>
      <c r="K2" s="57" t="s">
        <v>379</v>
      </c>
      <c r="L2" s="57" t="s">
        <v>380</v>
      </c>
      <c r="M2" s="57" t="s">
        <v>381</v>
      </c>
      <c r="N2" s="57" t="s">
        <v>382</v>
      </c>
      <c r="O2" s="57" t="s">
        <v>383</v>
      </c>
    </row>
    <row r="3" spans="1:15" ht="15.75" thickBot="1" x14ac:dyDescent="0.3">
      <c r="A3" s="13" t="s">
        <v>7</v>
      </c>
      <c r="B3" s="5" t="s">
        <v>118</v>
      </c>
      <c r="C3" s="6">
        <v>494</v>
      </c>
      <c r="D3" s="376">
        <v>504</v>
      </c>
      <c r="E3" s="376">
        <v>532</v>
      </c>
      <c r="F3" s="6"/>
      <c r="G3" s="6"/>
      <c r="H3" s="267"/>
      <c r="I3" s="267"/>
      <c r="J3" s="267"/>
      <c r="K3" s="267"/>
      <c r="L3" s="267"/>
      <c r="M3" s="267"/>
      <c r="N3" s="6"/>
      <c r="O3" s="302"/>
    </row>
    <row r="4" spans="1:15" x14ac:dyDescent="0.25">
      <c r="A4" s="13" t="s">
        <v>8</v>
      </c>
      <c r="B4" s="174" t="s">
        <v>117</v>
      </c>
      <c r="C4" s="176">
        <v>439</v>
      </c>
      <c r="D4" s="377">
        <v>445</v>
      </c>
      <c r="E4" s="377">
        <v>474</v>
      </c>
      <c r="F4" s="319"/>
      <c r="G4" s="319"/>
      <c r="H4" s="319"/>
      <c r="I4" s="319"/>
      <c r="J4" s="319"/>
      <c r="K4" s="319"/>
      <c r="L4" s="319"/>
      <c r="M4" s="319"/>
      <c r="N4" s="319"/>
      <c r="O4" s="323"/>
    </row>
    <row r="5" spans="1:15" x14ac:dyDescent="0.25">
      <c r="A5" s="13" t="s">
        <v>9</v>
      </c>
      <c r="B5" s="173" t="s">
        <v>15</v>
      </c>
      <c r="C5" s="175">
        <f>C4/C3</f>
        <v>0.88866396761133604</v>
      </c>
      <c r="D5" s="378">
        <f>D4/D3</f>
        <v>0.88293650793650791</v>
      </c>
      <c r="E5" s="378">
        <f t="shared" ref="E5:O5" si="0">E4/E3</f>
        <v>0.89097744360902253</v>
      </c>
      <c r="F5" s="316" t="e">
        <f t="shared" si="0"/>
        <v>#DIV/0!</v>
      </c>
      <c r="G5" s="316" t="e">
        <f t="shared" si="0"/>
        <v>#DIV/0!</v>
      </c>
      <c r="H5" s="316" t="e">
        <f t="shared" si="0"/>
        <v>#DIV/0!</v>
      </c>
      <c r="I5" s="316" t="e">
        <f t="shared" si="0"/>
        <v>#DIV/0!</v>
      </c>
      <c r="J5" s="316" t="e">
        <f t="shared" si="0"/>
        <v>#DIV/0!</v>
      </c>
      <c r="K5" s="316" t="e">
        <f t="shared" si="0"/>
        <v>#DIV/0!</v>
      </c>
      <c r="L5" s="316" t="e">
        <f t="shared" si="0"/>
        <v>#DIV/0!</v>
      </c>
      <c r="M5" s="316" t="e">
        <f t="shared" si="0"/>
        <v>#DIV/0!</v>
      </c>
      <c r="N5" s="316" t="e">
        <f t="shared" si="0"/>
        <v>#DIV/0!</v>
      </c>
      <c r="O5" s="317" t="e">
        <f t="shared" si="0"/>
        <v>#DIV/0!</v>
      </c>
    </row>
    <row r="6" spans="1:15" x14ac:dyDescent="0.25">
      <c r="A6" s="13" t="s">
        <v>10</v>
      </c>
      <c r="B6" s="178" t="s">
        <v>171</v>
      </c>
      <c r="C6" s="239">
        <v>35</v>
      </c>
      <c r="D6" s="379">
        <v>34</v>
      </c>
      <c r="E6" s="379">
        <v>36</v>
      </c>
      <c r="F6" s="414"/>
      <c r="G6" s="414"/>
      <c r="H6" s="414"/>
      <c r="I6" s="414"/>
      <c r="J6" s="414"/>
      <c r="K6" s="414"/>
      <c r="L6" s="414"/>
      <c r="M6" s="414"/>
      <c r="N6" s="414"/>
      <c r="O6" s="320"/>
    </row>
    <row r="7" spans="1:15" x14ac:dyDescent="0.25">
      <c r="A7" s="13" t="s">
        <v>11</v>
      </c>
      <c r="B7" s="173" t="s">
        <v>15</v>
      </c>
      <c r="C7" s="175">
        <f>C6/C3</f>
        <v>7.08502024291498E-2</v>
      </c>
      <c r="D7" s="378">
        <f>D6/D3</f>
        <v>6.7460317460317457E-2</v>
      </c>
      <c r="E7" s="378">
        <f t="shared" ref="E7:O7" si="1">E6/E3</f>
        <v>6.7669172932330823E-2</v>
      </c>
      <c r="F7" s="316" t="e">
        <f t="shared" si="1"/>
        <v>#DIV/0!</v>
      </c>
      <c r="G7" s="316" t="e">
        <f t="shared" si="1"/>
        <v>#DIV/0!</v>
      </c>
      <c r="H7" s="316" t="e">
        <f t="shared" si="1"/>
        <v>#DIV/0!</v>
      </c>
      <c r="I7" s="316" t="e">
        <f t="shared" si="1"/>
        <v>#DIV/0!</v>
      </c>
      <c r="J7" s="316" t="e">
        <f t="shared" si="1"/>
        <v>#DIV/0!</v>
      </c>
      <c r="K7" s="316" t="e">
        <f t="shared" si="1"/>
        <v>#DIV/0!</v>
      </c>
      <c r="L7" s="316" t="e">
        <f t="shared" si="1"/>
        <v>#DIV/0!</v>
      </c>
      <c r="M7" s="316" t="e">
        <f t="shared" si="1"/>
        <v>#DIV/0!</v>
      </c>
      <c r="N7" s="316" t="e">
        <f t="shared" si="1"/>
        <v>#DIV/0!</v>
      </c>
      <c r="O7" s="317" t="e">
        <f t="shared" si="1"/>
        <v>#DIV/0!</v>
      </c>
    </row>
    <row r="8" spans="1:15" x14ac:dyDescent="0.25">
      <c r="A8" s="13" t="s">
        <v>12</v>
      </c>
      <c r="B8" s="178" t="s">
        <v>119</v>
      </c>
      <c r="C8" s="239">
        <v>91</v>
      </c>
      <c r="D8" s="379">
        <v>90</v>
      </c>
      <c r="E8" s="379">
        <v>94</v>
      </c>
      <c r="F8" s="414"/>
      <c r="G8" s="414"/>
      <c r="H8" s="414"/>
      <c r="I8" s="414"/>
      <c r="J8" s="414"/>
      <c r="K8" s="414"/>
      <c r="L8" s="414"/>
      <c r="M8" s="414"/>
      <c r="N8" s="414"/>
      <c r="O8" s="320"/>
    </row>
    <row r="9" spans="1:15" x14ac:dyDescent="0.25">
      <c r="A9" s="13" t="s">
        <v>13</v>
      </c>
      <c r="B9" s="173" t="s">
        <v>15</v>
      </c>
      <c r="C9" s="175">
        <f>C8/C3</f>
        <v>0.18421052631578946</v>
      </c>
      <c r="D9" s="378">
        <f>D8/D3</f>
        <v>0.17857142857142858</v>
      </c>
      <c r="E9" s="378">
        <f t="shared" ref="E9:O9" si="2">E8/E3</f>
        <v>0.17669172932330826</v>
      </c>
      <c r="F9" s="316" t="e">
        <f t="shared" si="2"/>
        <v>#DIV/0!</v>
      </c>
      <c r="G9" s="316" t="e">
        <f t="shared" si="2"/>
        <v>#DIV/0!</v>
      </c>
      <c r="H9" s="316" t="e">
        <f t="shared" si="2"/>
        <v>#DIV/0!</v>
      </c>
      <c r="I9" s="316" t="e">
        <f t="shared" si="2"/>
        <v>#DIV/0!</v>
      </c>
      <c r="J9" s="316" t="e">
        <f t="shared" si="2"/>
        <v>#DIV/0!</v>
      </c>
      <c r="K9" s="316" t="e">
        <f t="shared" si="2"/>
        <v>#DIV/0!</v>
      </c>
      <c r="L9" s="316" t="e">
        <f t="shared" si="2"/>
        <v>#DIV/0!</v>
      </c>
      <c r="M9" s="316" t="e">
        <f t="shared" si="2"/>
        <v>#DIV/0!</v>
      </c>
      <c r="N9" s="316" t="e">
        <f t="shared" si="2"/>
        <v>#DIV/0!</v>
      </c>
      <c r="O9" s="317" t="e">
        <f t="shared" si="2"/>
        <v>#DIV/0!</v>
      </c>
    </row>
    <row r="10" spans="1:15" x14ac:dyDescent="0.25">
      <c r="A10" s="13" t="s">
        <v>18</v>
      </c>
      <c r="B10" s="178" t="s">
        <v>120</v>
      </c>
      <c r="C10" s="239">
        <v>306</v>
      </c>
      <c r="D10" s="379">
        <v>315</v>
      </c>
      <c r="E10" s="379">
        <v>334</v>
      </c>
      <c r="F10" s="414"/>
      <c r="G10" s="414"/>
      <c r="H10" s="414"/>
      <c r="I10" s="414"/>
      <c r="J10" s="414"/>
      <c r="K10" s="414"/>
      <c r="L10" s="414"/>
      <c r="M10" s="414"/>
      <c r="N10" s="414"/>
      <c r="O10" s="320"/>
    </row>
    <row r="11" spans="1:15" x14ac:dyDescent="0.25">
      <c r="A11" s="13" t="s">
        <v>19</v>
      </c>
      <c r="B11" s="173" t="s">
        <v>15</v>
      </c>
      <c r="C11" s="175">
        <f>C10/C3</f>
        <v>0.61943319838056676</v>
      </c>
      <c r="D11" s="378">
        <f>D10/D3</f>
        <v>0.625</v>
      </c>
      <c r="E11" s="378">
        <f t="shared" ref="E11:O11" si="3">E10/E3</f>
        <v>0.6278195488721805</v>
      </c>
      <c r="F11" s="316" t="e">
        <f t="shared" si="3"/>
        <v>#DIV/0!</v>
      </c>
      <c r="G11" s="316" t="e">
        <f t="shared" si="3"/>
        <v>#DIV/0!</v>
      </c>
      <c r="H11" s="316" t="e">
        <f t="shared" si="3"/>
        <v>#DIV/0!</v>
      </c>
      <c r="I11" s="316" t="e">
        <f t="shared" si="3"/>
        <v>#DIV/0!</v>
      </c>
      <c r="J11" s="316" t="e">
        <f t="shared" si="3"/>
        <v>#DIV/0!</v>
      </c>
      <c r="K11" s="316" t="e">
        <f t="shared" si="3"/>
        <v>#DIV/0!</v>
      </c>
      <c r="L11" s="316" t="e">
        <f t="shared" si="3"/>
        <v>#DIV/0!</v>
      </c>
      <c r="M11" s="316" t="e">
        <f t="shared" si="3"/>
        <v>#DIV/0!</v>
      </c>
      <c r="N11" s="316" t="e">
        <f t="shared" si="3"/>
        <v>#DIV/0!</v>
      </c>
      <c r="O11" s="317" t="e">
        <f t="shared" si="3"/>
        <v>#DIV/0!</v>
      </c>
    </row>
    <row r="12" spans="1:15" ht="22.5" customHeight="1" x14ac:dyDescent="0.25">
      <c r="A12" s="13" t="s">
        <v>20</v>
      </c>
      <c r="B12" s="287" t="s">
        <v>121</v>
      </c>
      <c r="C12" s="239">
        <v>38</v>
      </c>
      <c r="D12" s="379">
        <v>43</v>
      </c>
      <c r="E12" s="379">
        <v>50</v>
      </c>
      <c r="F12" s="414"/>
      <c r="G12" s="414"/>
      <c r="H12" s="414"/>
      <c r="I12" s="414"/>
      <c r="J12" s="414"/>
      <c r="K12" s="414"/>
      <c r="L12" s="414"/>
      <c r="M12" s="414"/>
      <c r="N12" s="414"/>
      <c r="O12" s="320"/>
    </row>
    <row r="13" spans="1:15" x14ac:dyDescent="0.25">
      <c r="A13" s="13" t="s">
        <v>21</v>
      </c>
      <c r="B13" s="173" t="s">
        <v>15</v>
      </c>
      <c r="C13" s="175">
        <f>C12/C3</f>
        <v>7.6923076923076927E-2</v>
      </c>
      <c r="D13" s="378">
        <f>D12/D3</f>
        <v>8.531746031746032E-2</v>
      </c>
      <c r="E13" s="378">
        <f t="shared" ref="E13:O13" si="4">E12/E3</f>
        <v>9.3984962406015032E-2</v>
      </c>
      <c r="F13" s="316" t="e">
        <f t="shared" si="4"/>
        <v>#DIV/0!</v>
      </c>
      <c r="G13" s="316" t="e">
        <f t="shared" si="4"/>
        <v>#DIV/0!</v>
      </c>
      <c r="H13" s="316" t="e">
        <f t="shared" si="4"/>
        <v>#DIV/0!</v>
      </c>
      <c r="I13" s="316" t="e">
        <f t="shared" si="4"/>
        <v>#DIV/0!</v>
      </c>
      <c r="J13" s="316" t="e">
        <f t="shared" si="4"/>
        <v>#DIV/0!</v>
      </c>
      <c r="K13" s="316" t="e">
        <f t="shared" si="4"/>
        <v>#DIV/0!</v>
      </c>
      <c r="L13" s="316" t="e">
        <f t="shared" si="4"/>
        <v>#DIV/0!</v>
      </c>
      <c r="M13" s="316" t="e">
        <f t="shared" si="4"/>
        <v>#DIV/0!</v>
      </c>
      <c r="N13" s="316" t="e">
        <f t="shared" si="4"/>
        <v>#DIV/0!</v>
      </c>
      <c r="O13" s="317" t="e">
        <f t="shared" si="4"/>
        <v>#DIV/0!</v>
      </c>
    </row>
    <row r="14" spans="1:15" x14ac:dyDescent="0.25">
      <c r="A14" s="13" t="s">
        <v>22</v>
      </c>
      <c r="B14" s="178" t="s">
        <v>122</v>
      </c>
      <c r="C14" s="239">
        <v>90</v>
      </c>
      <c r="D14" s="379">
        <v>90</v>
      </c>
      <c r="E14" s="379">
        <v>100</v>
      </c>
      <c r="F14" s="414"/>
      <c r="G14" s="414"/>
      <c r="H14" s="414"/>
      <c r="I14" s="414"/>
      <c r="J14" s="414"/>
      <c r="K14" s="414"/>
      <c r="L14" s="414"/>
      <c r="M14" s="414"/>
      <c r="N14" s="414"/>
      <c r="O14" s="320"/>
    </row>
    <row r="15" spans="1:15" x14ac:dyDescent="0.25">
      <c r="A15" s="13" t="s">
        <v>23</v>
      </c>
      <c r="B15" s="173" t="s">
        <v>15</v>
      </c>
      <c r="C15" s="175">
        <f>C14/C3</f>
        <v>0.18218623481781376</v>
      </c>
      <c r="D15" s="378">
        <f>D14/D3</f>
        <v>0.17857142857142858</v>
      </c>
      <c r="E15" s="378">
        <f t="shared" ref="E15:O15" si="5">E14/E3</f>
        <v>0.18796992481203006</v>
      </c>
      <c r="F15" s="316" t="e">
        <f t="shared" si="5"/>
        <v>#DIV/0!</v>
      </c>
      <c r="G15" s="316" t="e">
        <f t="shared" si="5"/>
        <v>#DIV/0!</v>
      </c>
      <c r="H15" s="316" t="e">
        <f t="shared" si="5"/>
        <v>#DIV/0!</v>
      </c>
      <c r="I15" s="316" t="e">
        <f t="shared" si="5"/>
        <v>#DIV/0!</v>
      </c>
      <c r="J15" s="316" t="e">
        <f t="shared" si="5"/>
        <v>#DIV/0!</v>
      </c>
      <c r="K15" s="316" t="e">
        <f t="shared" si="5"/>
        <v>#DIV/0!</v>
      </c>
      <c r="L15" s="316" t="e">
        <f t="shared" si="5"/>
        <v>#DIV/0!</v>
      </c>
      <c r="M15" s="316" t="e">
        <f t="shared" si="5"/>
        <v>#DIV/0!</v>
      </c>
      <c r="N15" s="316" t="e">
        <f t="shared" si="5"/>
        <v>#DIV/0!</v>
      </c>
      <c r="O15" s="317" t="e">
        <f t="shared" si="5"/>
        <v>#DIV/0!</v>
      </c>
    </row>
    <row r="16" spans="1:15" x14ac:dyDescent="0.25">
      <c r="A16" s="13" t="s">
        <v>24</v>
      </c>
      <c r="B16" s="178" t="s">
        <v>123</v>
      </c>
      <c r="C16" s="239">
        <v>85</v>
      </c>
      <c r="D16" s="379">
        <v>91</v>
      </c>
      <c r="E16" s="379">
        <v>96</v>
      </c>
      <c r="F16" s="414"/>
      <c r="G16" s="414"/>
      <c r="H16" s="414"/>
      <c r="I16" s="414"/>
      <c r="J16" s="414"/>
      <c r="K16" s="414"/>
      <c r="L16" s="414"/>
      <c r="M16" s="414"/>
      <c r="N16" s="414"/>
      <c r="O16" s="320"/>
    </row>
    <row r="17" spans="1:15" x14ac:dyDescent="0.25">
      <c r="A17" s="13" t="s">
        <v>25</v>
      </c>
      <c r="B17" s="181" t="s">
        <v>15</v>
      </c>
      <c r="C17" s="175">
        <f>C16/C3</f>
        <v>0.17206477732793521</v>
      </c>
      <c r="D17" s="378">
        <f>D16/D3</f>
        <v>0.18055555555555555</v>
      </c>
      <c r="E17" s="378">
        <f t="shared" ref="E17:O17" si="6">E16/E3</f>
        <v>0.18045112781954886</v>
      </c>
      <c r="F17" s="316" t="e">
        <f t="shared" si="6"/>
        <v>#DIV/0!</v>
      </c>
      <c r="G17" s="316" t="e">
        <f t="shared" si="6"/>
        <v>#DIV/0!</v>
      </c>
      <c r="H17" s="316" t="e">
        <f t="shared" si="6"/>
        <v>#DIV/0!</v>
      </c>
      <c r="I17" s="316" t="e">
        <f t="shared" si="6"/>
        <v>#DIV/0!</v>
      </c>
      <c r="J17" s="316" t="e">
        <f t="shared" si="6"/>
        <v>#DIV/0!</v>
      </c>
      <c r="K17" s="316" t="e">
        <f t="shared" si="6"/>
        <v>#DIV/0!</v>
      </c>
      <c r="L17" s="316" t="e">
        <f t="shared" si="6"/>
        <v>#DIV/0!</v>
      </c>
      <c r="M17" s="316" t="e">
        <f t="shared" si="6"/>
        <v>#DIV/0!</v>
      </c>
      <c r="N17" s="316" t="e">
        <f t="shared" si="6"/>
        <v>#DIV/0!</v>
      </c>
      <c r="O17" s="317" t="e">
        <f t="shared" si="6"/>
        <v>#DIV/0!</v>
      </c>
    </row>
    <row r="18" spans="1:15" ht="15.75" customHeight="1" x14ac:dyDescent="0.25">
      <c r="A18" s="13" t="s">
        <v>26</v>
      </c>
      <c r="B18" s="180" t="s">
        <v>124</v>
      </c>
      <c r="C18" s="239">
        <v>97</v>
      </c>
      <c r="D18" s="379">
        <v>96</v>
      </c>
      <c r="E18" s="379">
        <v>102</v>
      </c>
      <c r="F18" s="414"/>
      <c r="G18" s="414"/>
      <c r="H18" s="414"/>
      <c r="I18" s="414"/>
      <c r="J18" s="414"/>
      <c r="K18" s="414"/>
      <c r="L18" s="414"/>
      <c r="M18" s="414"/>
      <c r="N18" s="414"/>
      <c r="O18" s="320"/>
    </row>
    <row r="19" spans="1:15" ht="15.75" thickBot="1" x14ac:dyDescent="0.3">
      <c r="A19" s="13" t="s">
        <v>27</v>
      </c>
      <c r="B19" s="182" t="s">
        <v>15</v>
      </c>
      <c r="C19" s="183">
        <f>C18/C3</f>
        <v>0.19635627530364372</v>
      </c>
      <c r="D19" s="380">
        <f>D18/D3</f>
        <v>0.19047619047619047</v>
      </c>
      <c r="E19" s="380">
        <f t="shared" ref="E19:O19" si="7">E18/E3</f>
        <v>0.19172932330827067</v>
      </c>
      <c r="F19" s="415" t="e">
        <f t="shared" si="7"/>
        <v>#DIV/0!</v>
      </c>
      <c r="G19" s="415" t="e">
        <f t="shared" si="7"/>
        <v>#DIV/0!</v>
      </c>
      <c r="H19" s="415" t="e">
        <f t="shared" si="7"/>
        <v>#DIV/0!</v>
      </c>
      <c r="I19" s="415" t="e">
        <f t="shared" si="7"/>
        <v>#DIV/0!</v>
      </c>
      <c r="J19" s="415" t="e">
        <f t="shared" si="7"/>
        <v>#DIV/0!</v>
      </c>
      <c r="K19" s="415" t="e">
        <f t="shared" si="7"/>
        <v>#DIV/0!</v>
      </c>
      <c r="L19" s="415" t="e">
        <f t="shared" si="7"/>
        <v>#DIV/0!</v>
      </c>
      <c r="M19" s="415" t="e">
        <f t="shared" si="7"/>
        <v>#DIV/0!</v>
      </c>
      <c r="N19" s="415" t="e">
        <f t="shared" si="7"/>
        <v>#DIV/0!</v>
      </c>
      <c r="O19" s="318" t="e">
        <f t="shared" si="7"/>
        <v>#DIV/0!</v>
      </c>
    </row>
    <row r="20" spans="1:15" ht="20.100000000000001" customHeight="1" thickBot="1" x14ac:dyDescent="0.3">
      <c r="A20" s="20" t="s">
        <v>107</v>
      </c>
      <c r="C20" s="18"/>
      <c r="D20" s="18"/>
      <c r="E20" s="18"/>
      <c r="F20" s="18"/>
      <c r="G20" s="18"/>
      <c r="H20" s="18"/>
      <c r="I20" s="18"/>
      <c r="J20" s="18"/>
      <c r="K20" s="153"/>
      <c r="L20" s="18"/>
      <c r="M20" s="18"/>
      <c r="N20" s="18"/>
      <c r="O20" s="18"/>
    </row>
    <row r="21" spans="1:15" ht="48.75" customHeight="1" thickBot="1" x14ac:dyDescent="0.3">
      <c r="A21" s="59" t="s">
        <v>6</v>
      </c>
      <c r="B21" s="50" t="s">
        <v>0</v>
      </c>
      <c r="C21" s="51" t="s">
        <v>372</v>
      </c>
      <c r="D21" s="51" t="s">
        <v>373</v>
      </c>
      <c r="E21" s="51" t="s">
        <v>374</v>
      </c>
      <c r="F21" s="51" t="s">
        <v>375</v>
      </c>
      <c r="G21" s="51" t="s">
        <v>376</v>
      </c>
      <c r="H21" s="51" t="s">
        <v>377</v>
      </c>
      <c r="I21" s="51" t="s">
        <v>378</v>
      </c>
      <c r="J21" s="51" t="s">
        <v>379</v>
      </c>
      <c r="K21" s="51" t="s">
        <v>380</v>
      </c>
      <c r="L21" s="51" t="s">
        <v>381</v>
      </c>
      <c r="M21" s="51" t="s">
        <v>382</v>
      </c>
      <c r="N21" s="51" t="s">
        <v>383</v>
      </c>
      <c r="O21" s="52" t="s">
        <v>105</v>
      </c>
    </row>
    <row r="22" spans="1:15" ht="15.75" thickBot="1" x14ac:dyDescent="0.3">
      <c r="A22" s="10" t="s">
        <v>28</v>
      </c>
      <c r="B22" s="9" t="s">
        <v>125</v>
      </c>
      <c r="C22" s="381">
        <v>87</v>
      </c>
      <c r="D22" s="441">
        <v>97</v>
      </c>
      <c r="E22" s="9"/>
      <c r="F22" s="9"/>
      <c r="G22" s="270"/>
      <c r="H22" s="270"/>
      <c r="I22" s="270"/>
      <c r="J22" s="270"/>
      <c r="K22" s="270"/>
      <c r="L22" s="270"/>
      <c r="M22" s="9"/>
      <c r="N22" s="270"/>
      <c r="O22" s="8">
        <f>SUM(C22:N22)</f>
        <v>184</v>
      </c>
    </row>
    <row r="23" spans="1:15" x14ac:dyDescent="0.25">
      <c r="A23" s="10" t="s">
        <v>29</v>
      </c>
      <c r="B23" s="185" t="s">
        <v>126</v>
      </c>
      <c r="C23" s="382">
        <v>33</v>
      </c>
      <c r="D23" s="377">
        <v>26</v>
      </c>
      <c r="E23" s="319"/>
      <c r="F23" s="319"/>
      <c r="G23" s="319"/>
      <c r="H23" s="319"/>
      <c r="I23" s="319"/>
      <c r="J23" s="319"/>
      <c r="K23" s="319"/>
      <c r="L23" s="319"/>
      <c r="M23" s="319"/>
      <c r="N23" s="323"/>
      <c r="O23" s="185">
        <f>SUM(C23:N23)</f>
        <v>59</v>
      </c>
    </row>
    <row r="24" spans="1:15" x14ac:dyDescent="0.25">
      <c r="A24" s="10" t="s">
        <v>30</v>
      </c>
      <c r="B24" s="158" t="s">
        <v>69</v>
      </c>
      <c r="C24" s="383">
        <f>C23/C22</f>
        <v>0.37931034482758619</v>
      </c>
      <c r="D24" s="383">
        <f>D23/D22</f>
        <v>0.26804123711340205</v>
      </c>
      <c r="E24" s="324" t="e">
        <f t="shared" ref="E24:N24" si="8">E23/E22</f>
        <v>#DIV/0!</v>
      </c>
      <c r="F24" s="324" t="e">
        <f>F23/F22</f>
        <v>#DIV/0!</v>
      </c>
      <c r="G24" s="324" t="e">
        <f t="shared" si="8"/>
        <v>#DIV/0!</v>
      </c>
      <c r="H24" s="324" t="e">
        <f t="shared" si="8"/>
        <v>#DIV/0!</v>
      </c>
      <c r="I24" s="324" t="e">
        <f t="shared" si="8"/>
        <v>#DIV/0!</v>
      </c>
      <c r="J24" s="324" t="e">
        <f t="shared" si="8"/>
        <v>#DIV/0!</v>
      </c>
      <c r="K24" s="324" t="e">
        <f t="shared" si="8"/>
        <v>#DIV/0!</v>
      </c>
      <c r="L24" s="324" t="e">
        <f t="shared" si="8"/>
        <v>#DIV/0!</v>
      </c>
      <c r="M24" s="324" t="e">
        <f t="shared" si="8"/>
        <v>#DIV/0!</v>
      </c>
      <c r="N24" s="324" t="e">
        <f t="shared" si="8"/>
        <v>#DIV/0!</v>
      </c>
      <c r="O24" s="187">
        <f>O23/O22</f>
        <v>0.32065217391304346</v>
      </c>
    </row>
    <row r="25" spans="1:15" x14ac:dyDescent="0.25">
      <c r="A25" s="10" t="s">
        <v>31</v>
      </c>
      <c r="B25" s="81" t="s">
        <v>127</v>
      </c>
      <c r="C25" s="384">
        <v>54</v>
      </c>
      <c r="D25" s="392">
        <v>71</v>
      </c>
      <c r="E25" s="321"/>
      <c r="F25" s="321"/>
      <c r="G25" s="321"/>
      <c r="H25" s="321"/>
      <c r="I25" s="321"/>
      <c r="J25" s="321"/>
      <c r="K25" s="321"/>
      <c r="L25" s="321"/>
      <c r="M25" s="321"/>
      <c r="N25" s="416">
        <f t="shared" ref="N25" si="9">N22-N23</f>
        <v>0</v>
      </c>
      <c r="O25" s="81">
        <f>SUM(C25:N25)</f>
        <v>125</v>
      </c>
    </row>
    <row r="26" spans="1:15" x14ac:dyDescent="0.25">
      <c r="A26" s="10" t="s">
        <v>32</v>
      </c>
      <c r="B26" s="158" t="s">
        <v>69</v>
      </c>
      <c r="C26" s="383">
        <f>C25/C22</f>
        <v>0.62068965517241381</v>
      </c>
      <c r="D26" s="383">
        <f>D25/D22</f>
        <v>0.73195876288659789</v>
      </c>
      <c r="E26" s="324" t="e">
        <f t="shared" ref="E26:N26" si="10">E25/E22</f>
        <v>#DIV/0!</v>
      </c>
      <c r="F26" s="324" t="e">
        <f t="shared" si="10"/>
        <v>#DIV/0!</v>
      </c>
      <c r="G26" s="324" t="e">
        <f t="shared" si="10"/>
        <v>#DIV/0!</v>
      </c>
      <c r="H26" s="324" t="e">
        <f t="shared" si="10"/>
        <v>#DIV/0!</v>
      </c>
      <c r="I26" s="324" t="e">
        <f t="shared" si="10"/>
        <v>#DIV/0!</v>
      </c>
      <c r="J26" s="324" t="e">
        <f t="shared" si="10"/>
        <v>#DIV/0!</v>
      </c>
      <c r="K26" s="324" t="e">
        <f t="shared" si="10"/>
        <v>#DIV/0!</v>
      </c>
      <c r="L26" s="324" t="e">
        <f t="shared" si="10"/>
        <v>#DIV/0!</v>
      </c>
      <c r="M26" s="324" t="e">
        <f t="shared" si="10"/>
        <v>#DIV/0!</v>
      </c>
      <c r="N26" s="324" t="e">
        <f t="shared" si="10"/>
        <v>#DIV/0!</v>
      </c>
      <c r="O26" s="187">
        <f>O25/O22</f>
        <v>0.67934782608695654</v>
      </c>
    </row>
    <row r="27" spans="1:15" x14ac:dyDescent="0.25">
      <c r="A27" s="10" t="s">
        <v>33</v>
      </c>
      <c r="B27" s="81" t="s">
        <v>128</v>
      </c>
      <c r="C27" s="384">
        <v>78</v>
      </c>
      <c r="D27" s="379">
        <v>92</v>
      </c>
      <c r="E27" s="414"/>
      <c r="F27" s="414"/>
      <c r="G27" s="414"/>
      <c r="H27" s="414"/>
      <c r="I27" s="414"/>
      <c r="J27" s="414"/>
      <c r="K27" s="414"/>
      <c r="L27" s="414"/>
      <c r="M27" s="414"/>
      <c r="N27" s="320"/>
      <c r="O27" s="81">
        <f>SUM(C27:N27)</f>
        <v>170</v>
      </c>
    </row>
    <row r="28" spans="1:15" x14ac:dyDescent="0.25">
      <c r="A28" s="10" t="s">
        <v>34</v>
      </c>
      <c r="B28" s="158" t="s">
        <v>69</v>
      </c>
      <c r="C28" s="383">
        <f>C27/C22</f>
        <v>0.89655172413793105</v>
      </c>
      <c r="D28" s="383">
        <f t="shared" ref="D28:N28" si="11">D27/D22</f>
        <v>0.94845360824742264</v>
      </c>
      <c r="E28" s="324" t="e">
        <f t="shared" si="11"/>
        <v>#DIV/0!</v>
      </c>
      <c r="F28" s="324" t="e">
        <f t="shared" si="11"/>
        <v>#DIV/0!</v>
      </c>
      <c r="G28" s="324" t="e">
        <f t="shared" si="11"/>
        <v>#DIV/0!</v>
      </c>
      <c r="H28" s="324" t="e">
        <f t="shared" si="11"/>
        <v>#DIV/0!</v>
      </c>
      <c r="I28" s="324" t="e">
        <f t="shared" si="11"/>
        <v>#DIV/0!</v>
      </c>
      <c r="J28" s="324" t="e">
        <f t="shared" si="11"/>
        <v>#DIV/0!</v>
      </c>
      <c r="K28" s="324" t="e">
        <f t="shared" si="11"/>
        <v>#DIV/0!</v>
      </c>
      <c r="L28" s="324" t="e">
        <f t="shared" si="11"/>
        <v>#DIV/0!</v>
      </c>
      <c r="M28" s="324" t="e">
        <f t="shared" si="11"/>
        <v>#DIV/0!</v>
      </c>
      <c r="N28" s="324" t="e">
        <f t="shared" si="11"/>
        <v>#DIV/0!</v>
      </c>
      <c r="O28" s="187">
        <f>O27/O22</f>
        <v>0.92391304347826086</v>
      </c>
    </row>
    <row r="29" spans="1:15" x14ac:dyDescent="0.25">
      <c r="A29" s="10" t="s">
        <v>35</v>
      </c>
      <c r="B29" s="81" t="s">
        <v>359</v>
      </c>
      <c r="C29" s="384">
        <v>3</v>
      </c>
      <c r="D29" s="379">
        <v>4</v>
      </c>
      <c r="E29" s="414"/>
      <c r="F29" s="414"/>
      <c r="G29" s="414"/>
      <c r="H29" s="414"/>
      <c r="I29" s="414"/>
      <c r="J29" s="414"/>
      <c r="K29" s="414"/>
      <c r="L29" s="414"/>
      <c r="M29" s="414"/>
      <c r="N29" s="320"/>
      <c r="O29" s="81">
        <f>SUM(C29:N29)</f>
        <v>7</v>
      </c>
    </row>
    <row r="30" spans="1:15" x14ac:dyDescent="0.25">
      <c r="A30" s="10" t="s">
        <v>36</v>
      </c>
      <c r="B30" s="158" t="s">
        <v>69</v>
      </c>
      <c r="C30" s="383">
        <f>C29/C22</f>
        <v>3.4482758620689655E-2</v>
      </c>
      <c r="D30" s="383">
        <f t="shared" ref="D30:N30" si="12">D29/D22</f>
        <v>4.1237113402061855E-2</v>
      </c>
      <c r="E30" s="324" t="e">
        <f t="shared" si="12"/>
        <v>#DIV/0!</v>
      </c>
      <c r="F30" s="324" t="e">
        <f t="shared" si="12"/>
        <v>#DIV/0!</v>
      </c>
      <c r="G30" s="324" t="e">
        <f t="shared" si="12"/>
        <v>#DIV/0!</v>
      </c>
      <c r="H30" s="324" t="e">
        <f t="shared" si="12"/>
        <v>#DIV/0!</v>
      </c>
      <c r="I30" s="324" t="e">
        <f t="shared" si="12"/>
        <v>#DIV/0!</v>
      </c>
      <c r="J30" s="324" t="e">
        <f t="shared" si="12"/>
        <v>#DIV/0!</v>
      </c>
      <c r="K30" s="324" t="e">
        <f t="shared" si="12"/>
        <v>#DIV/0!</v>
      </c>
      <c r="L30" s="324" t="e">
        <f t="shared" si="12"/>
        <v>#DIV/0!</v>
      </c>
      <c r="M30" s="324" t="e">
        <f t="shared" si="12"/>
        <v>#DIV/0!</v>
      </c>
      <c r="N30" s="324" t="e">
        <f t="shared" si="12"/>
        <v>#DIV/0!</v>
      </c>
      <c r="O30" s="187">
        <f>O29/O22</f>
        <v>3.8043478260869568E-2</v>
      </c>
    </row>
    <row r="31" spans="1:15" x14ac:dyDescent="0.25">
      <c r="A31" s="10" t="s">
        <v>37</v>
      </c>
      <c r="B31" s="81" t="s">
        <v>129</v>
      </c>
      <c r="C31" s="379">
        <v>9</v>
      </c>
      <c r="D31" s="379">
        <v>5</v>
      </c>
      <c r="E31" s="414">
        <f t="shared" ref="E31:N31" si="13">E22-E27</f>
        <v>0</v>
      </c>
      <c r="F31" s="414">
        <f t="shared" si="13"/>
        <v>0</v>
      </c>
      <c r="G31" s="414">
        <f t="shared" si="13"/>
        <v>0</v>
      </c>
      <c r="H31" s="414">
        <f t="shared" si="13"/>
        <v>0</v>
      </c>
      <c r="I31" s="414">
        <f t="shared" si="13"/>
        <v>0</v>
      </c>
      <c r="J31" s="414">
        <f t="shared" si="13"/>
        <v>0</v>
      </c>
      <c r="K31" s="414">
        <f t="shared" si="13"/>
        <v>0</v>
      </c>
      <c r="L31" s="414">
        <f t="shared" si="13"/>
        <v>0</v>
      </c>
      <c r="M31" s="414">
        <f t="shared" si="13"/>
        <v>0</v>
      </c>
      <c r="N31" s="321">
        <f t="shared" si="13"/>
        <v>0</v>
      </c>
      <c r="O31" s="81">
        <f>SUM(C31:N31)</f>
        <v>14</v>
      </c>
    </row>
    <row r="32" spans="1:15" x14ac:dyDescent="0.25">
      <c r="A32" s="10" t="s">
        <v>46</v>
      </c>
      <c r="B32" s="158" t="s">
        <v>69</v>
      </c>
      <c r="C32" s="383">
        <f>C31/C22</f>
        <v>0.10344827586206896</v>
      </c>
      <c r="D32" s="383">
        <f t="shared" ref="D32:N32" si="14">D31/D22</f>
        <v>5.1546391752577317E-2</v>
      </c>
      <c r="E32" s="324" t="e">
        <f t="shared" si="14"/>
        <v>#DIV/0!</v>
      </c>
      <c r="F32" s="324" t="e">
        <f t="shared" si="14"/>
        <v>#DIV/0!</v>
      </c>
      <c r="G32" s="324" t="e">
        <f t="shared" si="14"/>
        <v>#DIV/0!</v>
      </c>
      <c r="H32" s="324" t="e">
        <f t="shared" si="14"/>
        <v>#DIV/0!</v>
      </c>
      <c r="I32" s="324" t="e">
        <f t="shared" si="14"/>
        <v>#DIV/0!</v>
      </c>
      <c r="J32" s="324" t="e">
        <f t="shared" si="14"/>
        <v>#DIV/0!</v>
      </c>
      <c r="K32" s="324" t="e">
        <f t="shared" si="14"/>
        <v>#DIV/0!</v>
      </c>
      <c r="L32" s="324" t="e">
        <f t="shared" si="14"/>
        <v>#DIV/0!</v>
      </c>
      <c r="M32" s="324" t="e">
        <f t="shared" si="14"/>
        <v>#DIV/0!</v>
      </c>
      <c r="N32" s="324" t="e">
        <f t="shared" si="14"/>
        <v>#DIV/0!</v>
      </c>
      <c r="O32" s="187">
        <f>O31/O22</f>
        <v>7.6086956521739135E-2</v>
      </c>
    </row>
    <row r="33" spans="1:15" ht="24.75" customHeight="1" x14ac:dyDescent="0.25">
      <c r="A33" s="10" t="s">
        <v>47</v>
      </c>
      <c r="B33" s="188" t="s">
        <v>67</v>
      </c>
      <c r="C33" s="384">
        <v>15</v>
      </c>
      <c r="D33" s="379">
        <v>12</v>
      </c>
      <c r="E33" s="414"/>
      <c r="F33" s="414"/>
      <c r="G33" s="414"/>
      <c r="H33" s="414"/>
      <c r="I33" s="414"/>
      <c r="J33" s="414"/>
      <c r="K33" s="414"/>
      <c r="L33" s="414"/>
      <c r="M33" s="414"/>
      <c r="N33" s="320"/>
      <c r="O33" s="81">
        <f>SUM(C33:N33)</f>
        <v>27</v>
      </c>
    </row>
    <row r="34" spans="1:15" x14ac:dyDescent="0.25">
      <c r="A34" s="10" t="s">
        <v>48</v>
      </c>
      <c r="B34" s="158" t="s">
        <v>69</v>
      </c>
      <c r="C34" s="383">
        <f>C33/C22</f>
        <v>0.17241379310344829</v>
      </c>
      <c r="D34" s="383">
        <f t="shared" ref="D34:N34" si="15">D33/D22</f>
        <v>0.12371134020618557</v>
      </c>
      <c r="E34" s="324" t="e">
        <f t="shared" si="15"/>
        <v>#DIV/0!</v>
      </c>
      <c r="F34" s="324" t="e">
        <f t="shared" si="15"/>
        <v>#DIV/0!</v>
      </c>
      <c r="G34" s="324" t="e">
        <f t="shared" si="15"/>
        <v>#DIV/0!</v>
      </c>
      <c r="H34" s="324" t="e">
        <f t="shared" si="15"/>
        <v>#DIV/0!</v>
      </c>
      <c r="I34" s="324" t="e">
        <f t="shared" si="15"/>
        <v>#DIV/0!</v>
      </c>
      <c r="J34" s="324" t="e">
        <f t="shared" si="15"/>
        <v>#DIV/0!</v>
      </c>
      <c r="K34" s="324" t="e">
        <f t="shared" si="15"/>
        <v>#DIV/0!</v>
      </c>
      <c r="L34" s="324" t="e">
        <f t="shared" si="15"/>
        <v>#DIV/0!</v>
      </c>
      <c r="M34" s="324" t="e">
        <f t="shared" si="15"/>
        <v>#DIV/0!</v>
      </c>
      <c r="N34" s="324" t="e">
        <f t="shared" si="15"/>
        <v>#DIV/0!</v>
      </c>
      <c r="O34" s="187">
        <f>O33/O22</f>
        <v>0.14673913043478262</v>
      </c>
    </row>
    <row r="35" spans="1:15" x14ac:dyDescent="0.25">
      <c r="A35" s="10" t="s">
        <v>49</v>
      </c>
      <c r="B35" s="81" t="s">
        <v>130</v>
      </c>
      <c r="C35" s="384">
        <v>14</v>
      </c>
      <c r="D35" s="379">
        <v>16</v>
      </c>
      <c r="E35" s="414"/>
      <c r="F35" s="414"/>
      <c r="G35" s="414"/>
      <c r="H35" s="414"/>
      <c r="I35" s="414"/>
      <c r="J35" s="414"/>
      <c r="K35" s="414"/>
      <c r="L35" s="414"/>
      <c r="M35" s="414"/>
      <c r="N35" s="320"/>
      <c r="O35" s="81">
        <f>SUM(C35:N35)</f>
        <v>30</v>
      </c>
    </row>
    <row r="36" spans="1:15" x14ac:dyDescent="0.25">
      <c r="A36" s="10" t="s">
        <v>50</v>
      </c>
      <c r="B36" s="189" t="s">
        <v>69</v>
      </c>
      <c r="C36" s="383">
        <f>C35/C22</f>
        <v>0.16091954022988506</v>
      </c>
      <c r="D36" s="383">
        <f t="shared" ref="D36:N36" si="16">D35/D22</f>
        <v>0.16494845360824742</v>
      </c>
      <c r="E36" s="324" t="e">
        <f t="shared" si="16"/>
        <v>#DIV/0!</v>
      </c>
      <c r="F36" s="324" t="e">
        <f t="shared" si="16"/>
        <v>#DIV/0!</v>
      </c>
      <c r="G36" s="324" t="e">
        <f t="shared" si="16"/>
        <v>#DIV/0!</v>
      </c>
      <c r="H36" s="324" t="e">
        <f t="shared" si="16"/>
        <v>#DIV/0!</v>
      </c>
      <c r="I36" s="324" t="e">
        <f t="shared" si="16"/>
        <v>#DIV/0!</v>
      </c>
      <c r="J36" s="324" t="e">
        <f t="shared" si="16"/>
        <v>#DIV/0!</v>
      </c>
      <c r="K36" s="324" t="e">
        <f t="shared" si="16"/>
        <v>#DIV/0!</v>
      </c>
      <c r="L36" s="324" t="e">
        <f t="shared" si="16"/>
        <v>#DIV/0!</v>
      </c>
      <c r="M36" s="324" t="e">
        <f t="shared" si="16"/>
        <v>#DIV/0!</v>
      </c>
      <c r="N36" s="324" t="e">
        <f t="shared" si="16"/>
        <v>#DIV/0!</v>
      </c>
      <c r="O36" s="187">
        <f>O35/O22</f>
        <v>0.16304347826086957</v>
      </c>
    </row>
    <row r="37" spans="1:15" x14ac:dyDescent="0.25">
      <c r="A37" s="10" t="s">
        <v>51</v>
      </c>
      <c r="B37" s="81" t="s">
        <v>133</v>
      </c>
      <c r="C37" s="384">
        <v>18</v>
      </c>
      <c r="D37" s="379">
        <v>13</v>
      </c>
      <c r="E37" s="414"/>
      <c r="F37" s="414"/>
      <c r="G37" s="414"/>
      <c r="H37" s="414"/>
      <c r="I37" s="414"/>
      <c r="J37" s="414"/>
      <c r="K37" s="414"/>
      <c r="L37" s="414"/>
      <c r="M37" s="414"/>
      <c r="N37" s="320"/>
      <c r="O37" s="81">
        <f>SUM(C37:N37)</f>
        <v>31</v>
      </c>
    </row>
    <row r="38" spans="1:15" x14ac:dyDescent="0.25">
      <c r="A38" s="10" t="s">
        <v>52</v>
      </c>
      <c r="B38" s="189" t="s">
        <v>69</v>
      </c>
      <c r="C38" s="383">
        <f>C37/C22</f>
        <v>0.20689655172413793</v>
      </c>
      <c r="D38" s="383">
        <f>D37/D22</f>
        <v>0.13402061855670103</v>
      </c>
      <c r="E38" s="324" t="e">
        <f>E37/E22</f>
        <v>#DIV/0!</v>
      </c>
      <c r="F38" s="324" t="e">
        <f t="shared" ref="F38:N38" si="17">F37/F22</f>
        <v>#DIV/0!</v>
      </c>
      <c r="G38" s="324" t="e">
        <f t="shared" si="17"/>
        <v>#DIV/0!</v>
      </c>
      <c r="H38" s="324" t="e">
        <f t="shared" si="17"/>
        <v>#DIV/0!</v>
      </c>
      <c r="I38" s="324" t="e">
        <f t="shared" si="17"/>
        <v>#DIV/0!</v>
      </c>
      <c r="J38" s="324" t="e">
        <f t="shared" si="17"/>
        <v>#DIV/0!</v>
      </c>
      <c r="K38" s="324" t="e">
        <f t="shared" si="17"/>
        <v>#DIV/0!</v>
      </c>
      <c r="L38" s="324" t="e">
        <f t="shared" si="17"/>
        <v>#DIV/0!</v>
      </c>
      <c r="M38" s="324" t="e">
        <f t="shared" si="17"/>
        <v>#DIV/0!</v>
      </c>
      <c r="N38" s="324" t="e">
        <f t="shared" si="17"/>
        <v>#DIV/0!</v>
      </c>
      <c r="O38" s="187">
        <f>O37/O22</f>
        <v>0.16847826086956522</v>
      </c>
    </row>
    <row r="39" spans="1:15" ht="20.25" customHeight="1" x14ac:dyDescent="0.25">
      <c r="A39" s="10" t="s">
        <v>53</v>
      </c>
      <c r="B39" s="188" t="s">
        <v>116</v>
      </c>
      <c r="C39" s="384">
        <v>6</v>
      </c>
      <c r="D39" s="379">
        <v>12</v>
      </c>
      <c r="E39" s="414"/>
      <c r="F39" s="414"/>
      <c r="G39" s="414"/>
      <c r="H39" s="414"/>
      <c r="I39" s="414"/>
      <c r="J39" s="414"/>
      <c r="K39" s="414"/>
      <c r="L39" s="414"/>
      <c r="M39" s="414"/>
      <c r="N39" s="320"/>
      <c r="O39" s="81">
        <f>SUM(C39:N39)</f>
        <v>18</v>
      </c>
    </row>
    <row r="40" spans="1:15" ht="15.75" thickBot="1" x14ac:dyDescent="0.3">
      <c r="A40" s="10" t="s">
        <v>54</v>
      </c>
      <c r="B40" s="206" t="s">
        <v>69</v>
      </c>
      <c r="C40" s="383">
        <f>C39/C22</f>
        <v>6.8965517241379309E-2</v>
      </c>
      <c r="D40" s="383">
        <f t="shared" ref="D40:N40" si="18">D39/D22</f>
        <v>0.12371134020618557</v>
      </c>
      <c r="E40" s="324" t="e">
        <f t="shared" si="18"/>
        <v>#DIV/0!</v>
      </c>
      <c r="F40" s="324" t="e">
        <f t="shared" si="18"/>
        <v>#DIV/0!</v>
      </c>
      <c r="G40" s="324" t="e">
        <f t="shared" si="18"/>
        <v>#DIV/0!</v>
      </c>
      <c r="H40" s="324" t="e">
        <f t="shared" si="18"/>
        <v>#DIV/0!</v>
      </c>
      <c r="I40" s="324" t="e">
        <f t="shared" si="18"/>
        <v>#DIV/0!</v>
      </c>
      <c r="J40" s="324" t="e">
        <f t="shared" si="18"/>
        <v>#DIV/0!</v>
      </c>
      <c r="K40" s="324" t="e">
        <f t="shared" si="18"/>
        <v>#DIV/0!</v>
      </c>
      <c r="L40" s="324" t="e">
        <f t="shared" si="18"/>
        <v>#DIV/0!</v>
      </c>
      <c r="M40" s="324" t="e">
        <f t="shared" si="18"/>
        <v>#DIV/0!</v>
      </c>
      <c r="N40" s="324" t="e">
        <f t="shared" si="18"/>
        <v>#DIV/0!</v>
      </c>
      <c r="O40" s="187">
        <f>O39/O22</f>
        <v>9.7826086956521743E-2</v>
      </c>
    </row>
    <row r="41" spans="1:15" ht="28.5" customHeight="1" thickTop="1" thickBot="1" x14ac:dyDescent="0.3">
      <c r="A41" s="10" t="s">
        <v>55</v>
      </c>
      <c r="B41" s="31" t="s">
        <v>134</v>
      </c>
      <c r="C41" s="386">
        <v>72</v>
      </c>
      <c r="D41" s="386">
        <v>80</v>
      </c>
      <c r="E41" s="322"/>
      <c r="F41" s="322"/>
      <c r="G41" s="322"/>
      <c r="H41" s="322"/>
      <c r="I41" s="322"/>
      <c r="J41" s="322"/>
      <c r="K41" s="322"/>
      <c r="L41" s="322"/>
      <c r="M41" s="322"/>
      <c r="N41" s="419"/>
      <c r="O41" s="25"/>
    </row>
    <row r="42" spans="1:15" ht="15.75" thickTop="1" x14ac:dyDescent="0.25">
      <c r="A42" s="10" t="s">
        <v>56</v>
      </c>
      <c r="B42" s="190" t="s">
        <v>164</v>
      </c>
      <c r="C42" s="387">
        <v>38</v>
      </c>
      <c r="D42" s="407">
        <v>45</v>
      </c>
      <c r="E42" s="420"/>
      <c r="F42" s="420"/>
      <c r="G42" s="420"/>
      <c r="H42" s="420"/>
      <c r="I42" s="420"/>
      <c r="J42" s="420"/>
      <c r="K42" s="420"/>
      <c r="L42" s="422"/>
      <c r="M42" s="420"/>
      <c r="N42" s="421"/>
      <c r="O42" s="190">
        <f>SUM(C42:N42)</f>
        <v>83</v>
      </c>
    </row>
    <row r="43" spans="1:15" x14ac:dyDescent="0.25">
      <c r="A43" s="10" t="s">
        <v>57</v>
      </c>
      <c r="B43" s="158" t="s">
        <v>69</v>
      </c>
      <c r="C43" s="383">
        <f>C42/C22</f>
        <v>0.43678160919540232</v>
      </c>
      <c r="D43" s="383">
        <f t="shared" ref="D43:N43" si="19">D42/D22</f>
        <v>0.46391752577319589</v>
      </c>
      <c r="E43" s="324" t="e">
        <f t="shared" si="19"/>
        <v>#DIV/0!</v>
      </c>
      <c r="F43" s="324" t="e">
        <f t="shared" si="19"/>
        <v>#DIV/0!</v>
      </c>
      <c r="G43" s="324" t="e">
        <f t="shared" si="19"/>
        <v>#DIV/0!</v>
      </c>
      <c r="H43" s="324" t="e">
        <f t="shared" si="19"/>
        <v>#DIV/0!</v>
      </c>
      <c r="I43" s="324" t="e">
        <f t="shared" si="19"/>
        <v>#DIV/0!</v>
      </c>
      <c r="J43" s="324" t="e">
        <f t="shared" si="19"/>
        <v>#DIV/0!</v>
      </c>
      <c r="K43" s="324" t="e">
        <f t="shared" si="19"/>
        <v>#DIV/0!</v>
      </c>
      <c r="L43" s="324" t="e">
        <f t="shared" si="19"/>
        <v>#DIV/0!</v>
      </c>
      <c r="M43" s="324" t="e">
        <f t="shared" si="19"/>
        <v>#DIV/0!</v>
      </c>
      <c r="N43" s="324" t="e">
        <f t="shared" si="19"/>
        <v>#DIV/0!</v>
      </c>
      <c r="O43" s="187">
        <f>O42/O22</f>
        <v>0.45108695652173914</v>
      </c>
    </row>
    <row r="44" spans="1:15" x14ac:dyDescent="0.25">
      <c r="A44" s="10" t="s">
        <v>58</v>
      </c>
      <c r="B44" s="81" t="s">
        <v>165</v>
      </c>
      <c r="C44" s="384">
        <v>13</v>
      </c>
      <c r="D44" s="379">
        <v>19</v>
      </c>
      <c r="E44" s="414"/>
      <c r="F44" s="414"/>
      <c r="G44" s="414"/>
      <c r="H44" s="414"/>
      <c r="I44" s="414"/>
      <c r="J44" s="414"/>
      <c r="K44" s="414"/>
      <c r="L44" s="414"/>
      <c r="M44" s="414"/>
      <c r="N44" s="320"/>
      <c r="O44" s="81">
        <f>SUM(C44:N44)</f>
        <v>32</v>
      </c>
    </row>
    <row r="45" spans="1:15" x14ac:dyDescent="0.25">
      <c r="A45" s="10" t="s">
        <v>59</v>
      </c>
      <c r="B45" s="158" t="s">
        <v>69</v>
      </c>
      <c r="C45" s="383">
        <f>C44/C22</f>
        <v>0.14942528735632185</v>
      </c>
      <c r="D45" s="383">
        <f t="shared" ref="D45:N45" si="20">D44/D22</f>
        <v>0.19587628865979381</v>
      </c>
      <c r="E45" s="324" t="e">
        <f t="shared" si="20"/>
        <v>#DIV/0!</v>
      </c>
      <c r="F45" s="324" t="e">
        <f t="shared" si="20"/>
        <v>#DIV/0!</v>
      </c>
      <c r="G45" s="324" t="e">
        <f t="shared" si="20"/>
        <v>#DIV/0!</v>
      </c>
      <c r="H45" s="324" t="e">
        <f t="shared" si="20"/>
        <v>#DIV/0!</v>
      </c>
      <c r="I45" s="324" t="e">
        <f t="shared" si="20"/>
        <v>#DIV/0!</v>
      </c>
      <c r="J45" s="324" t="e">
        <f t="shared" si="20"/>
        <v>#DIV/0!</v>
      </c>
      <c r="K45" s="324" t="e">
        <f t="shared" si="20"/>
        <v>#DIV/0!</v>
      </c>
      <c r="L45" s="324" t="e">
        <f t="shared" si="20"/>
        <v>#DIV/0!</v>
      </c>
      <c r="M45" s="324" t="e">
        <f t="shared" si="20"/>
        <v>#DIV/0!</v>
      </c>
      <c r="N45" s="324" t="e">
        <f t="shared" si="20"/>
        <v>#DIV/0!</v>
      </c>
      <c r="O45" s="187">
        <f>O44/O22</f>
        <v>0.17391304347826086</v>
      </c>
    </row>
    <row r="46" spans="1:15" x14ac:dyDescent="0.25">
      <c r="A46" s="10" t="s">
        <v>60</v>
      </c>
      <c r="B46" s="81" t="s">
        <v>166</v>
      </c>
      <c r="C46" s="384">
        <v>13</v>
      </c>
      <c r="D46" s="379">
        <v>6</v>
      </c>
      <c r="E46" s="414"/>
      <c r="F46" s="414"/>
      <c r="G46" s="414"/>
      <c r="H46" s="414"/>
      <c r="I46" s="414"/>
      <c r="J46" s="414"/>
      <c r="K46" s="414"/>
      <c r="L46" s="414"/>
      <c r="M46" s="414"/>
      <c r="N46" s="320"/>
      <c r="O46" s="81">
        <f>SUM(C46:N46)</f>
        <v>19</v>
      </c>
    </row>
    <row r="47" spans="1:15" x14ac:dyDescent="0.25">
      <c r="A47" s="10" t="s">
        <v>61</v>
      </c>
      <c r="B47" s="158" t="s">
        <v>69</v>
      </c>
      <c r="C47" s="383">
        <f>C46/C22</f>
        <v>0.14942528735632185</v>
      </c>
      <c r="D47" s="383">
        <f t="shared" ref="D47:N47" si="21">D46/D22</f>
        <v>6.1855670103092786E-2</v>
      </c>
      <c r="E47" s="324" t="e">
        <f>E46/E22</f>
        <v>#DIV/0!</v>
      </c>
      <c r="F47" s="324" t="e">
        <f t="shared" si="21"/>
        <v>#DIV/0!</v>
      </c>
      <c r="G47" s="324" t="e">
        <f t="shared" si="21"/>
        <v>#DIV/0!</v>
      </c>
      <c r="H47" s="324" t="e">
        <f t="shared" si="21"/>
        <v>#DIV/0!</v>
      </c>
      <c r="I47" s="324" t="e">
        <f t="shared" si="21"/>
        <v>#DIV/0!</v>
      </c>
      <c r="J47" s="324" t="e">
        <f t="shared" si="21"/>
        <v>#DIV/0!</v>
      </c>
      <c r="K47" s="324" t="e">
        <f t="shared" si="21"/>
        <v>#DIV/0!</v>
      </c>
      <c r="L47" s="324" t="e">
        <f t="shared" si="21"/>
        <v>#DIV/0!</v>
      </c>
      <c r="M47" s="324" t="e">
        <f t="shared" si="21"/>
        <v>#DIV/0!</v>
      </c>
      <c r="N47" s="324" t="e">
        <f t="shared" si="21"/>
        <v>#DIV/0!</v>
      </c>
      <c r="O47" s="187">
        <f>O46/O22</f>
        <v>0.10326086956521739</v>
      </c>
    </row>
    <row r="48" spans="1:15" x14ac:dyDescent="0.25">
      <c r="A48" s="10" t="s">
        <v>62</v>
      </c>
      <c r="B48" s="81" t="s">
        <v>167</v>
      </c>
      <c r="C48" s="384">
        <v>1</v>
      </c>
      <c r="D48" s="379">
        <v>3</v>
      </c>
      <c r="E48" s="414"/>
      <c r="F48" s="414"/>
      <c r="G48" s="414"/>
      <c r="H48" s="414"/>
      <c r="I48" s="414"/>
      <c r="J48" s="414"/>
      <c r="K48" s="414"/>
      <c r="L48" s="414"/>
      <c r="M48" s="414"/>
      <c r="N48" s="320"/>
      <c r="O48" s="81">
        <f>SUM(C48:N48)</f>
        <v>4</v>
      </c>
    </row>
    <row r="49" spans="1:15" x14ac:dyDescent="0.25">
      <c r="A49" s="10" t="s">
        <v>63</v>
      </c>
      <c r="B49" s="158" t="s">
        <v>69</v>
      </c>
      <c r="C49" s="383">
        <f>C48/C22</f>
        <v>1.1494252873563218E-2</v>
      </c>
      <c r="D49" s="383">
        <f t="shared" ref="D49:N49" si="22">D48/D22</f>
        <v>3.0927835051546393E-2</v>
      </c>
      <c r="E49" s="324" t="e">
        <f t="shared" si="22"/>
        <v>#DIV/0!</v>
      </c>
      <c r="F49" s="324" t="e">
        <f t="shared" si="22"/>
        <v>#DIV/0!</v>
      </c>
      <c r="G49" s="324" t="e">
        <f t="shared" si="22"/>
        <v>#DIV/0!</v>
      </c>
      <c r="H49" s="324" t="e">
        <f t="shared" si="22"/>
        <v>#DIV/0!</v>
      </c>
      <c r="I49" s="324" t="e">
        <f t="shared" si="22"/>
        <v>#DIV/0!</v>
      </c>
      <c r="J49" s="324" t="e">
        <f t="shared" si="22"/>
        <v>#DIV/0!</v>
      </c>
      <c r="K49" s="324" t="e">
        <f t="shared" si="22"/>
        <v>#DIV/0!</v>
      </c>
      <c r="L49" s="324" t="e">
        <f t="shared" si="22"/>
        <v>#DIV/0!</v>
      </c>
      <c r="M49" s="324" t="e">
        <f t="shared" si="22"/>
        <v>#DIV/0!</v>
      </c>
      <c r="N49" s="324" t="e">
        <f t="shared" si="22"/>
        <v>#DIV/0!</v>
      </c>
      <c r="O49" s="187">
        <f>O48/O22</f>
        <v>2.1739130434782608E-2</v>
      </c>
    </row>
    <row r="50" spans="1:15" ht="15" customHeight="1" x14ac:dyDescent="0.25">
      <c r="A50" s="10" t="s">
        <v>64</v>
      </c>
      <c r="B50" s="188" t="s">
        <v>168</v>
      </c>
      <c r="C50" s="384">
        <v>11</v>
      </c>
      <c r="D50" s="379">
        <v>14</v>
      </c>
      <c r="E50" s="414"/>
      <c r="F50" s="414"/>
      <c r="G50" s="414"/>
      <c r="H50" s="414"/>
      <c r="I50" s="414"/>
      <c r="J50" s="414"/>
      <c r="K50" s="414"/>
      <c r="L50" s="414"/>
      <c r="M50" s="414"/>
      <c r="N50" s="320"/>
      <c r="O50" s="81">
        <f>SUM(C50:N50)</f>
        <v>25</v>
      </c>
    </row>
    <row r="51" spans="1:15" x14ac:dyDescent="0.25">
      <c r="A51" s="10" t="s">
        <v>65</v>
      </c>
      <c r="B51" s="158" t="s">
        <v>69</v>
      </c>
      <c r="C51" s="383">
        <f>C50/C22</f>
        <v>0.12643678160919541</v>
      </c>
      <c r="D51" s="383">
        <f t="shared" ref="D51:N51" si="23">D50/D22</f>
        <v>0.14432989690721648</v>
      </c>
      <c r="E51" s="324" t="e">
        <f t="shared" si="23"/>
        <v>#DIV/0!</v>
      </c>
      <c r="F51" s="324" t="e">
        <f t="shared" si="23"/>
        <v>#DIV/0!</v>
      </c>
      <c r="G51" s="324" t="e">
        <f t="shared" si="23"/>
        <v>#DIV/0!</v>
      </c>
      <c r="H51" s="324" t="e">
        <f t="shared" si="23"/>
        <v>#DIV/0!</v>
      </c>
      <c r="I51" s="324" t="e">
        <f t="shared" si="23"/>
        <v>#DIV/0!</v>
      </c>
      <c r="J51" s="324" t="e">
        <f t="shared" si="23"/>
        <v>#DIV/0!</v>
      </c>
      <c r="K51" s="324" t="e">
        <f t="shared" si="23"/>
        <v>#DIV/0!</v>
      </c>
      <c r="L51" s="324" t="e">
        <f t="shared" si="23"/>
        <v>#DIV/0!</v>
      </c>
      <c r="M51" s="324" t="e">
        <f t="shared" si="23"/>
        <v>#DIV/0!</v>
      </c>
      <c r="N51" s="324" t="e">
        <f t="shared" si="23"/>
        <v>#DIV/0!</v>
      </c>
      <c r="O51" s="187">
        <f>O50/O22</f>
        <v>0.1358695652173913</v>
      </c>
    </row>
    <row r="52" spans="1:15" ht="27.75" customHeight="1" x14ac:dyDescent="0.25">
      <c r="A52" s="10" t="s">
        <v>155</v>
      </c>
      <c r="B52" s="188" t="s">
        <v>169</v>
      </c>
      <c r="C52" s="384">
        <v>0</v>
      </c>
      <c r="D52" s="379">
        <v>0</v>
      </c>
      <c r="E52" s="414"/>
      <c r="F52" s="414"/>
      <c r="G52" s="414"/>
      <c r="H52" s="414"/>
      <c r="I52" s="414"/>
      <c r="J52" s="414"/>
      <c r="K52" s="414"/>
      <c r="L52" s="414"/>
      <c r="M52" s="414"/>
      <c r="N52" s="320"/>
      <c r="O52" s="81">
        <f>SUM(C52:N52)</f>
        <v>0</v>
      </c>
    </row>
    <row r="53" spans="1:15" x14ac:dyDescent="0.25">
      <c r="A53" s="10" t="s">
        <v>66</v>
      </c>
      <c r="B53" s="158" t="s">
        <v>69</v>
      </c>
      <c r="C53" s="383">
        <f>C52/C22</f>
        <v>0</v>
      </c>
      <c r="D53" s="383">
        <f t="shared" ref="D53:N53" si="24">D52/D22</f>
        <v>0</v>
      </c>
      <c r="E53" s="324" t="e">
        <f t="shared" si="24"/>
        <v>#DIV/0!</v>
      </c>
      <c r="F53" s="324" t="e">
        <f t="shared" si="24"/>
        <v>#DIV/0!</v>
      </c>
      <c r="G53" s="324" t="e">
        <f t="shared" si="24"/>
        <v>#DIV/0!</v>
      </c>
      <c r="H53" s="324" t="e">
        <f t="shared" si="24"/>
        <v>#DIV/0!</v>
      </c>
      <c r="I53" s="324" t="e">
        <f t="shared" si="24"/>
        <v>#DIV/0!</v>
      </c>
      <c r="J53" s="324" t="e">
        <f t="shared" si="24"/>
        <v>#DIV/0!</v>
      </c>
      <c r="K53" s="324" t="e">
        <f t="shared" si="24"/>
        <v>#DIV/0!</v>
      </c>
      <c r="L53" s="324" t="e">
        <f t="shared" si="24"/>
        <v>#DIV/0!</v>
      </c>
      <c r="M53" s="324" t="e">
        <f t="shared" si="24"/>
        <v>#DIV/0!</v>
      </c>
      <c r="N53" s="324" t="e">
        <f t="shared" si="24"/>
        <v>#DIV/0!</v>
      </c>
      <c r="O53" s="187">
        <f>O52/O22</f>
        <v>0</v>
      </c>
    </row>
    <row r="54" spans="1:15" x14ac:dyDescent="0.25">
      <c r="A54" s="10" t="s">
        <v>72</v>
      </c>
      <c r="B54" s="81" t="s">
        <v>170</v>
      </c>
      <c r="C54" s="384">
        <v>6</v>
      </c>
      <c r="D54" s="379">
        <v>3</v>
      </c>
      <c r="E54" s="414"/>
      <c r="F54" s="414"/>
      <c r="G54" s="414"/>
      <c r="H54" s="414"/>
      <c r="I54" s="414"/>
      <c r="J54" s="414"/>
      <c r="K54" s="414"/>
      <c r="L54" s="414"/>
      <c r="M54" s="414"/>
      <c r="N54" s="320"/>
      <c r="O54" s="81">
        <f>SUM(C54:N54)</f>
        <v>9</v>
      </c>
    </row>
    <row r="55" spans="1:15" ht="15.75" thickBot="1" x14ac:dyDescent="0.3">
      <c r="A55" s="10" t="s">
        <v>73</v>
      </c>
      <c r="B55" s="161" t="s">
        <v>69</v>
      </c>
      <c r="C55" s="390">
        <f>C54/C22</f>
        <v>6.8965517241379309E-2</v>
      </c>
      <c r="D55" s="388">
        <f t="shared" ref="D55:N55" si="25">D54/D22</f>
        <v>3.0927835051546393E-2</v>
      </c>
      <c r="E55" s="423" t="e">
        <f t="shared" si="25"/>
        <v>#DIV/0!</v>
      </c>
      <c r="F55" s="423" t="e">
        <f t="shared" si="25"/>
        <v>#DIV/0!</v>
      </c>
      <c r="G55" s="423" t="e">
        <f t="shared" si="25"/>
        <v>#DIV/0!</v>
      </c>
      <c r="H55" s="423" t="e">
        <f t="shared" si="25"/>
        <v>#DIV/0!</v>
      </c>
      <c r="I55" s="423" t="e">
        <f t="shared" si="25"/>
        <v>#DIV/0!</v>
      </c>
      <c r="J55" s="423" t="e">
        <f t="shared" si="25"/>
        <v>#DIV/0!</v>
      </c>
      <c r="K55" s="423" t="e">
        <f t="shared" si="25"/>
        <v>#DIV/0!</v>
      </c>
      <c r="L55" s="423" t="e">
        <f t="shared" si="25"/>
        <v>#DIV/0!</v>
      </c>
      <c r="M55" s="423" t="e">
        <f t="shared" si="25"/>
        <v>#DIV/0!</v>
      </c>
      <c r="N55" s="423" t="e">
        <f t="shared" si="25"/>
        <v>#DIV/0!</v>
      </c>
      <c r="O55" s="194">
        <f>O54/O22</f>
        <v>4.8913043478260872E-2</v>
      </c>
    </row>
    <row r="56" spans="1:15" ht="20.100000000000001" customHeight="1" thickBot="1" x14ac:dyDescent="0.3">
      <c r="A56" s="21" t="s">
        <v>328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" thickBot="1" x14ac:dyDescent="0.3">
      <c r="A57" s="59" t="s">
        <v>6</v>
      </c>
      <c r="B57" s="53" t="s">
        <v>0</v>
      </c>
      <c r="C57" s="54" t="s">
        <v>372</v>
      </c>
      <c r="D57" s="54" t="s">
        <v>373</v>
      </c>
      <c r="E57" s="54" t="s">
        <v>374</v>
      </c>
      <c r="F57" s="340" t="s">
        <v>375</v>
      </c>
      <c r="G57" s="54" t="s">
        <v>376</v>
      </c>
      <c r="H57" s="54" t="s">
        <v>377</v>
      </c>
      <c r="I57" s="54" t="s">
        <v>378</v>
      </c>
      <c r="J57" s="54" t="s">
        <v>379</v>
      </c>
      <c r="K57" s="54" t="s">
        <v>380</v>
      </c>
      <c r="L57" s="54" t="s">
        <v>381</v>
      </c>
      <c r="M57" s="54" t="s">
        <v>382</v>
      </c>
      <c r="N57" s="54" t="s">
        <v>383</v>
      </c>
      <c r="O57" s="172" t="s">
        <v>105</v>
      </c>
    </row>
    <row r="58" spans="1:15" ht="15.75" thickBot="1" x14ac:dyDescent="0.3">
      <c r="A58" s="29" t="s">
        <v>74</v>
      </c>
      <c r="B58" s="26" t="s">
        <v>135</v>
      </c>
      <c r="C58" s="389">
        <v>77</v>
      </c>
      <c r="D58" s="389">
        <v>69</v>
      </c>
      <c r="E58" s="17"/>
      <c r="F58" s="17"/>
      <c r="G58" s="272"/>
      <c r="H58" s="272"/>
      <c r="I58" s="272"/>
      <c r="J58" s="272"/>
      <c r="K58" s="272"/>
      <c r="L58" s="272"/>
      <c r="M58" s="17"/>
      <c r="N58" s="272"/>
      <c r="O58" s="26">
        <f>SUM(C58:N58)</f>
        <v>146</v>
      </c>
    </row>
    <row r="59" spans="1:15" x14ac:dyDescent="0.25">
      <c r="A59" s="29" t="s">
        <v>75</v>
      </c>
      <c r="B59" s="196" t="s">
        <v>136</v>
      </c>
      <c r="C59" s="382">
        <v>39</v>
      </c>
      <c r="D59" s="377">
        <v>46</v>
      </c>
      <c r="E59" s="319"/>
      <c r="F59" s="319"/>
      <c r="G59" s="319"/>
      <c r="H59" s="319"/>
      <c r="I59" s="319"/>
      <c r="J59" s="319"/>
      <c r="K59" s="319"/>
      <c r="L59" s="319"/>
      <c r="M59" s="319"/>
      <c r="N59" s="323"/>
      <c r="O59" s="27">
        <f>SUM(C59:N59)</f>
        <v>85</v>
      </c>
    </row>
    <row r="60" spans="1:15" x14ac:dyDescent="0.25">
      <c r="A60" s="29" t="s">
        <v>76</v>
      </c>
      <c r="B60" s="184" t="s">
        <v>80</v>
      </c>
      <c r="C60" s="391">
        <f>C59/C58</f>
        <v>0.50649350649350644</v>
      </c>
      <c r="D60" s="391">
        <f t="shared" ref="D60:N60" si="26">D59/D58</f>
        <v>0.66666666666666663</v>
      </c>
      <c r="E60" s="424" t="e">
        <f t="shared" si="26"/>
        <v>#DIV/0!</v>
      </c>
      <c r="F60" s="424" t="e">
        <f t="shared" si="26"/>
        <v>#DIV/0!</v>
      </c>
      <c r="G60" s="424" t="e">
        <f t="shared" si="26"/>
        <v>#DIV/0!</v>
      </c>
      <c r="H60" s="424" t="e">
        <f t="shared" si="26"/>
        <v>#DIV/0!</v>
      </c>
      <c r="I60" s="424" t="e">
        <f t="shared" si="26"/>
        <v>#DIV/0!</v>
      </c>
      <c r="J60" s="424" t="e">
        <f t="shared" si="26"/>
        <v>#DIV/0!</v>
      </c>
      <c r="K60" s="424" t="e">
        <f t="shared" si="26"/>
        <v>#DIV/0!</v>
      </c>
      <c r="L60" s="424" t="e">
        <f t="shared" si="26"/>
        <v>#DIV/0!</v>
      </c>
      <c r="M60" s="424" t="e">
        <f t="shared" si="26"/>
        <v>#DIV/0!</v>
      </c>
      <c r="N60" s="425" t="e">
        <f t="shared" si="26"/>
        <v>#DIV/0!</v>
      </c>
      <c r="O60" s="242">
        <f>O59/O58</f>
        <v>0.5821917808219178</v>
      </c>
    </row>
    <row r="61" spans="1:15" x14ac:dyDescent="0.25">
      <c r="A61" s="29" t="s">
        <v>87</v>
      </c>
      <c r="B61" s="197" t="s">
        <v>161</v>
      </c>
      <c r="C61" s="384">
        <v>38</v>
      </c>
      <c r="D61" s="379">
        <v>39</v>
      </c>
      <c r="E61" s="414"/>
      <c r="F61" s="414"/>
      <c r="G61" s="414"/>
      <c r="H61" s="414"/>
      <c r="I61" s="414"/>
      <c r="J61" s="414"/>
      <c r="K61" s="414"/>
      <c r="L61" s="414"/>
      <c r="M61" s="414"/>
      <c r="N61" s="320"/>
      <c r="O61" s="198">
        <f>SUM(C61:N61)</f>
        <v>77</v>
      </c>
    </row>
    <row r="62" spans="1:15" x14ac:dyDescent="0.25">
      <c r="A62" s="29" t="s">
        <v>88</v>
      </c>
      <c r="B62" s="184" t="s">
        <v>80</v>
      </c>
      <c r="C62" s="391">
        <f>C61/C58</f>
        <v>0.4935064935064935</v>
      </c>
      <c r="D62" s="391">
        <f t="shared" ref="D62:N62" si="27">D61/D58</f>
        <v>0.56521739130434778</v>
      </c>
      <c r="E62" s="424" t="e">
        <f t="shared" si="27"/>
        <v>#DIV/0!</v>
      </c>
      <c r="F62" s="424" t="e">
        <f t="shared" si="27"/>
        <v>#DIV/0!</v>
      </c>
      <c r="G62" s="424" t="e">
        <f t="shared" si="27"/>
        <v>#DIV/0!</v>
      </c>
      <c r="H62" s="424" t="e">
        <f t="shared" si="27"/>
        <v>#DIV/0!</v>
      </c>
      <c r="I62" s="424" t="e">
        <f t="shared" si="27"/>
        <v>#DIV/0!</v>
      </c>
      <c r="J62" s="424" t="e">
        <f t="shared" si="27"/>
        <v>#DIV/0!</v>
      </c>
      <c r="K62" s="424" t="e">
        <f t="shared" si="27"/>
        <v>#DIV/0!</v>
      </c>
      <c r="L62" s="424" t="e">
        <f t="shared" si="27"/>
        <v>#DIV/0!</v>
      </c>
      <c r="M62" s="424" t="e">
        <f t="shared" si="27"/>
        <v>#DIV/0!</v>
      </c>
      <c r="N62" s="425" t="e">
        <f t="shared" si="27"/>
        <v>#DIV/0!</v>
      </c>
      <c r="O62" s="242">
        <f>O61/O58</f>
        <v>0.5273972602739726</v>
      </c>
    </row>
    <row r="63" spans="1:15" x14ac:dyDescent="0.25">
      <c r="A63" s="29" t="s">
        <v>89</v>
      </c>
      <c r="B63" s="197" t="s">
        <v>162</v>
      </c>
      <c r="C63" s="384">
        <v>1</v>
      </c>
      <c r="D63" s="379">
        <v>7</v>
      </c>
      <c r="E63" s="414"/>
      <c r="F63" s="414"/>
      <c r="G63" s="414"/>
      <c r="H63" s="414"/>
      <c r="I63" s="414"/>
      <c r="J63" s="414"/>
      <c r="K63" s="414"/>
      <c r="L63" s="414"/>
      <c r="M63" s="414"/>
      <c r="N63" s="320"/>
      <c r="O63" s="198">
        <f>SUM(C63:N63)</f>
        <v>8</v>
      </c>
    </row>
    <row r="64" spans="1:15" x14ac:dyDescent="0.25">
      <c r="A64" s="29" t="s">
        <v>90</v>
      </c>
      <c r="B64" s="184" t="s">
        <v>80</v>
      </c>
      <c r="C64" s="391">
        <f>C63/C58</f>
        <v>1.2987012987012988E-2</v>
      </c>
      <c r="D64" s="391">
        <f t="shared" ref="D64:N64" si="28">D63/D58</f>
        <v>0.10144927536231885</v>
      </c>
      <c r="E64" s="424" t="e">
        <f t="shared" si="28"/>
        <v>#DIV/0!</v>
      </c>
      <c r="F64" s="424" t="e">
        <f t="shared" si="28"/>
        <v>#DIV/0!</v>
      </c>
      <c r="G64" s="424" t="e">
        <f t="shared" si="28"/>
        <v>#DIV/0!</v>
      </c>
      <c r="H64" s="424" t="e">
        <f t="shared" si="28"/>
        <v>#DIV/0!</v>
      </c>
      <c r="I64" s="424" t="e">
        <f t="shared" si="28"/>
        <v>#DIV/0!</v>
      </c>
      <c r="J64" s="424" t="e">
        <f t="shared" si="28"/>
        <v>#DIV/0!</v>
      </c>
      <c r="K64" s="424" t="e">
        <f t="shared" si="28"/>
        <v>#DIV/0!</v>
      </c>
      <c r="L64" s="424" t="e">
        <f t="shared" si="28"/>
        <v>#DIV/0!</v>
      </c>
      <c r="M64" s="424" t="e">
        <f t="shared" si="28"/>
        <v>#DIV/0!</v>
      </c>
      <c r="N64" s="425" t="e">
        <f t="shared" si="28"/>
        <v>#DIV/0!</v>
      </c>
      <c r="O64" s="242">
        <f>O63/O58</f>
        <v>5.4794520547945202E-2</v>
      </c>
    </row>
    <row r="65" spans="1:15" x14ac:dyDescent="0.25">
      <c r="A65" s="29" t="s">
        <v>91</v>
      </c>
      <c r="B65" s="197" t="s">
        <v>137</v>
      </c>
      <c r="C65" s="384">
        <v>0</v>
      </c>
      <c r="D65" s="379">
        <v>0</v>
      </c>
      <c r="E65" s="414"/>
      <c r="F65" s="414"/>
      <c r="G65" s="414"/>
      <c r="H65" s="414"/>
      <c r="I65" s="414"/>
      <c r="J65" s="414"/>
      <c r="K65" s="414"/>
      <c r="L65" s="414"/>
      <c r="M65" s="414"/>
      <c r="N65" s="320"/>
      <c r="O65" s="198">
        <f>SUM(C65:N65)</f>
        <v>0</v>
      </c>
    </row>
    <row r="66" spans="1:15" x14ac:dyDescent="0.25">
      <c r="A66" s="29" t="s">
        <v>92</v>
      </c>
      <c r="B66" s="184" t="s">
        <v>80</v>
      </c>
      <c r="C66" s="391">
        <f>C65/C58</f>
        <v>0</v>
      </c>
      <c r="D66" s="391">
        <f t="shared" ref="D66:N66" si="29">D65/D58</f>
        <v>0</v>
      </c>
      <c r="E66" s="424" t="e">
        <f t="shared" si="29"/>
        <v>#DIV/0!</v>
      </c>
      <c r="F66" s="424" t="e">
        <f t="shared" si="29"/>
        <v>#DIV/0!</v>
      </c>
      <c r="G66" s="424" t="e">
        <f t="shared" si="29"/>
        <v>#DIV/0!</v>
      </c>
      <c r="H66" s="424" t="e">
        <f t="shared" si="29"/>
        <v>#DIV/0!</v>
      </c>
      <c r="I66" s="424" t="e">
        <f t="shared" si="29"/>
        <v>#DIV/0!</v>
      </c>
      <c r="J66" s="424" t="e">
        <f t="shared" si="29"/>
        <v>#DIV/0!</v>
      </c>
      <c r="K66" s="424" t="e">
        <f t="shared" si="29"/>
        <v>#DIV/0!</v>
      </c>
      <c r="L66" s="424" t="e">
        <f t="shared" si="29"/>
        <v>#DIV/0!</v>
      </c>
      <c r="M66" s="424" t="e">
        <f t="shared" si="29"/>
        <v>#DIV/0!</v>
      </c>
      <c r="N66" s="425" t="e">
        <f t="shared" si="29"/>
        <v>#DIV/0!</v>
      </c>
      <c r="O66" s="242">
        <f>O65/O58</f>
        <v>0</v>
      </c>
    </row>
    <row r="67" spans="1:15" x14ac:dyDescent="0.25">
      <c r="A67" s="29" t="s">
        <v>93</v>
      </c>
      <c r="B67" s="197" t="s">
        <v>138</v>
      </c>
      <c r="C67" s="384">
        <v>0</v>
      </c>
      <c r="D67" s="379">
        <v>0</v>
      </c>
      <c r="E67" s="414"/>
      <c r="F67" s="414"/>
      <c r="G67" s="414"/>
      <c r="H67" s="414"/>
      <c r="I67" s="414"/>
      <c r="J67" s="414"/>
      <c r="K67" s="414"/>
      <c r="L67" s="414"/>
      <c r="M67" s="414"/>
      <c r="N67" s="320"/>
      <c r="O67" s="198">
        <f>SUM(C67:N67)</f>
        <v>0</v>
      </c>
    </row>
    <row r="68" spans="1:15" x14ac:dyDescent="0.25">
      <c r="A68" s="29" t="s">
        <v>94</v>
      </c>
      <c r="B68" s="184" t="s">
        <v>80</v>
      </c>
      <c r="C68" s="391">
        <f>C67/C58</f>
        <v>0</v>
      </c>
      <c r="D68" s="391">
        <f t="shared" ref="D68:N68" si="30">D67/D58</f>
        <v>0</v>
      </c>
      <c r="E68" s="424" t="e">
        <f t="shared" si="30"/>
        <v>#DIV/0!</v>
      </c>
      <c r="F68" s="424" t="e">
        <f t="shared" si="30"/>
        <v>#DIV/0!</v>
      </c>
      <c r="G68" s="424" t="e">
        <f t="shared" si="30"/>
        <v>#DIV/0!</v>
      </c>
      <c r="H68" s="424" t="e">
        <f t="shared" si="30"/>
        <v>#DIV/0!</v>
      </c>
      <c r="I68" s="424" t="e">
        <f t="shared" si="30"/>
        <v>#DIV/0!</v>
      </c>
      <c r="J68" s="424" t="e">
        <f t="shared" si="30"/>
        <v>#DIV/0!</v>
      </c>
      <c r="K68" s="424" t="e">
        <f t="shared" si="30"/>
        <v>#DIV/0!</v>
      </c>
      <c r="L68" s="424" t="e">
        <f t="shared" si="30"/>
        <v>#DIV/0!</v>
      </c>
      <c r="M68" s="424" t="e">
        <f t="shared" si="30"/>
        <v>#DIV/0!</v>
      </c>
      <c r="N68" s="425" t="e">
        <f t="shared" si="30"/>
        <v>#DIV/0!</v>
      </c>
      <c r="O68" s="242">
        <f>O67/O58</f>
        <v>0</v>
      </c>
    </row>
    <row r="69" spans="1:15" ht="24.75" customHeight="1" x14ac:dyDescent="0.25">
      <c r="A69" s="29" t="s">
        <v>95</v>
      </c>
      <c r="B69" s="203" t="s">
        <v>139</v>
      </c>
      <c r="C69" s="384">
        <v>0</v>
      </c>
      <c r="D69" s="379">
        <v>0</v>
      </c>
      <c r="E69" s="414"/>
      <c r="F69" s="414"/>
      <c r="G69" s="414"/>
      <c r="H69" s="414"/>
      <c r="I69" s="414"/>
      <c r="J69" s="414"/>
      <c r="K69" s="414"/>
      <c r="L69" s="414"/>
      <c r="M69" s="414"/>
      <c r="N69" s="320"/>
      <c r="O69" s="198">
        <f>SUM(C69:N69)</f>
        <v>0</v>
      </c>
    </row>
    <row r="70" spans="1:15" x14ac:dyDescent="0.25">
      <c r="A70" s="29" t="s">
        <v>96</v>
      </c>
      <c r="B70" s="184" t="s">
        <v>80</v>
      </c>
      <c r="C70" s="391">
        <f>C69/C58</f>
        <v>0</v>
      </c>
      <c r="D70" s="391">
        <f t="shared" ref="D70:N70" si="31">D69/D58</f>
        <v>0</v>
      </c>
      <c r="E70" s="424" t="e">
        <f t="shared" si="31"/>
        <v>#DIV/0!</v>
      </c>
      <c r="F70" s="424" t="e">
        <f t="shared" si="31"/>
        <v>#DIV/0!</v>
      </c>
      <c r="G70" s="424" t="e">
        <f t="shared" si="31"/>
        <v>#DIV/0!</v>
      </c>
      <c r="H70" s="424" t="e">
        <f t="shared" si="31"/>
        <v>#DIV/0!</v>
      </c>
      <c r="I70" s="424" t="e">
        <f t="shared" si="31"/>
        <v>#DIV/0!</v>
      </c>
      <c r="J70" s="424" t="e">
        <f t="shared" si="31"/>
        <v>#DIV/0!</v>
      </c>
      <c r="K70" s="424" t="e">
        <f t="shared" si="31"/>
        <v>#DIV/0!</v>
      </c>
      <c r="L70" s="424" t="e">
        <f t="shared" si="31"/>
        <v>#DIV/0!</v>
      </c>
      <c r="M70" s="424" t="e">
        <f t="shared" si="31"/>
        <v>#DIV/0!</v>
      </c>
      <c r="N70" s="425" t="e">
        <f t="shared" si="31"/>
        <v>#DIV/0!</v>
      </c>
      <c r="O70" s="242">
        <f>O69/O58</f>
        <v>0</v>
      </c>
    </row>
    <row r="71" spans="1:15" ht="27.75" customHeight="1" x14ac:dyDescent="0.25">
      <c r="A71" s="29" t="s">
        <v>97</v>
      </c>
      <c r="B71" s="203" t="s">
        <v>140</v>
      </c>
      <c r="C71" s="384">
        <v>3</v>
      </c>
      <c r="D71" s="379">
        <v>5</v>
      </c>
      <c r="E71" s="414"/>
      <c r="F71" s="414"/>
      <c r="G71" s="414"/>
      <c r="H71" s="414"/>
      <c r="I71" s="414"/>
      <c r="J71" s="414"/>
      <c r="K71" s="414"/>
      <c r="L71" s="414"/>
      <c r="M71" s="414"/>
      <c r="N71" s="320"/>
      <c r="O71" s="198">
        <f>SUM(C71:N71)</f>
        <v>8</v>
      </c>
    </row>
    <row r="72" spans="1:15" ht="12" customHeight="1" x14ac:dyDescent="0.25">
      <c r="A72" s="29" t="s">
        <v>98</v>
      </c>
      <c r="B72" s="184" t="s">
        <v>80</v>
      </c>
      <c r="C72" s="391">
        <f>C71/C58</f>
        <v>3.896103896103896E-2</v>
      </c>
      <c r="D72" s="391">
        <f t="shared" ref="D72:N72" si="32">D71/D58</f>
        <v>7.2463768115942032E-2</v>
      </c>
      <c r="E72" s="424" t="e">
        <f t="shared" si="32"/>
        <v>#DIV/0!</v>
      </c>
      <c r="F72" s="424" t="e">
        <f t="shared" si="32"/>
        <v>#DIV/0!</v>
      </c>
      <c r="G72" s="424" t="e">
        <f t="shared" si="32"/>
        <v>#DIV/0!</v>
      </c>
      <c r="H72" s="424" t="e">
        <f t="shared" si="32"/>
        <v>#DIV/0!</v>
      </c>
      <c r="I72" s="424" t="e">
        <f t="shared" si="32"/>
        <v>#DIV/0!</v>
      </c>
      <c r="J72" s="424" t="e">
        <f t="shared" si="32"/>
        <v>#DIV/0!</v>
      </c>
      <c r="K72" s="424" t="e">
        <f t="shared" si="32"/>
        <v>#DIV/0!</v>
      </c>
      <c r="L72" s="424" t="e">
        <f t="shared" si="32"/>
        <v>#DIV/0!</v>
      </c>
      <c r="M72" s="424" t="e">
        <f t="shared" si="32"/>
        <v>#DIV/0!</v>
      </c>
      <c r="N72" s="425" t="e">
        <f t="shared" si="32"/>
        <v>#DIV/0!</v>
      </c>
      <c r="O72" s="242">
        <f>O71/O58</f>
        <v>5.4794520547945202E-2</v>
      </c>
    </row>
    <row r="73" spans="1:15" ht="24.75" customHeight="1" x14ac:dyDescent="0.25">
      <c r="A73" s="29" t="s">
        <v>99</v>
      </c>
      <c r="B73" s="203" t="s">
        <v>141</v>
      </c>
      <c r="C73" s="384">
        <v>13</v>
      </c>
      <c r="D73" s="379">
        <v>4</v>
      </c>
      <c r="E73" s="414"/>
      <c r="F73" s="414"/>
      <c r="G73" s="414"/>
      <c r="H73" s="414"/>
      <c r="I73" s="414"/>
      <c r="J73" s="414"/>
      <c r="K73" s="414"/>
      <c r="L73" s="414"/>
      <c r="M73" s="414"/>
      <c r="N73" s="320"/>
      <c r="O73" s="198">
        <f>SUM(C73:N73)</f>
        <v>17</v>
      </c>
    </row>
    <row r="74" spans="1:15" x14ac:dyDescent="0.25">
      <c r="A74" s="29" t="s">
        <v>100</v>
      </c>
      <c r="B74" s="184" t="s">
        <v>80</v>
      </c>
      <c r="C74" s="391">
        <f>C73/C58</f>
        <v>0.16883116883116883</v>
      </c>
      <c r="D74" s="391">
        <f t="shared" ref="D74:N74" si="33">D73/D58</f>
        <v>5.7971014492753624E-2</v>
      </c>
      <c r="E74" s="424" t="e">
        <f t="shared" si="33"/>
        <v>#DIV/0!</v>
      </c>
      <c r="F74" s="424" t="e">
        <f t="shared" si="33"/>
        <v>#DIV/0!</v>
      </c>
      <c r="G74" s="424" t="e">
        <f t="shared" si="33"/>
        <v>#DIV/0!</v>
      </c>
      <c r="H74" s="424" t="e">
        <f>H73/H58</f>
        <v>#DIV/0!</v>
      </c>
      <c r="I74" s="424" t="e">
        <f t="shared" si="33"/>
        <v>#DIV/0!</v>
      </c>
      <c r="J74" s="424" t="e">
        <f t="shared" si="33"/>
        <v>#DIV/0!</v>
      </c>
      <c r="K74" s="424" t="e">
        <f t="shared" si="33"/>
        <v>#DIV/0!</v>
      </c>
      <c r="L74" s="424" t="e">
        <f t="shared" si="33"/>
        <v>#DIV/0!</v>
      </c>
      <c r="M74" s="424" t="e">
        <f t="shared" si="33"/>
        <v>#DIV/0!</v>
      </c>
      <c r="N74" s="425" t="e">
        <f t="shared" si="33"/>
        <v>#DIV/0!</v>
      </c>
      <c r="O74" s="242">
        <f>O73/O58</f>
        <v>0.11643835616438356</v>
      </c>
    </row>
    <row r="75" spans="1:15" ht="24.75" customHeight="1" x14ac:dyDescent="0.25">
      <c r="A75" s="29" t="s">
        <v>101</v>
      </c>
      <c r="B75" s="203" t="s">
        <v>142</v>
      </c>
      <c r="C75" s="384">
        <v>10</v>
      </c>
      <c r="D75" s="379">
        <v>9</v>
      </c>
      <c r="E75" s="414"/>
      <c r="F75" s="414"/>
      <c r="G75" s="414"/>
      <c r="H75" s="414"/>
      <c r="I75" s="414"/>
      <c r="J75" s="414"/>
      <c r="K75" s="414"/>
      <c r="L75" s="414"/>
      <c r="M75" s="414"/>
      <c r="N75" s="320"/>
      <c r="O75" s="198">
        <f>SUM(C75:N75)</f>
        <v>19</v>
      </c>
    </row>
    <row r="76" spans="1:15" x14ac:dyDescent="0.25">
      <c r="A76" s="29" t="s">
        <v>102</v>
      </c>
      <c r="B76" s="184" t="s">
        <v>80</v>
      </c>
      <c r="C76" s="391">
        <f>C75/C58</f>
        <v>0.12987012987012986</v>
      </c>
      <c r="D76" s="391">
        <f t="shared" ref="D76:N76" si="34">D75/D58</f>
        <v>0.13043478260869565</v>
      </c>
      <c r="E76" s="424" t="e">
        <f t="shared" si="34"/>
        <v>#DIV/0!</v>
      </c>
      <c r="F76" s="424" t="e">
        <f t="shared" si="34"/>
        <v>#DIV/0!</v>
      </c>
      <c r="G76" s="424" t="e">
        <f t="shared" si="34"/>
        <v>#DIV/0!</v>
      </c>
      <c r="H76" s="424" t="e">
        <f t="shared" si="34"/>
        <v>#DIV/0!</v>
      </c>
      <c r="I76" s="424" t="e">
        <f t="shared" si="34"/>
        <v>#DIV/0!</v>
      </c>
      <c r="J76" s="424" t="e">
        <f t="shared" si="34"/>
        <v>#DIV/0!</v>
      </c>
      <c r="K76" s="424" t="e">
        <f t="shared" si="34"/>
        <v>#DIV/0!</v>
      </c>
      <c r="L76" s="424" t="e">
        <f t="shared" si="34"/>
        <v>#DIV/0!</v>
      </c>
      <c r="M76" s="424" t="e">
        <f t="shared" si="34"/>
        <v>#DIV/0!</v>
      </c>
      <c r="N76" s="425" t="e">
        <f t="shared" si="34"/>
        <v>#DIV/0!</v>
      </c>
      <c r="O76" s="242">
        <f>O75/O58</f>
        <v>0.13013698630136986</v>
      </c>
    </row>
    <row r="77" spans="1:15" ht="27" customHeight="1" x14ac:dyDescent="0.25">
      <c r="A77" s="29" t="s">
        <v>103</v>
      </c>
      <c r="B77" s="203" t="s">
        <v>145</v>
      </c>
      <c r="C77" s="384">
        <v>0</v>
      </c>
      <c r="D77" s="379">
        <v>1</v>
      </c>
      <c r="E77" s="414"/>
      <c r="F77" s="414"/>
      <c r="G77" s="414"/>
      <c r="H77" s="414"/>
      <c r="I77" s="414"/>
      <c r="J77" s="414"/>
      <c r="K77" s="414"/>
      <c r="L77" s="414"/>
      <c r="M77" s="414"/>
      <c r="N77" s="320"/>
      <c r="O77" s="198">
        <f>SUM(C77:N77)</f>
        <v>1</v>
      </c>
    </row>
    <row r="78" spans="1:15" x14ac:dyDescent="0.25">
      <c r="A78" s="29" t="s">
        <v>104</v>
      </c>
      <c r="B78" s="184" t="s">
        <v>80</v>
      </c>
      <c r="C78" s="391">
        <f>C77/C58</f>
        <v>0</v>
      </c>
      <c r="D78" s="391">
        <f t="shared" ref="D78:N78" si="35">D77/D58</f>
        <v>1.4492753623188406E-2</v>
      </c>
      <c r="E78" s="424" t="e">
        <f t="shared" si="35"/>
        <v>#DIV/0!</v>
      </c>
      <c r="F78" s="424" t="e">
        <f t="shared" si="35"/>
        <v>#DIV/0!</v>
      </c>
      <c r="G78" s="424" t="e">
        <f t="shared" si="35"/>
        <v>#DIV/0!</v>
      </c>
      <c r="H78" s="424" t="e">
        <f t="shared" si="35"/>
        <v>#DIV/0!</v>
      </c>
      <c r="I78" s="424" t="e">
        <f t="shared" si="35"/>
        <v>#DIV/0!</v>
      </c>
      <c r="J78" s="424" t="e">
        <f t="shared" si="35"/>
        <v>#DIV/0!</v>
      </c>
      <c r="K78" s="424" t="e">
        <f t="shared" si="35"/>
        <v>#DIV/0!</v>
      </c>
      <c r="L78" s="424" t="e">
        <f t="shared" si="35"/>
        <v>#DIV/0!</v>
      </c>
      <c r="M78" s="424" t="e">
        <f t="shared" si="35"/>
        <v>#DIV/0!</v>
      </c>
      <c r="N78" s="425" t="e">
        <f t="shared" si="35"/>
        <v>#DIV/0!</v>
      </c>
      <c r="O78" s="242">
        <f>O77/O58</f>
        <v>6.8493150684931503E-3</v>
      </c>
    </row>
    <row r="79" spans="1:15" ht="24.75" customHeight="1" x14ac:dyDescent="0.25">
      <c r="A79" s="29" t="s">
        <v>156</v>
      </c>
      <c r="B79" s="203" t="s">
        <v>146</v>
      </c>
      <c r="C79" s="384">
        <v>0</v>
      </c>
      <c r="D79" s="379">
        <v>1</v>
      </c>
      <c r="E79" s="414"/>
      <c r="F79" s="414"/>
      <c r="G79" s="414"/>
      <c r="H79" s="414"/>
      <c r="I79" s="414"/>
      <c r="J79" s="414"/>
      <c r="K79" s="414"/>
      <c r="L79" s="414"/>
      <c r="M79" s="414"/>
      <c r="N79" s="320"/>
      <c r="O79" s="198">
        <f>SUM(C79:N79)</f>
        <v>1</v>
      </c>
    </row>
    <row r="80" spans="1:15" x14ac:dyDescent="0.25">
      <c r="A80" s="29" t="s">
        <v>157</v>
      </c>
      <c r="B80" s="184" t="s">
        <v>80</v>
      </c>
      <c r="C80" s="391">
        <f>C79/C58</f>
        <v>0</v>
      </c>
      <c r="D80" s="391">
        <f t="shared" ref="D80:N80" si="36">D79/D58</f>
        <v>1.4492753623188406E-2</v>
      </c>
      <c r="E80" s="424" t="e">
        <f t="shared" si="36"/>
        <v>#DIV/0!</v>
      </c>
      <c r="F80" s="424" t="e">
        <f t="shared" si="36"/>
        <v>#DIV/0!</v>
      </c>
      <c r="G80" s="424" t="e">
        <f t="shared" si="36"/>
        <v>#DIV/0!</v>
      </c>
      <c r="H80" s="424" t="e">
        <f t="shared" si="36"/>
        <v>#DIV/0!</v>
      </c>
      <c r="I80" s="424" t="e">
        <f t="shared" si="36"/>
        <v>#DIV/0!</v>
      </c>
      <c r="J80" s="424" t="e">
        <f t="shared" si="36"/>
        <v>#DIV/0!</v>
      </c>
      <c r="K80" s="424" t="e">
        <f t="shared" si="36"/>
        <v>#DIV/0!</v>
      </c>
      <c r="L80" s="424" t="e">
        <f t="shared" si="36"/>
        <v>#DIV/0!</v>
      </c>
      <c r="M80" s="424" t="e">
        <f t="shared" si="36"/>
        <v>#DIV/0!</v>
      </c>
      <c r="N80" s="425" t="e">
        <f t="shared" si="36"/>
        <v>#DIV/0!</v>
      </c>
      <c r="O80" s="242">
        <f>O79/O58</f>
        <v>6.8493150684931503E-3</v>
      </c>
    </row>
    <row r="81" spans="1:15" ht="24.75" customHeight="1" x14ac:dyDescent="0.25">
      <c r="A81" s="29" t="s">
        <v>158</v>
      </c>
      <c r="B81" s="203" t="s">
        <v>147</v>
      </c>
      <c r="C81" s="392">
        <v>12</v>
      </c>
      <c r="D81" s="392">
        <v>3</v>
      </c>
      <c r="E81" s="321">
        <f t="shared" ref="E81:L81" si="37">E58-E59-E65-E67-E71-E73-E75-E77-E79</f>
        <v>0</v>
      </c>
      <c r="F81" s="321">
        <f t="shared" si="37"/>
        <v>0</v>
      </c>
      <c r="G81" s="321">
        <f t="shared" si="37"/>
        <v>0</v>
      </c>
      <c r="H81" s="321">
        <f t="shared" si="37"/>
        <v>0</v>
      </c>
      <c r="I81" s="321">
        <f t="shared" si="37"/>
        <v>0</v>
      </c>
      <c r="J81" s="321">
        <f t="shared" si="37"/>
        <v>0</v>
      </c>
      <c r="K81" s="321">
        <f t="shared" si="37"/>
        <v>0</v>
      </c>
      <c r="L81" s="321">
        <f t="shared" si="37"/>
        <v>0</v>
      </c>
      <c r="M81" s="321">
        <f t="shared" ref="M81:N81" si="38">M58-M59-M65-M67-M69-M71-M73-M75-M77-M79</f>
        <v>0</v>
      </c>
      <c r="N81" s="320">
        <f t="shared" si="38"/>
        <v>0</v>
      </c>
      <c r="O81" s="198">
        <f>SUM(C81:N81)</f>
        <v>15</v>
      </c>
    </row>
    <row r="82" spans="1:15" ht="15.75" thickBot="1" x14ac:dyDescent="0.3">
      <c r="A82" s="29" t="s">
        <v>159</v>
      </c>
      <c r="B82" s="205" t="s">
        <v>80</v>
      </c>
      <c r="C82" s="393">
        <f>C81/C58</f>
        <v>0.15584415584415584</v>
      </c>
      <c r="D82" s="443">
        <f t="shared" ref="D82:N82" si="39">D81/D58</f>
        <v>4.3478260869565216E-2</v>
      </c>
      <c r="E82" s="426" t="e">
        <f t="shared" si="39"/>
        <v>#DIV/0!</v>
      </c>
      <c r="F82" s="426" t="e">
        <f t="shared" si="39"/>
        <v>#DIV/0!</v>
      </c>
      <c r="G82" s="426" t="e">
        <f t="shared" si="39"/>
        <v>#DIV/0!</v>
      </c>
      <c r="H82" s="426" t="e">
        <f t="shared" si="39"/>
        <v>#DIV/0!</v>
      </c>
      <c r="I82" s="426" t="e">
        <f t="shared" si="39"/>
        <v>#DIV/0!</v>
      </c>
      <c r="J82" s="426" t="e">
        <f t="shared" si="39"/>
        <v>#DIV/0!</v>
      </c>
      <c r="K82" s="426" t="e">
        <f t="shared" si="39"/>
        <v>#DIV/0!</v>
      </c>
      <c r="L82" s="426" t="e">
        <f t="shared" si="39"/>
        <v>#DIV/0!</v>
      </c>
      <c r="M82" s="426" t="e">
        <f t="shared" si="39"/>
        <v>#DIV/0!</v>
      </c>
      <c r="N82" s="427" t="e">
        <f t="shared" si="39"/>
        <v>#DIV/0!</v>
      </c>
      <c r="O82" s="243">
        <f>O81/O58</f>
        <v>0.10273972602739725</v>
      </c>
    </row>
    <row r="83" spans="1:15" x14ac:dyDescent="0.25">
      <c r="J83" s="292"/>
    </row>
  </sheetData>
  <phoneticPr fontId="2" type="noConversion"/>
  <pageMargins left="0.7" right="0.7" top="0.75" bottom="0.75" header="0.3" footer="0.3"/>
  <pageSetup paperSize="9" scale="4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97"/>
  <sheetViews>
    <sheetView view="pageBreakPreview" zoomScaleNormal="100" zoomScaleSheetLayoutView="100" workbookViewId="0">
      <selection activeCell="B2" sqref="B2"/>
    </sheetView>
  </sheetViews>
  <sheetFormatPr defaultRowHeight="15" x14ac:dyDescent="0.25"/>
  <cols>
    <col min="1" max="1" width="5" customWidth="1"/>
    <col min="2" max="2" width="61.140625" customWidth="1"/>
    <col min="3" max="15" width="9.42578125" customWidth="1"/>
  </cols>
  <sheetData>
    <row r="1" spans="1:15" ht="20.100000000000001" customHeight="1" thickBot="1" x14ac:dyDescent="0.3">
      <c r="A1" s="21" t="s">
        <v>108</v>
      </c>
    </row>
    <row r="2" spans="1:15" ht="50.25" thickBot="1" x14ac:dyDescent="0.3">
      <c r="A2" s="60" t="s">
        <v>160</v>
      </c>
      <c r="B2" s="50" t="s">
        <v>0</v>
      </c>
      <c r="C2" s="51" t="s">
        <v>372</v>
      </c>
      <c r="D2" s="51" t="s">
        <v>373</v>
      </c>
      <c r="E2" s="51" t="s">
        <v>374</v>
      </c>
      <c r="F2" s="51" t="s">
        <v>375</v>
      </c>
      <c r="G2" s="51" t="s">
        <v>376</v>
      </c>
      <c r="H2" s="51" t="s">
        <v>377</v>
      </c>
      <c r="I2" s="51" t="s">
        <v>378</v>
      </c>
      <c r="J2" s="51" t="s">
        <v>379</v>
      </c>
      <c r="K2" s="51" t="s">
        <v>380</v>
      </c>
      <c r="L2" s="51" t="s">
        <v>381</v>
      </c>
      <c r="M2" s="51" t="s">
        <v>382</v>
      </c>
      <c r="N2" s="51" t="s">
        <v>383</v>
      </c>
      <c r="O2" s="52" t="s">
        <v>105</v>
      </c>
    </row>
    <row r="3" spans="1:15" ht="15" customHeight="1" x14ac:dyDescent="0.25">
      <c r="A3" s="10" t="s">
        <v>7</v>
      </c>
      <c r="B3" s="45" t="s">
        <v>109</v>
      </c>
      <c r="C3" s="246">
        <v>18</v>
      </c>
      <c r="D3" s="273">
        <v>13</v>
      </c>
      <c r="E3" s="3"/>
      <c r="F3" s="3"/>
      <c r="G3" s="3"/>
      <c r="H3" s="273"/>
      <c r="I3" s="3"/>
      <c r="J3" s="3"/>
      <c r="K3" s="3"/>
      <c r="L3" s="3"/>
      <c r="M3" s="3"/>
      <c r="N3" s="39"/>
      <c r="O3" s="42">
        <f>SUM(C3:N3)</f>
        <v>31</v>
      </c>
    </row>
    <row r="4" spans="1:15" x14ac:dyDescent="0.25">
      <c r="A4" s="10" t="s">
        <v>8</v>
      </c>
      <c r="B4" s="46" t="s">
        <v>110</v>
      </c>
      <c r="C4" s="247">
        <v>113</v>
      </c>
      <c r="D4" s="274">
        <v>94</v>
      </c>
      <c r="E4" s="4"/>
      <c r="F4" s="4"/>
      <c r="G4" s="4"/>
      <c r="H4" s="274"/>
      <c r="I4" s="4"/>
      <c r="J4" s="4"/>
      <c r="K4" s="4"/>
      <c r="L4" s="4"/>
      <c r="M4" s="4"/>
      <c r="N4" s="23"/>
      <c r="O4" s="42">
        <f t="shared" ref="O4:O9" si="0">SUM(C4:N4)</f>
        <v>207</v>
      </c>
    </row>
    <row r="5" spans="1:15" x14ac:dyDescent="0.25">
      <c r="A5" s="10" t="s">
        <v>9</v>
      </c>
      <c r="B5" s="46" t="s">
        <v>111</v>
      </c>
      <c r="C5" s="247">
        <v>0</v>
      </c>
      <c r="D5" s="274">
        <v>0</v>
      </c>
      <c r="E5" s="4"/>
      <c r="F5" s="4"/>
      <c r="G5" s="4"/>
      <c r="H5" s="274"/>
      <c r="I5" s="4"/>
      <c r="J5" s="4"/>
      <c r="K5" s="4"/>
      <c r="L5" s="4"/>
      <c r="M5" s="4"/>
      <c r="N5" s="23"/>
      <c r="O5" s="42">
        <f t="shared" si="0"/>
        <v>0</v>
      </c>
    </row>
    <row r="6" spans="1:15" ht="26.25" x14ac:dyDescent="0.25">
      <c r="A6" s="10" t="s">
        <v>10</v>
      </c>
      <c r="B6" s="47" t="s">
        <v>113</v>
      </c>
      <c r="C6" s="12">
        <v>0</v>
      </c>
      <c r="D6" s="274">
        <v>187</v>
      </c>
      <c r="E6" s="4"/>
      <c r="F6" s="4"/>
      <c r="G6" s="4"/>
      <c r="H6" s="274"/>
      <c r="I6" s="4"/>
      <c r="J6" s="4"/>
      <c r="K6" s="4"/>
      <c r="L6" s="4"/>
      <c r="M6" s="4"/>
      <c r="N6" s="23"/>
      <c r="O6" s="42">
        <f t="shared" si="0"/>
        <v>187</v>
      </c>
    </row>
    <row r="7" spans="1:15" x14ac:dyDescent="0.25">
      <c r="A7" s="10" t="s">
        <v>11</v>
      </c>
      <c r="B7" s="46" t="s">
        <v>112</v>
      </c>
      <c r="C7" s="247">
        <v>0</v>
      </c>
      <c r="D7" s="274">
        <v>0</v>
      </c>
      <c r="E7" s="4"/>
      <c r="F7" s="4"/>
      <c r="G7" s="4"/>
      <c r="H7" s="274"/>
      <c r="I7" s="4"/>
      <c r="J7" s="4"/>
      <c r="K7" s="4"/>
      <c r="L7" s="4"/>
      <c r="M7" s="4"/>
      <c r="N7" s="23"/>
      <c r="O7" s="42">
        <f t="shared" si="0"/>
        <v>0</v>
      </c>
    </row>
    <row r="8" spans="1:15" x14ac:dyDescent="0.25">
      <c r="A8" s="10" t="s">
        <v>12</v>
      </c>
      <c r="B8" s="46" t="s">
        <v>114</v>
      </c>
      <c r="C8" s="247">
        <v>0</v>
      </c>
      <c r="D8" s="274">
        <v>0</v>
      </c>
      <c r="E8" s="4"/>
      <c r="F8" s="4"/>
      <c r="G8" s="4"/>
      <c r="H8" s="274"/>
      <c r="I8" s="4"/>
      <c r="J8" s="4"/>
      <c r="K8" s="4"/>
      <c r="L8" s="4"/>
      <c r="M8" s="4"/>
      <c r="N8" s="23"/>
      <c r="O8" s="42">
        <f t="shared" si="0"/>
        <v>0</v>
      </c>
    </row>
    <row r="9" spans="1:15" ht="15.75" thickBot="1" x14ac:dyDescent="0.3">
      <c r="A9" s="10" t="s">
        <v>13</v>
      </c>
      <c r="B9" s="48" t="s">
        <v>115</v>
      </c>
      <c r="C9" s="248">
        <v>0</v>
      </c>
      <c r="D9" s="269">
        <v>0</v>
      </c>
      <c r="E9" s="40"/>
      <c r="F9" s="40"/>
      <c r="G9" s="40"/>
      <c r="H9" s="269"/>
      <c r="I9" s="40"/>
      <c r="J9" s="40"/>
      <c r="K9" s="40"/>
      <c r="L9" s="40"/>
      <c r="M9" s="40"/>
      <c r="N9" s="41"/>
      <c r="O9" s="43">
        <f t="shared" si="0"/>
        <v>0</v>
      </c>
    </row>
    <row r="10" spans="1:15" ht="15.75" thickBot="1" x14ac:dyDescent="0.3">
      <c r="A10" s="10" t="s">
        <v>18</v>
      </c>
      <c r="B10" s="9" t="s">
        <v>148</v>
      </c>
      <c r="C10" s="249">
        <f t="shared" ref="C10" si="1">SUM(C3:C9)</f>
        <v>131</v>
      </c>
      <c r="D10" s="249">
        <f t="shared" ref="D10:O10" si="2">SUM(D3:D9)</f>
        <v>294</v>
      </c>
      <c r="E10" s="249">
        <f t="shared" si="2"/>
        <v>0</v>
      </c>
      <c r="F10" s="249">
        <f t="shared" si="2"/>
        <v>0</v>
      </c>
      <c r="G10" s="249">
        <f t="shared" si="2"/>
        <v>0</v>
      </c>
      <c r="H10" s="249">
        <f t="shared" si="2"/>
        <v>0</v>
      </c>
      <c r="I10" s="249">
        <f t="shared" si="2"/>
        <v>0</v>
      </c>
      <c r="J10" s="249">
        <f t="shared" si="2"/>
        <v>0</v>
      </c>
      <c r="K10" s="249">
        <f t="shared" si="2"/>
        <v>0</v>
      </c>
      <c r="L10" s="249">
        <f t="shared" si="2"/>
        <v>0</v>
      </c>
      <c r="M10" s="249">
        <f t="shared" si="2"/>
        <v>0</v>
      </c>
      <c r="N10" s="249">
        <f t="shared" si="2"/>
        <v>0</v>
      </c>
      <c r="O10" s="249">
        <f t="shared" si="2"/>
        <v>425</v>
      </c>
    </row>
    <row r="11" spans="1:15" ht="20.100000000000001" customHeight="1" thickBot="1" x14ac:dyDescent="0.3">
      <c r="A11" s="90" t="s">
        <v>149</v>
      </c>
    </row>
    <row r="12" spans="1:15" ht="50.25" thickBot="1" x14ac:dyDescent="0.3">
      <c r="A12" s="60" t="s">
        <v>160</v>
      </c>
      <c r="B12" s="63" t="s">
        <v>0</v>
      </c>
      <c r="C12" s="51" t="s">
        <v>372</v>
      </c>
      <c r="D12" s="51" t="s">
        <v>373</v>
      </c>
      <c r="E12" s="51" t="s">
        <v>374</v>
      </c>
      <c r="F12" s="51" t="s">
        <v>375</v>
      </c>
      <c r="G12" s="51" t="s">
        <v>376</v>
      </c>
      <c r="H12" s="51" t="s">
        <v>377</v>
      </c>
      <c r="I12" s="51" t="s">
        <v>378</v>
      </c>
      <c r="J12" s="51" t="s">
        <v>379</v>
      </c>
      <c r="K12" s="51" t="s">
        <v>380</v>
      </c>
      <c r="L12" s="51" t="s">
        <v>381</v>
      </c>
      <c r="M12" s="51" t="s">
        <v>382</v>
      </c>
      <c r="N12" s="51" t="s">
        <v>383</v>
      </c>
      <c r="O12" s="64" t="s">
        <v>105</v>
      </c>
    </row>
    <row r="13" spans="1:15" ht="15.75" thickBot="1" x14ac:dyDescent="0.3">
      <c r="A13" s="10" t="s">
        <v>19</v>
      </c>
      <c r="B13" s="88" t="s">
        <v>194</v>
      </c>
      <c r="C13" s="83">
        <f t="shared" ref="C13" si="3">SUM(C14:C23)</f>
        <v>5</v>
      </c>
      <c r="D13" s="83">
        <f t="shared" ref="D13:N13" si="4">SUM(D14:D23)</f>
        <v>0</v>
      </c>
      <c r="E13" s="83">
        <f t="shared" si="4"/>
        <v>0</v>
      </c>
      <c r="F13" s="83">
        <f t="shared" si="4"/>
        <v>0</v>
      </c>
      <c r="G13" s="83">
        <f t="shared" si="4"/>
        <v>0</v>
      </c>
      <c r="H13" s="83">
        <f t="shared" si="4"/>
        <v>0</v>
      </c>
      <c r="I13" s="83">
        <f t="shared" si="4"/>
        <v>0</v>
      </c>
      <c r="J13" s="83">
        <f t="shared" si="4"/>
        <v>0</v>
      </c>
      <c r="K13" s="83">
        <f t="shared" si="4"/>
        <v>0</v>
      </c>
      <c r="L13" s="83">
        <f t="shared" si="4"/>
        <v>0</v>
      </c>
      <c r="M13" s="83">
        <f t="shared" si="4"/>
        <v>0</v>
      </c>
      <c r="N13" s="83">
        <f t="shared" si="4"/>
        <v>0</v>
      </c>
      <c r="O13" s="83">
        <f>SUM(C13:N13)</f>
        <v>5</v>
      </c>
    </row>
    <row r="14" spans="1:15" x14ac:dyDescent="0.25">
      <c r="A14" s="10" t="s">
        <v>20</v>
      </c>
      <c r="B14" s="32" t="s">
        <v>172</v>
      </c>
      <c r="C14" s="246">
        <v>5</v>
      </c>
      <c r="D14" s="3">
        <v>0</v>
      </c>
      <c r="E14" s="3"/>
      <c r="F14" s="3"/>
      <c r="G14" s="273"/>
      <c r="H14" s="3"/>
      <c r="I14" s="3"/>
      <c r="J14" s="3"/>
      <c r="K14" s="3"/>
      <c r="L14" s="3"/>
      <c r="M14" s="3"/>
      <c r="N14" s="71"/>
      <c r="O14" s="65">
        <f>SUM(C14:N14)</f>
        <v>5</v>
      </c>
    </row>
    <row r="15" spans="1:15" x14ac:dyDescent="0.25">
      <c r="A15" s="10" t="s">
        <v>21</v>
      </c>
      <c r="B15" s="30" t="s">
        <v>173</v>
      </c>
      <c r="C15" s="247">
        <v>0</v>
      </c>
      <c r="D15" s="3">
        <v>0</v>
      </c>
      <c r="E15" s="4"/>
      <c r="F15" s="4"/>
      <c r="G15" s="274"/>
      <c r="H15" s="4"/>
      <c r="I15" s="4"/>
      <c r="J15" s="4"/>
      <c r="K15" s="4"/>
      <c r="L15" s="4"/>
      <c r="M15" s="4"/>
      <c r="N15" s="72"/>
      <c r="O15" s="65">
        <f t="shared" ref="O15:O27" si="5">SUM(C15:N15)</f>
        <v>0</v>
      </c>
    </row>
    <row r="16" spans="1:15" x14ac:dyDescent="0.25">
      <c r="A16" s="10" t="s">
        <v>22</v>
      </c>
      <c r="B16" s="30" t="s">
        <v>174</v>
      </c>
      <c r="C16" s="247">
        <v>0</v>
      </c>
      <c r="D16" s="3">
        <v>0</v>
      </c>
      <c r="E16" s="4"/>
      <c r="F16" s="4"/>
      <c r="G16" s="274"/>
      <c r="H16" s="4"/>
      <c r="I16" s="4"/>
      <c r="J16" s="4"/>
      <c r="K16" s="4"/>
      <c r="L16" s="4"/>
      <c r="M16" s="4"/>
      <c r="N16" s="72"/>
      <c r="O16" s="65">
        <f t="shared" si="5"/>
        <v>0</v>
      </c>
    </row>
    <row r="17" spans="1:15" x14ac:dyDescent="0.25">
      <c r="A17" s="10" t="s">
        <v>23</v>
      </c>
      <c r="B17" s="30" t="s">
        <v>175</v>
      </c>
      <c r="C17" s="247">
        <v>0</v>
      </c>
      <c r="D17" s="3">
        <v>0</v>
      </c>
      <c r="E17" s="4"/>
      <c r="F17" s="4"/>
      <c r="G17" s="274"/>
      <c r="H17" s="4"/>
      <c r="I17" s="4"/>
      <c r="J17" s="4"/>
      <c r="K17" s="4"/>
      <c r="L17" s="4"/>
      <c r="M17" s="4"/>
      <c r="N17" s="72"/>
      <c r="O17" s="65">
        <f t="shared" si="5"/>
        <v>0</v>
      </c>
    </row>
    <row r="18" spans="1:15" x14ac:dyDescent="0.25">
      <c r="A18" s="10" t="s">
        <v>24</v>
      </c>
      <c r="B18" s="30" t="s">
        <v>176</v>
      </c>
      <c r="C18" s="247">
        <v>0</v>
      </c>
      <c r="D18" s="3">
        <v>0</v>
      </c>
      <c r="E18" s="4"/>
      <c r="F18" s="4"/>
      <c r="G18" s="274"/>
      <c r="H18" s="4"/>
      <c r="I18" s="4"/>
      <c r="J18" s="4"/>
      <c r="K18" s="4"/>
      <c r="L18" s="4"/>
      <c r="M18" s="4"/>
      <c r="N18" s="72"/>
      <c r="O18" s="65">
        <f t="shared" si="5"/>
        <v>0</v>
      </c>
    </row>
    <row r="19" spans="1:15" x14ac:dyDescent="0.25">
      <c r="A19" s="10" t="s">
        <v>25</v>
      </c>
      <c r="B19" s="30" t="s">
        <v>177</v>
      </c>
      <c r="C19" s="247">
        <v>0</v>
      </c>
      <c r="D19" s="3">
        <v>0</v>
      </c>
      <c r="E19" s="4"/>
      <c r="F19" s="4"/>
      <c r="G19" s="274"/>
      <c r="H19" s="4"/>
      <c r="I19" s="4"/>
      <c r="J19" s="4"/>
      <c r="K19" s="4"/>
      <c r="L19" s="4"/>
      <c r="M19" s="4"/>
      <c r="N19" s="72"/>
      <c r="O19" s="65">
        <f t="shared" si="5"/>
        <v>0</v>
      </c>
    </row>
    <row r="20" spans="1:15" x14ac:dyDescent="0.25">
      <c r="A20" s="10" t="s">
        <v>26</v>
      </c>
      <c r="B20" s="30" t="s">
        <v>178</v>
      </c>
      <c r="C20" s="247">
        <v>0</v>
      </c>
      <c r="D20" s="3">
        <v>0</v>
      </c>
      <c r="E20" s="4"/>
      <c r="F20" s="4"/>
      <c r="G20" s="274"/>
      <c r="H20" s="4"/>
      <c r="I20" s="4"/>
      <c r="J20" s="4"/>
      <c r="K20" s="4"/>
      <c r="L20" s="4"/>
      <c r="M20" s="4"/>
      <c r="N20" s="72"/>
      <c r="O20" s="65">
        <f t="shared" si="5"/>
        <v>0</v>
      </c>
    </row>
    <row r="21" spans="1:15" x14ac:dyDescent="0.25">
      <c r="A21" s="10" t="s">
        <v>27</v>
      </c>
      <c r="B21" s="30" t="s">
        <v>179</v>
      </c>
      <c r="C21" s="247">
        <v>0</v>
      </c>
      <c r="D21" s="3">
        <v>0</v>
      </c>
      <c r="E21" s="4"/>
      <c r="F21" s="4"/>
      <c r="G21" s="274"/>
      <c r="H21" s="4"/>
      <c r="I21" s="4"/>
      <c r="J21" s="4"/>
      <c r="K21" s="4"/>
      <c r="L21" s="4"/>
      <c r="M21" s="4"/>
      <c r="N21" s="72"/>
      <c r="O21" s="65">
        <f t="shared" si="5"/>
        <v>0</v>
      </c>
    </row>
    <row r="22" spans="1:15" x14ac:dyDescent="0.25">
      <c r="A22" s="10" t="s">
        <v>28</v>
      </c>
      <c r="B22" s="30" t="s">
        <v>180</v>
      </c>
      <c r="C22" s="247">
        <v>0</v>
      </c>
      <c r="D22" s="3">
        <v>0</v>
      </c>
      <c r="E22" s="4"/>
      <c r="F22" s="4"/>
      <c r="G22" s="274"/>
      <c r="H22" s="4"/>
      <c r="I22" s="4"/>
      <c r="J22" s="4"/>
      <c r="K22" s="4"/>
      <c r="L22" s="4"/>
      <c r="M22" s="4"/>
      <c r="N22" s="72"/>
      <c r="O22" s="65">
        <f t="shared" si="5"/>
        <v>0</v>
      </c>
    </row>
    <row r="23" spans="1:15" ht="15.75" thickBot="1" x14ac:dyDescent="0.3">
      <c r="A23" s="10" t="s">
        <v>29</v>
      </c>
      <c r="B23" s="96" t="s">
        <v>181</v>
      </c>
      <c r="C23" s="250">
        <v>0</v>
      </c>
      <c r="D23" s="3">
        <v>0</v>
      </c>
      <c r="E23" s="40"/>
      <c r="F23" s="40"/>
      <c r="G23" s="269"/>
      <c r="H23" s="40"/>
      <c r="I23" s="40"/>
      <c r="J23" s="40"/>
      <c r="K23" s="40"/>
      <c r="L23" s="40"/>
      <c r="M23" s="40"/>
      <c r="N23" s="74"/>
      <c r="O23" s="62">
        <f t="shared" si="5"/>
        <v>0</v>
      </c>
    </row>
    <row r="24" spans="1:15" ht="15.75" thickBot="1" x14ac:dyDescent="0.3">
      <c r="A24" s="10" t="s">
        <v>30</v>
      </c>
      <c r="B24" s="97" t="s">
        <v>153</v>
      </c>
      <c r="C24" s="251">
        <v>140</v>
      </c>
      <c r="D24" s="75">
        <v>110</v>
      </c>
      <c r="E24" s="75"/>
      <c r="F24" s="75"/>
      <c r="G24" s="363"/>
      <c r="H24" s="75"/>
      <c r="I24" s="75"/>
      <c r="J24" s="75"/>
      <c r="K24" s="75"/>
      <c r="L24" s="75"/>
      <c r="M24" s="75"/>
      <c r="N24" s="76"/>
      <c r="O24" s="67">
        <f t="shared" si="5"/>
        <v>250</v>
      </c>
    </row>
    <row r="25" spans="1:15" ht="15.75" thickBot="1" x14ac:dyDescent="0.3">
      <c r="A25" s="10" t="s">
        <v>31</v>
      </c>
      <c r="B25" s="98" t="s">
        <v>154</v>
      </c>
      <c r="C25" s="252">
        <v>26</v>
      </c>
      <c r="D25" s="3">
        <v>33</v>
      </c>
      <c r="E25" s="75"/>
      <c r="F25" s="75"/>
      <c r="G25" s="363"/>
      <c r="H25" s="75"/>
      <c r="I25" s="75"/>
      <c r="J25" s="75"/>
      <c r="K25" s="75"/>
      <c r="L25" s="75"/>
      <c r="M25" s="75"/>
      <c r="N25" s="76"/>
      <c r="O25" s="67">
        <f t="shared" si="5"/>
        <v>59</v>
      </c>
    </row>
    <row r="26" spans="1:15" ht="15.75" thickBot="1" x14ac:dyDescent="0.3">
      <c r="A26" s="10" t="s">
        <v>32</v>
      </c>
      <c r="B26" s="98" t="s">
        <v>150</v>
      </c>
      <c r="C26" s="252">
        <v>1</v>
      </c>
      <c r="D26" s="75">
        <v>0</v>
      </c>
      <c r="E26" s="75"/>
      <c r="F26" s="75"/>
      <c r="G26" s="363"/>
      <c r="H26" s="75"/>
      <c r="I26" s="75"/>
      <c r="J26" s="75"/>
      <c r="K26" s="75"/>
      <c r="L26" s="75"/>
      <c r="M26" s="75"/>
      <c r="N26" s="76"/>
      <c r="O26" s="67">
        <f t="shared" si="5"/>
        <v>1</v>
      </c>
    </row>
    <row r="27" spans="1:15" ht="15.75" thickBot="1" x14ac:dyDescent="0.3">
      <c r="A27" s="10" t="s">
        <v>33</v>
      </c>
      <c r="B27" s="98" t="s">
        <v>151</v>
      </c>
      <c r="C27" s="252">
        <v>74</v>
      </c>
      <c r="D27" s="75">
        <v>41</v>
      </c>
      <c r="E27" s="75"/>
      <c r="F27" s="75"/>
      <c r="G27" s="363"/>
      <c r="H27" s="75"/>
      <c r="I27" s="75"/>
      <c r="J27" s="75"/>
      <c r="K27" s="75"/>
      <c r="L27" s="75"/>
      <c r="M27" s="75"/>
      <c r="N27" s="76"/>
      <c r="O27" s="67">
        <f t="shared" si="5"/>
        <v>115</v>
      </c>
    </row>
    <row r="28" spans="1:15" ht="26.25" x14ac:dyDescent="0.25">
      <c r="A28" s="10" t="s">
        <v>34</v>
      </c>
      <c r="B28" s="86" t="s">
        <v>195</v>
      </c>
      <c r="C28" s="277">
        <f t="shared" ref="C28" si="6">C27-C29</f>
        <v>7</v>
      </c>
      <c r="D28" s="277">
        <f t="shared" ref="D28" si="7">D27-D29</f>
        <v>27</v>
      </c>
      <c r="E28" s="277">
        <f>E27-E29</f>
        <v>0</v>
      </c>
      <c r="F28" s="277">
        <f t="shared" ref="F28:N28" si="8">F27-F29</f>
        <v>0</v>
      </c>
      <c r="G28" s="277">
        <f t="shared" si="8"/>
        <v>0</v>
      </c>
      <c r="H28" s="277">
        <f t="shared" si="8"/>
        <v>0</v>
      </c>
      <c r="I28" s="277">
        <f t="shared" si="8"/>
        <v>0</v>
      </c>
      <c r="J28" s="277">
        <f t="shared" si="8"/>
        <v>0</v>
      </c>
      <c r="K28" s="277">
        <f t="shared" si="8"/>
        <v>0</v>
      </c>
      <c r="L28" s="277">
        <f t="shared" si="8"/>
        <v>0</v>
      </c>
      <c r="M28" s="290">
        <f t="shared" si="8"/>
        <v>0</v>
      </c>
      <c r="N28" s="277">
        <f t="shared" si="8"/>
        <v>0</v>
      </c>
      <c r="O28" s="66">
        <f>SUM(C28:N28)</f>
        <v>34</v>
      </c>
    </row>
    <row r="29" spans="1:15" ht="26.25" x14ac:dyDescent="0.25">
      <c r="A29" s="10" t="s">
        <v>35</v>
      </c>
      <c r="B29" s="47" t="s">
        <v>196</v>
      </c>
      <c r="C29" s="253">
        <v>67</v>
      </c>
      <c r="D29" s="283">
        <v>14</v>
      </c>
      <c r="E29" s="283"/>
      <c r="F29" s="278"/>
      <c r="G29" s="278"/>
      <c r="H29" s="278"/>
      <c r="I29" s="278"/>
      <c r="J29" s="278"/>
      <c r="K29" s="278"/>
      <c r="L29" s="278"/>
      <c r="M29" s="61"/>
      <c r="N29" s="313"/>
      <c r="O29" s="66">
        <f t="shared" ref="O29:O31" si="9">SUM(C29:N29)</f>
        <v>81</v>
      </c>
    </row>
    <row r="30" spans="1:15" x14ac:dyDescent="0.25">
      <c r="A30" s="10" t="s">
        <v>36</v>
      </c>
      <c r="B30" s="46" t="s">
        <v>182</v>
      </c>
      <c r="C30" s="253">
        <v>7</v>
      </c>
      <c r="D30" s="278">
        <v>27</v>
      </c>
      <c r="E30" s="278"/>
      <c r="F30" s="278"/>
      <c r="G30" s="278"/>
      <c r="H30" s="278"/>
      <c r="I30" s="278"/>
      <c r="J30" s="278"/>
      <c r="K30" s="278"/>
      <c r="L30" s="278"/>
      <c r="M30" s="61"/>
      <c r="N30" s="313"/>
      <c r="O30" s="66">
        <f t="shared" si="9"/>
        <v>34</v>
      </c>
    </row>
    <row r="31" spans="1:15" ht="15.75" thickBot="1" x14ac:dyDescent="0.3">
      <c r="A31" s="10" t="s">
        <v>37</v>
      </c>
      <c r="B31" s="99" t="s">
        <v>183</v>
      </c>
      <c r="C31" s="279">
        <f t="shared" ref="C31" si="10">C27-C30</f>
        <v>67</v>
      </c>
      <c r="D31" s="279">
        <f t="shared" ref="D31" si="11">D27-D30</f>
        <v>14</v>
      </c>
      <c r="E31" s="279">
        <f>E27-E30</f>
        <v>0</v>
      </c>
      <c r="F31" s="279">
        <f t="shared" ref="F31:N31" si="12">F27-F30</f>
        <v>0</v>
      </c>
      <c r="G31" s="279">
        <f t="shared" si="12"/>
        <v>0</v>
      </c>
      <c r="H31" s="279">
        <f t="shared" si="12"/>
        <v>0</v>
      </c>
      <c r="I31" s="279">
        <f t="shared" si="12"/>
        <v>0</v>
      </c>
      <c r="J31" s="279">
        <f t="shared" si="12"/>
        <v>0</v>
      </c>
      <c r="K31" s="279">
        <f t="shared" si="12"/>
        <v>0</v>
      </c>
      <c r="L31" s="279">
        <f t="shared" si="12"/>
        <v>0</v>
      </c>
      <c r="M31" s="69">
        <f t="shared" si="12"/>
        <v>0</v>
      </c>
      <c r="N31" s="279">
        <f t="shared" si="12"/>
        <v>0</v>
      </c>
      <c r="O31" s="62">
        <f t="shared" si="9"/>
        <v>81</v>
      </c>
    </row>
    <row r="32" spans="1:15" ht="15.75" thickBot="1" x14ac:dyDescent="0.3">
      <c r="A32" s="10" t="s">
        <v>46</v>
      </c>
      <c r="B32" s="88" t="s">
        <v>152</v>
      </c>
      <c r="C32" s="254">
        <f t="shared" ref="C32" si="13">C33+C36+C37</f>
        <v>148</v>
      </c>
      <c r="D32" s="254">
        <f>D33+D36+D37</f>
        <v>105</v>
      </c>
      <c r="E32" s="254">
        <f t="shared" ref="E32:N32" si="14">E33+E36+E37</f>
        <v>0</v>
      </c>
      <c r="F32" s="254">
        <f t="shared" si="14"/>
        <v>0</v>
      </c>
      <c r="G32" s="254">
        <f t="shared" si="14"/>
        <v>0</v>
      </c>
      <c r="H32" s="254">
        <f t="shared" si="14"/>
        <v>0</v>
      </c>
      <c r="I32" s="254">
        <f t="shared" si="14"/>
        <v>0</v>
      </c>
      <c r="J32" s="254">
        <f t="shared" si="14"/>
        <v>0</v>
      </c>
      <c r="K32" s="254">
        <f t="shared" si="14"/>
        <v>0</v>
      </c>
      <c r="L32" s="371">
        <f t="shared" si="14"/>
        <v>0</v>
      </c>
      <c r="M32" s="254">
        <f t="shared" si="14"/>
        <v>0</v>
      </c>
      <c r="N32" s="254">
        <f t="shared" si="14"/>
        <v>0</v>
      </c>
      <c r="O32" s="83">
        <f>SUM(C32:N32)</f>
        <v>253</v>
      </c>
    </row>
    <row r="33" spans="1:15" ht="15.75" thickBot="1" x14ac:dyDescent="0.3">
      <c r="A33" s="10" t="s">
        <v>47</v>
      </c>
      <c r="B33" s="100" t="s">
        <v>184</v>
      </c>
      <c r="C33" s="255">
        <v>141</v>
      </c>
      <c r="D33" s="275">
        <v>51</v>
      </c>
      <c r="E33" s="275"/>
      <c r="F33" s="275"/>
      <c r="G33" s="359"/>
      <c r="H33" s="275"/>
      <c r="I33" s="275"/>
      <c r="J33" s="275"/>
      <c r="K33" s="275"/>
      <c r="L33" s="275"/>
      <c r="M33" s="359"/>
      <c r="N33" s="306"/>
      <c r="O33" s="77">
        <f>SUM(C33:N33)</f>
        <v>192</v>
      </c>
    </row>
    <row r="34" spans="1:15" ht="25.5" thickTop="1" x14ac:dyDescent="0.25">
      <c r="A34" s="10" t="s">
        <v>48</v>
      </c>
      <c r="B34" s="101" t="s">
        <v>185</v>
      </c>
      <c r="C34" s="357">
        <f>C33-C35</f>
        <v>74</v>
      </c>
      <c r="D34" s="357">
        <f t="shared" ref="D34:N34" si="15">D33-D35</f>
        <v>37</v>
      </c>
      <c r="E34" s="357">
        <f t="shared" si="15"/>
        <v>0</v>
      </c>
      <c r="F34" s="357">
        <f t="shared" si="15"/>
        <v>0</v>
      </c>
      <c r="G34" s="246">
        <f t="shared" si="15"/>
        <v>0</v>
      </c>
      <c r="H34" s="357">
        <f t="shared" si="15"/>
        <v>0</v>
      </c>
      <c r="I34" s="357">
        <f t="shared" si="15"/>
        <v>0</v>
      </c>
      <c r="J34" s="357">
        <f t="shared" si="15"/>
        <v>0</v>
      </c>
      <c r="K34" s="357">
        <f t="shared" si="15"/>
        <v>0</v>
      </c>
      <c r="L34" s="357">
        <f t="shared" si="15"/>
        <v>0</v>
      </c>
      <c r="M34" s="246">
        <f t="shared" si="15"/>
        <v>0</v>
      </c>
      <c r="N34" s="357">
        <f t="shared" si="15"/>
        <v>0</v>
      </c>
      <c r="O34" s="24">
        <f t="shared" ref="O34:O40" si="16">SUM(C34:N34)</f>
        <v>111</v>
      </c>
    </row>
    <row r="35" spans="1:15" ht="25.5" thickBot="1" x14ac:dyDescent="0.3">
      <c r="A35" s="10" t="s">
        <v>49</v>
      </c>
      <c r="B35" s="102" t="s">
        <v>186</v>
      </c>
      <c r="C35" s="367">
        <v>67</v>
      </c>
      <c r="D35" s="286">
        <v>14</v>
      </c>
      <c r="E35" s="286"/>
      <c r="F35" s="286"/>
      <c r="G35" s="360"/>
      <c r="H35" s="286"/>
      <c r="I35" s="286"/>
      <c r="J35" s="286"/>
      <c r="K35" s="286"/>
      <c r="L35" s="286"/>
      <c r="M35" s="360"/>
      <c r="N35" s="308"/>
      <c r="O35" s="84">
        <f t="shared" si="16"/>
        <v>81</v>
      </c>
    </row>
    <row r="36" spans="1:15" ht="16.5" thickTop="1" thickBot="1" x14ac:dyDescent="0.3">
      <c r="A36" s="10" t="s">
        <v>50</v>
      </c>
      <c r="B36" s="103" t="s">
        <v>187</v>
      </c>
      <c r="C36" s="256">
        <v>7</v>
      </c>
      <c r="D36" s="276">
        <v>27</v>
      </c>
      <c r="E36" s="276"/>
      <c r="F36" s="276"/>
      <c r="G36" s="361"/>
      <c r="H36" s="276"/>
      <c r="I36" s="276"/>
      <c r="J36" s="276"/>
      <c r="K36" s="276"/>
      <c r="L36" s="276"/>
      <c r="M36" s="361"/>
      <c r="N36" s="309"/>
      <c r="O36" s="79">
        <f t="shared" si="16"/>
        <v>34</v>
      </c>
    </row>
    <row r="37" spans="1:15" ht="16.5" thickTop="1" thickBot="1" x14ac:dyDescent="0.3">
      <c r="A37" s="10" t="s">
        <v>51</v>
      </c>
      <c r="B37" s="104" t="s">
        <v>188</v>
      </c>
      <c r="C37" s="310">
        <v>0</v>
      </c>
      <c r="D37" s="310">
        <f>SUM(D38:D40)</f>
        <v>27</v>
      </c>
      <c r="E37" s="310">
        <f t="shared" ref="E37:N37" si="17">SUM(E38:E40)</f>
        <v>0</v>
      </c>
      <c r="F37" s="310">
        <f t="shared" si="17"/>
        <v>0</v>
      </c>
      <c r="G37" s="362">
        <f t="shared" si="17"/>
        <v>0</v>
      </c>
      <c r="H37" s="310">
        <f t="shared" si="17"/>
        <v>0</v>
      </c>
      <c r="I37" s="310">
        <f t="shared" si="17"/>
        <v>0</v>
      </c>
      <c r="J37" s="310">
        <f t="shared" si="17"/>
        <v>0</v>
      </c>
      <c r="K37" s="310">
        <f t="shared" si="17"/>
        <v>0</v>
      </c>
      <c r="L37" s="310">
        <f t="shared" si="17"/>
        <v>0</v>
      </c>
      <c r="M37" s="362">
        <f t="shared" si="17"/>
        <v>0</v>
      </c>
      <c r="N37" s="310">
        <f t="shared" si="17"/>
        <v>0</v>
      </c>
      <c r="O37" s="78">
        <f t="shared" si="16"/>
        <v>27</v>
      </c>
    </row>
    <row r="38" spans="1:15" ht="15.75" thickTop="1" x14ac:dyDescent="0.25">
      <c r="A38" s="10" t="s">
        <v>52</v>
      </c>
      <c r="B38" s="32" t="s">
        <v>189</v>
      </c>
      <c r="C38" s="246">
        <v>0</v>
      </c>
      <c r="D38" s="273">
        <v>27</v>
      </c>
      <c r="E38" s="273"/>
      <c r="F38" s="273"/>
      <c r="G38" s="3"/>
      <c r="H38" s="273"/>
      <c r="I38" s="273"/>
      <c r="J38" s="273"/>
      <c r="K38" s="273"/>
      <c r="L38" s="273"/>
      <c r="M38" s="3"/>
      <c r="N38" s="307"/>
      <c r="O38" s="24">
        <f t="shared" si="16"/>
        <v>27</v>
      </c>
    </row>
    <row r="39" spans="1:15" x14ac:dyDescent="0.25">
      <c r="A39" s="10" t="s">
        <v>53</v>
      </c>
      <c r="B39" s="30" t="s">
        <v>190</v>
      </c>
      <c r="C39" s="247">
        <v>0</v>
      </c>
      <c r="D39" s="274">
        <v>0</v>
      </c>
      <c r="E39" s="274"/>
      <c r="F39" s="274"/>
      <c r="G39" s="4"/>
      <c r="H39" s="274"/>
      <c r="I39" s="274"/>
      <c r="J39" s="274"/>
      <c r="K39" s="274"/>
      <c r="L39" s="274"/>
      <c r="M39" s="4"/>
      <c r="N39" s="311"/>
      <c r="O39" s="24">
        <f t="shared" si="16"/>
        <v>0</v>
      </c>
    </row>
    <row r="40" spans="1:15" ht="15.75" thickBot="1" x14ac:dyDescent="0.3">
      <c r="A40" s="10" t="s">
        <v>54</v>
      </c>
      <c r="B40" s="105" t="s">
        <v>191</v>
      </c>
      <c r="C40" s="248">
        <v>0</v>
      </c>
      <c r="D40" s="269">
        <v>0</v>
      </c>
      <c r="E40" s="269"/>
      <c r="F40" s="269"/>
      <c r="G40" s="40"/>
      <c r="H40" s="269"/>
      <c r="I40" s="269"/>
      <c r="J40" s="269"/>
      <c r="K40" s="269"/>
      <c r="L40" s="269"/>
      <c r="M40" s="40"/>
      <c r="N40" s="304"/>
      <c r="O40" s="81">
        <f t="shared" si="16"/>
        <v>0</v>
      </c>
    </row>
    <row r="41" spans="1:15" ht="30.75" thickBot="1" x14ac:dyDescent="0.3">
      <c r="A41" s="10" t="s">
        <v>55</v>
      </c>
      <c r="B41" s="89" t="s">
        <v>192</v>
      </c>
      <c r="C41" s="254">
        <f t="shared" ref="C41" si="18">SUM(C42:C43)</f>
        <v>213</v>
      </c>
      <c r="D41" s="254">
        <f t="shared" ref="D41:N41" si="19">SUM(D42:D43)</f>
        <v>247</v>
      </c>
      <c r="E41" s="254">
        <f t="shared" si="19"/>
        <v>0</v>
      </c>
      <c r="F41" s="254">
        <f t="shared" si="19"/>
        <v>0</v>
      </c>
      <c r="G41" s="254">
        <f t="shared" si="19"/>
        <v>0</v>
      </c>
      <c r="H41" s="254">
        <f t="shared" si="19"/>
        <v>0</v>
      </c>
      <c r="I41" s="254">
        <f t="shared" si="19"/>
        <v>0</v>
      </c>
      <c r="J41" s="254">
        <f t="shared" si="19"/>
        <v>0</v>
      </c>
      <c r="K41" s="254">
        <f t="shared" si="19"/>
        <v>0</v>
      </c>
      <c r="L41" s="254">
        <f t="shared" si="19"/>
        <v>0</v>
      </c>
      <c r="M41" s="254">
        <f t="shared" si="19"/>
        <v>0</v>
      </c>
      <c r="N41" s="254">
        <f t="shared" si="19"/>
        <v>0</v>
      </c>
      <c r="O41" s="83">
        <f>SUM(C41:N41)</f>
        <v>460</v>
      </c>
    </row>
    <row r="42" spans="1:15" ht="26.25" x14ac:dyDescent="0.25">
      <c r="A42" s="10" t="s">
        <v>56</v>
      </c>
      <c r="B42" s="86" t="s">
        <v>197</v>
      </c>
      <c r="C42" s="290">
        <v>52</v>
      </c>
      <c r="D42" s="68">
        <v>66</v>
      </c>
      <c r="E42" s="68"/>
      <c r="F42" s="68"/>
      <c r="G42" s="68"/>
      <c r="H42" s="68"/>
      <c r="I42" s="68"/>
      <c r="J42" s="68"/>
      <c r="K42" s="68"/>
      <c r="L42" s="68"/>
      <c r="M42" s="68"/>
      <c r="N42" s="85"/>
      <c r="O42" s="66">
        <f t="shared" ref="O42:O46" si="20">SUM(C42:N42)</f>
        <v>118</v>
      </c>
    </row>
    <row r="43" spans="1:15" ht="27" thickBot="1" x14ac:dyDescent="0.3">
      <c r="A43" s="10" t="s">
        <v>57</v>
      </c>
      <c r="B43" s="87" t="s">
        <v>198</v>
      </c>
      <c r="C43" s="69">
        <v>161</v>
      </c>
      <c r="D43" s="70">
        <v>181</v>
      </c>
      <c r="E43" s="70"/>
      <c r="F43" s="70"/>
      <c r="G43" s="70"/>
      <c r="H43" s="70"/>
      <c r="I43" s="70"/>
      <c r="J43" s="70"/>
      <c r="K43" s="70"/>
      <c r="L43" s="70"/>
      <c r="M43" s="70"/>
      <c r="N43" s="82"/>
      <c r="O43" s="80">
        <f t="shared" si="20"/>
        <v>342</v>
      </c>
    </row>
    <row r="44" spans="1:15" ht="45.75" thickBot="1" x14ac:dyDescent="0.3">
      <c r="A44" s="10" t="s">
        <v>58</v>
      </c>
      <c r="B44" s="89" t="s">
        <v>193</v>
      </c>
      <c r="C44" s="254">
        <f t="shared" ref="C44" si="21">SUM(C45:C46)</f>
        <v>8</v>
      </c>
      <c r="D44" s="254">
        <f t="shared" ref="D44:N44" si="22">SUM(D45:D46)</f>
        <v>13</v>
      </c>
      <c r="E44" s="254">
        <f t="shared" si="22"/>
        <v>0</v>
      </c>
      <c r="F44" s="254">
        <f t="shared" si="22"/>
        <v>0</v>
      </c>
      <c r="G44" s="254">
        <f t="shared" si="22"/>
        <v>0</v>
      </c>
      <c r="H44" s="254">
        <f t="shared" si="22"/>
        <v>0</v>
      </c>
      <c r="I44" s="254">
        <f t="shared" si="22"/>
        <v>0</v>
      </c>
      <c r="J44" s="254">
        <f t="shared" si="22"/>
        <v>0</v>
      </c>
      <c r="K44" s="254">
        <f t="shared" si="22"/>
        <v>0</v>
      </c>
      <c r="L44" s="254">
        <f t="shared" si="22"/>
        <v>0</v>
      </c>
      <c r="M44" s="254">
        <f t="shared" si="22"/>
        <v>0</v>
      </c>
      <c r="N44" s="254">
        <f t="shared" si="22"/>
        <v>0</v>
      </c>
      <c r="O44" s="83">
        <f>SUM(C44:N44)</f>
        <v>21</v>
      </c>
    </row>
    <row r="45" spans="1:15" ht="26.25" x14ac:dyDescent="0.25">
      <c r="A45" s="10" t="s">
        <v>59</v>
      </c>
      <c r="B45" s="86" t="s">
        <v>199</v>
      </c>
      <c r="C45" s="290">
        <v>3</v>
      </c>
      <c r="D45" s="68">
        <v>13</v>
      </c>
      <c r="E45" s="68"/>
      <c r="F45" s="68"/>
      <c r="G45" s="68"/>
      <c r="H45" s="291"/>
      <c r="I45" s="68"/>
      <c r="J45" s="68"/>
      <c r="K45" s="68"/>
      <c r="L45" s="68"/>
      <c r="M45" s="68"/>
      <c r="N45" s="68"/>
      <c r="O45" s="66">
        <f>SUM(C45:N45)</f>
        <v>16</v>
      </c>
    </row>
    <row r="46" spans="1:15" ht="27" thickBot="1" x14ac:dyDescent="0.3">
      <c r="A46" s="10" t="s">
        <v>60</v>
      </c>
      <c r="B46" s="106" t="s">
        <v>200</v>
      </c>
      <c r="C46" s="289">
        <v>5</v>
      </c>
      <c r="D46" s="92">
        <v>0</v>
      </c>
      <c r="E46" s="92"/>
      <c r="F46" s="92"/>
      <c r="G46" s="92"/>
      <c r="H46" s="281"/>
      <c r="I46" s="92"/>
      <c r="J46" s="92"/>
      <c r="K46" s="92"/>
      <c r="L46" s="92"/>
      <c r="M46" s="92"/>
      <c r="N46" s="92"/>
      <c r="O46" s="62">
        <f t="shared" si="20"/>
        <v>5</v>
      </c>
    </row>
    <row r="47" spans="1:15" ht="20.100000000000001" customHeight="1" thickBot="1" x14ac:dyDescent="0.3">
      <c r="A47" s="21" t="s">
        <v>201</v>
      </c>
      <c r="B47" s="18"/>
      <c r="C47" s="18"/>
    </row>
    <row r="48" spans="1:15" ht="50.25" thickBot="1" x14ac:dyDescent="0.3">
      <c r="A48" s="60" t="s">
        <v>160</v>
      </c>
      <c r="B48" s="95" t="s">
        <v>0</v>
      </c>
      <c r="C48" s="51" t="s">
        <v>372</v>
      </c>
      <c r="D48" s="51" t="s">
        <v>373</v>
      </c>
      <c r="E48" s="51" t="s">
        <v>374</v>
      </c>
      <c r="F48" s="51" t="s">
        <v>375</v>
      </c>
      <c r="G48" s="51" t="s">
        <v>376</v>
      </c>
      <c r="H48" s="51" t="s">
        <v>377</v>
      </c>
      <c r="I48" s="51" t="s">
        <v>378</v>
      </c>
      <c r="J48" s="51" t="s">
        <v>379</v>
      </c>
      <c r="K48" s="51" t="s">
        <v>380</v>
      </c>
      <c r="L48" s="51" t="s">
        <v>381</v>
      </c>
      <c r="M48" s="51" t="s">
        <v>382</v>
      </c>
      <c r="N48" s="51" t="s">
        <v>383</v>
      </c>
      <c r="O48" s="94" t="s">
        <v>105</v>
      </c>
    </row>
    <row r="49" spans="1:15" x14ac:dyDescent="0.25">
      <c r="A49" s="10" t="s">
        <v>61</v>
      </c>
      <c r="B49" s="107" t="s">
        <v>202</v>
      </c>
      <c r="C49" s="245">
        <v>52</v>
      </c>
      <c r="D49" s="68">
        <v>42</v>
      </c>
      <c r="E49" s="68"/>
      <c r="F49" s="291"/>
      <c r="G49" s="291"/>
      <c r="H49" s="291"/>
      <c r="I49" s="68"/>
      <c r="J49" s="68"/>
      <c r="K49" s="68"/>
      <c r="L49" s="68"/>
      <c r="M49" s="68"/>
      <c r="N49" s="68"/>
      <c r="O49" s="66">
        <f>SUM(C49:N49)</f>
        <v>94</v>
      </c>
    </row>
    <row r="50" spans="1:15" ht="15.75" thickBot="1" x14ac:dyDescent="0.3">
      <c r="A50" s="10" t="s">
        <v>62</v>
      </c>
      <c r="B50" s="48" t="s">
        <v>203</v>
      </c>
      <c r="C50" s="257">
        <v>77</v>
      </c>
      <c r="D50" s="92">
        <v>75</v>
      </c>
      <c r="E50" s="92"/>
      <c r="F50" s="281"/>
      <c r="G50" s="281"/>
      <c r="H50" s="281"/>
      <c r="I50" s="92"/>
      <c r="J50" s="92"/>
      <c r="K50" s="92"/>
      <c r="L50" s="92"/>
      <c r="M50" s="92"/>
      <c r="N50" s="92"/>
      <c r="O50" s="62">
        <f>SUM(C50:N50)</f>
        <v>152</v>
      </c>
    </row>
    <row r="51" spans="1:15" ht="20.100000000000001" customHeight="1" thickBot="1" x14ac:dyDescent="0.3">
      <c r="A51" s="21" t="s">
        <v>204</v>
      </c>
      <c r="C51" s="18"/>
    </row>
    <row r="52" spans="1:15" ht="50.25" thickBot="1" x14ac:dyDescent="0.3">
      <c r="A52" s="60" t="s">
        <v>160</v>
      </c>
      <c r="B52" s="108" t="s">
        <v>0</v>
      </c>
      <c r="C52" s="51" t="s">
        <v>372</v>
      </c>
      <c r="D52" s="51" t="s">
        <v>373</v>
      </c>
      <c r="E52" s="51" t="s">
        <v>374</v>
      </c>
      <c r="F52" s="51" t="s">
        <v>375</v>
      </c>
      <c r="G52" s="51" t="s">
        <v>376</v>
      </c>
      <c r="H52" s="51" t="s">
        <v>377</v>
      </c>
      <c r="I52" s="51" t="s">
        <v>378</v>
      </c>
      <c r="J52" s="51" t="s">
        <v>379</v>
      </c>
      <c r="K52" s="51" t="s">
        <v>380</v>
      </c>
      <c r="L52" s="51" t="s">
        <v>381</v>
      </c>
      <c r="M52" s="51" t="s">
        <v>382</v>
      </c>
      <c r="N52" s="51" t="s">
        <v>383</v>
      </c>
      <c r="O52" s="94" t="s">
        <v>105</v>
      </c>
    </row>
    <row r="53" spans="1:15" x14ac:dyDescent="0.25">
      <c r="A53" s="10" t="s">
        <v>63</v>
      </c>
      <c r="B53" s="107" t="s">
        <v>205</v>
      </c>
      <c r="C53" s="245">
        <v>0</v>
      </c>
      <c r="D53" s="68">
        <v>1</v>
      </c>
      <c r="E53" s="68"/>
      <c r="F53" s="68"/>
      <c r="G53" s="68"/>
      <c r="H53" s="291"/>
      <c r="I53" s="68"/>
      <c r="J53" s="68"/>
      <c r="K53" s="68"/>
      <c r="L53" s="68"/>
      <c r="M53" s="68"/>
      <c r="N53" s="68"/>
      <c r="O53" s="66">
        <f>SUM(C53:N53)</f>
        <v>1</v>
      </c>
    </row>
    <row r="54" spans="1:15" x14ac:dyDescent="0.25">
      <c r="A54" s="10" t="s">
        <v>64</v>
      </c>
      <c r="B54" s="46" t="s">
        <v>206</v>
      </c>
      <c r="C54" s="253">
        <v>0</v>
      </c>
      <c r="D54" s="61">
        <v>25</v>
      </c>
      <c r="E54" s="61"/>
      <c r="F54" s="61"/>
      <c r="G54" s="61"/>
      <c r="H54" s="278"/>
      <c r="I54" s="61"/>
      <c r="J54" s="61"/>
      <c r="K54" s="61"/>
      <c r="L54" s="61"/>
      <c r="M54" s="61"/>
      <c r="N54" s="61"/>
      <c r="O54" s="66">
        <f>SUM(C54:N54)</f>
        <v>25</v>
      </c>
    </row>
    <row r="55" spans="1:15" ht="15" customHeight="1" thickBot="1" x14ac:dyDescent="0.3">
      <c r="A55" s="10" t="s">
        <v>65</v>
      </c>
      <c r="B55" s="62" t="s">
        <v>207</v>
      </c>
      <c r="C55" s="257">
        <v>0</v>
      </c>
      <c r="D55" s="92">
        <v>1</v>
      </c>
      <c r="E55" s="92"/>
      <c r="F55" s="92"/>
      <c r="G55" s="92"/>
      <c r="H55" s="281"/>
      <c r="I55" s="92"/>
      <c r="J55" s="92"/>
      <c r="K55" s="92"/>
      <c r="L55" s="92"/>
      <c r="M55" s="92"/>
      <c r="N55" s="92"/>
      <c r="O55" s="62">
        <f>SUM(C55:N55)</f>
        <v>1</v>
      </c>
    </row>
    <row r="56" spans="1:15" s="91" customFormat="1" ht="20.100000000000001" customHeight="1" thickBot="1" x14ac:dyDescent="0.25">
      <c r="A56" s="117" t="s">
        <v>208</v>
      </c>
      <c r="C56" s="117"/>
    </row>
    <row r="57" spans="1:15" ht="50.25" thickBot="1" x14ac:dyDescent="0.3">
      <c r="A57" s="109" t="s">
        <v>160</v>
      </c>
      <c r="B57" s="110" t="s">
        <v>0</v>
      </c>
      <c r="C57" s="51" t="s">
        <v>372</v>
      </c>
      <c r="D57" s="51" t="s">
        <v>373</v>
      </c>
      <c r="E57" s="51" t="s">
        <v>374</v>
      </c>
      <c r="F57" s="51" t="s">
        <v>375</v>
      </c>
      <c r="G57" s="51" t="s">
        <v>376</v>
      </c>
      <c r="H57" s="51" t="s">
        <v>377</v>
      </c>
      <c r="I57" s="51" t="s">
        <v>378</v>
      </c>
      <c r="J57" s="51" t="s">
        <v>379</v>
      </c>
      <c r="K57" s="51" t="s">
        <v>380</v>
      </c>
      <c r="L57" s="51" t="s">
        <v>381</v>
      </c>
      <c r="M57" s="51" t="s">
        <v>382</v>
      </c>
      <c r="N57" s="51" t="s">
        <v>383</v>
      </c>
      <c r="O57" s="64" t="s">
        <v>105</v>
      </c>
    </row>
    <row r="58" spans="1:15" ht="26.25" x14ac:dyDescent="0.25">
      <c r="A58" s="116" t="s">
        <v>76</v>
      </c>
      <c r="B58" s="115" t="s">
        <v>209</v>
      </c>
      <c r="C58" s="245">
        <v>27</v>
      </c>
      <c r="D58" s="282">
        <v>27</v>
      </c>
      <c r="E58" s="282"/>
      <c r="F58" s="282"/>
      <c r="G58" s="282"/>
      <c r="H58" s="282"/>
      <c r="I58" s="282"/>
      <c r="J58" s="282"/>
      <c r="K58" s="282"/>
      <c r="L58" s="282"/>
      <c r="M58" s="68"/>
      <c r="N58" s="111"/>
      <c r="O58" s="112"/>
    </row>
    <row r="59" spans="1:15" ht="15.75" thickBot="1" x14ac:dyDescent="0.3">
      <c r="A59" s="116" t="s">
        <v>87</v>
      </c>
      <c r="B59" s="62" t="s">
        <v>210</v>
      </c>
      <c r="C59" s="258">
        <v>14</v>
      </c>
      <c r="D59" s="92">
        <v>14</v>
      </c>
      <c r="E59" s="92"/>
      <c r="F59" s="92"/>
      <c r="G59" s="92"/>
      <c r="H59" s="92"/>
      <c r="I59" s="92"/>
      <c r="J59" s="92"/>
      <c r="K59" s="368"/>
      <c r="L59" s="92"/>
      <c r="M59" s="92"/>
      <c r="N59" s="114"/>
      <c r="O59" s="62">
        <f>SUM(C59:N59)</f>
        <v>28</v>
      </c>
    </row>
    <row r="60" spans="1:15" ht="20.100000000000001" customHeight="1" thickBot="1" x14ac:dyDescent="0.3">
      <c r="A60" s="44"/>
      <c r="B60" s="21" t="s">
        <v>211</v>
      </c>
      <c r="C60" s="18"/>
    </row>
    <row r="61" spans="1:15" ht="50.25" thickBot="1" x14ac:dyDescent="0.3">
      <c r="A61" s="109" t="s">
        <v>160</v>
      </c>
      <c r="B61" s="110" t="s">
        <v>0</v>
      </c>
      <c r="C61" s="51" t="s">
        <v>372</v>
      </c>
      <c r="D61" s="51" t="s">
        <v>373</v>
      </c>
      <c r="E61" s="51" t="s">
        <v>374</v>
      </c>
      <c r="F61" s="51" t="s">
        <v>375</v>
      </c>
      <c r="G61" s="51" t="s">
        <v>376</v>
      </c>
      <c r="H61" s="51" t="s">
        <v>377</v>
      </c>
      <c r="I61" s="51" t="s">
        <v>378</v>
      </c>
      <c r="J61" s="51" t="s">
        <v>379</v>
      </c>
      <c r="K61" s="51" t="s">
        <v>380</v>
      </c>
      <c r="L61" s="51" t="s">
        <v>381</v>
      </c>
      <c r="M61" s="51" t="s">
        <v>382</v>
      </c>
      <c r="N61" s="51" t="s">
        <v>383</v>
      </c>
      <c r="O61" s="64" t="s">
        <v>105</v>
      </c>
    </row>
    <row r="62" spans="1:15" ht="26.25" x14ac:dyDescent="0.25">
      <c r="A62" s="116" t="s">
        <v>88</v>
      </c>
      <c r="B62" s="115" t="s">
        <v>212</v>
      </c>
      <c r="C62" s="293">
        <v>0</v>
      </c>
      <c r="D62" s="294">
        <v>0</v>
      </c>
      <c r="E62" s="295"/>
      <c r="F62" s="294"/>
      <c r="G62" s="238"/>
      <c r="H62" s="238"/>
      <c r="I62" s="238"/>
      <c r="J62" s="238"/>
      <c r="K62" s="238"/>
      <c r="L62" s="238"/>
      <c r="M62" s="238"/>
      <c r="N62" s="238"/>
      <c r="O62" s="66">
        <f>SUM(C62:N62)</f>
        <v>0</v>
      </c>
    </row>
    <row r="63" spans="1:15" ht="27" thickBot="1" x14ac:dyDescent="0.3">
      <c r="A63" s="116" t="s">
        <v>89</v>
      </c>
      <c r="B63" s="93" t="s">
        <v>213</v>
      </c>
      <c r="C63" s="296">
        <v>0</v>
      </c>
      <c r="D63" s="297">
        <v>0</v>
      </c>
      <c r="E63" s="298"/>
      <c r="F63" s="297"/>
      <c r="G63" s="237"/>
      <c r="H63" s="237"/>
      <c r="I63" s="237"/>
      <c r="J63" s="237"/>
      <c r="K63" s="237"/>
      <c r="L63" s="237"/>
      <c r="M63" s="237"/>
      <c r="N63" s="237"/>
      <c r="O63" s="62">
        <f>SUM(C63:N63)</f>
        <v>0</v>
      </c>
    </row>
    <row r="64" spans="1:15" ht="20.100000000000001" customHeight="1" thickBot="1" x14ac:dyDescent="0.3">
      <c r="A64" s="21" t="s">
        <v>217</v>
      </c>
      <c r="C64" s="18"/>
    </row>
    <row r="65" spans="1:15" ht="50.25" thickBot="1" x14ac:dyDescent="0.3">
      <c r="A65" s="149" t="s">
        <v>160</v>
      </c>
      <c r="B65" s="148" t="s">
        <v>0</v>
      </c>
      <c r="C65" s="51" t="s">
        <v>372</v>
      </c>
      <c r="D65" s="51" t="s">
        <v>373</v>
      </c>
      <c r="E65" s="51" t="s">
        <v>374</v>
      </c>
      <c r="F65" s="51" t="s">
        <v>375</v>
      </c>
      <c r="G65" s="51" t="s">
        <v>376</v>
      </c>
      <c r="H65" s="51" t="s">
        <v>377</v>
      </c>
      <c r="I65" s="51" t="s">
        <v>378</v>
      </c>
      <c r="J65" s="51" t="s">
        <v>379</v>
      </c>
      <c r="K65" s="51" t="s">
        <v>380</v>
      </c>
      <c r="L65" s="51" t="s">
        <v>381</v>
      </c>
      <c r="M65" s="51" t="s">
        <v>382</v>
      </c>
      <c r="N65" s="51" t="s">
        <v>383</v>
      </c>
      <c r="O65" s="64" t="s">
        <v>105</v>
      </c>
    </row>
    <row r="66" spans="1:15" ht="15.75" thickBot="1" x14ac:dyDescent="0.3">
      <c r="A66" s="10" t="s">
        <v>90</v>
      </c>
      <c r="B66" s="150" t="s">
        <v>214</v>
      </c>
      <c r="C66" s="299">
        <f t="shared" ref="C66" si="23">SUM(C67,C71,C73,C77,C81,C85,C88,C90,)</f>
        <v>1</v>
      </c>
      <c r="D66" s="299">
        <f t="shared" ref="D66:L66" si="24">SUM(D67,D71,D73,D77,D81,D85,D88,D90,)</f>
        <v>12</v>
      </c>
      <c r="E66" s="299">
        <f t="shared" si="24"/>
        <v>0</v>
      </c>
      <c r="F66" s="299">
        <f t="shared" si="24"/>
        <v>0</v>
      </c>
      <c r="G66" s="299">
        <f t="shared" si="24"/>
        <v>0</v>
      </c>
      <c r="H66" s="299">
        <f t="shared" si="24"/>
        <v>0</v>
      </c>
      <c r="I66" s="299">
        <f>SUM(I67,I71,I73,I77,I81,I85,I88,I90,)</f>
        <v>0</v>
      </c>
      <c r="J66" s="299">
        <f>SUM(J67,J71,J73,J77,J81,J85,J88,J90,)</f>
        <v>0</v>
      </c>
      <c r="K66" s="299">
        <f>SUM(K67,K71,K73,K77,K81,K85,K88,K90,)</f>
        <v>0</v>
      </c>
      <c r="L66" s="299">
        <f t="shared" si="24"/>
        <v>0</v>
      </c>
      <c r="M66" s="150">
        <f>M67+M71+M73+M77+M81+M85+M88+M90</f>
        <v>0</v>
      </c>
      <c r="N66" s="150">
        <f>N67+N71+N73+N77+N81+N85+N88+N90</f>
        <v>0</v>
      </c>
      <c r="O66" s="151">
        <f>SUM(C66:N66)</f>
        <v>13</v>
      </c>
    </row>
    <row r="67" spans="1:15" ht="16.5" thickTop="1" thickBot="1" x14ac:dyDescent="0.3">
      <c r="A67" s="10" t="s">
        <v>91</v>
      </c>
      <c r="B67" s="140" t="s">
        <v>215</v>
      </c>
      <c r="C67" s="259">
        <f t="shared" ref="C67" si="25">SUM(C68:C70)</f>
        <v>0</v>
      </c>
      <c r="D67" s="259">
        <f t="shared" ref="D67:N67" si="26">SUM(D68:D70)</f>
        <v>1</v>
      </c>
      <c r="E67" s="259">
        <f t="shared" si="26"/>
        <v>0</v>
      </c>
      <c r="F67" s="259">
        <f t="shared" si="26"/>
        <v>0</v>
      </c>
      <c r="G67" s="259">
        <f t="shared" si="26"/>
        <v>0</v>
      </c>
      <c r="H67" s="259">
        <f t="shared" si="26"/>
        <v>0</v>
      </c>
      <c r="I67" s="259">
        <f t="shared" si="26"/>
        <v>0</v>
      </c>
      <c r="J67" s="259">
        <f t="shared" si="26"/>
        <v>0</v>
      </c>
      <c r="K67" s="259">
        <f t="shared" si="26"/>
        <v>0</v>
      </c>
      <c r="L67" s="259">
        <f t="shared" si="26"/>
        <v>0</v>
      </c>
      <c r="M67" s="259">
        <f t="shared" si="26"/>
        <v>0</v>
      </c>
      <c r="N67" s="259">
        <f t="shared" si="26"/>
        <v>0</v>
      </c>
      <c r="O67" s="129">
        <f>SUM(C67:N67)</f>
        <v>1</v>
      </c>
    </row>
    <row r="68" spans="1:15" ht="15.75" thickTop="1" x14ac:dyDescent="0.25">
      <c r="A68" s="10" t="s">
        <v>92</v>
      </c>
      <c r="B68" s="244" t="s">
        <v>340</v>
      </c>
      <c r="C68" s="260">
        <v>0</v>
      </c>
      <c r="D68" s="15">
        <v>0</v>
      </c>
      <c r="E68" s="15"/>
      <c r="F68" s="15"/>
      <c r="G68" s="15"/>
      <c r="H68" s="15"/>
      <c r="I68" s="15"/>
      <c r="J68" s="15"/>
      <c r="K68" s="15"/>
      <c r="L68" s="15"/>
      <c r="M68" s="15"/>
      <c r="N68" s="119"/>
      <c r="O68" s="120">
        <f>SUM(C68:N68)</f>
        <v>0</v>
      </c>
    </row>
    <row r="69" spans="1:15" x14ac:dyDescent="0.25">
      <c r="A69" s="10" t="s">
        <v>93</v>
      </c>
      <c r="B69" s="141" t="s">
        <v>364</v>
      </c>
      <c r="C69" s="260">
        <v>0</v>
      </c>
      <c r="D69" s="15">
        <v>0</v>
      </c>
      <c r="E69" s="15"/>
      <c r="F69" s="15"/>
      <c r="G69" s="15"/>
      <c r="H69" s="15"/>
      <c r="I69" s="15"/>
      <c r="J69" s="15"/>
      <c r="K69" s="15"/>
      <c r="L69" s="15"/>
      <c r="M69" s="15"/>
      <c r="N69" s="119"/>
      <c r="O69" s="120">
        <f>SUM(C69:N69)</f>
        <v>0</v>
      </c>
    </row>
    <row r="70" spans="1:15" ht="15.75" thickBot="1" x14ac:dyDescent="0.3">
      <c r="A70" s="10" t="s">
        <v>95</v>
      </c>
      <c r="B70" s="142" t="s">
        <v>216</v>
      </c>
      <c r="C70" s="262">
        <v>0</v>
      </c>
      <c r="D70" s="123">
        <v>1</v>
      </c>
      <c r="E70" s="123"/>
      <c r="F70" s="123"/>
      <c r="G70" s="123"/>
      <c r="H70" s="123"/>
      <c r="I70" s="123"/>
      <c r="J70" s="123"/>
      <c r="K70" s="123"/>
      <c r="L70" s="123"/>
      <c r="M70" s="123"/>
      <c r="N70" s="124"/>
      <c r="O70" s="125">
        <f t="shared" ref="O70" si="27">SUM(C70:N70)</f>
        <v>1</v>
      </c>
    </row>
    <row r="71" spans="1:15" ht="16.5" thickTop="1" thickBot="1" x14ac:dyDescent="0.3">
      <c r="A71" s="10" t="s">
        <v>96</v>
      </c>
      <c r="B71" s="143" t="s">
        <v>218</v>
      </c>
      <c r="C71" s="130">
        <f t="shared" ref="C71" si="28">SUM(C72)</f>
        <v>0</v>
      </c>
      <c r="D71" s="130">
        <f t="shared" ref="D71:N71" si="29">SUM(D72)</f>
        <v>6</v>
      </c>
      <c r="E71" s="130">
        <f t="shared" si="29"/>
        <v>0</v>
      </c>
      <c r="F71" s="130">
        <f t="shared" si="29"/>
        <v>0</v>
      </c>
      <c r="G71" s="130">
        <f t="shared" si="29"/>
        <v>0</v>
      </c>
      <c r="H71" s="130">
        <f t="shared" si="29"/>
        <v>0</v>
      </c>
      <c r="I71" s="130">
        <f t="shared" si="29"/>
        <v>0</v>
      </c>
      <c r="J71" s="130">
        <f t="shared" si="29"/>
        <v>0</v>
      </c>
      <c r="K71" s="130">
        <f t="shared" si="29"/>
        <v>0</v>
      </c>
      <c r="L71" s="130">
        <f t="shared" si="29"/>
        <v>0</v>
      </c>
      <c r="M71" s="130">
        <f t="shared" si="29"/>
        <v>0</v>
      </c>
      <c r="N71" s="130">
        <f t="shared" si="29"/>
        <v>0</v>
      </c>
      <c r="O71" s="129">
        <f>SUM(C71:N71)</f>
        <v>6</v>
      </c>
    </row>
    <row r="72" spans="1:15" ht="16.5" thickTop="1" thickBot="1" x14ac:dyDescent="0.3">
      <c r="A72" s="10" t="s">
        <v>97</v>
      </c>
      <c r="B72" s="144" t="s">
        <v>341</v>
      </c>
      <c r="C72" s="263">
        <v>0</v>
      </c>
      <c r="D72" s="126">
        <v>6</v>
      </c>
      <c r="E72" s="126"/>
      <c r="F72" s="126"/>
      <c r="G72" s="126"/>
      <c r="H72" s="126"/>
      <c r="I72" s="126"/>
      <c r="J72" s="126"/>
      <c r="K72" s="126"/>
      <c r="L72" s="126"/>
      <c r="M72" s="126"/>
      <c r="N72" s="127"/>
      <c r="O72" s="128">
        <f>SUM(C72:N72)</f>
        <v>6</v>
      </c>
    </row>
    <row r="73" spans="1:15" ht="27.75" thickTop="1" thickBot="1" x14ac:dyDescent="0.3">
      <c r="A73" s="10" t="s">
        <v>98</v>
      </c>
      <c r="B73" s="145" t="s">
        <v>219</v>
      </c>
      <c r="C73" s="130">
        <f t="shared" ref="C73" si="30">SUM(C74:C76)</f>
        <v>0</v>
      </c>
      <c r="D73" s="130">
        <f t="shared" ref="D73:N73" si="31">SUM(D74:D76)</f>
        <v>0</v>
      </c>
      <c r="E73" s="130">
        <f t="shared" si="31"/>
        <v>0</v>
      </c>
      <c r="F73" s="130">
        <f t="shared" si="31"/>
        <v>0</v>
      </c>
      <c r="G73" s="130">
        <f t="shared" si="31"/>
        <v>0</v>
      </c>
      <c r="H73" s="130">
        <f t="shared" si="31"/>
        <v>0</v>
      </c>
      <c r="I73" s="130">
        <f t="shared" si="31"/>
        <v>0</v>
      </c>
      <c r="J73" s="130">
        <f t="shared" si="31"/>
        <v>0</v>
      </c>
      <c r="K73" s="130">
        <f t="shared" si="31"/>
        <v>0</v>
      </c>
      <c r="L73" s="130">
        <f t="shared" si="31"/>
        <v>0</v>
      </c>
      <c r="M73" s="130">
        <f t="shared" si="31"/>
        <v>0</v>
      </c>
      <c r="N73" s="130">
        <f t="shared" si="31"/>
        <v>0</v>
      </c>
      <c r="O73" s="129">
        <f>SUM(C73:N73)</f>
        <v>0</v>
      </c>
    </row>
    <row r="74" spans="1:15" ht="15.75" thickTop="1" x14ac:dyDescent="0.25">
      <c r="A74" s="10" t="s">
        <v>100</v>
      </c>
      <c r="B74" s="133" t="s">
        <v>365</v>
      </c>
      <c r="C74" s="261">
        <v>0</v>
      </c>
      <c r="D74" s="121">
        <v>0</v>
      </c>
      <c r="E74" s="121"/>
      <c r="F74" s="121"/>
      <c r="G74" s="121"/>
      <c r="H74" s="121"/>
      <c r="I74" s="121"/>
      <c r="J74" s="121"/>
      <c r="K74" s="121"/>
      <c r="L74" s="121"/>
      <c r="M74" s="121"/>
      <c r="N74" s="122"/>
      <c r="O74" s="125">
        <f t="shared" ref="O74:O84" si="32">SUM(C74:N74)</f>
        <v>0</v>
      </c>
    </row>
    <row r="75" spans="1:15" x14ac:dyDescent="0.25">
      <c r="A75" s="10" t="s">
        <v>101</v>
      </c>
      <c r="B75" s="315" t="s">
        <v>342</v>
      </c>
      <c r="C75" s="262">
        <v>0</v>
      </c>
      <c r="D75" s="123">
        <v>0</v>
      </c>
      <c r="E75" s="123"/>
      <c r="F75" s="123"/>
      <c r="G75" s="123"/>
      <c r="H75" s="123"/>
      <c r="I75" s="123"/>
      <c r="J75" s="123"/>
      <c r="K75" s="123"/>
      <c r="L75" s="123"/>
      <c r="M75" s="123"/>
      <c r="N75" s="124"/>
      <c r="O75" s="125">
        <f t="shared" ref="O75" si="33">SUM(C75:N75)</f>
        <v>0</v>
      </c>
    </row>
    <row r="76" spans="1:15" ht="15.75" thickBot="1" x14ac:dyDescent="0.3">
      <c r="A76" s="10" t="s">
        <v>101</v>
      </c>
      <c r="B76" s="314" t="s">
        <v>363</v>
      </c>
      <c r="C76" s="262">
        <v>0</v>
      </c>
      <c r="D76" s="123">
        <v>0</v>
      </c>
      <c r="E76" s="123"/>
      <c r="F76" s="123"/>
      <c r="G76" s="123"/>
      <c r="H76" s="123"/>
      <c r="I76" s="123"/>
      <c r="J76" s="123"/>
      <c r="K76" s="123"/>
      <c r="L76" s="123"/>
      <c r="M76" s="123"/>
      <c r="N76" s="124"/>
      <c r="O76" s="125">
        <f t="shared" si="32"/>
        <v>0</v>
      </c>
    </row>
    <row r="77" spans="1:15" ht="27.75" thickTop="1" thickBot="1" x14ac:dyDescent="0.3">
      <c r="A77" s="10" t="s">
        <v>102</v>
      </c>
      <c r="B77" s="145" t="s">
        <v>220</v>
      </c>
      <c r="C77" s="130">
        <f t="shared" ref="C77" si="34">SUM(C78:C80)</f>
        <v>1</v>
      </c>
      <c r="D77" s="130">
        <f t="shared" ref="D77:N77" si="35">SUM(D78:D80)</f>
        <v>5</v>
      </c>
      <c r="E77" s="130">
        <f t="shared" si="35"/>
        <v>0</v>
      </c>
      <c r="F77" s="130">
        <f t="shared" si="35"/>
        <v>0</v>
      </c>
      <c r="G77" s="130">
        <f t="shared" si="35"/>
        <v>0</v>
      </c>
      <c r="H77" s="130">
        <f t="shared" si="35"/>
        <v>0</v>
      </c>
      <c r="I77" s="130">
        <f t="shared" si="35"/>
        <v>0</v>
      </c>
      <c r="J77" s="130">
        <f t="shared" si="35"/>
        <v>0</v>
      </c>
      <c r="K77" s="130">
        <f t="shared" si="35"/>
        <v>0</v>
      </c>
      <c r="L77" s="130">
        <f t="shared" si="35"/>
        <v>0</v>
      </c>
      <c r="M77" s="130">
        <f t="shared" si="35"/>
        <v>0</v>
      </c>
      <c r="N77" s="130">
        <f t="shared" si="35"/>
        <v>0</v>
      </c>
      <c r="O77" s="129">
        <f>SUM(C77:N77)</f>
        <v>6</v>
      </c>
    </row>
    <row r="78" spans="1:15" ht="15.75" thickTop="1" x14ac:dyDescent="0.25">
      <c r="A78" s="10" t="s">
        <v>103</v>
      </c>
      <c r="B78" s="244" t="s">
        <v>344</v>
      </c>
      <c r="C78" s="264">
        <v>1</v>
      </c>
      <c r="D78" s="284">
        <v>5</v>
      </c>
      <c r="E78" s="284"/>
      <c r="F78" s="284"/>
      <c r="G78" s="284"/>
      <c r="H78" s="284"/>
      <c r="I78" s="284"/>
      <c r="J78" s="284"/>
      <c r="K78" s="300"/>
      <c r="L78" s="284"/>
      <c r="M78" s="284"/>
      <c r="N78" s="312"/>
      <c r="O78" s="125">
        <f t="shared" si="32"/>
        <v>6</v>
      </c>
    </row>
    <row r="79" spans="1:15" x14ac:dyDescent="0.25">
      <c r="A79" s="10" t="s">
        <v>104</v>
      </c>
      <c r="B79" s="141" t="s">
        <v>366</v>
      </c>
      <c r="C79" s="260">
        <v>0</v>
      </c>
      <c r="D79" s="15">
        <v>0</v>
      </c>
      <c r="E79" s="285"/>
      <c r="F79" s="15"/>
      <c r="G79" s="15"/>
      <c r="H79" s="15"/>
      <c r="I79" s="285"/>
      <c r="J79" s="15"/>
      <c r="K79" s="15"/>
      <c r="L79" s="15"/>
      <c r="M79" s="15"/>
      <c r="N79" s="15"/>
      <c r="O79" s="125">
        <f t="shared" si="32"/>
        <v>0</v>
      </c>
    </row>
    <row r="80" spans="1:15" ht="15.75" thickBot="1" x14ac:dyDescent="0.3">
      <c r="A80" s="10" t="s">
        <v>157</v>
      </c>
      <c r="B80" s="315" t="s">
        <v>343</v>
      </c>
      <c r="C80" s="262">
        <v>0</v>
      </c>
      <c r="D80" s="123">
        <v>0</v>
      </c>
      <c r="E80" s="123"/>
      <c r="F80" s="123"/>
      <c r="G80" s="123"/>
      <c r="H80" s="123"/>
      <c r="I80" s="123"/>
      <c r="J80" s="123"/>
      <c r="K80" s="123"/>
      <c r="L80" s="123"/>
      <c r="M80" s="123"/>
      <c r="N80" s="123"/>
      <c r="O80" s="125">
        <f t="shared" si="32"/>
        <v>0</v>
      </c>
    </row>
    <row r="81" spans="1:15" ht="27.75" thickTop="1" thickBot="1" x14ac:dyDescent="0.3">
      <c r="A81" s="10" t="s">
        <v>158</v>
      </c>
      <c r="B81" s="145" t="s">
        <v>221</v>
      </c>
      <c r="C81" s="130">
        <f t="shared" ref="C81" si="36">SUM(C82:C84)</f>
        <v>0</v>
      </c>
      <c r="D81" s="130">
        <f t="shared" ref="D81:N81" si="37">SUM(D82:D84)</f>
        <v>0</v>
      </c>
      <c r="E81" s="130">
        <f t="shared" si="37"/>
        <v>0</v>
      </c>
      <c r="F81" s="130">
        <f t="shared" si="37"/>
        <v>0</v>
      </c>
      <c r="G81" s="130">
        <f t="shared" si="37"/>
        <v>0</v>
      </c>
      <c r="H81" s="130">
        <f t="shared" si="37"/>
        <v>0</v>
      </c>
      <c r="I81" s="130">
        <f t="shared" si="37"/>
        <v>0</v>
      </c>
      <c r="J81" s="130">
        <f t="shared" si="37"/>
        <v>0</v>
      </c>
      <c r="K81" s="130">
        <f t="shared" si="37"/>
        <v>0</v>
      </c>
      <c r="L81" s="130">
        <f t="shared" si="37"/>
        <v>0</v>
      </c>
      <c r="M81" s="130">
        <f t="shared" si="37"/>
        <v>0</v>
      </c>
      <c r="N81" s="130">
        <f t="shared" si="37"/>
        <v>0</v>
      </c>
      <c r="O81" s="129">
        <f>SUM(C81:N81)</f>
        <v>0</v>
      </c>
    </row>
    <row r="82" spans="1:15" ht="15.75" thickTop="1" x14ac:dyDescent="0.25">
      <c r="A82" s="10" t="s">
        <v>159</v>
      </c>
      <c r="B82" s="141" t="s">
        <v>367</v>
      </c>
      <c r="C82" s="327">
        <v>0</v>
      </c>
      <c r="D82" s="15">
        <v>0</v>
      </c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25">
        <f t="shared" si="32"/>
        <v>0</v>
      </c>
    </row>
    <row r="83" spans="1:15" x14ac:dyDescent="0.25">
      <c r="A83" s="10" t="s">
        <v>224</v>
      </c>
      <c r="B83" s="132" t="s">
        <v>345</v>
      </c>
      <c r="C83" s="261">
        <v>0</v>
      </c>
      <c r="D83" s="121">
        <v>0</v>
      </c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5">
        <f t="shared" si="32"/>
        <v>0</v>
      </c>
    </row>
    <row r="84" spans="1:15" ht="15.75" thickBot="1" x14ac:dyDescent="0.3">
      <c r="A84" s="10" t="s">
        <v>225</v>
      </c>
      <c r="B84" s="133" t="s">
        <v>346</v>
      </c>
      <c r="C84" s="261">
        <v>0</v>
      </c>
      <c r="D84" s="121">
        <v>0</v>
      </c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5">
        <f t="shared" si="32"/>
        <v>0</v>
      </c>
    </row>
    <row r="85" spans="1:15" ht="27.75" thickTop="1" thickBot="1" x14ac:dyDescent="0.3">
      <c r="A85" s="10" t="s">
        <v>226</v>
      </c>
      <c r="B85" s="145" t="s">
        <v>222</v>
      </c>
      <c r="C85" s="130">
        <f t="shared" ref="C85" si="38">SUM(C86:C87)</f>
        <v>0</v>
      </c>
      <c r="D85" s="131">
        <f t="shared" ref="D85:J85" si="39">SUM(D86:D87)</f>
        <v>0</v>
      </c>
      <c r="E85" s="131">
        <f t="shared" si="39"/>
        <v>0</v>
      </c>
      <c r="F85" s="131">
        <f t="shared" si="39"/>
        <v>0</v>
      </c>
      <c r="G85" s="131">
        <f t="shared" si="39"/>
        <v>0</v>
      </c>
      <c r="H85" s="131">
        <f t="shared" si="39"/>
        <v>0</v>
      </c>
      <c r="I85" s="131">
        <f t="shared" si="39"/>
        <v>0</v>
      </c>
      <c r="J85" s="131">
        <f t="shared" si="39"/>
        <v>0</v>
      </c>
      <c r="K85" s="131">
        <v>0</v>
      </c>
      <c r="L85" s="131">
        <f>SUM(L86:L87)</f>
        <v>0</v>
      </c>
      <c r="M85" s="131">
        <f>SUM(M86:M87)</f>
        <v>0</v>
      </c>
      <c r="N85" s="130">
        <f>SUM(N86:N87)</f>
        <v>0</v>
      </c>
      <c r="O85" s="129">
        <f>SUM(C85:N85)</f>
        <v>0</v>
      </c>
    </row>
    <row r="86" spans="1:15" ht="15.75" thickTop="1" x14ac:dyDescent="0.25">
      <c r="A86" s="10" t="s">
        <v>227</v>
      </c>
      <c r="B86" s="141" t="s">
        <v>368</v>
      </c>
      <c r="C86" s="328">
        <v>0</v>
      </c>
      <c r="D86" s="15">
        <v>0</v>
      </c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25">
        <f>SUM(C86:N86)</f>
        <v>0</v>
      </c>
    </row>
    <row r="87" spans="1:15" ht="15.75" thickBot="1" x14ac:dyDescent="0.3">
      <c r="A87" s="10" t="s">
        <v>231</v>
      </c>
      <c r="B87" s="133" t="s">
        <v>347</v>
      </c>
      <c r="C87" s="262">
        <v>0</v>
      </c>
      <c r="D87" s="123">
        <v>0</v>
      </c>
      <c r="E87" s="123"/>
      <c r="F87" s="123"/>
      <c r="G87" s="123"/>
      <c r="H87" s="123"/>
      <c r="I87" s="123"/>
      <c r="J87" s="123"/>
      <c r="K87" s="123"/>
      <c r="L87" s="123"/>
      <c r="M87" s="123"/>
      <c r="N87" s="123"/>
      <c r="O87" s="125">
        <f t="shared" ref="O87" si="40">SUM(C87:N87)</f>
        <v>0</v>
      </c>
    </row>
    <row r="88" spans="1:15" ht="27.75" thickTop="1" thickBot="1" x14ac:dyDescent="0.3">
      <c r="A88" s="10" t="s">
        <v>233</v>
      </c>
      <c r="B88" s="145" t="s">
        <v>228</v>
      </c>
      <c r="C88" s="130">
        <f t="shared" ref="C88" si="41">SUM(C89)</f>
        <v>0</v>
      </c>
      <c r="D88" s="130">
        <f t="shared" ref="D88:N88" si="42">SUM(D89)</f>
        <v>0</v>
      </c>
      <c r="E88" s="130">
        <f>SUM(E89)</f>
        <v>0</v>
      </c>
      <c r="F88" s="130">
        <f t="shared" si="42"/>
        <v>0</v>
      </c>
      <c r="G88" s="130">
        <f t="shared" si="42"/>
        <v>0</v>
      </c>
      <c r="H88" s="130">
        <f t="shared" si="42"/>
        <v>0</v>
      </c>
      <c r="I88" s="130">
        <f t="shared" si="42"/>
        <v>0</v>
      </c>
      <c r="J88" s="130">
        <f t="shared" si="42"/>
        <v>0</v>
      </c>
      <c r="K88" s="130">
        <f t="shared" si="42"/>
        <v>0</v>
      </c>
      <c r="L88" s="130">
        <f t="shared" si="42"/>
        <v>0</v>
      </c>
      <c r="M88" s="130">
        <f t="shared" si="42"/>
        <v>0</v>
      </c>
      <c r="N88" s="130">
        <f t="shared" si="42"/>
        <v>0</v>
      </c>
      <c r="O88" s="129">
        <f>SUM(C88:N88)</f>
        <v>0</v>
      </c>
    </row>
    <row r="89" spans="1:15" ht="16.5" thickTop="1" thickBot="1" x14ac:dyDescent="0.3">
      <c r="A89" s="10" t="s">
        <v>234</v>
      </c>
      <c r="B89" s="146" t="s">
        <v>348</v>
      </c>
      <c r="C89" s="265">
        <v>0</v>
      </c>
      <c r="D89" s="135">
        <v>0</v>
      </c>
      <c r="E89" s="135"/>
      <c r="F89" s="135"/>
      <c r="G89" s="135"/>
      <c r="H89" s="135"/>
      <c r="I89" s="135"/>
      <c r="J89" s="135"/>
      <c r="K89" s="135"/>
      <c r="L89" s="135"/>
      <c r="M89" s="135"/>
      <c r="N89" s="136"/>
      <c r="O89" s="134">
        <f>SUM(C89:N89)</f>
        <v>0</v>
      </c>
    </row>
    <row r="90" spans="1:15" ht="16.5" thickTop="1" thickBot="1" x14ac:dyDescent="0.3">
      <c r="A90" s="10" t="s">
        <v>235</v>
      </c>
      <c r="B90" s="147" t="s">
        <v>232</v>
      </c>
      <c r="C90" s="266">
        <v>0</v>
      </c>
      <c r="D90" s="137">
        <v>0</v>
      </c>
      <c r="E90" s="137">
        <v>0</v>
      </c>
      <c r="F90" s="137">
        <v>0</v>
      </c>
      <c r="G90" s="137">
        <v>0</v>
      </c>
      <c r="H90" s="137">
        <v>0</v>
      </c>
      <c r="I90" s="137">
        <v>0</v>
      </c>
      <c r="J90" s="137">
        <v>0</v>
      </c>
      <c r="K90" s="137">
        <v>0</v>
      </c>
      <c r="L90" s="137">
        <v>0</v>
      </c>
      <c r="M90" s="137">
        <v>0</v>
      </c>
      <c r="N90" s="137">
        <v>0</v>
      </c>
      <c r="O90" s="138">
        <f>SUM(C90:N90)</f>
        <v>0</v>
      </c>
    </row>
    <row r="91" spans="1:15" ht="20.100000000000001" customHeight="1" thickBot="1" x14ac:dyDescent="0.3">
      <c r="A91" s="49" t="s">
        <v>229</v>
      </c>
      <c r="C91" s="18"/>
    </row>
    <row r="92" spans="1:15" ht="50.25" thickBot="1" x14ac:dyDescent="0.3">
      <c r="A92" s="149" t="s">
        <v>160</v>
      </c>
      <c r="B92" s="148" t="s">
        <v>0</v>
      </c>
      <c r="C92" s="51" t="s">
        <v>372</v>
      </c>
      <c r="D92" s="51" t="s">
        <v>373</v>
      </c>
      <c r="E92" s="51" t="s">
        <v>374</v>
      </c>
      <c r="F92" s="51" t="s">
        <v>375</v>
      </c>
      <c r="G92" s="51" t="s">
        <v>376</v>
      </c>
      <c r="H92" s="51" t="s">
        <v>377</v>
      </c>
      <c r="I92" s="51" t="s">
        <v>378</v>
      </c>
      <c r="J92" s="51" t="s">
        <v>379</v>
      </c>
      <c r="K92" s="51" t="s">
        <v>380</v>
      </c>
      <c r="L92" s="51" t="s">
        <v>381</v>
      </c>
      <c r="M92" s="51" t="s">
        <v>382</v>
      </c>
      <c r="N92" s="51" t="s">
        <v>383</v>
      </c>
      <c r="O92" s="64" t="s">
        <v>105</v>
      </c>
    </row>
    <row r="93" spans="1:15" ht="26.25" x14ac:dyDescent="0.25">
      <c r="A93" s="10" t="s">
        <v>236</v>
      </c>
      <c r="B93" s="139" t="s">
        <v>239</v>
      </c>
      <c r="C93" s="290">
        <v>24</v>
      </c>
      <c r="D93" s="68">
        <v>15</v>
      </c>
      <c r="E93" s="68"/>
      <c r="F93" s="68"/>
      <c r="G93" s="68"/>
      <c r="H93" s="291"/>
      <c r="I93" s="68"/>
      <c r="J93" s="68"/>
      <c r="K93" s="68"/>
      <c r="L93" s="68"/>
      <c r="M93" s="68"/>
      <c r="N93" s="85"/>
      <c r="O93" s="113">
        <f>SUM(C93:N93)</f>
        <v>39</v>
      </c>
    </row>
    <row r="94" spans="1:15" ht="26.25" x14ac:dyDescent="0.25">
      <c r="A94" s="10" t="s">
        <v>237</v>
      </c>
      <c r="B94" s="348" t="s">
        <v>238</v>
      </c>
      <c r="C94" s="370">
        <v>1</v>
      </c>
      <c r="D94" s="61">
        <v>1</v>
      </c>
      <c r="E94" s="61"/>
      <c r="F94" s="61"/>
      <c r="G94" s="61"/>
      <c r="H94" s="278"/>
      <c r="I94" s="61"/>
      <c r="J94" s="61"/>
      <c r="K94" s="61"/>
      <c r="L94" s="61"/>
      <c r="M94" s="61"/>
      <c r="N94" s="355"/>
      <c r="O94" s="356">
        <f>SUM(C94:N94)</f>
        <v>2</v>
      </c>
    </row>
    <row r="95" spans="1:15" ht="27" thickBot="1" x14ac:dyDescent="0.3">
      <c r="A95" s="10" t="s">
        <v>237</v>
      </c>
      <c r="B95" s="347" t="s">
        <v>362</v>
      </c>
      <c r="C95" s="349">
        <v>104</v>
      </c>
      <c r="D95" s="350">
        <v>37</v>
      </c>
      <c r="E95" s="351"/>
      <c r="F95" s="350"/>
      <c r="G95" s="350"/>
      <c r="H95" s="352"/>
      <c r="I95" s="350"/>
      <c r="J95" s="350"/>
      <c r="K95" s="350"/>
      <c r="L95" s="350"/>
      <c r="M95" s="350"/>
      <c r="N95" s="353"/>
      <c r="O95" s="354">
        <f>SUM(C95:N95)</f>
        <v>141</v>
      </c>
    </row>
    <row r="96" spans="1:15" x14ac:dyDescent="0.25">
      <c r="A96" s="44"/>
    </row>
    <row r="97" spans="1:1" x14ac:dyDescent="0.25">
      <c r="A97" s="44"/>
    </row>
  </sheetData>
  <phoneticPr fontId="2" type="noConversion"/>
  <pageMargins left="0.7" right="0.7" top="0.75" bottom="0.75" header="0.3" footer="0.3"/>
  <pageSetup paperSize="9" scale="46" fitToHeight="0" orientation="portrait" r:id="rId1"/>
  <rowBreaks count="1" manualBreakCount="1">
    <brk id="6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73"/>
  <sheetViews>
    <sheetView view="pageBreakPreview" zoomScaleNormal="100" zoomScaleSheetLayoutView="100" workbookViewId="0">
      <selection activeCell="B2" sqref="B2"/>
    </sheetView>
  </sheetViews>
  <sheetFormatPr defaultRowHeight="15" x14ac:dyDescent="0.25"/>
  <cols>
    <col min="1" max="1" width="5" customWidth="1"/>
    <col min="2" max="2" width="58.85546875" customWidth="1"/>
    <col min="3" max="14" width="9.42578125" customWidth="1"/>
    <col min="15" max="15" width="5" customWidth="1"/>
    <col min="16" max="16" width="58.85546875" customWidth="1"/>
    <col min="17" max="26" width="9.42578125" customWidth="1"/>
  </cols>
  <sheetData>
    <row r="1" spans="1:26" s="18" customFormat="1" ht="20.100000000000001" customHeight="1" thickBot="1" x14ac:dyDescent="0.3">
      <c r="A1" s="21" t="s">
        <v>361</v>
      </c>
      <c r="O1" s="450" t="s">
        <v>371</v>
      </c>
      <c r="P1" s="450"/>
      <c r="Q1" s="450"/>
    </row>
    <row r="2" spans="1:26" ht="50.25" thickBot="1" x14ac:dyDescent="0.3">
      <c r="A2" s="60" t="s">
        <v>160</v>
      </c>
      <c r="B2" s="152" t="s">
        <v>0</v>
      </c>
      <c r="C2" s="51" t="s">
        <v>372</v>
      </c>
      <c r="D2" s="51" t="s">
        <v>373</v>
      </c>
      <c r="E2" s="51" t="s">
        <v>374</v>
      </c>
      <c r="F2" s="51" t="s">
        <v>375</v>
      </c>
      <c r="G2" s="51" t="s">
        <v>376</v>
      </c>
      <c r="H2" s="51" t="s">
        <v>377</v>
      </c>
      <c r="I2" s="51" t="s">
        <v>378</v>
      </c>
      <c r="J2" s="51" t="s">
        <v>379</v>
      </c>
      <c r="K2" s="51" t="s">
        <v>380</v>
      </c>
      <c r="L2" s="51" t="s">
        <v>381</v>
      </c>
      <c r="M2" s="51" t="s">
        <v>382</v>
      </c>
      <c r="N2" s="51" t="s">
        <v>383</v>
      </c>
      <c r="O2" s="171" t="s">
        <v>160</v>
      </c>
      <c r="P2" s="152" t="s">
        <v>272</v>
      </c>
      <c r="Q2" s="168" t="s">
        <v>273</v>
      </c>
      <c r="R2" s="168" t="s">
        <v>274</v>
      </c>
      <c r="S2" s="168" t="s">
        <v>275</v>
      </c>
      <c r="T2" s="169" t="s">
        <v>276</v>
      </c>
      <c r="U2" s="168" t="s">
        <v>277</v>
      </c>
      <c r="V2" s="168" t="s">
        <v>282</v>
      </c>
      <c r="W2" s="168" t="s">
        <v>281</v>
      </c>
      <c r="X2" s="168" t="s">
        <v>278</v>
      </c>
      <c r="Y2" s="168" t="s">
        <v>279</v>
      </c>
      <c r="Z2" s="170" t="s">
        <v>280</v>
      </c>
    </row>
    <row r="3" spans="1:26" ht="18.75" customHeight="1" thickBot="1" x14ac:dyDescent="0.3">
      <c r="A3" s="1" t="s">
        <v>7</v>
      </c>
      <c r="B3" s="159" t="s">
        <v>5</v>
      </c>
      <c r="C3" s="394">
        <v>952</v>
      </c>
      <c r="D3" s="394">
        <v>1008</v>
      </c>
      <c r="E3" s="221"/>
      <c r="F3" s="221"/>
      <c r="G3" s="326"/>
      <c r="H3" s="326"/>
      <c r="I3" s="326"/>
      <c r="J3" s="326"/>
      <c r="K3" s="326"/>
      <c r="L3" s="326"/>
      <c r="M3" s="221"/>
      <c r="N3" s="325">
        <f t="shared" ref="N3" si="0">N4+N6+N8+N10+N12+N14</f>
        <v>0</v>
      </c>
      <c r="O3" s="29" t="s">
        <v>7</v>
      </c>
      <c r="P3" s="159" t="s">
        <v>5</v>
      </c>
      <c r="Q3" s="160">
        <v>352</v>
      </c>
      <c r="R3" s="160">
        <v>170</v>
      </c>
      <c r="S3" s="160">
        <v>51</v>
      </c>
      <c r="T3" s="160">
        <v>57</v>
      </c>
      <c r="U3" s="160">
        <v>74</v>
      </c>
      <c r="V3" s="160">
        <v>17</v>
      </c>
      <c r="W3" s="160">
        <v>90</v>
      </c>
      <c r="X3" s="160">
        <v>113</v>
      </c>
      <c r="Y3" s="160">
        <v>35</v>
      </c>
      <c r="Z3" s="159">
        <v>49</v>
      </c>
    </row>
    <row r="4" spans="1:26" x14ac:dyDescent="0.25">
      <c r="A4" s="1" t="s">
        <v>8</v>
      </c>
      <c r="B4" s="157" t="s">
        <v>240</v>
      </c>
      <c r="C4" s="395">
        <v>168</v>
      </c>
      <c r="D4" s="444">
        <v>180</v>
      </c>
      <c r="E4" s="428"/>
      <c r="F4" s="428"/>
      <c r="G4" s="428"/>
      <c r="H4" s="428"/>
      <c r="I4" s="428"/>
      <c r="J4" s="428"/>
      <c r="K4" s="428"/>
      <c r="L4" s="428"/>
      <c r="M4" s="428"/>
      <c r="N4" s="429"/>
      <c r="O4" s="29" t="s">
        <v>8</v>
      </c>
      <c r="P4" s="157" t="s">
        <v>240</v>
      </c>
      <c r="Q4" s="154">
        <v>42</v>
      </c>
      <c r="R4" s="334">
        <v>32</v>
      </c>
      <c r="S4" s="334">
        <v>9</v>
      </c>
      <c r="T4" s="334">
        <v>13</v>
      </c>
      <c r="U4" s="334">
        <v>22</v>
      </c>
      <c r="V4" s="334">
        <v>3</v>
      </c>
      <c r="W4" s="334">
        <v>20</v>
      </c>
      <c r="X4" s="334">
        <v>14</v>
      </c>
      <c r="Y4" s="334">
        <v>11</v>
      </c>
      <c r="Z4" s="335">
        <v>14</v>
      </c>
    </row>
    <row r="5" spans="1:26" x14ac:dyDescent="0.25">
      <c r="A5" s="1" t="s">
        <v>9</v>
      </c>
      <c r="B5" s="158" t="s">
        <v>15</v>
      </c>
      <c r="C5" s="383">
        <f>C4/C3</f>
        <v>0.17647058823529413</v>
      </c>
      <c r="D5" s="383">
        <f>D4/D3</f>
        <v>0.17857142857142858</v>
      </c>
      <c r="E5" s="324" t="e">
        <f t="shared" ref="E5:N5" si="1">E4/E3</f>
        <v>#DIV/0!</v>
      </c>
      <c r="F5" s="324" t="e">
        <f t="shared" si="1"/>
        <v>#DIV/0!</v>
      </c>
      <c r="G5" s="324" t="e">
        <f t="shared" si="1"/>
        <v>#DIV/0!</v>
      </c>
      <c r="H5" s="324" t="e">
        <f t="shared" si="1"/>
        <v>#DIV/0!</v>
      </c>
      <c r="I5" s="324" t="e">
        <f t="shared" si="1"/>
        <v>#DIV/0!</v>
      </c>
      <c r="J5" s="324" t="e">
        <f t="shared" si="1"/>
        <v>#DIV/0!</v>
      </c>
      <c r="K5" s="324" t="e">
        <f t="shared" si="1"/>
        <v>#DIV/0!</v>
      </c>
      <c r="L5" s="324" t="e">
        <f t="shared" si="1"/>
        <v>#DIV/0!</v>
      </c>
      <c r="M5" s="324" t="e">
        <f t="shared" si="1"/>
        <v>#DIV/0!</v>
      </c>
      <c r="N5" s="430" t="e">
        <f t="shared" si="1"/>
        <v>#DIV/0!</v>
      </c>
      <c r="O5" s="29" t="s">
        <v>9</v>
      </c>
      <c r="P5" s="158" t="s">
        <v>15</v>
      </c>
      <c r="Q5" s="186">
        <f>Q4/Q3</f>
        <v>0.11931818181818182</v>
      </c>
      <c r="R5" s="186">
        <f t="shared" ref="R5:Z5" si="2">R4/R3</f>
        <v>0.18823529411764706</v>
      </c>
      <c r="S5" s="186">
        <f t="shared" si="2"/>
        <v>0.17647058823529413</v>
      </c>
      <c r="T5" s="186">
        <f t="shared" si="2"/>
        <v>0.22807017543859648</v>
      </c>
      <c r="U5" s="186">
        <f t="shared" si="2"/>
        <v>0.29729729729729731</v>
      </c>
      <c r="V5" s="186">
        <f t="shared" si="2"/>
        <v>0.17647058823529413</v>
      </c>
      <c r="W5" s="208">
        <v>0.22222222222222221</v>
      </c>
      <c r="X5" s="186">
        <f t="shared" si="2"/>
        <v>0.12389380530973451</v>
      </c>
      <c r="Y5" s="186">
        <f t="shared" si="2"/>
        <v>0.31428571428571428</v>
      </c>
      <c r="Z5" s="217">
        <f t="shared" si="2"/>
        <v>0.2857142857142857</v>
      </c>
    </row>
    <row r="6" spans="1:26" x14ac:dyDescent="0.25">
      <c r="A6" s="1" t="s">
        <v>10</v>
      </c>
      <c r="B6" s="99" t="s">
        <v>241</v>
      </c>
      <c r="C6" s="396">
        <v>202</v>
      </c>
      <c r="D6" s="445">
        <v>225</v>
      </c>
      <c r="E6" s="431"/>
      <c r="F6" s="431"/>
      <c r="G6" s="431"/>
      <c r="H6" s="431"/>
      <c r="I6" s="431"/>
      <c r="J6" s="431"/>
      <c r="K6" s="431"/>
      <c r="L6" s="431"/>
      <c r="M6" s="431"/>
      <c r="N6" s="432"/>
      <c r="O6" s="29" t="s">
        <v>10</v>
      </c>
      <c r="P6" s="99" t="s">
        <v>241</v>
      </c>
      <c r="Q6" s="69">
        <v>86</v>
      </c>
      <c r="R6" s="70">
        <v>35</v>
      </c>
      <c r="S6" s="70">
        <v>9</v>
      </c>
      <c r="T6" s="70">
        <v>9</v>
      </c>
      <c r="U6" s="70">
        <v>14</v>
      </c>
      <c r="V6" s="70">
        <v>4</v>
      </c>
      <c r="W6" s="337">
        <v>27</v>
      </c>
      <c r="X6" s="70">
        <v>22</v>
      </c>
      <c r="Y6" s="70">
        <v>8</v>
      </c>
      <c r="Z6" s="82">
        <v>11</v>
      </c>
    </row>
    <row r="7" spans="1:26" x14ac:dyDescent="0.25">
      <c r="A7" s="1" t="s">
        <v>11</v>
      </c>
      <c r="B7" s="158" t="s">
        <v>15</v>
      </c>
      <c r="C7" s="383">
        <f>C6/C3</f>
        <v>0.21218487394957983</v>
      </c>
      <c r="D7" s="383">
        <f t="shared" ref="D7:N7" si="3">D6/D3</f>
        <v>0.22321428571428573</v>
      </c>
      <c r="E7" s="324" t="e">
        <f t="shared" si="3"/>
        <v>#DIV/0!</v>
      </c>
      <c r="F7" s="324" t="e">
        <f t="shared" si="3"/>
        <v>#DIV/0!</v>
      </c>
      <c r="G7" s="324" t="e">
        <f t="shared" si="3"/>
        <v>#DIV/0!</v>
      </c>
      <c r="H7" s="324" t="e">
        <f t="shared" si="3"/>
        <v>#DIV/0!</v>
      </c>
      <c r="I7" s="324" t="e">
        <f t="shared" si="3"/>
        <v>#DIV/0!</v>
      </c>
      <c r="J7" s="324" t="e">
        <f t="shared" si="3"/>
        <v>#DIV/0!</v>
      </c>
      <c r="K7" s="324" t="e">
        <f t="shared" si="3"/>
        <v>#DIV/0!</v>
      </c>
      <c r="L7" s="324" t="e">
        <f t="shared" si="3"/>
        <v>#DIV/0!</v>
      </c>
      <c r="M7" s="324" t="e">
        <f t="shared" si="3"/>
        <v>#DIV/0!</v>
      </c>
      <c r="N7" s="430" t="e">
        <f t="shared" si="3"/>
        <v>#DIV/0!</v>
      </c>
      <c r="O7" s="29" t="s">
        <v>11</v>
      </c>
      <c r="P7" s="158" t="s">
        <v>15</v>
      </c>
      <c r="Q7" s="186">
        <f>Q6/Q3</f>
        <v>0.24431818181818182</v>
      </c>
      <c r="R7" s="186">
        <f t="shared" ref="R7:Z7" si="4">R6/R3</f>
        <v>0.20588235294117646</v>
      </c>
      <c r="S7" s="186">
        <f t="shared" si="4"/>
        <v>0.17647058823529413</v>
      </c>
      <c r="T7" s="186">
        <f t="shared" si="4"/>
        <v>0.15789473684210525</v>
      </c>
      <c r="U7" s="186">
        <f t="shared" si="4"/>
        <v>0.1891891891891892</v>
      </c>
      <c r="V7" s="186">
        <f t="shared" si="4"/>
        <v>0.23529411764705882</v>
      </c>
      <c r="W7" s="208">
        <v>0.3</v>
      </c>
      <c r="X7" s="186">
        <f t="shared" si="4"/>
        <v>0.19469026548672566</v>
      </c>
      <c r="Y7" s="186">
        <f t="shared" si="4"/>
        <v>0.22857142857142856</v>
      </c>
      <c r="Z7" s="217">
        <f t="shared" si="4"/>
        <v>0.22448979591836735</v>
      </c>
    </row>
    <row r="8" spans="1:26" x14ac:dyDescent="0.25">
      <c r="A8" s="1" t="s">
        <v>12</v>
      </c>
      <c r="B8" s="99" t="s">
        <v>242</v>
      </c>
      <c r="C8" s="396">
        <v>239</v>
      </c>
      <c r="D8" s="445">
        <v>249</v>
      </c>
      <c r="E8" s="431"/>
      <c r="F8" s="431"/>
      <c r="G8" s="431"/>
      <c r="H8" s="431"/>
      <c r="I8" s="431"/>
      <c r="J8" s="431"/>
      <c r="K8" s="431"/>
      <c r="L8" s="431"/>
      <c r="M8" s="431"/>
      <c r="N8" s="432"/>
      <c r="O8" s="29" t="s">
        <v>12</v>
      </c>
      <c r="P8" s="99" t="s">
        <v>242</v>
      </c>
      <c r="Q8" s="69">
        <v>93</v>
      </c>
      <c r="R8" s="70">
        <v>37</v>
      </c>
      <c r="S8" s="70">
        <v>10</v>
      </c>
      <c r="T8" s="70">
        <v>14</v>
      </c>
      <c r="U8" s="70">
        <v>14</v>
      </c>
      <c r="V8" s="70">
        <v>5</v>
      </c>
      <c r="W8" s="337">
        <v>18</v>
      </c>
      <c r="X8" s="70">
        <v>34</v>
      </c>
      <c r="Y8" s="70">
        <v>10</v>
      </c>
      <c r="Z8" s="82">
        <v>14</v>
      </c>
    </row>
    <row r="9" spans="1:26" x14ac:dyDescent="0.25">
      <c r="A9" s="1" t="s">
        <v>13</v>
      </c>
      <c r="B9" s="158" t="s">
        <v>15</v>
      </c>
      <c r="C9" s="383">
        <f>C8/C3</f>
        <v>0.25105042016806722</v>
      </c>
      <c r="D9" s="383">
        <f t="shared" ref="D9:N9" si="5">D8/D3</f>
        <v>0.24702380952380953</v>
      </c>
      <c r="E9" s="324" t="e">
        <f t="shared" si="5"/>
        <v>#DIV/0!</v>
      </c>
      <c r="F9" s="324" t="e">
        <f t="shared" si="5"/>
        <v>#DIV/0!</v>
      </c>
      <c r="G9" s="324" t="e">
        <f t="shared" si="5"/>
        <v>#DIV/0!</v>
      </c>
      <c r="H9" s="324" t="e">
        <f t="shared" si="5"/>
        <v>#DIV/0!</v>
      </c>
      <c r="I9" s="324" t="e">
        <f t="shared" si="5"/>
        <v>#DIV/0!</v>
      </c>
      <c r="J9" s="324" t="e">
        <f t="shared" si="5"/>
        <v>#DIV/0!</v>
      </c>
      <c r="K9" s="324" t="e">
        <f t="shared" si="5"/>
        <v>#DIV/0!</v>
      </c>
      <c r="L9" s="324" t="e">
        <f t="shared" si="5"/>
        <v>#DIV/0!</v>
      </c>
      <c r="M9" s="324" t="e">
        <f t="shared" si="5"/>
        <v>#DIV/0!</v>
      </c>
      <c r="N9" s="430" t="e">
        <f t="shared" si="5"/>
        <v>#DIV/0!</v>
      </c>
      <c r="O9" s="29" t="s">
        <v>13</v>
      </c>
      <c r="P9" s="158" t="s">
        <v>15</v>
      </c>
      <c r="Q9" s="186">
        <f>Q8/Q3</f>
        <v>0.26420454545454547</v>
      </c>
      <c r="R9" s="186">
        <f t="shared" ref="R9:Z9" si="6">R8/R3</f>
        <v>0.21764705882352942</v>
      </c>
      <c r="S9" s="186">
        <f t="shared" si="6"/>
        <v>0.19607843137254902</v>
      </c>
      <c r="T9" s="186">
        <f t="shared" si="6"/>
        <v>0.24561403508771928</v>
      </c>
      <c r="U9" s="186">
        <f t="shared" si="6"/>
        <v>0.1891891891891892</v>
      </c>
      <c r="V9" s="186">
        <f t="shared" si="6"/>
        <v>0.29411764705882354</v>
      </c>
      <c r="W9" s="208">
        <v>0.2</v>
      </c>
      <c r="X9" s="186">
        <f t="shared" si="6"/>
        <v>0.30088495575221241</v>
      </c>
      <c r="Y9" s="186">
        <f t="shared" si="6"/>
        <v>0.2857142857142857</v>
      </c>
      <c r="Z9" s="217">
        <f t="shared" si="6"/>
        <v>0.2857142857142857</v>
      </c>
    </row>
    <row r="10" spans="1:26" x14ac:dyDescent="0.25">
      <c r="A10" s="1" t="s">
        <v>18</v>
      </c>
      <c r="B10" s="99" t="s">
        <v>243</v>
      </c>
      <c r="C10" s="397">
        <v>163</v>
      </c>
      <c r="D10" s="445">
        <v>172</v>
      </c>
      <c r="E10" s="431"/>
      <c r="F10" s="431"/>
      <c r="G10" s="431"/>
      <c r="H10" s="431"/>
      <c r="I10" s="431"/>
      <c r="J10" s="431"/>
      <c r="K10" s="431"/>
      <c r="L10" s="431"/>
      <c r="M10" s="431"/>
      <c r="N10" s="432"/>
      <c r="O10" s="29" t="s">
        <v>18</v>
      </c>
      <c r="P10" s="99" t="s">
        <v>243</v>
      </c>
      <c r="Q10" s="155">
        <v>62</v>
      </c>
      <c r="R10" s="70">
        <v>29</v>
      </c>
      <c r="S10" s="70">
        <v>15</v>
      </c>
      <c r="T10" s="70">
        <v>9</v>
      </c>
      <c r="U10" s="70">
        <v>13</v>
      </c>
      <c r="V10" s="70">
        <v>2</v>
      </c>
      <c r="W10" s="337">
        <v>13</v>
      </c>
      <c r="X10" s="70">
        <v>20</v>
      </c>
      <c r="Y10" s="70">
        <v>3</v>
      </c>
      <c r="Z10" s="82">
        <v>6</v>
      </c>
    </row>
    <row r="11" spans="1:26" x14ac:dyDescent="0.25">
      <c r="A11" s="1" t="s">
        <v>19</v>
      </c>
      <c r="B11" s="158" t="s">
        <v>15</v>
      </c>
      <c r="C11" s="383">
        <f>C10/C3</f>
        <v>0.17121848739495799</v>
      </c>
      <c r="D11" s="383">
        <f t="shared" ref="D11:N11" si="7">D10/D3</f>
        <v>0.17063492063492064</v>
      </c>
      <c r="E11" s="324" t="e">
        <f t="shared" si="7"/>
        <v>#DIV/0!</v>
      </c>
      <c r="F11" s="324" t="e">
        <f t="shared" si="7"/>
        <v>#DIV/0!</v>
      </c>
      <c r="G11" s="324" t="e">
        <f t="shared" si="7"/>
        <v>#DIV/0!</v>
      </c>
      <c r="H11" s="324" t="e">
        <f t="shared" si="7"/>
        <v>#DIV/0!</v>
      </c>
      <c r="I11" s="324" t="e">
        <f t="shared" si="7"/>
        <v>#DIV/0!</v>
      </c>
      <c r="J11" s="324" t="e">
        <f t="shared" si="7"/>
        <v>#DIV/0!</v>
      </c>
      <c r="K11" s="324" t="e">
        <f t="shared" si="7"/>
        <v>#DIV/0!</v>
      </c>
      <c r="L11" s="324" t="e">
        <f t="shared" si="7"/>
        <v>#DIV/0!</v>
      </c>
      <c r="M11" s="324" t="e">
        <f t="shared" si="7"/>
        <v>#DIV/0!</v>
      </c>
      <c r="N11" s="430" t="e">
        <f t="shared" si="7"/>
        <v>#DIV/0!</v>
      </c>
      <c r="O11" s="29" t="s">
        <v>19</v>
      </c>
      <c r="P11" s="158" t="s">
        <v>15</v>
      </c>
      <c r="Q11" s="186">
        <f>Q10/Q3</f>
        <v>0.17613636363636365</v>
      </c>
      <c r="R11" s="186">
        <f t="shared" ref="R11:Z11" si="8">R10/R3</f>
        <v>0.17058823529411765</v>
      </c>
      <c r="S11" s="186">
        <f t="shared" si="8"/>
        <v>0.29411764705882354</v>
      </c>
      <c r="T11" s="186">
        <f t="shared" si="8"/>
        <v>0.15789473684210525</v>
      </c>
      <c r="U11" s="186">
        <f t="shared" si="8"/>
        <v>0.17567567567567569</v>
      </c>
      <c r="V11" s="186">
        <f t="shared" si="8"/>
        <v>0.11764705882352941</v>
      </c>
      <c r="W11" s="208">
        <v>0.14444444444444443</v>
      </c>
      <c r="X11" s="186">
        <f t="shared" si="8"/>
        <v>0.17699115044247787</v>
      </c>
      <c r="Y11" s="186">
        <f t="shared" si="8"/>
        <v>8.5714285714285715E-2</v>
      </c>
      <c r="Z11" s="217">
        <f t="shared" si="8"/>
        <v>0.12244897959183673</v>
      </c>
    </row>
    <row r="12" spans="1:26" x14ac:dyDescent="0.25">
      <c r="A12" s="1" t="s">
        <v>20</v>
      </c>
      <c r="B12" s="99" t="s">
        <v>244</v>
      </c>
      <c r="C12" s="396">
        <v>111</v>
      </c>
      <c r="D12" s="445">
        <v>107</v>
      </c>
      <c r="E12" s="431"/>
      <c r="F12" s="431"/>
      <c r="G12" s="431"/>
      <c r="H12" s="431"/>
      <c r="I12" s="431"/>
      <c r="J12" s="431"/>
      <c r="K12" s="431"/>
      <c r="L12" s="431"/>
      <c r="M12" s="431"/>
      <c r="N12" s="432"/>
      <c r="O12" s="29" t="s">
        <v>20</v>
      </c>
      <c r="P12" s="99" t="s">
        <v>244</v>
      </c>
      <c r="Q12" s="69">
        <v>44</v>
      </c>
      <c r="R12" s="70">
        <v>21</v>
      </c>
      <c r="S12" s="70">
        <v>3</v>
      </c>
      <c r="T12" s="70">
        <v>6</v>
      </c>
      <c r="U12" s="70">
        <v>4</v>
      </c>
      <c r="V12" s="70">
        <v>2</v>
      </c>
      <c r="W12" s="337">
        <v>9</v>
      </c>
      <c r="X12" s="70">
        <v>15</v>
      </c>
      <c r="Y12" s="70">
        <v>1</v>
      </c>
      <c r="Z12" s="82">
        <v>2</v>
      </c>
    </row>
    <row r="13" spans="1:26" x14ac:dyDescent="0.25">
      <c r="A13" s="1" t="s">
        <v>21</v>
      </c>
      <c r="B13" s="158" t="s">
        <v>15</v>
      </c>
      <c r="C13" s="383">
        <f>C12/C3</f>
        <v>0.11659663865546219</v>
      </c>
      <c r="D13" s="383">
        <f t="shared" ref="D13:N13" si="9">D12/D3</f>
        <v>0.10615079365079365</v>
      </c>
      <c r="E13" s="324" t="e">
        <f t="shared" si="9"/>
        <v>#DIV/0!</v>
      </c>
      <c r="F13" s="324" t="e">
        <f t="shared" si="9"/>
        <v>#DIV/0!</v>
      </c>
      <c r="G13" s="324" t="e">
        <f t="shared" si="9"/>
        <v>#DIV/0!</v>
      </c>
      <c r="H13" s="324" t="e">
        <f t="shared" si="9"/>
        <v>#DIV/0!</v>
      </c>
      <c r="I13" s="324" t="e">
        <f t="shared" si="9"/>
        <v>#DIV/0!</v>
      </c>
      <c r="J13" s="324" t="e">
        <f t="shared" si="9"/>
        <v>#DIV/0!</v>
      </c>
      <c r="K13" s="324" t="e">
        <f t="shared" si="9"/>
        <v>#DIV/0!</v>
      </c>
      <c r="L13" s="324" t="e">
        <f t="shared" si="9"/>
        <v>#DIV/0!</v>
      </c>
      <c r="M13" s="324" t="e">
        <f t="shared" si="9"/>
        <v>#DIV/0!</v>
      </c>
      <c r="N13" s="430" t="e">
        <f t="shared" si="9"/>
        <v>#DIV/0!</v>
      </c>
      <c r="O13" s="29" t="s">
        <v>21</v>
      </c>
      <c r="P13" s="158" t="s">
        <v>15</v>
      </c>
      <c r="Q13" s="186">
        <f>Q12/Q3</f>
        <v>0.125</v>
      </c>
      <c r="R13" s="186">
        <f t="shared" ref="R13:Z13" si="10">R12/R3</f>
        <v>0.12352941176470589</v>
      </c>
      <c r="S13" s="186">
        <v>0.04</v>
      </c>
      <c r="T13" s="186">
        <f t="shared" si="10"/>
        <v>0.10526315789473684</v>
      </c>
      <c r="U13" s="186">
        <f t="shared" si="10"/>
        <v>5.4054054054054057E-2</v>
      </c>
      <c r="V13" s="186">
        <f t="shared" si="10"/>
        <v>0.11764705882352941</v>
      </c>
      <c r="W13" s="208">
        <v>0.1</v>
      </c>
      <c r="X13" s="186">
        <f t="shared" si="10"/>
        <v>0.13274336283185842</v>
      </c>
      <c r="Y13" s="186">
        <f t="shared" si="10"/>
        <v>2.8571428571428571E-2</v>
      </c>
      <c r="Z13" s="217">
        <f t="shared" si="10"/>
        <v>4.0816326530612242E-2</v>
      </c>
    </row>
    <row r="14" spans="1:26" x14ac:dyDescent="0.25">
      <c r="A14" s="1" t="s">
        <v>22</v>
      </c>
      <c r="B14" s="99" t="s">
        <v>245</v>
      </c>
      <c r="C14" s="397">
        <v>69</v>
      </c>
      <c r="D14" s="445">
        <v>75</v>
      </c>
      <c r="E14" s="431"/>
      <c r="F14" s="431"/>
      <c r="G14" s="431"/>
      <c r="H14" s="431"/>
      <c r="I14" s="431"/>
      <c r="J14" s="431"/>
      <c r="K14" s="431"/>
      <c r="L14" s="431"/>
      <c r="M14" s="431"/>
      <c r="N14" s="432"/>
      <c r="O14" s="29" t="s">
        <v>22</v>
      </c>
      <c r="P14" s="99" t="s">
        <v>245</v>
      </c>
      <c r="Q14" s="155">
        <v>25</v>
      </c>
      <c r="R14" s="70">
        <v>16</v>
      </c>
      <c r="S14" s="70">
        <v>5</v>
      </c>
      <c r="T14" s="70">
        <v>6</v>
      </c>
      <c r="U14" s="70">
        <v>7</v>
      </c>
      <c r="V14" s="70">
        <v>1</v>
      </c>
      <c r="W14" s="337">
        <v>3</v>
      </c>
      <c r="X14" s="70">
        <v>8</v>
      </c>
      <c r="Y14" s="70">
        <v>2</v>
      </c>
      <c r="Z14" s="82">
        <v>2</v>
      </c>
    </row>
    <row r="15" spans="1:26" ht="15.75" thickBot="1" x14ac:dyDescent="0.3">
      <c r="A15" s="1" t="s">
        <v>23</v>
      </c>
      <c r="B15" s="161" t="s">
        <v>15</v>
      </c>
      <c r="C15" s="388">
        <f>C14/C3</f>
        <v>7.2478991596638662E-2</v>
      </c>
      <c r="D15" s="388">
        <f t="shared" ref="D15:N15" si="11">D14/D3</f>
        <v>7.4404761904761904E-2</v>
      </c>
      <c r="E15" s="423" t="e">
        <f t="shared" si="11"/>
        <v>#DIV/0!</v>
      </c>
      <c r="F15" s="423" t="e">
        <f t="shared" si="11"/>
        <v>#DIV/0!</v>
      </c>
      <c r="G15" s="423" t="e">
        <f t="shared" si="11"/>
        <v>#DIV/0!</v>
      </c>
      <c r="H15" s="423" t="e">
        <f t="shared" si="11"/>
        <v>#DIV/0!</v>
      </c>
      <c r="I15" s="423" t="e">
        <f t="shared" si="11"/>
        <v>#DIV/0!</v>
      </c>
      <c r="J15" s="423" t="e">
        <f t="shared" si="11"/>
        <v>#DIV/0!</v>
      </c>
      <c r="K15" s="423" t="e">
        <f t="shared" si="11"/>
        <v>#DIV/0!</v>
      </c>
      <c r="L15" s="423" t="e">
        <f t="shared" si="11"/>
        <v>#DIV/0!</v>
      </c>
      <c r="M15" s="423" t="e">
        <f t="shared" si="11"/>
        <v>#DIV/0!</v>
      </c>
      <c r="N15" s="433" t="e">
        <f t="shared" si="11"/>
        <v>#DIV/0!</v>
      </c>
      <c r="O15" s="29" t="s">
        <v>23</v>
      </c>
      <c r="P15" s="161" t="s">
        <v>15</v>
      </c>
      <c r="Q15" s="193">
        <f>Q14/Q3</f>
        <v>7.1022727272727279E-2</v>
      </c>
      <c r="R15" s="193">
        <f t="shared" ref="R15:Z15" si="12">R14/R3</f>
        <v>9.4117647058823528E-2</v>
      </c>
      <c r="S15" s="193">
        <f t="shared" si="12"/>
        <v>9.8039215686274508E-2</v>
      </c>
      <c r="T15" s="193">
        <f t="shared" si="12"/>
        <v>0.10526315789473684</v>
      </c>
      <c r="U15" s="193">
        <f t="shared" si="12"/>
        <v>9.45945945945946E-2</v>
      </c>
      <c r="V15" s="193">
        <f t="shared" si="12"/>
        <v>5.8823529411764705E-2</v>
      </c>
      <c r="W15" s="193">
        <v>3.3333333333333333E-2</v>
      </c>
      <c r="X15" s="193">
        <f t="shared" si="12"/>
        <v>7.0796460176991149E-2</v>
      </c>
      <c r="Y15" s="193">
        <f t="shared" si="12"/>
        <v>5.7142857142857141E-2</v>
      </c>
      <c r="Z15" s="336">
        <f t="shared" si="12"/>
        <v>4.0816326530612242E-2</v>
      </c>
    </row>
    <row r="16" spans="1:26" ht="15.75" thickBot="1" x14ac:dyDescent="0.3">
      <c r="A16" s="1" t="s">
        <v>24</v>
      </c>
      <c r="B16" s="162"/>
      <c r="C16" s="398">
        <f t="shared" ref="C16:M16" si="13">SUM(C4+C6+C8+C10+C12+C14)</f>
        <v>952</v>
      </c>
      <c r="D16" s="398">
        <f t="shared" si="13"/>
        <v>1008</v>
      </c>
      <c r="E16" s="434">
        <f t="shared" si="13"/>
        <v>0</v>
      </c>
      <c r="F16" s="434">
        <f t="shared" si="13"/>
        <v>0</v>
      </c>
      <c r="G16" s="434">
        <f t="shared" si="13"/>
        <v>0</v>
      </c>
      <c r="H16" s="434">
        <f t="shared" si="13"/>
        <v>0</v>
      </c>
      <c r="I16" s="434">
        <f t="shared" si="13"/>
        <v>0</v>
      </c>
      <c r="J16" s="434">
        <f t="shared" si="13"/>
        <v>0</v>
      </c>
      <c r="K16" s="434">
        <f t="shared" si="13"/>
        <v>0</v>
      </c>
      <c r="L16" s="434">
        <f t="shared" si="13"/>
        <v>0</v>
      </c>
      <c r="M16" s="434">
        <f t="shared" si="13"/>
        <v>0</v>
      </c>
      <c r="N16" s="329"/>
      <c r="O16" s="29" t="s">
        <v>24</v>
      </c>
      <c r="P16" s="162"/>
      <c r="Q16" s="372">
        <f>SUM(Q4+Q6+Q8+Q10+Q12+Q14)</f>
        <v>352</v>
      </c>
      <c r="R16" s="372">
        <f t="shared" ref="R16:V16" si="14">SUM(R4+R6+R8+R10+R12+R14)</f>
        <v>170</v>
      </c>
      <c r="S16" s="372">
        <f t="shared" si="14"/>
        <v>51</v>
      </c>
      <c r="T16" s="372">
        <f t="shared" si="14"/>
        <v>57</v>
      </c>
      <c r="U16" s="372">
        <f t="shared" si="14"/>
        <v>74</v>
      </c>
      <c r="V16" s="372">
        <f t="shared" si="14"/>
        <v>17</v>
      </c>
      <c r="W16" s="372">
        <v>90</v>
      </c>
      <c r="X16" s="372">
        <f>SUM(X4+X6+X8+X10+X12+X14)</f>
        <v>113</v>
      </c>
      <c r="Y16" s="372">
        <f>SUM(Y4+Y6+Y8+Y10+Y12+Y14)</f>
        <v>35</v>
      </c>
      <c r="Z16" s="372">
        <f>SUM(Z4+Z6+Z8+Z10+Z12+Z14)</f>
        <v>49</v>
      </c>
    </row>
    <row r="17" spans="1:26" ht="15" customHeight="1" x14ac:dyDescent="0.25">
      <c r="A17" s="1" t="s">
        <v>25</v>
      </c>
      <c r="B17" s="163" t="s">
        <v>246</v>
      </c>
      <c r="C17" s="399">
        <v>164</v>
      </c>
      <c r="D17" s="446">
        <v>179</v>
      </c>
      <c r="E17" s="435"/>
      <c r="F17" s="435"/>
      <c r="G17" s="435"/>
      <c r="H17" s="435"/>
      <c r="I17" s="435"/>
      <c r="J17" s="435"/>
      <c r="K17" s="435"/>
      <c r="L17" s="435"/>
      <c r="M17" s="435"/>
      <c r="N17" s="429"/>
      <c r="O17" s="29" t="s">
        <v>25</v>
      </c>
      <c r="P17" s="163" t="s">
        <v>246</v>
      </c>
      <c r="Q17" s="156">
        <v>70</v>
      </c>
      <c r="R17" s="337">
        <v>30</v>
      </c>
      <c r="S17" s="337">
        <v>4</v>
      </c>
      <c r="T17" s="337">
        <v>7</v>
      </c>
      <c r="U17" s="337">
        <v>9</v>
      </c>
      <c r="V17" s="337">
        <v>5</v>
      </c>
      <c r="W17" s="334">
        <v>22</v>
      </c>
      <c r="X17" s="337">
        <v>20</v>
      </c>
      <c r="Y17" s="337">
        <v>2</v>
      </c>
      <c r="Z17" s="338">
        <v>10</v>
      </c>
    </row>
    <row r="18" spans="1:26" x14ac:dyDescent="0.25">
      <c r="A18" s="1" t="s">
        <v>26</v>
      </c>
      <c r="B18" s="158" t="s">
        <v>15</v>
      </c>
      <c r="C18" s="383">
        <f>C17/C3</f>
        <v>0.17226890756302521</v>
      </c>
      <c r="D18" s="383">
        <f t="shared" ref="D18:N18" si="15">D17/D3</f>
        <v>0.17757936507936509</v>
      </c>
      <c r="E18" s="324" t="e">
        <f t="shared" si="15"/>
        <v>#DIV/0!</v>
      </c>
      <c r="F18" s="324" t="e">
        <f t="shared" si="15"/>
        <v>#DIV/0!</v>
      </c>
      <c r="G18" s="324" t="e">
        <f t="shared" si="15"/>
        <v>#DIV/0!</v>
      </c>
      <c r="H18" s="324" t="e">
        <f t="shared" si="15"/>
        <v>#DIV/0!</v>
      </c>
      <c r="I18" s="324" t="e">
        <f t="shared" si="15"/>
        <v>#DIV/0!</v>
      </c>
      <c r="J18" s="324" t="e">
        <f t="shared" si="15"/>
        <v>#DIV/0!</v>
      </c>
      <c r="K18" s="324" t="e">
        <f t="shared" si="15"/>
        <v>#DIV/0!</v>
      </c>
      <c r="L18" s="324" t="e">
        <f t="shared" si="15"/>
        <v>#DIV/0!</v>
      </c>
      <c r="M18" s="324" t="e">
        <f t="shared" si="15"/>
        <v>#DIV/0!</v>
      </c>
      <c r="N18" s="324" t="e">
        <f t="shared" si="15"/>
        <v>#DIV/0!</v>
      </c>
      <c r="O18" s="29" t="s">
        <v>26</v>
      </c>
      <c r="P18" s="158" t="s">
        <v>15</v>
      </c>
      <c r="Q18" s="186">
        <f>Q17/Q3</f>
        <v>0.19886363636363635</v>
      </c>
      <c r="R18" s="186">
        <f t="shared" ref="R18:Z18" si="16">R17/R3</f>
        <v>0.17647058823529413</v>
      </c>
      <c r="S18" s="186">
        <f t="shared" si="16"/>
        <v>7.8431372549019607E-2</v>
      </c>
      <c r="T18" s="186">
        <f t="shared" si="16"/>
        <v>0.12280701754385964</v>
      </c>
      <c r="U18" s="186">
        <f t="shared" si="16"/>
        <v>0.12162162162162163</v>
      </c>
      <c r="V18" s="186">
        <f t="shared" si="16"/>
        <v>0.29411764705882354</v>
      </c>
      <c r="W18" s="208">
        <v>0.24444444444444444</v>
      </c>
      <c r="X18" s="186">
        <f t="shared" si="16"/>
        <v>0.17699115044247787</v>
      </c>
      <c r="Y18" s="186">
        <f t="shared" si="16"/>
        <v>5.7142857142857141E-2</v>
      </c>
      <c r="Z18" s="217">
        <f t="shared" si="16"/>
        <v>0.20408163265306123</v>
      </c>
    </row>
    <row r="19" spans="1:26" ht="28.5" customHeight="1" x14ac:dyDescent="0.25">
      <c r="A19" s="1" t="s">
        <v>27</v>
      </c>
      <c r="B19" s="87" t="s">
        <v>247</v>
      </c>
      <c r="C19" s="396">
        <v>263</v>
      </c>
      <c r="D19" s="445">
        <v>268</v>
      </c>
      <c r="E19" s="431"/>
      <c r="F19" s="431"/>
      <c r="G19" s="431"/>
      <c r="H19" s="431"/>
      <c r="I19" s="431"/>
      <c r="J19" s="431"/>
      <c r="K19" s="431"/>
      <c r="L19" s="431"/>
      <c r="M19" s="431"/>
      <c r="N19" s="432"/>
      <c r="O19" s="29" t="s">
        <v>27</v>
      </c>
      <c r="P19" s="87" t="s">
        <v>247</v>
      </c>
      <c r="Q19" s="69">
        <v>89</v>
      </c>
      <c r="R19" s="70">
        <v>39</v>
      </c>
      <c r="S19" s="70">
        <v>12</v>
      </c>
      <c r="T19" s="70">
        <v>17</v>
      </c>
      <c r="U19" s="70">
        <v>20</v>
      </c>
      <c r="V19" s="70">
        <v>6</v>
      </c>
      <c r="W19" s="337">
        <v>25</v>
      </c>
      <c r="X19" s="70">
        <v>28</v>
      </c>
      <c r="Y19" s="70">
        <v>21</v>
      </c>
      <c r="Z19" s="82">
        <v>11</v>
      </c>
    </row>
    <row r="20" spans="1:26" x14ac:dyDescent="0.25">
      <c r="A20" s="1" t="s">
        <v>28</v>
      </c>
      <c r="B20" s="158" t="s">
        <v>15</v>
      </c>
      <c r="C20" s="383">
        <f>C19/C3</f>
        <v>0.27626050420168069</v>
      </c>
      <c r="D20" s="383">
        <f t="shared" ref="D20:N20" si="17">D19/D3</f>
        <v>0.26587301587301587</v>
      </c>
      <c r="E20" s="324" t="e">
        <f t="shared" si="17"/>
        <v>#DIV/0!</v>
      </c>
      <c r="F20" s="324" t="e">
        <f t="shared" si="17"/>
        <v>#DIV/0!</v>
      </c>
      <c r="G20" s="324" t="e">
        <f t="shared" si="17"/>
        <v>#DIV/0!</v>
      </c>
      <c r="H20" s="324" t="e">
        <f t="shared" si="17"/>
        <v>#DIV/0!</v>
      </c>
      <c r="I20" s="324" t="e">
        <f t="shared" si="17"/>
        <v>#DIV/0!</v>
      </c>
      <c r="J20" s="324" t="e">
        <f t="shared" si="17"/>
        <v>#DIV/0!</v>
      </c>
      <c r="K20" s="324" t="e">
        <f t="shared" si="17"/>
        <v>#DIV/0!</v>
      </c>
      <c r="L20" s="324" t="e">
        <f t="shared" si="17"/>
        <v>#DIV/0!</v>
      </c>
      <c r="M20" s="324" t="e">
        <f t="shared" si="17"/>
        <v>#DIV/0!</v>
      </c>
      <c r="N20" s="324" t="e">
        <f t="shared" si="17"/>
        <v>#DIV/0!</v>
      </c>
      <c r="O20" s="29" t="s">
        <v>28</v>
      </c>
      <c r="P20" s="158" t="s">
        <v>15</v>
      </c>
      <c r="Q20" s="186">
        <f>Q19/Q3</f>
        <v>0.25284090909090912</v>
      </c>
      <c r="R20" s="186">
        <f t="shared" ref="R20:Z20" si="18">R19/R3</f>
        <v>0.22941176470588234</v>
      </c>
      <c r="S20" s="186">
        <f t="shared" si="18"/>
        <v>0.23529411764705882</v>
      </c>
      <c r="T20" s="186">
        <f t="shared" si="18"/>
        <v>0.2982456140350877</v>
      </c>
      <c r="U20" s="186">
        <f t="shared" si="18"/>
        <v>0.27027027027027029</v>
      </c>
      <c r="V20" s="186">
        <f t="shared" si="18"/>
        <v>0.35294117647058826</v>
      </c>
      <c r="W20" s="208">
        <v>0.27777777777777779</v>
      </c>
      <c r="X20" s="186">
        <f t="shared" si="18"/>
        <v>0.24778761061946902</v>
      </c>
      <c r="Y20" s="186">
        <f t="shared" si="18"/>
        <v>0.6</v>
      </c>
      <c r="Z20" s="217">
        <f t="shared" si="18"/>
        <v>0.22448979591836735</v>
      </c>
    </row>
    <row r="21" spans="1:26" ht="15" customHeight="1" x14ac:dyDescent="0.25">
      <c r="A21" s="1" t="s">
        <v>29</v>
      </c>
      <c r="B21" s="87" t="s">
        <v>248</v>
      </c>
      <c r="C21" s="396">
        <v>107</v>
      </c>
      <c r="D21" s="445">
        <v>118</v>
      </c>
      <c r="E21" s="431"/>
      <c r="F21" s="431"/>
      <c r="G21" s="431"/>
      <c r="H21" s="431"/>
      <c r="I21" s="431"/>
      <c r="J21" s="431"/>
      <c r="K21" s="431"/>
      <c r="L21" s="431"/>
      <c r="M21" s="431"/>
      <c r="N21" s="432"/>
      <c r="O21" s="29" t="s">
        <v>29</v>
      </c>
      <c r="P21" s="87" t="s">
        <v>248</v>
      </c>
      <c r="Q21" s="69">
        <v>39</v>
      </c>
      <c r="R21" s="70">
        <v>24</v>
      </c>
      <c r="S21" s="70">
        <v>7</v>
      </c>
      <c r="T21" s="70">
        <v>7</v>
      </c>
      <c r="U21" s="70">
        <v>7</v>
      </c>
      <c r="V21" s="70">
        <v>1</v>
      </c>
      <c r="W21" s="337">
        <v>13</v>
      </c>
      <c r="X21" s="70">
        <v>12</v>
      </c>
      <c r="Y21" s="70">
        <v>3</v>
      </c>
      <c r="Z21" s="82">
        <v>5</v>
      </c>
    </row>
    <row r="22" spans="1:26" x14ac:dyDescent="0.25">
      <c r="A22" s="1" t="s">
        <v>30</v>
      </c>
      <c r="B22" s="158" t="s">
        <v>15</v>
      </c>
      <c r="C22" s="383">
        <f>C21/C3</f>
        <v>0.11239495798319328</v>
      </c>
      <c r="D22" s="383">
        <f t="shared" ref="D22:N22" si="19">D21/D3</f>
        <v>0.11706349206349206</v>
      </c>
      <c r="E22" s="324" t="e">
        <f t="shared" si="19"/>
        <v>#DIV/0!</v>
      </c>
      <c r="F22" s="324" t="e">
        <f t="shared" si="19"/>
        <v>#DIV/0!</v>
      </c>
      <c r="G22" s="324" t="e">
        <f t="shared" si="19"/>
        <v>#DIV/0!</v>
      </c>
      <c r="H22" s="324" t="e">
        <f t="shared" si="19"/>
        <v>#DIV/0!</v>
      </c>
      <c r="I22" s="324" t="e">
        <f t="shared" si="19"/>
        <v>#DIV/0!</v>
      </c>
      <c r="J22" s="324" t="e">
        <f t="shared" si="19"/>
        <v>#DIV/0!</v>
      </c>
      <c r="K22" s="324" t="e">
        <f t="shared" si="19"/>
        <v>#DIV/0!</v>
      </c>
      <c r="L22" s="324" t="e">
        <f t="shared" si="19"/>
        <v>#DIV/0!</v>
      </c>
      <c r="M22" s="324" t="e">
        <f t="shared" si="19"/>
        <v>#DIV/0!</v>
      </c>
      <c r="N22" s="324" t="e">
        <f t="shared" si="19"/>
        <v>#DIV/0!</v>
      </c>
      <c r="O22" s="29" t="s">
        <v>30</v>
      </c>
      <c r="P22" s="158" t="s">
        <v>15</v>
      </c>
      <c r="Q22" s="186">
        <f>Q21/Q3</f>
        <v>0.11079545454545454</v>
      </c>
      <c r="R22" s="186">
        <f t="shared" ref="R22:Z22" si="20">R21/R3</f>
        <v>0.14117647058823529</v>
      </c>
      <c r="S22" s="186">
        <f t="shared" si="20"/>
        <v>0.13725490196078433</v>
      </c>
      <c r="T22" s="186">
        <f t="shared" si="20"/>
        <v>0.12280701754385964</v>
      </c>
      <c r="U22" s="186">
        <f t="shared" si="20"/>
        <v>9.45945945945946E-2</v>
      </c>
      <c r="V22" s="186">
        <f t="shared" si="20"/>
        <v>5.8823529411764705E-2</v>
      </c>
      <c r="W22" s="208">
        <v>0.14444444444444443</v>
      </c>
      <c r="X22" s="186">
        <f t="shared" si="20"/>
        <v>0.10619469026548672</v>
      </c>
      <c r="Y22" s="186">
        <f t="shared" si="20"/>
        <v>8.5714285714285715E-2</v>
      </c>
      <c r="Z22" s="217">
        <f t="shared" si="20"/>
        <v>0.10204081632653061</v>
      </c>
    </row>
    <row r="23" spans="1:26" x14ac:dyDescent="0.25">
      <c r="A23" s="1" t="s">
        <v>31</v>
      </c>
      <c r="B23" s="99" t="s">
        <v>249</v>
      </c>
      <c r="C23" s="396">
        <v>256</v>
      </c>
      <c r="D23" s="445">
        <v>267</v>
      </c>
      <c r="E23" s="431"/>
      <c r="F23" s="431"/>
      <c r="G23" s="431"/>
      <c r="H23" s="431"/>
      <c r="I23" s="431"/>
      <c r="J23" s="431"/>
      <c r="K23" s="431"/>
      <c r="L23" s="431"/>
      <c r="M23" s="431"/>
      <c r="N23" s="432"/>
      <c r="O23" s="29" t="s">
        <v>31</v>
      </c>
      <c r="P23" s="99" t="s">
        <v>249</v>
      </c>
      <c r="Q23" s="69">
        <v>87</v>
      </c>
      <c r="R23" s="70">
        <v>44</v>
      </c>
      <c r="S23" s="70">
        <v>14</v>
      </c>
      <c r="T23" s="70">
        <v>18</v>
      </c>
      <c r="U23" s="70">
        <v>29</v>
      </c>
      <c r="V23" s="70">
        <v>3</v>
      </c>
      <c r="W23" s="337">
        <v>16</v>
      </c>
      <c r="X23" s="70">
        <v>32</v>
      </c>
      <c r="Y23" s="70">
        <v>6</v>
      </c>
      <c r="Z23" s="82">
        <v>18</v>
      </c>
    </row>
    <row r="24" spans="1:26" x14ac:dyDescent="0.25">
      <c r="A24" s="1" t="s">
        <v>32</v>
      </c>
      <c r="B24" s="158" t="s">
        <v>15</v>
      </c>
      <c r="C24" s="383">
        <f>C23/C3</f>
        <v>0.26890756302521007</v>
      </c>
      <c r="D24" s="383">
        <f t="shared" ref="D24:N24" si="21">D23/D3</f>
        <v>0.26488095238095238</v>
      </c>
      <c r="E24" s="324" t="e">
        <f t="shared" si="21"/>
        <v>#DIV/0!</v>
      </c>
      <c r="F24" s="324" t="e">
        <f t="shared" si="21"/>
        <v>#DIV/0!</v>
      </c>
      <c r="G24" s="324" t="e">
        <f t="shared" si="21"/>
        <v>#DIV/0!</v>
      </c>
      <c r="H24" s="324" t="e">
        <f t="shared" si="21"/>
        <v>#DIV/0!</v>
      </c>
      <c r="I24" s="324" t="e">
        <f t="shared" si="21"/>
        <v>#DIV/0!</v>
      </c>
      <c r="J24" s="324" t="e">
        <f t="shared" si="21"/>
        <v>#DIV/0!</v>
      </c>
      <c r="K24" s="324" t="e">
        <f t="shared" si="21"/>
        <v>#DIV/0!</v>
      </c>
      <c r="L24" s="324" t="e">
        <f t="shared" si="21"/>
        <v>#DIV/0!</v>
      </c>
      <c r="M24" s="324" t="e">
        <f t="shared" si="21"/>
        <v>#DIV/0!</v>
      </c>
      <c r="N24" s="324" t="e">
        <f t="shared" si="21"/>
        <v>#DIV/0!</v>
      </c>
      <c r="O24" s="29" t="s">
        <v>32</v>
      </c>
      <c r="P24" s="158" t="s">
        <v>15</v>
      </c>
      <c r="Q24" s="186">
        <f>Q23/Q3</f>
        <v>0.24715909090909091</v>
      </c>
      <c r="R24" s="208">
        <f t="shared" ref="R24" si="22">R23/R3</f>
        <v>0.25882352941176473</v>
      </c>
      <c r="S24" s="208">
        <f t="shared" ref="S24" si="23">S23/S3</f>
        <v>0.27450980392156865</v>
      </c>
      <c r="T24" s="208">
        <f t="shared" ref="T24" si="24">T23/T3</f>
        <v>0.31578947368421051</v>
      </c>
      <c r="U24" s="208">
        <f t="shared" ref="U24" si="25">U23/U3</f>
        <v>0.39189189189189189</v>
      </c>
      <c r="V24" s="208">
        <f t="shared" ref="V24" si="26">V23/V3</f>
        <v>0.17647058823529413</v>
      </c>
      <c r="W24" s="208">
        <v>0.17777777777777778</v>
      </c>
      <c r="X24" s="208">
        <f t="shared" ref="X24" si="27">X23/X3</f>
        <v>0.2831858407079646</v>
      </c>
      <c r="Y24" s="208">
        <f t="shared" ref="Y24" si="28">Y23/Y3</f>
        <v>0.17142857142857143</v>
      </c>
      <c r="Z24" s="218">
        <f t="shared" ref="Z24" si="29">Z23/Z3</f>
        <v>0.36734693877551022</v>
      </c>
    </row>
    <row r="25" spans="1:26" ht="15" customHeight="1" x14ac:dyDescent="0.25">
      <c r="A25" s="1" t="s">
        <v>33</v>
      </c>
      <c r="B25" s="87" t="s">
        <v>250</v>
      </c>
      <c r="C25" s="396">
        <v>162</v>
      </c>
      <c r="D25" s="445">
        <v>176</v>
      </c>
      <c r="E25" s="431"/>
      <c r="F25" s="431"/>
      <c r="G25" s="431"/>
      <c r="H25" s="431"/>
      <c r="I25" s="431"/>
      <c r="J25" s="431"/>
      <c r="K25" s="431"/>
      <c r="L25" s="431"/>
      <c r="M25" s="431"/>
      <c r="N25" s="432"/>
      <c r="O25" s="29" t="s">
        <v>33</v>
      </c>
      <c r="P25" s="87" t="s">
        <v>250</v>
      </c>
      <c r="Q25" s="69">
        <v>67</v>
      </c>
      <c r="R25" s="70">
        <v>33</v>
      </c>
      <c r="S25" s="70">
        <v>14</v>
      </c>
      <c r="T25" s="70">
        <v>8</v>
      </c>
      <c r="U25" s="70">
        <v>9</v>
      </c>
      <c r="V25" s="70">
        <v>2</v>
      </c>
      <c r="W25" s="337">
        <v>14</v>
      </c>
      <c r="X25" s="70">
        <v>21</v>
      </c>
      <c r="Y25" s="70">
        <v>3</v>
      </c>
      <c r="Z25" s="82">
        <v>5</v>
      </c>
    </row>
    <row r="26" spans="1:26" ht="15.75" thickBot="1" x14ac:dyDescent="0.3">
      <c r="A26" s="1" t="s">
        <v>34</v>
      </c>
      <c r="B26" s="161" t="s">
        <v>15</v>
      </c>
      <c r="C26" s="390">
        <f>C25/C3</f>
        <v>0.17016806722689076</v>
      </c>
      <c r="D26" s="380">
        <f t="shared" ref="D26:N26" si="30">D25/D3</f>
        <v>0.17460317460317459</v>
      </c>
      <c r="E26" s="415" t="e">
        <f t="shared" si="30"/>
        <v>#DIV/0!</v>
      </c>
      <c r="F26" s="415" t="e">
        <f t="shared" si="30"/>
        <v>#DIV/0!</v>
      </c>
      <c r="G26" s="415" t="e">
        <f t="shared" si="30"/>
        <v>#DIV/0!</v>
      </c>
      <c r="H26" s="415" t="e">
        <f t="shared" si="30"/>
        <v>#DIV/0!</v>
      </c>
      <c r="I26" s="415" t="e">
        <f t="shared" si="30"/>
        <v>#DIV/0!</v>
      </c>
      <c r="J26" s="415" t="e">
        <f t="shared" si="30"/>
        <v>#DIV/0!</v>
      </c>
      <c r="K26" s="415" t="e">
        <f t="shared" si="30"/>
        <v>#DIV/0!</v>
      </c>
      <c r="L26" s="415" t="e">
        <f t="shared" si="30"/>
        <v>#DIV/0!</v>
      </c>
      <c r="M26" s="415" t="e">
        <f t="shared" si="30"/>
        <v>#DIV/0!</v>
      </c>
      <c r="N26" s="423" t="e">
        <f t="shared" si="30"/>
        <v>#DIV/0!</v>
      </c>
      <c r="O26" s="29" t="s">
        <v>34</v>
      </c>
      <c r="P26" s="161" t="s">
        <v>15</v>
      </c>
      <c r="Q26" s="192">
        <f>Q25/Q3</f>
        <v>0.19034090909090909</v>
      </c>
      <c r="R26" s="219">
        <f t="shared" ref="R26" si="31">R25/R3</f>
        <v>0.19411764705882353</v>
      </c>
      <c r="S26" s="219">
        <f t="shared" ref="S26" si="32">S25/S3</f>
        <v>0.27450980392156865</v>
      </c>
      <c r="T26" s="219">
        <f t="shared" ref="T26" si="33">T25/T3</f>
        <v>0.14035087719298245</v>
      </c>
      <c r="U26" s="219">
        <f t="shared" ref="U26" si="34">U25/U3</f>
        <v>0.12162162162162163</v>
      </c>
      <c r="V26" s="193">
        <f t="shared" ref="V26" si="35">V25/V3</f>
        <v>0.11764705882352941</v>
      </c>
      <c r="W26" s="219">
        <v>0.15555555555555556</v>
      </c>
      <c r="X26" s="219">
        <f t="shared" ref="X26" si="36">X25/X3</f>
        <v>0.18584070796460178</v>
      </c>
      <c r="Y26" s="219">
        <f t="shared" ref="Y26" si="37">Y25/Y3</f>
        <v>8.5714285714285715E-2</v>
      </c>
      <c r="Z26" s="220">
        <f t="shared" ref="Z26" si="38">Z25/Z3</f>
        <v>0.10204081632653061</v>
      </c>
    </row>
    <row r="27" spans="1:26" ht="15.75" thickBot="1" x14ac:dyDescent="0.3">
      <c r="A27" s="1" t="s">
        <v>35</v>
      </c>
      <c r="B27" s="162"/>
      <c r="C27" s="400">
        <f t="shared" ref="C27:M27" si="39">SUM(C17+C19+C21+C23+C25)</f>
        <v>952</v>
      </c>
      <c r="D27" s="400">
        <f t="shared" si="39"/>
        <v>1008</v>
      </c>
      <c r="E27" s="372">
        <f t="shared" si="39"/>
        <v>0</v>
      </c>
      <c r="F27" s="372">
        <f t="shared" si="39"/>
        <v>0</v>
      </c>
      <c r="G27" s="372">
        <f t="shared" si="39"/>
        <v>0</v>
      </c>
      <c r="H27" s="372">
        <f t="shared" si="39"/>
        <v>0</v>
      </c>
      <c r="I27" s="372">
        <f t="shared" si="39"/>
        <v>0</v>
      </c>
      <c r="J27" s="372">
        <f t="shared" si="39"/>
        <v>0</v>
      </c>
      <c r="K27" s="372">
        <f t="shared" si="39"/>
        <v>0</v>
      </c>
      <c r="L27" s="372">
        <f t="shared" si="39"/>
        <v>0</v>
      </c>
      <c r="M27" s="372">
        <f t="shared" si="39"/>
        <v>0</v>
      </c>
      <c r="N27" s="330"/>
      <c r="O27" s="29" t="s">
        <v>35</v>
      </c>
      <c r="P27" s="162"/>
      <c r="Q27" s="372">
        <f t="shared" ref="Q27:V27" si="40">SUM(Q17+Q19+Q21+Q23+Q25)</f>
        <v>352</v>
      </c>
      <c r="R27" s="372">
        <f t="shared" si="40"/>
        <v>170</v>
      </c>
      <c r="S27" s="372">
        <f>SUM(S17+S19+S21+S23+S25)</f>
        <v>51</v>
      </c>
      <c r="T27" s="372">
        <f t="shared" si="40"/>
        <v>57</v>
      </c>
      <c r="U27" s="372">
        <f t="shared" si="40"/>
        <v>74</v>
      </c>
      <c r="V27" s="372">
        <f t="shared" si="40"/>
        <v>17</v>
      </c>
      <c r="W27" s="372">
        <v>90</v>
      </c>
      <c r="X27" s="372">
        <f>SUM(X17+X19+X21+X23+X25)</f>
        <v>113</v>
      </c>
      <c r="Y27" s="372">
        <f>SUM(Y17+Y19+Y21+Y23+Y25)</f>
        <v>35</v>
      </c>
      <c r="Z27" s="372">
        <f>SUM(Z17+Z19+Z21+Z23+Z25)</f>
        <v>49</v>
      </c>
    </row>
    <row r="28" spans="1:26" ht="15" customHeight="1" x14ac:dyDescent="0.25">
      <c r="A28" s="1" t="s">
        <v>36</v>
      </c>
      <c r="B28" s="164" t="s">
        <v>251</v>
      </c>
      <c r="C28" s="401">
        <v>166</v>
      </c>
      <c r="D28" s="447">
        <v>199</v>
      </c>
      <c r="E28" s="436"/>
      <c r="F28" s="436"/>
      <c r="G28" s="436"/>
      <c r="H28" s="436"/>
      <c r="I28" s="436"/>
      <c r="J28" s="436"/>
      <c r="K28" s="436"/>
      <c r="L28" s="436"/>
      <c r="M28" s="436"/>
      <c r="N28" s="437"/>
      <c r="O28" s="29" t="s">
        <v>36</v>
      </c>
      <c r="P28" s="164" t="s">
        <v>251</v>
      </c>
      <c r="Q28" s="154">
        <v>62</v>
      </c>
      <c r="R28" s="334">
        <v>37</v>
      </c>
      <c r="S28" s="334">
        <v>13</v>
      </c>
      <c r="T28" s="334">
        <v>10</v>
      </c>
      <c r="U28" s="334">
        <v>18</v>
      </c>
      <c r="V28" s="334">
        <v>4</v>
      </c>
      <c r="W28" s="334">
        <v>19</v>
      </c>
      <c r="X28" s="334">
        <v>17</v>
      </c>
      <c r="Y28" s="334">
        <v>9</v>
      </c>
      <c r="Z28" s="335">
        <v>10</v>
      </c>
    </row>
    <row r="29" spans="1:26" x14ac:dyDescent="0.25">
      <c r="A29" s="1" t="s">
        <v>37</v>
      </c>
      <c r="B29" s="158" t="s">
        <v>15</v>
      </c>
      <c r="C29" s="383">
        <f>C28/C3</f>
        <v>0.17436974789915966</v>
      </c>
      <c r="D29" s="383">
        <f t="shared" ref="D29:N29" si="41">D28/D3</f>
        <v>0.19742063492063491</v>
      </c>
      <c r="E29" s="324" t="e">
        <f t="shared" si="41"/>
        <v>#DIV/0!</v>
      </c>
      <c r="F29" s="324" t="e">
        <f t="shared" si="41"/>
        <v>#DIV/0!</v>
      </c>
      <c r="G29" s="324" t="e">
        <f t="shared" si="41"/>
        <v>#DIV/0!</v>
      </c>
      <c r="H29" s="324" t="e">
        <f t="shared" si="41"/>
        <v>#DIV/0!</v>
      </c>
      <c r="I29" s="324" t="e">
        <f t="shared" si="41"/>
        <v>#DIV/0!</v>
      </c>
      <c r="J29" s="324" t="e">
        <f t="shared" si="41"/>
        <v>#DIV/0!</v>
      </c>
      <c r="K29" s="324" t="e">
        <f t="shared" si="41"/>
        <v>#DIV/0!</v>
      </c>
      <c r="L29" s="324" t="e">
        <f t="shared" si="41"/>
        <v>#DIV/0!</v>
      </c>
      <c r="M29" s="324" t="e">
        <f t="shared" si="41"/>
        <v>#DIV/0!</v>
      </c>
      <c r="N29" s="324" t="e">
        <f t="shared" si="41"/>
        <v>#DIV/0!</v>
      </c>
      <c r="O29" s="29" t="s">
        <v>37</v>
      </c>
      <c r="P29" s="158" t="s">
        <v>15</v>
      </c>
      <c r="Q29" s="186">
        <f>Q28/Q3</f>
        <v>0.17613636363636365</v>
      </c>
      <c r="R29" s="208">
        <f t="shared" ref="R29" si="42">R28/R3</f>
        <v>0.21764705882352942</v>
      </c>
      <c r="S29" s="208">
        <f t="shared" ref="S29" si="43">S28/S3</f>
        <v>0.25490196078431371</v>
      </c>
      <c r="T29" s="208">
        <f t="shared" ref="T29" si="44">T28/T3</f>
        <v>0.17543859649122806</v>
      </c>
      <c r="U29" s="208">
        <f t="shared" ref="U29" si="45">U28/U3</f>
        <v>0.24324324324324326</v>
      </c>
      <c r="V29" s="208">
        <f t="shared" ref="V29" si="46">V28/V3</f>
        <v>0.23529411764705882</v>
      </c>
      <c r="W29" s="208">
        <v>0.21111111111111111</v>
      </c>
      <c r="X29" s="208">
        <f t="shared" ref="X29" si="47">X28/X3</f>
        <v>0.15044247787610621</v>
      </c>
      <c r="Y29" s="208">
        <f t="shared" ref="Y29" si="48">Y28/Y3</f>
        <v>0.25714285714285712</v>
      </c>
      <c r="Z29" s="218">
        <f t="shared" ref="Z29" si="49">Z28/Z3</f>
        <v>0.20408163265306123</v>
      </c>
    </row>
    <row r="30" spans="1:26" ht="15" customHeight="1" x14ac:dyDescent="0.25">
      <c r="A30" s="1" t="s">
        <v>46</v>
      </c>
      <c r="B30" s="163" t="s">
        <v>252</v>
      </c>
      <c r="C30" s="397">
        <v>205</v>
      </c>
      <c r="D30" s="445">
        <v>199</v>
      </c>
      <c r="E30" s="431"/>
      <c r="F30" s="431"/>
      <c r="G30" s="431"/>
      <c r="H30" s="431"/>
      <c r="I30" s="431"/>
      <c r="J30" s="431"/>
      <c r="K30" s="431"/>
      <c r="L30" s="431"/>
      <c r="M30" s="431"/>
      <c r="N30" s="432"/>
      <c r="O30" s="29" t="s">
        <v>46</v>
      </c>
      <c r="P30" s="163" t="s">
        <v>252</v>
      </c>
      <c r="Q30" s="155">
        <v>81</v>
      </c>
      <c r="R30" s="70">
        <v>30</v>
      </c>
      <c r="S30" s="70">
        <v>7</v>
      </c>
      <c r="T30" s="70">
        <v>13</v>
      </c>
      <c r="U30" s="70">
        <v>11</v>
      </c>
      <c r="V30" s="70">
        <v>5</v>
      </c>
      <c r="W30" s="337">
        <v>14</v>
      </c>
      <c r="X30" s="70">
        <v>23</v>
      </c>
      <c r="Y30" s="70">
        <v>6</v>
      </c>
      <c r="Z30" s="82">
        <v>9</v>
      </c>
    </row>
    <row r="31" spans="1:26" x14ac:dyDescent="0.25">
      <c r="A31" s="1" t="s">
        <v>47</v>
      </c>
      <c r="B31" s="158" t="s">
        <v>15</v>
      </c>
      <c r="C31" s="383">
        <f>C30/C3</f>
        <v>0.21533613445378152</v>
      </c>
      <c r="D31" s="383">
        <f t="shared" ref="D31:N31" si="50">D30/D3</f>
        <v>0.19742063492063491</v>
      </c>
      <c r="E31" s="324" t="e">
        <f t="shared" si="50"/>
        <v>#DIV/0!</v>
      </c>
      <c r="F31" s="324" t="e">
        <f t="shared" si="50"/>
        <v>#DIV/0!</v>
      </c>
      <c r="G31" s="324" t="e">
        <f t="shared" si="50"/>
        <v>#DIV/0!</v>
      </c>
      <c r="H31" s="324" t="e">
        <f t="shared" si="50"/>
        <v>#DIV/0!</v>
      </c>
      <c r="I31" s="324" t="e">
        <f t="shared" si="50"/>
        <v>#DIV/0!</v>
      </c>
      <c r="J31" s="324" t="e">
        <f t="shared" si="50"/>
        <v>#DIV/0!</v>
      </c>
      <c r="K31" s="324" t="e">
        <f t="shared" si="50"/>
        <v>#DIV/0!</v>
      </c>
      <c r="L31" s="324" t="e">
        <f t="shared" si="50"/>
        <v>#DIV/0!</v>
      </c>
      <c r="M31" s="324" t="e">
        <f t="shared" si="50"/>
        <v>#DIV/0!</v>
      </c>
      <c r="N31" s="324" t="e">
        <f t="shared" si="50"/>
        <v>#DIV/0!</v>
      </c>
      <c r="O31" s="29" t="s">
        <v>47</v>
      </c>
      <c r="P31" s="158" t="s">
        <v>15</v>
      </c>
      <c r="Q31" s="186">
        <f>Q30/Q3</f>
        <v>0.23011363636363635</v>
      </c>
      <c r="R31" s="208">
        <f t="shared" ref="R31" si="51">R30/R3</f>
        <v>0.17647058823529413</v>
      </c>
      <c r="S31" s="208">
        <f t="shared" ref="S31" si="52">S30/S3</f>
        <v>0.13725490196078433</v>
      </c>
      <c r="T31" s="208">
        <f t="shared" ref="T31" si="53">T30/T3</f>
        <v>0.22807017543859648</v>
      </c>
      <c r="U31" s="208">
        <f t="shared" ref="U31" si="54">U30/U3</f>
        <v>0.14864864864864866</v>
      </c>
      <c r="V31" s="208">
        <f t="shared" ref="V31" si="55">V30/V3</f>
        <v>0.29411764705882354</v>
      </c>
      <c r="W31" s="208">
        <v>0.15555555555555556</v>
      </c>
      <c r="X31" s="208">
        <f t="shared" ref="X31" si="56">X30/X3</f>
        <v>0.20353982300884957</v>
      </c>
      <c r="Y31" s="208">
        <f t="shared" ref="Y31" si="57">Y30/Y3</f>
        <v>0.17142857142857143</v>
      </c>
      <c r="Z31" s="218">
        <f t="shared" ref="Z31" si="58">Z30/Z3</f>
        <v>0.18367346938775511</v>
      </c>
    </row>
    <row r="32" spans="1:26" ht="15" customHeight="1" x14ac:dyDescent="0.25">
      <c r="A32" s="1" t="s">
        <v>48</v>
      </c>
      <c r="B32" s="163" t="s">
        <v>253</v>
      </c>
      <c r="C32" s="397">
        <v>175</v>
      </c>
      <c r="D32" s="445">
        <v>192</v>
      </c>
      <c r="E32" s="431"/>
      <c r="F32" s="431"/>
      <c r="G32" s="431"/>
      <c r="H32" s="431"/>
      <c r="I32" s="431"/>
      <c r="J32" s="431"/>
      <c r="K32" s="431"/>
      <c r="L32" s="431"/>
      <c r="M32" s="431"/>
      <c r="N32" s="432"/>
      <c r="O32" s="29" t="s">
        <v>48</v>
      </c>
      <c r="P32" s="163" t="s">
        <v>253</v>
      </c>
      <c r="Q32" s="155">
        <v>60</v>
      </c>
      <c r="R32" s="70">
        <v>27</v>
      </c>
      <c r="S32" s="70">
        <v>9</v>
      </c>
      <c r="T32" s="70">
        <v>11</v>
      </c>
      <c r="U32" s="70">
        <v>16</v>
      </c>
      <c r="V32" s="70">
        <v>2</v>
      </c>
      <c r="W32" s="337">
        <v>24</v>
      </c>
      <c r="X32" s="70">
        <v>26</v>
      </c>
      <c r="Y32" s="70">
        <v>3</v>
      </c>
      <c r="Z32" s="82">
        <v>14</v>
      </c>
    </row>
    <row r="33" spans="1:26" x14ac:dyDescent="0.25">
      <c r="A33" s="1" t="s">
        <v>49</v>
      </c>
      <c r="B33" s="158" t="s">
        <v>15</v>
      </c>
      <c r="C33" s="383">
        <f>C32/C3</f>
        <v>0.18382352941176472</v>
      </c>
      <c r="D33" s="383">
        <f t="shared" ref="D33:N33" si="59">D32/D3</f>
        <v>0.19047619047619047</v>
      </c>
      <c r="E33" s="324" t="e">
        <f t="shared" si="59"/>
        <v>#DIV/0!</v>
      </c>
      <c r="F33" s="324" t="e">
        <f t="shared" si="59"/>
        <v>#DIV/0!</v>
      </c>
      <c r="G33" s="324" t="e">
        <f t="shared" si="59"/>
        <v>#DIV/0!</v>
      </c>
      <c r="H33" s="324" t="e">
        <f t="shared" si="59"/>
        <v>#DIV/0!</v>
      </c>
      <c r="I33" s="324" t="e">
        <f t="shared" si="59"/>
        <v>#DIV/0!</v>
      </c>
      <c r="J33" s="324" t="e">
        <f t="shared" si="59"/>
        <v>#DIV/0!</v>
      </c>
      <c r="K33" s="324" t="e">
        <f t="shared" si="59"/>
        <v>#DIV/0!</v>
      </c>
      <c r="L33" s="324" t="e">
        <f t="shared" si="59"/>
        <v>#DIV/0!</v>
      </c>
      <c r="M33" s="324" t="e">
        <f t="shared" si="59"/>
        <v>#DIV/0!</v>
      </c>
      <c r="N33" s="324" t="e">
        <f t="shared" si="59"/>
        <v>#DIV/0!</v>
      </c>
      <c r="O33" s="29" t="s">
        <v>49</v>
      </c>
      <c r="P33" s="158" t="s">
        <v>15</v>
      </c>
      <c r="Q33" s="186">
        <f>Q32/Q3</f>
        <v>0.17045454545454544</v>
      </c>
      <c r="R33" s="208">
        <f t="shared" ref="R33" si="60">R32/R3</f>
        <v>0.1588235294117647</v>
      </c>
      <c r="S33" s="208">
        <f t="shared" ref="S33" si="61">S32/S3</f>
        <v>0.17647058823529413</v>
      </c>
      <c r="T33" s="208">
        <f t="shared" ref="T33" si="62">T32/T3</f>
        <v>0.19298245614035087</v>
      </c>
      <c r="U33" s="208">
        <f t="shared" ref="U33" si="63">U32/U3</f>
        <v>0.21621621621621623</v>
      </c>
      <c r="V33" s="208">
        <f t="shared" ref="V33" si="64">V32/V3</f>
        <v>0.11764705882352941</v>
      </c>
      <c r="W33" s="208">
        <v>0.26666666666666666</v>
      </c>
      <c r="X33" s="208">
        <f t="shared" ref="X33" si="65">X32/X3</f>
        <v>0.23008849557522124</v>
      </c>
      <c r="Y33" s="208">
        <f t="shared" ref="Y33" si="66">Y32/Y3</f>
        <v>8.5714285714285715E-2</v>
      </c>
      <c r="Z33" s="218">
        <v>0.03</v>
      </c>
    </row>
    <row r="34" spans="1:26" ht="15" customHeight="1" x14ac:dyDescent="0.25">
      <c r="A34" s="1" t="s">
        <v>50</v>
      </c>
      <c r="B34" s="163" t="s">
        <v>254</v>
      </c>
      <c r="C34" s="397">
        <v>166</v>
      </c>
      <c r="D34" s="445">
        <v>171</v>
      </c>
      <c r="E34" s="431"/>
      <c r="F34" s="431"/>
      <c r="G34" s="431"/>
      <c r="H34" s="431"/>
      <c r="I34" s="431"/>
      <c r="J34" s="431"/>
      <c r="K34" s="431"/>
      <c r="L34" s="431"/>
      <c r="M34" s="431"/>
      <c r="N34" s="432"/>
      <c r="O34" s="29" t="s">
        <v>50</v>
      </c>
      <c r="P34" s="163" t="s">
        <v>254</v>
      </c>
      <c r="Q34" s="155">
        <v>59</v>
      </c>
      <c r="R34" s="70">
        <v>28</v>
      </c>
      <c r="S34" s="70">
        <v>7</v>
      </c>
      <c r="T34" s="70">
        <v>8</v>
      </c>
      <c r="U34" s="70">
        <v>10</v>
      </c>
      <c r="V34" s="70">
        <v>4</v>
      </c>
      <c r="W34" s="337">
        <v>19</v>
      </c>
      <c r="X34" s="70">
        <v>24</v>
      </c>
      <c r="Y34" s="70">
        <v>7</v>
      </c>
      <c r="Z34" s="82">
        <v>5</v>
      </c>
    </row>
    <row r="35" spans="1:26" x14ac:dyDescent="0.25">
      <c r="A35" s="1" t="s">
        <v>51</v>
      </c>
      <c r="B35" s="158" t="s">
        <v>15</v>
      </c>
      <c r="C35" s="383">
        <f>C34/C3</f>
        <v>0.17436974789915966</v>
      </c>
      <c r="D35" s="383">
        <f t="shared" ref="D35:N35" si="67">D34/D3</f>
        <v>0.16964285714285715</v>
      </c>
      <c r="E35" s="324" t="e">
        <f t="shared" si="67"/>
        <v>#DIV/0!</v>
      </c>
      <c r="F35" s="324" t="e">
        <f t="shared" si="67"/>
        <v>#DIV/0!</v>
      </c>
      <c r="G35" s="324" t="e">
        <f t="shared" si="67"/>
        <v>#DIV/0!</v>
      </c>
      <c r="H35" s="324" t="e">
        <f t="shared" si="67"/>
        <v>#DIV/0!</v>
      </c>
      <c r="I35" s="324" t="e">
        <f t="shared" si="67"/>
        <v>#DIV/0!</v>
      </c>
      <c r="J35" s="324" t="e">
        <f t="shared" si="67"/>
        <v>#DIV/0!</v>
      </c>
      <c r="K35" s="324" t="e">
        <f t="shared" si="67"/>
        <v>#DIV/0!</v>
      </c>
      <c r="L35" s="324" t="e">
        <f t="shared" si="67"/>
        <v>#DIV/0!</v>
      </c>
      <c r="M35" s="324" t="e">
        <f t="shared" si="67"/>
        <v>#DIV/0!</v>
      </c>
      <c r="N35" s="324" t="e">
        <f t="shared" si="67"/>
        <v>#DIV/0!</v>
      </c>
      <c r="O35" s="29" t="s">
        <v>51</v>
      </c>
      <c r="P35" s="158" t="s">
        <v>15</v>
      </c>
      <c r="Q35" s="186">
        <f>Q34/Q3</f>
        <v>0.16761363636363635</v>
      </c>
      <c r="R35" s="208">
        <f t="shared" ref="R35" si="68">R34/R3</f>
        <v>0.16470588235294117</v>
      </c>
      <c r="S35" s="208">
        <f t="shared" ref="S35" si="69">S34/S3</f>
        <v>0.13725490196078433</v>
      </c>
      <c r="T35" s="208">
        <f t="shared" ref="T35" si="70">T34/T3</f>
        <v>0.14035087719298245</v>
      </c>
      <c r="U35" s="208">
        <f t="shared" ref="U35" si="71">U34/U3</f>
        <v>0.13513513513513514</v>
      </c>
      <c r="V35" s="208">
        <f t="shared" ref="V35" si="72">V34/V3</f>
        <v>0.23529411764705882</v>
      </c>
      <c r="W35" s="208">
        <v>0.21111111111111111</v>
      </c>
      <c r="X35" s="208">
        <f t="shared" ref="X35" si="73">X34/X3</f>
        <v>0.21238938053097345</v>
      </c>
      <c r="Y35" s="208">
        <f t="shared" ref="Y35" si="74">Y34/Y3</f>
        <v>0.2</v>
      </c>
      <c r="Z35" s="218">
        <f t="shared" ref="Z35" si="75">Z34/Z3</f>
        <v>0.10204081632653061</v>
      </c>
    </row>
    <row r="36" spans="1:26" ht="15" customHeight="1" x14ac:dyDescent="0.25">
      <c r="A36" s="1" t="s">
        <v>52</v>
      </c>
      <c r="B36" s="163" t="s">
        <v>255</v>
      </c>
      <c r="C36" s="397">
        <v>95</v>
      </c>
      <c r="D36" s="445">
        <v>103</v>
      </c>
      <c r="E36" s="431"/>
      <c r="F36" s="431"/>
      <c r="G36" s="431"/>
      <c r="H36" s="431"/>
      <c r="I36" s="431"/>
      <c r="J36" s="431"/>
      <c r="K36" s="431"/>
      <c r="L36" s="431"/>
      <c r="M36" s="431"/>
      <c r="N36" s="432"/>
      <c r="O36" s="29" t="s">
        <v>52</v>
      </c>
      <c r="P36" s="163" t="s">
        <v>255</v>
      </c>
      <c r="Q36" s="155">
        <v>32</v>
      </c>
      <c r="R36" s="70">
        <v>20</v>
      </c>
      <c r="S36" s="70">
        <v>6</v>
      </c>
      <c r="T36" s="70">
        <v>5</v>
      </c>
      <c r="U36" s="70">
        <v>9</v>
      </c>
      <c r="V36" s="70">
        <v>1</v>
      </c>
      <c r="W36" s="337">
        <v>7</v>
      </c>
      <c r="X36" s="70">
        <v>10</v>
      </c>
      <c r="Y36" s="70">
        <v>7</v>
      </c>
      <c r="Z36" s="82">
        <v>6</v>
      </c>
    </row>
    <row r="37" spans="1:26" x14ac:dyDescent="0.25">
      <c r="A37" s="1" t="s">
        <v>53</v>
      </c>
      <c r="B37" s="158" t="s">
        <v>15</v>
      </c>
      <c r="C37" s="383">
        <f>C36/C3</f>
        <v>9.9789915966386561E-2</v>
      </c>
      <c r="D37" s="383">
        <f t="shared" ref="D37:N37" si="76">D36/D3</f>
        <v>0.10218253968253968</v>
      </c>
      <c r="E37" s="324" t="e">
        <f t="shared" si="76"/>
        <v>#DIV/0!</v>
      </c>
      <c r="F37" s="324" t="e">
        <f t="shared" si="76"/>
        <v>#DIV/0!</v>
      </c>
      <c r="G37" s="324" t="e">
        <f t="shared" si="76"/>
        <v>#DIV/0!</v>
      </c>
      <c r="H37" s="324" t="e">
        <f t="shared" si="76"/>
        <v>#DIV/0!</v>
      </c>
      <c r="I37" s="324" t="e">
        <f t="shared" si="76"/>
        <v>#DIV/0!</v>
      </c>
      <c r="J37" s="324" t="e">
        <f t="shared" si="76"/>
        <v>#DIV/0!</v>
      </c>
      <c r="K37" s="324" t="e">
        <f t="shared" si="76"/>
        <v>#DIV/0!</v>
      </c>
      <c r="L37" s="324" t="e">
        <f t="shared" si="76"/>
        <v>#DIV/0!</v>
      </c>
      <c r="M37" s="324" t="e">
        <f t="shared" si="76"/>
        <v>#DIV/0!</v>
      </c>
      <c r="N37" s="324" t="e">
        <f t="shared" si="76"/>
        <v>#DIV/0!</v>
      </c>
      <c r="O37" s="29" t="s">
        <v>53</v>
      </c>
      <c r="P37" s="158" t="s">
        <v>15</v>
      </c>
      <c r="Q37" s="186">
        <f>Q36/Q3</f>
        <v>9.0909090909090912E-2</v>
      </c>
      <c r="R37" s="208">
        <f t="shared" ref="R37" si="77">R36/R3</f>
        <v>0.11764705882352941</v>
      </c>
      <c r="S37" s="208">
        <f t="shared" ref="S37" si="78">S36/S3</f>
        <v>0.11764705882352941</v>
      </c>
      <c r="T37" s="208">
        <f t="shared" ref="T37" si="79">T36/T3</f>
        <v>8.771929824561403E-2</v>
      </c>
      <c r="U37" s="208">
        <f t="shared" ref="U37:V37" si="80">U36/U3</f>
        <v>0.12162162162162163</v>
      </c>
      <c r="V37" s="208">
        <f t="shared" si="80"/>
        <v>5.8823529411764705E-2</v>
      </c>
      <c r="W37" s="208">
        <v>7.7777777777777779E-2</v>
      </c>
      <c r="X37" s="208">
        <f t="shared" ref="X37" si="81">X36/X3</f>
        <v>8.8495575221238937E-2</v>
      </c>
      <c r="Y37" s="208">
        <f t="shared" ref="Y37" si="82">Y36/Y3</f>
        <v>0.2</v>
      </c>
      <c r="Z37" s="218">
        <f t="shared" ref="Z37" si="83">Z36/Z3</f>
        <v>0.12244897959183673</v>
      </c>
    </row>
    <row r="38" spans="1:26" ht="15" customHeight="1" x14ac:dyDescent="0.25">
      <c r="A38" s="1" t="s">
        <v>54</v>
      </c>
      <c r="B38" s="163" t="s">
        <v>256</v>
      </c>
      <c r="C38" s="397">
        <v>145</v>
      </c>
      <c r="D38" s="445">
        <v>144</v>
      </c>
      <c r="E38" s="431"/>
      <c r="F38" s="431"/>
      <c r="G38" s="431"/>
      <c r="H38" s="431"/>
      <c r="I38" s="431"/>
      <c r="J38" s="431"/>
      <c r="K38" s="431"/>
      <c r="L38" s="431"/>
      <c r="M38" s="431"/>
      <c r="N38" s="432"/>
      <c r="O38" s="29" t="s">
        <v>54</v>
      </c>
      <c r="P38" s="163" t="s">
        <v>256</v>
      </c>
      <c r="Q38" s="155">
        <v>58</v>
      </c>
      <c r="R38" s="70">
        <v>28</v>
      </c>
      <c r="S38" s="70">
        <v>9</v>
      </c>
      <c r="T38" s="70">
        <v>10</v>
      </c>
      <c r="U38" s="70">
        <v>10</v>
      </c>
      <c r="V38" s="70">
        <v>1</v>
      </c>
      <c r="W38" s="337">
        <v>7</v>
      </c>
      <c r="X38" s="70">
        <v>13</v>
      </c>
      <c r="Y38" s="70">
        <v>3</v>
      </c>
      <c r="Z38" s="82">
        <v>5</v>
      </c>
    </row>
    <row r="39" spans="1:26" ht="15.75" thickBot="1" x14ac:dyDescent="0.3">
      <c r="A39" s="1" t="s">
        <v>55</v>
      </c>
      <c r="B39" s="161" t="s">
        <v>15</v>
      </c>
      <c r="C39" s="390">
        <f>C38/C3</f>
        <v>0.15231092436974789</v>
      </c>
      <c r="D39" s="380">
        <f t="shared" ref="D39:N39" si="84">D38/D3</f>
        <v>0.14285714285714285</v>
      </c>
      <c r="E39" s="415" t="e">
        <f t="shared" si="84"/>
        <v>#DIV/0!</v>
      </c>
      <c r="F39" s="415" t="e">
        <f t="shared" si="84"/>
        <v>#DIV/0!</v>
      </c>
      <c r="G39" s="415" t="e">
        <f t="shared" si="84"/>
        <v>#DIV/0!</v>
      </c>
      <c r="H39" s="415" t="e">
        <f t="shared" si="84"/>
        <v>#DIV/0!</v>
      </c>
      <c r="I39" s="415" t="e">
        <f t="shared" si="84"/>
        <v>#DIV/0!</v>
      </c>
      <c r="J39" s="415" t="e">
        <f t="shared" si="84"/>
        <v>#DIV/0!</v>
      </c>
      <c r="K39" s="415" t="e">
        <f t="shared" si="84"/>
        <v>#DIV/0!</v>
      </c>
      <c r="L39" s="415" t="e">
        <f t="shared" si="84"/>
        <v>#DIV/0!</v>
      </c>
      <c r="M39" s="415" t="e">
        <f t="shared" si="84"/>
        <v>#DIV/0!</v>
      </c>
      <c r="N39" s="423" t="e">
        <f t="shared" si="84"/>
        <v>#DIV/0!</v>
      </c>
      <c r="O39" s="29" t="s">
        <v>55</v>
      </c>
      <c r="P39" s="161" t="s">
        <v>15</v>
      </c>
      <c r="Q39" s="192">
        <f>Q38/Q3</f>
        <v>0.16477272727272727</v>
      </c>
      <c r="R39" s="219">
        <f>R38/R3</f>
        <v>0.16470588235294117</v>
      </c>
      <c r="S39" s="219">
        <f t="shared" ref="S39" si="85">S38/S3</f>
        <v>0.17647058823529413</v>
      </c>
      <c r="T39" s="219">
        <f t="shared" ref="T39" si="86">T38/T3</f>
        <v>0.17543859649122806</v>
      </c>
      <c r="U39" s="219">
        <f t="shared" ref="U39" si="87">U38/U3</f>
        <v>0.13513513513513514</v>
      </c>
      <c r="V39" s="219">
        <f t="shared" ref="V39" si="88">V38/V3</f>
        <v>5.8823529411764705E-2</v>
      </c>
      <c r="W39" s="219">
        <v>7.7777777777777779E-2</v>
      </c>
      <c r="X39" s="219">
        <f t="shared" ref="X39" si="89">X38/X3</f>
        <v>0.11504424778761062</v>
      </c>
      <c r="Y39" s="219">
        <f t="shared" ref="Y39" si="90">Y38/Y3</f>
        <v>8.5714285714285715E-2</v>
      </c>
      <c r="Z39" s="220">
        <f t="shared" ref="Z39" si="91">Z38/Z3</f>
        <v>0.10204081632653061</v>
      </c>
    </row>
    <row r="40" spans="1:26" ht="15.75" thickBot="1" x14ac:dyDescent="0.3">
      <c r="A40" s="1" t="s">
        <v>56</v>
      </c>
      <c r="B40" s="162"/>
      <c r="C40" s="400">
        <f t="shared" ref="C40:M40" si="92">SUM(C28+C30+C32+C34+C36+C38)</f>
        <v>952</v>
      </c>
      <c r="D40" s="400">
        <f t="shared" si="92"/>
        <v>1008</v>
      </c>
      <c r="E40" s="372">
        <f t="shared" si="92"/>
        <v>0</v>
      </c>
      <c r="F40" s="372">
        <f t="shared" si="92"/>
        <v>0</v>
      </c>
      <c r="G40" s="372">
        <f t="shared" si="92"/>
        <v>0</v>
      </c>
      <c r="H40" s="372">
        <f t="shared" si="92"/>
        <v>0</v>
      </c>
      <c r="I40" s="372">
        <f t="shared" si="92"/>
        <v>0</v>
      </c>
      <c r="J40" s="372">
        <f t="shared" si="92"/>
        <v>0</v>
      </c>
      <c r="K40" s="372">
        <f t="shared" si="92"/>
        <v>0</v>
      </c>
      <c r="L40" s="372">
        <f t="shared" si="92"/>
        <v>0</v>
      </c>
      <c r="M40" s="372">
        <f t="shared" si="92"/>
        <v>0</v>
      </c>
      <c r="N40" s="329"/>
      <c r="O40" s="29" t="s">
        <v>56</v>
      </c>
      <c r="P40" s="162"/>
      <c r="Q40" s="372">
        <f t="shared" ref="Q40:V40" si="93">SUM(Q28+Q30+Q32+Q34+Q36+Q38)</f>
        <v>352</v>
      </c>
      <c r="R40" s="372">
        <f t="shared" si="93"/>
        <v>170</v>
      </c>
      <c r="S40" s="372">
        <f t="shared" si="93"/>
        <v>51</v>
      </c>
      <c r="T40" s="372">
        <f t="shared" si="93"/>
        <v>57</v>
      </c>
      <c r="U40" s="372">
        <f t="shared" si="93"/>
        <v>74</v>
      </c>
      <c r="V40" s="372">
        <f t="shared" si="93"/>
        <v>17</v>
      </c>
      <c r="W40" s="372">
        <v>90</v>
      </c>
      <c r="X40" s="372">
        <f>SUM(X28+X30+X32+X34+X36+X38)</f>
        <v>113</v>
      </c>
      <c r="Y40" s="372">
        <f>SUM(Y28+Y30+Y32+Y34+Y36+Y38)</f>
        <v>35</v>
      </c>
      <c r="Z40" s="372">
        <f>SUM(Z28+Z30+Z32+Z34+Z36+Z38)</f>
        <v>49</v>
      </c>
    </row>
    <row r="41" spans="1:26" ht="15" customHeight="1" x14ac:dyDescent="0.25">
      <c r="A41" s="1" t="s">
        <v>57</v>
      </c>
      <c r="B41" s="224" t="s">
        <v>257</v>
      </c>
      <c r="C41" s="402">
        <v>153</v>
      </c>
      <c r="D41" s="444">
        <v>171</v>
      </c>
      <c r="E41" s="428"/>
      <c r="F41" s="428"/>
      <c r="G41" s="428"/>
      <c r="H41" s="428"/>
      <c r="I41" s="428"/>
      <c r="J41" s="428"/>
      <c r="K41" s="428"/>
      <c r="L41" s="428"/>
      <c r="M41" s="428"/>
      <c r="N41" s="429"/>
      <c r="O41" s="29" t="s">
        <v>57</v>
      </c>
      <c r="P41" s="229" t="s">
        <v>257</v>
      </c>
      <c r="Q41" s="223">
        <v>64</v>
      </c>
      <c r="R41" s="334">
        <v>27</v>
      </c>
      <c r="S41" s="334">
        <v>8</v>
      </c>
      <c r="T41" s="334">
        <v>6</v>
      </c>
      <c r="U41" s="334">
        <v>12</v>
      </c>
      <c r="V41" s="334">
        <v>5</v>
      </c>
      <c r="W41" s="334">
        <v>16</v>
      </c>
      <c r="X41" s="334">
        <v>16</v>
      </c>
      <c r="Y41" s="334">
        <v>12</v>
      </c>
      <c r="Z41" s="335">
        <v>5</v>
      </c>
    </row>
    <row r="42" spans="1:26" x14ac:dyDescent="0.25">
      <c r="A42" s="1" t="s">
        <v>58</v>
      </c>
      <c r="B42" s="225" t="s">
        <v>15</v>
      </c>
      <c r="C42" s="383">
        <f>C41/C3</f>
        <v>0.16071428571428573</v>
      </c>
      <c r="D42" s="378">
        <f t="shared" ref="D42:N42" si="94">D41/D3</f>
        <v>0.16964285714285715</v>
      </c>
      <c r="E42" s="316" t="e">
        <f t="shared" si="94"/>
        <v>#DIV/0!</v>
      </c>
      <c r="F42" s="316" t="e">
        <f t="shared" si="94"/>
        <v>#DIV/0!</v>
      </c>
      <c r="G42" s="316" t="e">
        <f t="shared" si="94"/>
        <v>#DIV/0!</v>
      </c>
      <c r="H42" s="316" t="e">
        <f t="shared" si="94"/>
        <v>#DIV/0!</v>
      </c>
      <c r="I42" s="316" t="e">
        <f t="shared" si="94"/>
        <v>#DIV/0!</v>
      </c>
      <c r="J42" s="316" t="e">
        <f t="shared" si="94"/>
        <v>#DIV/0!</v>
      </c>
      <c r="K42" s="316" t="e">
        <f t="shared" si="94"/>
        <v>#DIV/0!</v>
      </c>
      <c r="L42" s="316" t="e">
        <f t="shared" si="94"/>
        <v>#DIV/0!</v>
      </c>
      <c r="M42" s="316" t="e">
        <f t="shared" si="94"/>
        <v>#DIV/0!</v>
      </c>
      <c r="N42" s="316" t="e">
        <f t="shared" si="94"/>
        <v>#DIV/0!</v>
      </c>
      <c r="O42" s="29" t="s">
        <v>58</v>
      </c>
      <c r="P42" s="189" t="s">
        <v>15</v>
      </c>
      <c r="Q42" s="186">
        <f>Q41/Q3</f>
        <v>0.18181818181818182</v>
      </c>
      <c r="R42" s="208">
        <f t="shared" ref="R42" si="95">R41/R3</f>
        <v>0.1588235294117647</v>
      </c>
      <c r="S42" s="208">
        <f t="shared" ref="S42" si="96">S41/S3</f>
        <v>0.15686274509803921</v>
      </c>
      <c r="T42" s="208">
        <f t="shared" ref="T42" si="97">T41/T3</f>
        <v>0.10526315789473684</v>
      </c>
      <c r="U42" s="208">
        <f t="shared" ref="U42" si="98">U41/U3</f>
        <v>0.16216216216216217</v>
      </c>
      <c r="V42" s="208">
        <f t="shared" ref="V42" si="99">V41/V3</f>
        <v>0.29411764705882354</v>
      </c>
      <c r="W42" s="208">
        <v>0.17777777777777778</v>
      </c>
      <c r="X42" s="208">
        <f t="shared" ref="X42" si="100">X41/X3</f>
        <v>0.1415929203539823</v>
      </c>
      <c r="Y42" s="208">
        <f t="shared" ref="Y42" si="101">Y41/Y3</f>
        <v>0.34285714285714286</v>
      </c>
      <c r="Z42" s="218">
        <f t="shared" ref="Z42" si="102">Z41/Z3</f>
        <v>0.10204081632653061</v>
      </c>
    </row>
    <row r="43" spans="1:26" ht="15" customHeight="1" x14ac:dyDescent="0.25">
      <c r="A43" s="1" t="s">
        <v>59</v>
      </c>
      <c r="B43" s="226" t="s">
        <v>258</v>
      </c>
      <c r="C43" s="396">
        <v>247</v>
      </c>
      <c r="D43" s="445">
        <v>266</v>
      </c>
      <c r="E43" s="431"/>
      <c r="F43" s="431"/>
      <c r="G43" s="431"/>
      <c r="H43" s="431"/>
      <c r="I43" s="431"/>
      <c r="J43" s="431"/>
      <c r="K43" s="431"/>
      <c r="L43" s="431"/>
      <c r="M43" s="431"/>
      <c r="N43" s="432"/>
      <c r="O43" s="29" t="s">
        <v>59</v>
      </c>
      <c r="P43" s="230" t="s">
        <v>258</v>
      </c>
      <c r="Q43" s="69">
        <v>92</v>
      </c>
      <c r="R43" s="70">
        <v>43</v>
      </c>
      <c r="S43" s="70">
        <v>13</v>
      </c>
      <c r="T43" s="70">
        <v>15</v>
      </c>
      <c r="U43" s="70">
        <v>21</v>
      </c>
      <c r="V43" s="70">
        <v>2</v>
      </c>
      <c r="W43" s="337">
        <v>19</v>
      </c>
      <c r="X43" s="70">
        <v>32</v>
      </c>
      <c r="Y43" s="70">
        <v>13</v>
      </c>
      <c r="Z43" s="82">
        <v>16</v>
      </c>
    </row>
    <row r="44" spans="1:26" x14ac:dyDescent="0.25">
      <c r="A44" s="1" t="s">
        <v>60</v>
      </c>
      <c r="B44" s="225" t="s">
        <v>15</v>
      </c>
      <c r="C44" s="383">
        <f>C43/C3</f>
        <v>0.25945378151260506</v>
      </c>
      <c r="D44" s="378">
        <f t="shared" ref="D44:N44" si="103">D43/D3</f>
        <v>0.2638888888888889</v>
      </c>
      <c r="E44" s="316" t="e">
        <f t="shared" si="103"/>
        <v>#DIV/0!</v>
      </c>
      <c r="F44" s="316" t="e">
        <f t="shared" si="103"/>
        <v>#DIV/0!</v>
      </c>
      <c r="G44" s="316" t="e">
        <f t="shared" si="103"/>
        <v>#DIV/0!</v>
      </c>
      <c r="H44" s="316" t="e">
        <f t="shared" si="103"/>
        <v>#DIV/0!</v>
      </c>
      <c r="I44" s="316" t="e">
        <f t="shared" si="103"/>
        <v>#DIV/0!</v>
      </c>
      <c r="J44" s="316" t="e">
        <f t="shared" si="103"/>
        <v>#DIV/0!</v>
      </c>
      <c r="K44" s="316" t="e">
        <f t="shared" si="103"/>
        <v>#DIV/0!</v>
      </c>
      <c r="L44" s="316" t="e">
        <f t="shared" si="103"/>
        <v>#DIV/0!</v>
      </c>
      <c r="M44" s="316" t="e">
        <f t="shared" si="103"/>
        <v>#DIV/0!</v>
      </c>
      <c r="N44" s="316" t="e">
        <f t="shared" si="103"/>
        <v>#DIV/0!</v>
      </c>
      <c r="O44" s="29" t="s">
        <v>60</v>
      </c>
      <c r="P44" s="189" t="s">
        <v>15</v>
      </c>
      <c r="Q44" s="186">
        <f>Q43/Q3</f>
        <v>0.26136363636363635</v>
      </c>
      <c r="R44" s="208">
        <f t="shared" ref="R44" si="104">R43/R3</f>
        <v>0.25294117647058822</v>
      </c>
      <c r="S44" s="208">
        <f t="shared" ref="S44" si="105">S43/S3</f>
        <v>0.25490196078431371</v>
      </c>
      <c r="T44" s="208">
        <f t="shared" ref="T44" si="106">T43/T3</f>
        <v>0.26315789473684209</v>
      </c>
      <c r="U44" s="208">
        <f t="shared" ref="U44" si="107">U43/U3</f>
        <v>0.28378378378378377</v>
      </c>
      <c r="V44" s="208">
        <f t="shared" ref="V44" si="108">V43/V3</f>
        <v>0.11764705882352941</v>
      </c>
      <c r="W44" s="208">
        <v>0.21111111111111111</v>
      </c>
      <c r="X44" s="208">
        <f t="shared" ref="X44" si="109">X43/X3</f>
        <v>0.2831858407079646</v>
      </c>
      <c r="Y44" s="208">
        <f t="shared" ref="Y44" si="110">Y43/Y3</f>
        <v>0.37142857142857144</v>
      </c>
      <c r="Z44" s="218">
        <f t="shared" ref="Z44" si="111">Z43/Z3</f>
        <v>0.32653061224489793</v>
      </c>
    </row>
    <row r="45" spans="1:26" ht="15" customHeight="1" x14ac:dyDescent="0.25">
      <c r="A45" s="1" t="s">
        <v>61</v>
      </c>
      <c r="B45" s="226" t="s">
        <v>259</v>
      </c>
      <c r="C45" s="396">
        <v>172</v>
      </c>
      <c r="D45" s="445">
        <v>179</v>
      </c>
      <c r="E45" s="431"/>
      <c r="F45" s="431"/>
      <c r="G45" s="431"/>
      <c r="H45" s="431"/>
      <c r="I45" s="431"/>
      <c r="J45" s="431"/>
      <c r="K45" s="431"/>
      <c r="L45" s="431"/>
      <c r="M45" s="431"/>
      <c r="N45" s="432"/>
      <c r="O45" s="29" t="s">
        <v>61</v>
      </c>
      <c r="P45" s="230" t="s">
        <v>259</v>
      </c>
      <c r="Q45" s="69">
        <v>61</v>
      </c>
      <c r="R45" s="70">
        <v>35</v>
      </c>
      <c r="S45" s="70">
        <v>12</v>
      </c>
      <c r="T45" s="70">
        <v>10</v>
      </c>
      <c r="U45" s="70">
        <v>4</v>
      </c>
      <c r="V45" s="70">
        <v>5</v>
      </c>
      <c r="W45" s="337">
        <v>19</v>
      </c>
      <c r="X45" s="70">
        <v>19</v>
      </c>
      <c r="Y45" s="70">
        <v>3</v>
      </c>
      <c r="Z45" s="82">
        <v>11</v>
      </c>
    </row>
    <row r="46" spans="1:26" x14ac:dyDescent="0.25">
      <c r="A46" s="1" t="s">
        <v>62</v>
      </c>
      <c r="B46" s="225" t="s">
        <v>15</v>
      </c>
      <c r="C46" s="383">
        <f>C45/C3</f>
        <v>0.18067226890756302</v>
      </c>
      <c r="D46" s="378">
        <f t="shared" ref="D46:N46" si="112">D45/D3</f>
        <v>0.17757936507936509</v>
      </c>
      <c r="E46" s="316" t="e">
        <f t="shared" si="112"/>
        <v>#DIV/0!</v>
      </c>
      <c r="F46" s="316" t="e">
        <f t="shared" si="112"/>
        <v>#DIV/0!</v>
      </c>
      <c r="G46" s="316" t="e">
        <f t="shared" si="112"/>
        <v>#DIV/0!</v>
      </c>
      <c r="H46" s="316" t="e">
        <f t="shared" si="112"/>
        <v>#DIV/0!</v>
      </c>
      <c r="I46" s="316" t="e">
        <f t="shared" si="112"/>
        <v>#DIV/0!</v>
      </c>
      <c r="J46" s="316" t="e">
        <f t="shared" si="112"/>
        <v>#DIV/0!</v>
      </c>
      <c r="K46" s="316" t="e">
        <f t="shared" si="112"/>
        <v>#DIV/0!</v>
      </c>
      <c r="L46" s="316" t="e">
        <f t="shared" si="112"/>
        <v>#DIV/0!</v>
      </c>
      <c r="M46" s="316" t="e">
        <f t="shared" si="112"/>
        <v>#DIV/0!</v>
      </c>
      <c r="N46" s="316" t="e">
        <f t="shared" si="112"/>
        <v>#DIV/0!</v>
      </c>
      <c r="O46" s="29" t="s">
        <v>62</v>
      </c>
      <c r="P46" s="189" t="s">
        <v>15</v>
      </c>
      <c r="Q46" s="186">
        <f>Q45/Q3</f>
        <v>0.17329545454545456</v>
      </c>
      <c r="R46" s="208">
        <f t="shared" ref="R46" si="113">R45/R3</f>
        <v>0.20588235294117646</v>
      </c>
      <c r="S46" s="208">
        <f t="shared" ref="S46" si="114">S45/S3</f>
        <v>0.23529411764705882</v>
      </c>
      <c r="T46" s="208">
        <f t="shared" ref="T46" si="115">T45/T3</f>
        <v>0.17543859649122806</v>
      </c>
      <c r="U46" s="208">
        <f t="shared" ref="U46" si="116">U45/U3</f>
        <v>5.4054054054054057E-2</v>
      </c>
      <c r="V46" s="208">
        <f t="shared" ref="V46" si="117">V45/V3</f>
        <v>0.29411764705882354</v>
      </c>
      <c r="W46" s="208">
        <v>0.21111111111111111</v>
      </c>
      <c r="X46" s="208">
        <f t="shared" ref="X46" si="118">X45/X3</f>
        <v>0.16814159292035399</v>
      </c>
      <c r="Y46" s="208">
        <f t="shared" ref="Y46" si="119">Y45/Y3</f>
        <v>8.5714285714285715E-2</v>
      </c>
      <c r="Z46" s="218">
        <f t="shared" ref="Z46" si="120">Z45/Z3</f>
        <v>0.22448979591836735</v>
      </c>
    </row>
    <row r="47" spans="1:26" ht="15" customHeight="1" x14ac:dyDescent="0.25">
      <c r="A47" s="1" t="s">
        <v>63</v>
      </c>
      <c r="B47" s="226" t="s">
        <v>260</v>
      </c>
      <c r="C47" s="396">
        <v>172</v>
      </c>
      <c r="D47" s="445">
        <v>178</v>
      </c>
      <c r="E47" s="431"/>
      <c r="F47" s="431"/>
      <c r="G47" s="431"/>
      <c r="H47" s="431"/>
      <c r="I47" s="431"/>
      <c r="J47" s="431"/>
      <c r="K47" s="431"/>
      <c r="L47" s="431"/>
      <c r="M47" s="431"/>
      <c r="N47" s="432"/>
      <c r="O47" s="29" t="s">
        <v>63</v>
      </c>
      <c r="P47" s="230" t="s">
        <v>260</v>
      </c>
      <c r="Q47" s="69">
        <v>62</v>
      </c>
      <c r="R47" s="70">
        <v>31</v>
      </c>
      <c r="S47" s="70">
        <v>6</v>
      </c>
      <c r="T47" s="70">
        <v>12</v>
      </c>
      <c r="U47" s="70">
        <v>15</v>
      </c>
      <c r="V47" s="70">
        <v>1</v>
      </c>
      <c r="W47" s="337">
        <v>18</v>
      </c>
      <c r="X47" s="70">
        <v>19</v>
      </c>
      <c r="Y47" s="70">
        <v>4</v>
      </c>
      <c r="Z47" s="82">
        <v>10</v>
      </c>
    </row>
    <row r="48" spans="1:26" x14ac:dyDescent="0.25">
      <c r="A48" s="1" t="s">
        <v>64</v>
      </c>
      <c r="B48" s="225" t="s">
        <v>15</v>
      </c>
      <c r="C48" s="383">
        <f>C47/C3</f>
        <v>0.18067226890756302</v>
      </c>
      <c r="D48" s="378">
        <f t="shared" ref="D48:N48" si="121">D47/D3</f>
        <v>0.1765873015873016</v>
      </c>
      <c r="E48" s="316" t="e">
        <f t="shared" si="121"/>
        <v>#DIV/0!</v>
      </c>
      <c r="F48" s="316" t="e">
        <f t="shared" si="121"/>
        <v>#DIV/0!</v>
      </c>
      <c r="G48" s="316" t="e">
        <f t="shared" si="121"/>
        <v>#DIV/0!</v>
      </c>
      <c r="H48" s="316" t="e">
        <f t="shared" si="121"/>
        <v>#DIV/0!</v>
      </c>
      <c r="I48" s="316" t="e">
        <f t="shared" si="121"/>
        <v>#DIV/0!</v>
      </c>
      <c r="J48" s="316" t="e">
        <f t="shared" si="121"/>
        <v>#DIV/0!</v>
      </c>
      <c r="K48" s="316" t="e">
        <f t="shared" si="121"/>
        <v>#DIV/0!</v>
      </c>
      <c r="L48" s="316" t="e">
        <f t="shared" si="121"/>
        <v>#DIV/0!</v>
      </c>
      <c r="M48" s="316" t="e">
        <f t="shared" si="121"/>
        <v>#DIV/0!</v>
      </c>
      <c r="N48" s="316" t="e">
        <f t="shared" si="121"/>
        <v>#DIV/0!</v>
      </c>
      <c r="O48" s="29" t="s">
        <v>64</v>
      </c>
      <c r="P48" s="189" t="s">
        <v>15</v>
      </c>
      <c r="Q48" s="186">
        <f>Q47/Q3</f>
        <v>0.17613636363636365</v>
      </c>
      <c r="R48" s="208">
        <f t="shared" ref="R48" si="122">R47/R3</f>
        <v>0.18235294117647058</v>
      </c>
      <c r="S48" s="208">
        <f t="shared" ref="S48" si="123">S47/S3</f>
        <v>0.11764705882352941</v>
      </c>
      <c r="T48" s="208">
        <f t="shared" ref="T48" si="124">T47/T3</f>
        <v>0.21052631578947367</v>
      </c>
      <c r="U48" s="208">
        <f t="shared" ref="U48" si="125">U47/U3</f>
        <v>0.20270270270270271</v>
      </c>
      <c r="V48" s="208">
        <f t="shared" ref="V48" si="126">V47/V3</f>
        <v>5.8823529411764705E-2</v>
      </c>
      <c r="W48" s="208">
        <v>0.2</v>
      </c>
      <c r="X48" s="208">
        <f t="shared" ref="X48" si="127">X47/X3</f>
        <v>0.16814159292035399</v>
      </c>
      <c r="Y48" s="208">
        <f t="shared" ref="Y48" si="128">Y47/Y3</f>
        <v>0.11428571428571428</v>
      </c>
      <c r="Z48" s="218">
        <f t="shared" ref="Z48" si="129">Z47/Z3</f>
        <v>0.20408163265306123</v>
      </c>
    </row>
    <row r="49" spans="1:26" ht="15" customHeight="1" x14ac:dyDescent="0.25">
      <c r="A49" s="1" t="s">
        <v>65</v>
      </c>
      <c r="B49" s="226" t="s">
        <v>261</v>
      </c>
      <c r="C49" s="396">
        <v>68</v>
      </c>
      <c r="D49" s="445">
        <v>73</v>
      </c>
      <c r="E49" s="431"/>
      <c r="F49" s="431"/>
      <c r="G49" s="431"/>
      <c r="H49" s="431"/>
      <c r="I49" s="431"/>
      <c r="J49" s="431"/>
      <c r="K49" s="431"/>
      <c r="L49" s="431"/>
      <c r="M49" s="431"/>
      <c r="N49" s="432"/>
      <c r="O49" s="29" t="s">
        <v>65</v>
      </c>
      <c r="P49" s="230" t="s">
        <v>261</v>
      </c>
      <c r="Q49" s="69">
        <v>26</v>
      </c>
      <c r="R49" s="70">
        <v>17</v>
      </c>
      <c r="S49" s="70">
        <v>0</v>
      </c>
      <c r="T49" s="70">
        <v>1</v>
      </c>
      <c r="U49" s="70">
        <v>5</v>
      </c>
      <c r="V49" s="70">
        <v>2</v>
      </c>
      <c r="W49" s="337">
        <v>6</v>
      </c>
      <c r="X49" s="70">
        <v>13</v>
      </c>
      <c r="Y49" s="70">
        <v>0</v>
      </c>
      <c r="Z49" s="82">
        <v>3</v>
      </c>
    </row>
    <row r="50" spans="1:26" x14ac:dyDescent="0.25">
      <c r="A50" s="1" t="s">
        <v>155</v>
      </c>
      <c r="B50" s="225" t="s">
        <v>15</v>
      </c>
      <c r="C50" s="383">
        <f>C49/C3</f>
        <v>7.1428571428571425E-2</v>
      </c>
      <c r="D50" s="378">
        <f t="shared" ref="D50:N50" si="130">D49/D3</f>
        <v>7.2420634920634927E-2</v>
      </c>
      <c r="E50" s="316" t="e">
        <f t="shared" si="130"/>
        <v>#DIV/0!</v>
      </c>
      <c r="F50" s="316" t="e">
        <f t="shared" si="130"/>
        <v>#DIV/0!</v>
      </c>
      <c r="G50" s="316" t="e">
        <f t="shared" si="130"/>
        <v>#DIV/0!</v>
      </c>
      <c r="H50" s="316" t="e">
        <f t="shared" si="130"/>
        <v>#DIV/0!</v>
      </c>
      <c r="I50" s="316" t="e">
        <f t="shared" si="130"/>
        <v>#DIV/0!</v>
      </c>
      <c r="J50" s="316" t="e">
        <f t="shared" si="130"/>
        <v>#DIV/0!</v>
      </c>
      <c r="K50" s="316" t="e">
        <f t="shared" si="130"/>
        <v>#DIV/0!</v>
      </c>
      <c r="L50" s="316" t="e">
        <f t="shared" si="130"/>
        <v>#DIV/0!</v>
      </c>
      <c r="M50" s="316" t="e">
        <f t="shared" si="130"/>
        <v>#DIV/0!</v>
      </c>
      <c r="N50" s="316" t="e">
        <f t="shared" si="130"/>
        <v>#DIV/0!</v>
      </c>
      <c r="O50" s="29" t="s">
        <v>155</v>
      </c>
      <c r="P50" s="189" t="s">
        <v>15</v>
      </c>
      <c r="Q50" s="186">
        <f>Q49/Q3</f>
        <v>7.3863636363636367E-2</v>
      </c>
      <c r="R50" s="208">
        <f t="shared" ref="R50" si="131">R49/R3</f>
        <v>0.1</v>
      </c>
      <c r="S50" s="208">
        <f t="shared" ref="S50" si="132">S49/S3</f>
        <v>0</v>
      </c>
      <c r="T50" s="208">
        <f t="shared" ref="T50" si="133">T49/T3</f>
        <v>1.7543859649122806E-2</v>
      </c>
      <c r="U50" s="208">
        <f t="shared" ref="U50" si="134">U49/U3</f>
        <v>6.7567567567567571E-2</v>
      </c>
      <c r="V50" s="208">
        <f t="shared" ref="V50" si="135">V49/V3</f>
        <v>0.11764705882352941</v>
      </c>
      <c r="W50" s="208">
        <v>6.6666666666666666E-2</v>
      </c>
      <c r="X50" s="208">
        <f t="shared" ref="X50" si="136">X49/X3</f>
        <v>0.11504424778761062</v>
      </c>
      <c r="Y50" s="208">
        <f t="shared" ref="Y50" si="137">Y49/Y3</f>
        <v>0</v>
      </c>
      <c r="Z50" s="218">
        <f t="shared" ref="Z50" si="138">Z49/Z3</f>
        <v>6.1224489795918366E-2</v>
      </c>
    </row>
    <row r="51" spans="1:26" ht="15" customHeight="1" x14ac:dyDescent="0.25">
      <c r="A51" s="1" t="s">
        <v>66</v>
      </c>
      <c r="B51" s="226" t="s">
        <v>262</v>
      </c>
      <c r="C51" s="396">
        <v>45</v>
      </c>
      <c r="D51" s="445">
        <v>48</v>
      </c>
      <c r="E51" s="431"/>
      <c r="F51" s="431"/>
      <c r="G51" s="431"/>
      <c r="H51" s="431"/>
      <c r="I51" s="431"/>
      <c r="J51" s="431"/>
      <c r="K51" s="431"/>
      <c r="L51" s="431"/>
      <c r="M51" s="431"/>
      <c r="N51" s="432"/>
      <c r="O51" s="29" t="s">
        <v>66</v>
      </c>
      <c r="P51" s="230" t="s">
        <v>262</v>
      </c>
      <c r="Q51" s="69">
        <v>15</v>
      </c>
      <c r="R51" s="70">
        <v>6</v>
      </c>
      <c r="S51" s="70">
        <v>5</v>
      </c>
      <c r="T51" s="70">
        <v>6</v>
      </c>
      <c r="U51" s="70">
        <v>5</v>
      </c>
      <c r="V51" s="70">
        <v>1</v>
      </c>
      <c r="W51" s="337">
        <v>2</v>
      </c>
      <c r="X51" s="70">
        <v>6</v>
      </c>
      <c r="Y51" s="70">
        <v>0</v>
      </c>
      <c r="Z51" s="82">
        <v>2</v>
      </c>
    </row>
    <row r="52" spans="1:26" x14ac:dyDescent="0.25">
      <c r="A52" s="1" t="s">
        <v>72</v>
      </c>
      <c r="B52" s="225" t="s">
        <v>15</v>
      </c>
      <c r="C52" s="383">
        <f>C51/C3</f>
        <v>4.7268907563025209E-2</v>
      </c>
      <c r="D52" s="378">
        <f t="shared" ref="D52:N52" si="139">D51/D3</f>
        <v>4.7619047619047616E-2</v>
      </c>
      <c r="E52" s="316" t="e">
        <f t="shared" si="139"/>
        <v>#DIV/0!</v>
      </c>
      <c r="F52" s="316" t="e">
        <f t="shared" si="139"/>
        <v>#DIV/0!</v>
      </c>
      <c r="G52" s="316" t="e">
        <f t="shared" si="139"/>
        <v>#DIV/0!</v>
      </c>
      <c r="H52" s="316" t="e">
        <f t="shared" si="139"/>
        <v>#DIV/0!</v>
      </c>
      <c r="I52" s="316" t="e">
        <f t="shared" si="139"/>
        <v>#DIV/0!</v>
      </c>
      <c r="J52" s="316" t="e">
        <f t="shared" si="139"/>
        <v>#DIV/0!</v>
      </c>
      <c r="K52" s="316" t="e">
        <f t="shared" si="139"/>
        <v>#DIV/0!</v>
      </c>
      <c r="L52" s="316" t="e">
        <f t="shared" si="139"/>
        <v>#DIV/0!</v>
      </c>
      <c r="M52" s="316" t="e">
        <f t="shared" si="139"/>
        <v>#DIV/0!</v>
      </c>
      <c r="N52" s="316" t="e">
        <f t="shared" si="139"/>
        <v>#DIV/0!</v>
      </c>
      <c r="O52" s="29" t="s">
        <v>72</v>
      </c>
      <c r="P52" s="189" t="s">
        <v>15</v>
      </c>
      <c r="Q52" s="186">
        <f>Q51/Q3</f>
        <v>4.261363636363636E-2</v>
      </c>
      <c r="R52" s="208">
        <f t="shared" ref="R52" si="140">R51/R3</f>
        <v>3.5294117647058823E-2</v>
      </c>
      <c r="S52" s="208">
        <f t="shared" ref="S52" si="141">S51/S3</f>
        <v>9.8039215686274508E-2</v>
      </c>
      <c r="T52" s="208">
        <f t="shared" ref="T52" si="142">T51/T3</f>
        <v>0.10526315789473684</v>
      </c>
      <c r="U52" s="208">
        <f t="shared" ref="U52" si="143">U51/U3</f>
        <v>6.7567567567567571E-2</v>
      </c>
      <c r="V52" s="208">
        <f t="shared" ref="V52" si="144">V51/V3</f>
        <v>5.8823529411764705E-2</v>
      </c>
      <c r="W52" s="208">
        <v>2.2222222222222223E-2</v>
      </c>
      <c r="X52" s="208">
        <f t="shared" ref="X52" si="145">X51/X3</f>
        <v>5.3097345132743362E-2</v>
      </c>
      <c r="Y52" s="208">
        <f t="shared" ref="Y52" si="146">Y51/Y3</f>
        <v>0</v>
      </c>
      <c r="Z52" s="218">
        <f t="shared" ref="Z52" si="147">Z51/Z3</f>
        <v>4.0816326530612242E-2</v>
      </c>
    </row>
    <row r="53" spans="1:26" ht="15" customHeight="1" x14ac:dyDescent="0.25">
      <c r="A53" s="1" t="s">
        <v>73</v>
      </c>
      <c r="B53" s="227" t="s">
        <v>263</v>
      </c>
      <c r="C53" s="396">
        <v>95</v>
      </c>
      <c r="D53" s="445">
        <v>93</v>
      </c>
      <c r="E53" s="431"/>
      <c r="F53" s="431"/>
      <c r="G53" s="431"/>
      <c r="H53" s="431"/>
      <c r="I53" s="431"/>
      <c r="J53" s="431"/>
      <c r="K53" s="431"/>
      <c r="L53" s="431"/>
      <c r="M53" s="431"/>
      <c r="N53" s="432"/>
      <c r="O53" s="29" t="s">
        <v>73</v>
      </c>
      <c r="P53" s="65" t="s">
        <v>263</v>
      </c>
      <c r="Q53" s="69">
        <v>32</v>
      </c>
      <c r="R53" s="70">
        <v>11</v>
      </c>
      <c r="S53" s="70">
        <v>7</v>
      </c>
      <c r="T53" s="70">
        <v>7</v>
      </c>
      <c r="U53" s="70">
        <v>12</v>
      </c>
      <c r="V53" s="70">
        <v>1</v>
      </c>
      <c r="W53" s="337">
        <v>10</v>
      </c>
      <c r="X53" s="70">
        <v>8</v>
      </c>
      <c r="Y53" s="70">
        <v>3</v>
      </c>
      <c r="Z53" s="82">
        <v>2</v>
      </c>
    </row>
    <row r="54" spans="1:26" ht="15.75" thickBot="1" x14ac:dyDescent="0.3">
      <c r="A54" s="1" t="s">
        <v>74</v>
      </c>
      <c r="B54" s="228" t="s">
        <v>15</v>
      </c>
      <c r="C54" s="388">
        <f>C53/C3</f>
        <v>9.9789915966386561E-2</v>
      </c>
      <c r="D54" s="380">
        <f t="shared" ref="D54:N54" si="148">D53/D3</f>
        <v>9.2261904761904767E-2</v>
      </c>
      <c r="E54" s="415" t="e">
        <f t="shared" si="148"/>
        <v>#DIV/0!</v>
      </c>
      <c r="F54" s="415" t="e">
        <f t="shared" si="148"/>
        <v>#DIV/0!</v>
      </c>
      <c r="G54" s="415" t="e">
        <f t="shared" si="148"/>
        <v>#DIV/0!</v>
      </c>
      <c r="H54" s="415" t="e">
        <f t="shared" si="148"/>
        <v>#DIV/0!</v>
      </c>
      <c r="I54" s="415" t="e">
        <f t="shared" si="148"/>
        <v>#DIV/0!</v>
      </c>
      <c r="J54" s="415" t="e">
        <f t="shared" si="148"/>
        <v>#DIV/0!</v>
      </c>
      <c r="K54" s="415" t="e">
        <f t="shared" si="148"/>
        <v>#DIV/0!</v>
      </c>
      <c r="L54" s="415" t="e">
        <f t="shared" si="148"/>
        <v>#DIV/0!</v>
      </c>
      <c r="M54" s="415" t="e">
        <f t="shared" si="148"/>
        <v>#DIV/0!</v>
      </c>
      <c r="N54" s="415" t="e">
        <f t="shared" si="148"/>
        <v>#DIV/0!</v>
      </c>
      <c r="O54" s="29" t="s">
        <v>74</v>
      </c>
      <c r="P54" s="231" t="s">
        <v>15</v>
      </c>
      <c r="Q54" s="193">
        <f>Q53/Q3</f>
        <v>9.0909090909090912E-2</v>
      </c>
      <c r="R54" s="219">
        <f t="shared" ref="R54" si="149">R53/R3</f>
        <v>6.4705882352941183E-2</v>
      </c>
      <c r="S54" s="219">
        <f t="shared" ref="S54" si="150">S53/S3</f>
        <v>0.13725490196078433</v>
      </c>
      <c r="T54" s="219">
        <f t="shared" ref="T54" si="151">T53/T3</f>
        <v>0.12280701754385964</v>
      </c>
      <c r="U54" s="219">
        <f t="shared" ref="U54" si="152">U53/U3</f>
        <v>0.16216216216216217</v>
      </c>
      <c r="V54" s="219">
        <f t="shared" ref="V54" si="153">V53/V3</f>
        <v>5.8823529411764705E-2</v>
      </c>
      <c r="W54" s="219">
        <v>0.1111111111111111</v>
      </c>
      <c r="X54" s="219">
        <f t="shared" ref="X54" si="154">X53/X3</f>
        <v>7.0796460176991149E-2</v>
      </c>
      <c r="Y54" s="219">
        <f t="shared" ref="Y54" si="155">Y53/Y3</f>
        <v>8.5714285714285715E-2</v>
      </c>
      <c r="Z54" s="220">
        <f t="shared" ref="Z54" si="156">Z53/Z3</f>
        <v>4.0816326530612242E-2</v>
      </c>
    </row>
    <row r="55" spans="1:26" ht="15.75" thickBot="1" x14ac:dyDescent="0.3">
      <c r="A55" s="1" t="s">
        <v>75</v>
      </c>
      <c r="B55" s="118"/>
      <c r="C55" s="400">
        <f>SUM(C41+C43+C45+C47+C49+C51+C53)</f>
        <v>952</v>
      </c>
      <c r="D55" s="400">
        <f>SUM(D41+D43+D45+D47+D49+D51+D53)</f>
        <v>1008</v>
      </c>
      <c r="E55" s="372">
        <f>SUM(E41+E43+E45+E47+E49+E51+E53)</f>
        <v>0</v>
      </c>
      <c r="F55" s="372">
        <f>SUM(F41+F43+F45+F47+F49+F51+F53)</f>
        <v>0</v>
      </c>
      <c r="G55" s="372">
        <f>SUM(G41+G43+G45+G47+G49+G51+G53)</f>
        <v>0</v>
      </c>
      <c r="H55" s="372">
        <f t="shared" ref="H55:M55" si="157">SUM(H41+H43+H45+H47+H49+H51+H53)</f>
        <v>0</v>
      </c>
      <c r="I55" s="372">
        <f t="shared" si="157"/>
        <v>0</v>
      </c>
      <c r="J55" s="372">
        <f t="shared" si="157"/>
        <v>0</v>
      </c>
      <c r="K55" s="372">
        <f t="shared" si="157"/>
        <v>0</v>
      </c>
      <c r="L55" s="372">
        <f t="shared" si="157"/>
        <v>0</v>
      </c>
      <c r="M55" s="372">
        <f t="shared" si="157"/>
        <v>0</v>
      </c>
      <c r="N55" s="329"/>
      <c r="O55" s="29" t="s">
        <v>75</v>
      </c>
      <c r="P55" s="118"/>
      <c r="Q55" s="372">
        <f t="shared" ref="Q55:V55" si="158">SUM(Q41+Q43+Q45+Q47+Q49+Q51+Q53)</f>
        <v>352</v>
      </c>
      <c r="R55" s="372">
        <f t="shared" si="158"/>
        <v>170</v>
      </c>
      <c r="S55" s="372">
        <f t="shared" si="158"/>
        <v>51</v>
      </c>
      <c r="T55" s="372">
        <f t="shared" si="158"/>
        <v>57</v>
      </c>
      <c r="U55" s="372">
        <f t="shared" si="158"/>
        <v>74</v>
      </c>
      <c r="V55" s="372">
        <f t="shared" si="158"/>
        <v>17</v>
      </c>
      <c r="W55" s="372">
        <v>90</v>
      </c>
      <c r="X55" s="372">
        <f>SUM(X41+X43+X45+X47+X49+X51+X53)</f>
        <v>113</v>
      </c>
      <c r="Y55" s="372">
        <f>SUM(Y41+Y43+Y45+Y47+Y49+Y51+Y53)</f>
        <v>35</v>
      </c>
      <c r="Z55" s="372">
        <f>SUM(Z41+Z43+Z45+Z47+Z49+Z51+Z53)</f>
        <v>49</v>
      </c>
    </row>
    <row r="56" spans="1:26" ht="30" x14ac:dyDescent="0.25">
      <c r="A56" s="1" t="s">
        <v>76</v>
      </c>
      <c r="B56" s="165" t="s">
        <v>283</v>
      </c>
      <c r="C56" s="403">
        <v>755</v>
      </c>
      <c r="D56" s="403">
        <v>790</v>
      </c>
      <c r="E56" s="438"/>
      <c r="F56" s="438"/>
      <c r="G56" s="438"/>
      <c r="H56" s="438"/>
      <c r="I56" s="438"/>
      <c r="J56" s="438"/>
      <c r="K56" s="438"/>
      <c r="L56" s="438"/>
      <c r="M56" s="438"/>
      <c r="N56" s="438"/>
      <c r="O56" s="29" t="s">
        <v>76</v>
      </c>
      <c r="P56" s="165" t="s">
        <v>360</v>
      </c>
      <c r="Q56" s="339">
        <v>280</v>
      </c>
      <c r="R56" s="339">
        <v>141</v>
      </c>
      <c r="S56" s="339">
        <v>43</v>
      </c>
      <c r="T56" s="339">
        <v>43</v>
      </c>
      <c r="U56" s="339">
        <v>58</v>
      </c>
      <c r="V56" s="339">
        <v>11</v>
      </c>
      <c r="W56" s="339">
        <v>68</v>
      </c>
      <c r="X56" s="339">
        <v>83</v>
      </c>
      <c r="Y56" s="339">
        <v>27</v>
      </c>
      <c r="Z56" s="339">
        <v>36</v>
      </c>
    </row>
    <row r="57" spans="1:26" ht="15.75" thickBot="1" x14ac:dyDescent="0.3">
      <c r="A57" s="1" t="s">
        <v>87</v>
      </c>
      <c r="B57" s="166" t="s">
        <v>15</v>
      </c>
      <c r="C57" s="404">
        <f>C56/C3</f>
        <v>0.79306722689075626</v>
      </c>
      <c r="D57" s="404">
        <f t="shared" ref="D57:N57" si="159">D56/D3</f>
        <v>0.78373015873015872</v>
      </c>
      <c r="E57" s="440" t="e">
        <f t="shared" si="159"/>
        <v>#DIV/0!</v>
      </c>
      <c r="F57" s="440" t="e">
        <f t="shared" si="159"/>
        <v>#DIV/0!</v>
      </c>
      <c r="G57" s="440" t="e">
        <f t="shared" si="159"/>
        <v>#DIV/0!</v>
      </c>
      <c r="H57" s="440" t="e">
        <f t="shared" si="159"/>
        <v>#DIV/0!</v>
      </c>
      <c r="I57" s="440" t="e">
        <f t="shared" si="159"/>
        <v>#DIV/0!</v>
      </c>
      <c r="J57" s="440" t="e">
        <f t="shared" si="159"/>
        <v>#DIV/0!</v>
      </c>
      <c r="K57" s="440" t="e">
        <f t="shared" si="159"/>
        <v>#DIV/0!</v>
      </c>
      <c r="L57" s="440" t="e">
        <f t="shared" si="159"/>
        <v>#DIV/0!</v>
      </c>
      <c r="M57" s="440" t="e">
        <f t="shared" si="159"/>
        <v>#DIV/0!</v>
      </c>
      <c r="N57" s="440" t="e">
        <f t="shared" si="159"/>
        <v>#DIV/0!</v>
      </c>
      <c r="O57" s="29" t="s">
        <v>87</v>
      </c>
      <c r="P57" s="166" t="s">
        <v>15</v>
      </c>
      <c r="Q57" s="222">
        <f>Q56/Q3</f>
        <v>0.79545454545454541</v>
      </c>
      <c r="R57" s="222">
        <f t="shared" ref="R57:Z57" si="160">R56/R3</f>
        <v>0.8294117647058824</v>
      </c>
      <c r="S57" s="222">
        <f t="shared" si="160"/>
        <v>0.84313725490196079</v>
      </c>
      <c r="T57" s="222">
        <f t="shared" si="160"/>
        <v>0.75438596491228072</v>
      </c>
      <c r="U57" s="222">
        <f t="shared" si="160"/>
        <v>0.78378378378378377</v>
      </c>
      <c r="V57" s="222">
        <f t="shared" si="160"/>
        <v>0.6470588235294118</v>
      </c>
      <c r="W57" s="222">
        <v>0.75555555555555554</v>
      </c>
      <c r="X57" s="222">
        <f t="shared" si="160"/>
        <v>0.73451327433628322</v>
      </c>
      <c r="Y57" s="222">
        <f t="shared" si="160"/>
        <v>0.77142857142857146</v>
      </c>
      <c r="Z57" s="222">
        <f t="shared" si="160"/>
        <v>0.73469387755102045</v>
      </c>
    </row>
    <row r="58" spans="1:26" x14ac:dyDescent="0.25">
      <c r="A58" s="1" t="s">
        <v>88</v>
      </c>
      <c r="B58" s="167" t="s">
        <v>264</v>
      </c>
      <c r="C58" s="399">
        <v>275</v>
      </c>
      <c r="D58" s="446">
        <v>294</v>
      </c>
      <c r="E58" s="435"/>
      <c r="F58" s="435"/>
      <c r="G58" s="435"/>
      <c r="H58" s="435"/>
      <c r="I58" s="435"/>
      <c r="J58" s="435"/>
      <c r="K58" s="435"/>
      <c r="L58" s="435"/>
      <c r="M58" s="435"/>
      <c r="N58" s="439"/>
      <c r="O58" s="29" t="s">
        <v>88</v>
      </c>
      <c r="P58" s="167" t="s">
        <v>264</v>
      </c>
      <c r="Q58" s="156">
        <v>88</v>
      </c>
      <c r="R58" s="337">
        <v>46</v>
      </c>
      <c r="S58" s="337">
        <v>16</v>
      </c>
      <c r="T58" s="337">
        <v>17</v>
      </c>
      <c r="U58" s="337">
        <v>32</v>
      </c>
      <c r="V58" s="337">
        <v>4</v>
      </c>
      <c r="W58" s="337">
        <v>28</v>
      </c>
      <c r="X58" s="337">
        <v>26</v>
      </c>
      <c r="Y58" s="337">
        <v>18</v>
      </c>
      <c r="Z58" s="335">
        <v>19</v>
      </c>
    </row>
    <row r="59" spans="1:26" x14ac:dyDescent="0.25">
      <c r="A59" s="1" t="s">
        <v>89</v>
      </c>
      <c r="B59" s="158" t="s">
        <v>15</v>
      </c>
      <c r="C59" s="383">
        <f>C58/C3</f>
        <v>0.28886554621848737</v>
      </c>
      <c r="D59" s="383">
        <f t="shared" ref="D59:N59" si="161">D58/D3</f>
        <v>0.29166666666666669</v>
      </c>
      <c r="E59" s="324" t="e">
        <f t="shared" si="161"/>
        <v>#DIV/0!</v>
      </c>
      <c r="F59" s="324" t="e">
        <f t="shared" si="161"/>
        <v>#DIV/0!</v>
      </c>
      <c r="G59" s="324" t="e">
        <f t="shared" si="161"/>
        <v>#DIV/0!</v>
      </c>
      <c r="H59" s="324" t="e">
        <f t="shared" si="161"/>
        <v>#DIV/0!</v>
      </c>
      <c r="I59" s="324" t="e">
        <f t="shared" si="161"/>
        <v>#DIV/0!</v>
      </c>
      <c r="J59" s="324" t="e">
        <f t="shared" si="161"/>
        <v>#DIV/0!</v>
      </c>
      <c r="K59" s="324" t="e">
        <f t="shared" si="161"/>
        <v>#DIV/0!</v>
      </c>
      <c r="L59" s="324" t="e">
        <f t="shared" si="161"/>
        <v>#DIV/0!</v>
      </c>
      <c r="M59" s="324" t="e">
        <f t="shared" si="161"/>
        <v>#DIV/0!</v>
      </c>
      <c r="N59" s="324" t="e">
        <f t="shared" si="161"/>
        <v>#DIV/0!</v>
      </c>
      <c r="O59" s="29" t="s">
        <v>89</v>
      </c>
      <c r="P59" s="158" t="s">
        <v>15</v>
      </c>
      <c r="Q59" s="186">
        <f>Q58/Q3</f>
        <v>0.25</v>
      </c>
      <c r="R59" s="208">
        <f t="shared" ref="R59" si="162">R58/R3</f>
        <v>0.27058823529411763</v>
      </c>
      <c r="S59" s="208">
        <f t="shared" ref="S59" si="163">S58/S3</f>
        <v>0.31372549019607843</v>
      </c>
      <c r="T59" s="208">
        <f t="shared" ref="T59" si="164">T58/T3</f>
        <v>0.2982456140350877</v>
      </c>
      <c r="U59" s="208">
        <f t="shared" ref="U59" si="165">U58/U3</f>
        <v>0.43243243243243246</v>
      </c>
      <c r="V59" s="208">
        <f t="shared" ref="V59" si="166">V58/V3</f>
        <v>0.23529411764705882</v>
      </c>
      <c r="W59" s="208">
        <v>0.31111111111111112</v>
      </c>
      <c r="X59" s="208">
        <f t="shared" ref="X59" si="167">X58/X3</f>
        <v>0.23008849557522124</v>
      </c>
      <c r="Y59" s="208">
        <f t="shared" ref="Y59" si="168">Y58/Y3</f>
        <v>0.51428571428571423</v>
      </c>
      <c r="Z59" s="218">
        <f t="shared" ref="Z59" si="169">Z58/Z3</f>
        <v>0.38775510204081631</v>
      </c>
    </row>
    <row r="60" spans="1:26" x14ac:dyDescent="0.25">
      <c r="A60" s="1" t="s">
        <v>90</v>
      </c>
      <c r="B60" s="167" t="s">
        <v>265</v>
      </c>
      <c r="C60" s="396">
        <v>168</v>
      </c>
      <c r="D60" s="445">
        <v>180</v>
      </c>
      <c r="E60" s="431"/>
      <c r="F60" s="431"/>
      <c r="G60" s="431"/>
      <c r="H60" s="431"/>
      <c r="I60" s="431"/>
      <c r="J60" s="431"/>
      <c r="K60" s="431"/>
      <c r="L60" s="431"/>
      <c r="M60" s="431"/>
      <c r="N60" s="432"/>
      <c r="O60" s="29" t="s">
        <v>90</v>
      </c>
      <c r="P60" s="167" t="s">
        <v>265</v>
      </c>
      <c r="Q60" s="69">
        <v>42</v>
      </c>
      <c r="R60" s="70">
        <v>32</v>
      </c>
      <c r="S60" s="70">
        <v>9</v>
      </c>
      <c r="T60" s="70">
        <v>13</v>
      </c>
      <c r="U60" s="70">
        <v>22</v>
      </c>
      <c r="V60" s="70">
        <v>3</v>
      </c>
      <c r="W60" s="337">
        <v>20</v>
      </c>
      <c r="X60" s="70">
        <v>14</v>
      </c>
      <c r="Y60" s="70">
        <v>11</v>
      </c>
      <c r="Z60" s="82">
        <v>14</v>
      </c>
    </row>
    <row r="61" spans="1:26" x14ac:dyDescent="0.25">
      <c r="A61" s="1" t="s">
        <v>91</v>
      </c>
      <c r="B61" s="158" t="s">
        <v>15</v>
      </c>
      <c r="C61" s="383">
        <f>C60/C3</f>
        <v>0.17647058823529413</v>
      </c>
      <c r="D61" s="383">
        <f t="shared" ref="D61:N61" si="170">D60/D3</f>
        <v>0.17857142857142858</v>
      </c>
      <c r="E61" s="324" t="e">
        <f t="shared" si="170"/>
        <v>#DIV/0!</v>
      </c>
      <c r="F61" s="324" t="e">
        <f t="shared" si="170"/>
        <v>#DIV/0!</v>
      </c>
      <c r="G61" s="324" t="e">
        <f t="shared" si="170"/>
        <v>#DIV/0!</v>
      </c>
      <c r="H61" s="324" t="e">
        <f t="shared" si="170"/>
        <v>#DIV/0!</v>
      </c>
      <c r="I61" s="324" t="e">
        <f t="shared" si="170"/>
        <v>#DIV/0!</v>
      </c>
      <c r="J61" s="324" t="e">
        <f t="shared" si="170"/>
        <v>#DIV/0!</v>
      </c>
      <c r="K61" s="324" t="e">
        <f t="shared" si="170"/>
        <v>#DIV/0!</v>
      </c>
      <c r="L61" s="324" t="e">
        <f t="shared" si="170"/>
        <v>#DIV/0!</v>
      </c>
      <c r="M61" s="324" t="e">
        <f t="shared" si="170"/>
        <v>#DIV/0!</v>
      </c>
      <c r="N61" s="324" t="e">
        <f t="shared" si="170"/>
        <v>#DIV/0!</v>
      </c>
      <c r="O61" s="29" t="s">
        <v>91</v>
      </c>
      <c r="P61" s="158" t="s">
        <v>15</v>
      </c>
      <c r="Q61" s="186">
        <f>Q60/Q3</f>
        <v>0.11931818181818182</v>
      </c>
      <c r="R61" s="208">
        <f t="shared" ref="R61" si="171">R60/R3</f>
        <v>0.18823529411764706</v>
      </c>
      <c r="S61" s="208">
        <f t="shared" ref="S61" si="172">S60/S3</f>
        <v>0.17647058823529413</v>
      </c>
      <c r="T61" s="208">
        <f t="shared" ref="T61" si="173">T60/T3</f>
        <v>0.22807017543859648</v>
      </c>
      <c r="U61" s="208">
        <f t="shared" ref="U61" si="174">U60/U3</f>
        <v>0.29729729729729731</v>
      </c>
      <c r="V61" s="208">
        <f t="shared" ref="V61" si="175">V60/V3</f>
        <v>0.17647058823529413</v>
      </c>
      <c r="W61" s="208">
        <v>0.22222222222222221</v>
      </c>
      <c r="X61" s="208">
        <f t="shared" ref="X61" si="176">X60/X3</f>
        <v>0.12389380530973451</v>
      </c>
      <c r="Y61" s="208">
        <f t="shared" ref="Y61" si="177">Y60/Y3</f>
        <v>0.31428571428571428</v>
      </c>
      <c r="Z61" s="218">
        <f t="shared" ref="Z61" si="178">Z60/Z3</f>
        <v>0.2857142857142857</v>
      </c>
    </row>
    <row r="62" spans="1:26" x14ac:dyDescent="0.25">
      <c r="A62" s="1" t="s">
        <v>92</v>
      </c>
      <c r="B62" s="167" t="s">
        <v>266</v>
      </c>
      <c r="C62" s="396">
        <v>340</v>
      </c>
      <c r="D62" s="445">
        <v>346</v>
      </c>
      <c r="E62" s="431"/>
      <c r="F62" s="431"/>
      <c r="G62" s="431"/>
      <c r="H62" s="431"/>
      <c r="I62" s="431"/>
      <c r="J62" s="431"/>
      <c r="K62" s="431"/>
      <c r="L62" s="431"/>
      <c r="M62" s="431"/>
      <c r="N62" s="432"/>
      <c r="O62" s="29" t="s">
        <v>92</v>
      </c>
      <c r="P62" s="167" t="s">
        <v>266</v>
      </c>
      <c r="Q62" s="69">
        <v>130</v>
      </c>
      <c r="R62" s="70">
        <v>61</v>
      </c>
      <c r="S62" s="70">
        <v>21</v>
      </c>
      <c r="T62" s="70">
        <v>19</v>
      </c>
      <c r="U62" s="70">
        <v>21</v>
      </c>
      <c r="V62" s="70">
        <v>5</v>
      </c>
      <c r="W62" s="337">
        <v>28</v>
      </c>
      <c r="X62" s="70">
        <v>37</v>
      </c>
      <c r="Y62" s="70">
        <v>10</v>
      </c>
      <c r="Z62" s="82">
        <v>14</v>
      </c>
    </row>
    <row r="63" spans="1:26" x14ac:dyDescent="0.25">
      <c r="A63" s="1" t="s">
        <v>93</v>
      </c>
      <c r="B63" s="158" t="s">
        <v>15</v>
      </c>
      <c r="C63" s="383">
        <f>C62/C3</f>
        <v>0.35714285714285715</v>
      </c>
      <c r="D63" s="383">
        <f t="shared" ref="D63:N63" si="179">D62/D3</f>
        <v>0.34325396825396826</v>
      </c>
      <c r="E63" s="324" t="e">
        <f t="shared" si="179"/>
        <v>#DIV/0!</v>
      </c>
      <c r="F63" s="324" t="e">
        <f t="shared" si="179"/>
        <v>#DIV/0!</v>
      </c>
      <c r="G63" s="324" t="e">
        <f t="shared" si="179"/>
        <v>#DIV/0!</v>
      </c>
      <c r="H63" s="324" t="e">
        <f t="shared" si="179"/>
        <v>#DIV/0!</v>
      </c>
      <c r="I63" s="324" t="e">
        <f t="shared" si="179"/>
        <v>#DIV/0!</v>
      </c>
      <c r="J63" s="324" t="e">
        <f t="shared" si="179"/>
        <v>#DIV/0!</v>
      </c>
      <c r="K63" s="324" t="e">
        <f t="shared" si="179"/>
        <v>#DIV/0!</v>
      </c>
      <c r="L63" s="324" t="e">
        <f t="shared" si="179"/>
        <v>#DIV/0!</v>
      </c>
      <c r="M63" s="324" t="e">
        <f t="shared" si="179"/>
        <v>#DIV/0!</v>
      </c>
      <c r="N63" s="324" t="e">
        <f t="shared" si="179"/>
        <v>#DIV/0!</v>
      </c>
      <c r="O63" s="29" t="s">
        <v>93</v>
      </c>
      <c r="P63" s="158" t="s">
        <v>15</v>
      </c>
      <c r="Q63" s="186">
        <f>Q62/Q3</f>
        <v>0.36931818181818182</v>
      </c>
      <c r="R63" s="208">
        <f>R62/R3</f>
        <v>0.35882352941176471</v>
      </c>
      <c r="S63" s="208">
        <f t="shared" ref="S63" si="180">S62/S3</f>
        <v>0.41176470588235292</v>
      </c>
      <c r="T63" s="208">
        <f t="shared" ref="T63" si="181">T62/T3</f>
        <v>0.33333333333333331</v>
      </c>
      <c r="U63" s="208">
        <f t="shared" ref="U63" si="182">U62/U3</f>
        <v>0.28378378378378377</v>
      </c>
      <c r="V63" s="208">
        <f t="shared" ref="V63" si="183">V62/V3</f>
        <v>0.29411764705882354</v>
      </c>
      <c r="W63" s="208">
        <v>0.31111111111111112</v>
      </c>
      <c r="X63" s="208">
        <f t="shared" ref="X63" si="184">X62/X3</f>
        <v>0.32743362831858408</v>
      </c>
      <c r="Y63" s="208">
        <f t="shared" ref="Y63" si="185">Y62/Y3</f>
        <v>0.2857142857142857</v>
      </c>
      <c r="Z63" s="218">
        <f t="shared" ref="Z63" si="186">Z62/Z3</f>
        <v>0.2857142857142857</v>
      </c>
    </row>
    <row r="64" spans="1:26" x14ac:dyDescent="0.25">
      <c r="A64" s="1" t="s">
        <v>94</v>
      </c>
      <c r="B64" s="167" t="s">
        <v>267</v>
      </c>
      <c r="C64" s="396">
        <v>259</v>
      </c>
      <c r="D64" s="445">
        <v>266</v>
      </c>
      <c r="E64" s="431"/>
      <c r="F64" s="431"/>
      <c r="G64" s="431"/>
      <c r="H64" s="431"/>
      <c r="I64" s="431"/>
      <c r="J64" s="431"/>
      <c r="K64" s="431"/>
      <c r="L64" s="431"/>
      <c r="M64" s="431"/>
      <c r="N64" s="432"/>
      <c r="O64" s="29" t="s">
        <v>94</v>
      </c>
      <c r="P64" s="167" t="s">
        <v>267</v>
      </c>
      <c r="Q64" s="69">
        <v>102</v>
      </c>
      <c r="R64" s="70">
        <v>48</v>
      </c>
      <c r="S64" s="70">
        <v>16</v>
      </c>
      <c r="T64" s="70">
        <v>18</v>
      </c>
      <c r="U64" s="70">
        <v>17</v>
      </c>
      <c r="V64" s="70">
        <v>3</v>
      </c>
      <c r="W64" s="337">
        <v>18</v>
      </c>
      <c r="X64" s="70">
        <v>33</v>
      </c>
      <c r="Y64" s="70">
        <v>3</v>
      </c>
      <c r="Z64" s="82">
        <v>8</v>
      </c>
    </row>
    <row r="65" spans="1:26" x14ac:dyDescent="0.25">
      <c r="A65" s="1" t="s">
        <v>95</v>
      </c>
      <c r="B65" s="158" t="s">
        <v>15</v>
      </c>
      <c r="C65" s="383">
        <f>C64/C3</f>
        <v>0.27205882352941174</v>
      </c>
      <c r="D65" s="383">
        <f t="shared" ref="D65:N65" si="187">D64/D3</f>
        <v>0.2638888888888889</v>
      </c>
      <c r="E65" s="324" t="e">
        <f t="shared" si="187"/>
        <v>#DIV/0!</v>
      </c>
      <c r="F65" s="324" t="e">
        <f t="shared" si="187"/>
        <v>#DIV/0!</v>
      </c>
      <c r="G65" s="324" t="e">
        <f t="shared" si="187"/>
        <v>#DIV/0!</v>
      </c>
      <c r="H65" s="324" t="e">
        <f t="shared" si="187"/>
        <v>#DIV/0!</v>
      </c>
      <c r="I65" s="324" t="e">
        <f t="shared" si="187"/>
        <v>#DIV/0!</v>
      </c>
      <c r="J65" s="324" t="e">
        <f t="shared" si="187"/>
        <v>#DIV/0!</v>
      </c>
      <c r="K65" s="324" t="e">
        <f t="shared" si="187"/>
        <v>#DIV/0!</v>
      </c>
      <c r="L65" s="324" t="e">
        <f t="shared" si="187"/>
        <v>#DIV/0!</v>
      </c>
      <c r="M65" s="324" t="e">
        <f t="shared" si="187"/>
        <v>#DIV/0!</v>
      </c>
      <c r="N65" s="324" t="e">
        <f t="shared" si="187"/>
        <v>#DIV/0!</v>
      </c>
      <c r="O65" s="29" t="s">
        <v>95</v>
      </c>
      <c r="P65" s="158" t="s">
        <v>15</v>
      </c>
      <c r="Q65" s="186">
        <f>Q64/Q3</f>
        <v>0.28977272727272729</v>
      </c>
      <c r="R65" s="208">
        <f>R64/R3</f>
        <v>0.28235294117647058</v>
      </c>
      <c r="S65" s="208">
        <f t="shared" ref="S65" si="188">S64/S3</f>
        <v>0.31372549019607843</v>
      </c>
      <c r="T65" s="208">
        <f t="shared" ref="T65" si="189">T64/T3</f>
        <v>0.31578947368421051</v>
      </c>
      <c r="U65" s="208">
        <f t="shared" ref="U65" si="190">U64/U3</f>
        <v>0.22972972972972974</v>
      </c>
      <c r="V65" s="208">
        <f t="shared" ref="V65" si="191">V64/V3</f>
        <v>0.17647058823529413</v>
      </c>
      <c r="W65" s="208">
        <v>0.2</v>
      </c>
      <c r="X65" s="208">
        <f t="shared" ref="X65" si="192">X64/X3</f>
        <v>0.29203539823008851</v>
      </c>
      <c r="Y65" s="208">
        <f t="shared" ref="Y65" si="193">Y64/Y3</f>
        <v>8.5714285714285715E-2</v>
      </c>
      <c r="Z65" s="218">
        <f t="shared" ref="Z65" si="194">Z64/Z3</f>
        <v>0.16326530612244897</v>
      </c>
    </row>
    <row r="66" spans="1:26" ht="15" customHeight="1" x14ac:dyDescent="0.25">
      <c r="A66" s="1" t="s">
        <v>96</v>
      </c>
      <c r="B66" s="163" t="s">
        <v>268</v>
      </c>
      <c r="C66" s="396">
        <v>21</v>
      </c>
      <c r="D66" s="445">
        <v>45</v>
      </c>
      <c r="E66" s="431"/>
      <c r="F66" s="431"/>
      <c r="G66" s="431"/>
      <c r="H66" s="431"/>
      <c r="I66" s="431"/>
      <c r="J66" s="431"/>
      <c r="K66" s="431"/>
      <c r="L66" s="431"/>
      <c r="M66" s="431"/>
      <c r="N66" s="432"/>
      <c r="O66" s="29" t="s">
        <v>96</v>
      </c>
      <c r="P66" s="163" t="s">
        <v>268</v>
      </c>
      <c r="Q66" s="69">
        <v>20</v>
      </c>
      <c r="R66" s="70">
        <v>7</v>
      </c>
      <c r="S66" s="70">
        <v>3</v>
      </c>
      <c r="T66" s="70">
        <v>4</v>
      </c>
      <c r="U66" s="70">
        <v>2</v>
      </c>
      <c r="V66" s="70">
        <v>0</v>
      </c>
      <c r="W66" s="337">
        <v>2</v>
      </c>
      <c r="X66" s="70">
        <v>7</v>
      </c>
      <c r="Y66" s="70">
        <v>0</v>
      </c>
      <c r="Z66" s="82">
        <v>0</v>
      </c>
    </row>
    <row r="67" spans="1:26" x14ac:dyDescent="0.25">
      <c r="A67" s="1" t="s">
        <v>97</v>
      </c>
      <c r="B67" s="158" t="s">
        <v>15</v>
      </c>
      <c r="C67" s="383">
        <f>C66/C3</f>
        <v>2.2058823529411766E-2</v>
      </c>
      <c r="D67" s="383">
        <f t="shared" ref="D67:N67" si="195">D66/D3</f>
        <v>4.4642857142857144E-2</v>
      </c>
      <c r="E67" s="324" t="e">
        <f t="shared" si="195"/>
        <v>#DIV/0!</v>
      </c>
      <c r="F67" s="324" t="e">
        <f t="shared" si="195"/>
        <v>#DIV/0!</v>
      </c>
      <c r="G67" s="324" t="e">
        <f t="shared" si="195"/>
        <v>#DIV/0!</v>
      </c>
      <c r="H67" s="324" t="e">
        <f t="shared" si="195"/>
        <v>#DIV/0!</v>
      </c>
      <c r="I67" s="324" t="e">
        <f t="shared" si="195"/>
        <v>#DIV/0!</v>
      </c>
      <c r="J67" s="324" t="e">
        <f t="shared" si="195"/>
        <v>#DIV/0!</v>
      </c>
      <c r="K67" s="324" t="e">
        <f t="shared" si="195"/>
        <v>#DIV/0!</v>
      </c>
      <c r="L67" s="324" t="e">
        <f t="shared" si="195"/>
        <v>#DIV/0!</v>
      </c>
      <c r="M67" s="324" t="e">
        <f t="shared" si="195"/>
        <v>#DIV/0!</v>
      </c>
      <c r="N67" s="324" t="e">
        <f t="shared" si="195"/>
        <v>#DIV/0!</v>
      </c>
      <c r="O67" s="29" t="s">
        <v>97</v>
      </c>
      <c r="P67" s="158" t="s">
        <v>15</v>
      </c>
      <c r="Q67" s="186">
        <f>Q66/Q3</f>
        <v>5.6818181818181816E-2</v>
      </c>
      <c r="R67" s="208">
        <f t="shared" ref="R67" si="196">R66/R3</f>
        <v>4.1176470588235294E-2</v>
      </c>
      <c r="S67" s="208">
        <f t="shared" ref="S67" si="197">S66/S3</f>
        <v>5.8823529411764705E-2</v>
      </c>
      <c r="T67" s="208">
        <f t="shared" ref="T67" si="198">T66/T3</f>
        <v>7.0175438596491224E-2</v>
      </c>
      <c r="U67" s="208">
        <f t="shared" ref="U67" si="199">U66/U3</f>
        <v>2.7027027027027029E-2</v>
      </c>
      <c r="V67" s="208">
        <f t="shared" ref="V67" si="200">V66/V3</f>
        <v>0</v>
      </c>
      <c r="W67" s="208">
        <v>2.2222222222222223E-2</v>
      </c>
      <c r="X67" s="208">
        <f t="shared" ref="X67" si="201">X66/X3</f>
        <v>6.1946902654867256E-2</v>
      </c>
      <c r="Y67" s="208">
        <f t="shared" ref="Y67" si="202">Y66/Y3</f>
        <v>0</v>
      </c>
      <c r="Z67" s="218">
        <f t="shared" ref="Z67" si="203">Z66/Z3</f>
        <v>0</v>
      </c>
    </row>
    <row r="68" spans="1:26" ht="15" customHeight="1" x14ac:dyDescent="0.25">
      <c r="A68" s="1" t="s">
        <v>98</v>
      </c>
      <c r="B68" s="163" t="s">
        <v>269</v>
      </c>
      <c r="C68" s="396">
        <v>105</v>
      </c>
      <c r="D68" s="445">
        <v>110</v>
      </c>
      <c r="E68" s="431"/>
      <c r="F68" s="431"/>
      <c r="G68" s="431"/>
      <c r="H68" s="431"/>
      <c r="I68" s="431"/>
      <c r="J68" s="431"/>
      <c r="K68" s="431"/>
      <c r="L68" s="431"/>
      <c r="M68" s="431"/>
      <c r="N68" s="432"/>
      <c r="O68" s="29" t="s">
        <v>98</v>
      </c>
      <c r="P68" s="163" t="s">
        <v>269</v>
      </c>
      <c r="Q68" s="69">
        <v>42</v>
      </c>
      <c r="R68" s="70">
        <v>20</v>
      </c>
      <c r="S68" s="70">
        <v>4</v>
      </c>
      <c r="T68" s="70">
        <v>3</v>
      </c>
      <c r="U68" s="70">
        <v>8</v>
      </c>
      <c r="V68" s="70">
        <v>2</v>
      </c>
      <c r="W68" s="337">
        <v>12</v>
      </c>
      <c r="X68" s="70">
        <v>10</v>
      </c>
      <c r="Y68" s="70">
        <v>4</v>
      </c>
      <c r="Z68" s="82">
        <v>5</v>
      </c>
    </row>
    <row r="69" spans="1:26" x14ac:dyDescent="0.25">
      <c r="A69" s="1" t="s">
        <v>99</v>
      </c>
      <c r="B69" s="158" t="s">
        <v>15</v>
      </c>
      <c r="C69" s="383">
        <f>C68/C3</f>
        <v>0.11029411764705882</v>
      </c>
      <c r="D69" s="383">
        <f t="shared" ref="D69:N69" si="204">D68/D3</f>
        <v>0.10912698412698413</v>
      </c>
      <c r="E69" s="324" t="e">
        <f t="shared" si="204"/>
        <v>#DIV/0!</v>
      </c>
      <c r="F69" s="324" t="e">
        <f t="shared" si="204"/>
        <v>#DIV/0!</v>
      </c>
      <c r="G69" s="324" t="e">
        <f t="shared" si="204"/>
        <v>#DIV/0!</v>
      </c>
      <c r="H69" s="324" t="e">
        <f t="shared" si="204"/>
        <v>#DIV/0!</v>
      </c>
      <c r="I69" s="324" t="e">
        <f t="shared" si="204"/>
        <v>#DIV/0!</v>
      </c>
      <c r="J69" s="324" t="e">
        <f t="shared" si="204"/>
        <v>#DIV/0!</v>
      </c>
      <c r="K69" s="324" t="e">
        <f t="shared" si="204"/>
        <v>#DIV/0!</v>
      </c>
      <c r="L69" s="324" t="e">
        <f t="shared" si="204"/>
        <v>#DIV/0!</v>
      </c>
      <c r="M69" s="324" t="e">
        <f t="shared" si="204"/>
        <v>#DIV/0!</v>
      </c>
      <c r="N69" s="324" t="e">
        <f t="shared" si="204"/>
        <v>#DIV/0!</v>
      </c>
      <c r="O69" s="29" t="s">
        <v>99</v>
      </c>
      <c r="P69" s="158" t="s">
        <v>15</v>
      </c>
      <c r="Q69" s="186">
        <f>Q68/Q3</f>
        <v>0.11931818181818182</v>
      </c>
      <c r="R69" s="208">
        <f t="shared" ref="R69" si="205">R68/R3</f>
        <v>0.11764705882352941</v>
      </c>
      <c r="S69" s="208">
        <f t="shared" ref="S69" si="206">S68/S3</f>
        <v>7.8431372549019607E-2</v>
      </c>
      <c r="T69" s="208">
        <f t="shared" ref="T69" si="207">T68/T3</f>
        <v>5.2631578947368418E-2</v>
      </c>
      <c r="U69" s="208">
        <f t="shared" ref="U69" si="208">U68/U3</f>
        <v>0.10810810810810811</v>
      </c>
      <c r="V69" s="208">
        <f t="shared" ref="V69" si="209">V68/V3</f>
        <v>0.11764705882352941</v>
      </c>
      <c r="W69" s="208">
        <v>0.13333333333333333</v>
      </c>
      <c r="X69" s="208">
        <f t="shared" ref="X69" si="210">X68/X3</f>
        <v>8.8495575221238937E-2</v>
      </c>
      <c r="Y69" s="208">
        <f t="shared" ref="Y69" si="211">Y68/Y3</f>
        <v>0.11428571428571428</v>
      </c>
      <c r="Z69" s="218">
        <f t="shared" ref="Z69" si="212">Z68/Z3</f>
        <v>0.10204081632653061</v>
      </c>
    </row>
    <row r="70" spans="1:26" ht="25.5" customHeight="1" x14ac:dyDescent="0.25">
      <c r="A70" s="1" t="s">
        <v>100</v>
      </c>
      <c r="B70" s="163" t="s">
        <v>270</v>
      </c>
      <c r="C70" s="396">
        <v>1</v>
      </c>
      <c r="D70" s="445">
        <v>1</v>
      </c>
      <c r="E70" s="431"/>
      <c r="F70" s="431"/>
      <c r="G70" s="431"/>
      <c r="H70" s="431"/>
      <c r="I70" s="431"/>
      <c r="J70" s="431"/>
      <c r="K70" s="431"/>
      <c r="L70" s="431"/>
      <c r="M70" s="431"/>
      <c r="N70" s="432"/>
      <c r="O70" s="29" t="s">
        <v>100</v>
      </c>
      <c r="P70" s="163" t="s">
        <v>270</v>
      </c>
      <c r="Q70" s="69">
        <v>0</v>
      </c>
      <c r="R70" s="70">
        <v>1</v>
      </c>
      <c r="S70" s="70">
        <v>0</v>
      </c>
      <c r="T70" s="70">
        <v>0</v>
      </c>
      <c r="U70" s="70">
        <v>0</v>
      </c>
      <c r="V70" s="70">
        <v>0</v>
      </c>
      <c r="W70" s="337">
        <v>0</v>
      </c>
      <c r="X70" s="70">
        <v>0</v>
      </c>
      <c r="Y70" s="70">
        <v>0</v>
      </c>
      <c r="Z70" s="82">
        <v>0</v>
      </c>
    </row>
    <row r="71" spans="1:26" x14ac:dyDescent="0.25">
      <c r="A71" s="1" t="s">
        <v>101</v>
      </c>
      <c r="B71" s="158" t="s">
        <v>15</v>
      </c>
      <c r="C71" s="383">
        <f>C70/C3</f>
        <v>1.0504201680672268E-3</v>
      </c>
      <c r="D71" s="383">
        <f t="shared" ref="D71:N71" si="213">D70/D3</f>
        <v>9.9206349206349201E-4</v>
      </c>
      <c r="E71" s="324" t="e">
        <f t="shared" si="213"/>
        <v>#DIV/0!</v>
      </c>
      <c r="F71" s="324" t="e">
        <f t="shared" si="213"/>
        <v>#DIV/0!</v>
      </c>
      <c r="G71" s="324" t="e">
        <f t="shared" si="213"/>
        <v>#DIV/0!</v>
      </c>
      <c r="H71" s="324" t="e">
        <f t="shared" si="213"/>
        <v>#DIV/0!</v>
      </c>
      <c r="I71" s="324" t="e">
        <f t="shared" si="213"/>
        <v>#DIV/0!</v>
      </c>
      <c r="J71" s="324" t="e">
        <f t="shared" si="213"/>
        <v>#DIV/0!</v>
      </c>
      <c r="K71" s="324" t="e">
        <f t="shared" si="213"/>
        <v>#DIV/0!</v>
      </c>
      <c r="L71" s="324" t="e">
        <f t="shared" si="213"/>
        <v>#DIV/0!</v>
      </c>
      <c r="M71" s="324" t="e">
        <f t="shared" si="213"/>
        <v>#DIV/0!</v>
      </c>
      <c r="N71" s="324" t="e">
        <f t="shared" si="213"/>
        <v>#DIV/0!</v>
      </c>
      <c r="O71" s="29" t="s">
        <v>101</v>
      </c>
      <c r="P71" s="158" t="s">
        <v>15</v>
      </c>
      <c r="Q71" s="186">
        <f>Q70/Q3</f>
        <v>0</v>
      </c>
      <c r="R71" s="208">
        <f t="shared" ref="R71" si="214">R70/R3</f>
        <v>5.8823529411764705E-3</v>
      </c>
      <c r="S71" s="208">
        <f t="shared" ref="S71" si="215">S70/S3</f>
        <v>0</v>
      </c>
      <c r="T71" s="208">
        <f t="shared" ref="T71" si="216">T70/T3</f>
        <v>0</v>
      </c>
      <c r="U71" s="208">
        <f t="shared" ref="U71" si="217">U70/U3</f>
        <v>0</v>
      </c>
      <c r="V71" s="208">
        <f t="shared" ref="V71" si="218">V70/V3</f>
        <v>0</v>
      </c>
      <c r="W71" s="208">
        <v>0</v>
      </c>
      <c r="X71" s="208">
        <f t="shared" ref="X71" si="219">X70/X3</f>
        <v>0</v>
      </c>
      <c r="Y71" s="208">
        <f t="shared" ref="Y71" si="220">Y70/Y3</f>
        <v>0</v>
      </c>
      <c r="Z71" s="218">
        <f t="shared" ref="Z71" si="221">Z70/Z3</f>
        <v>0</v>
      </c>
    </row>
    <row r="72" spans="1:26" x14ac:dyDescent="0.25">
      <c r="A72" s="1" t="s">
        <v>102</v>
      </c>
      <c r="B72" s="167" t="s">
        <v>271</v>
      </c>
      <c r="C72" s="396">
        <v>76</v>
      </c>
      <c r="D72" s="445">
        <v>77</v>
      </c>
      <c r="E72" s="431"/>
      <c r="F72" s="431"/>
      <c r="G72" s="431"/>
      <c r="H72" s="431"/>
      <c r="I72" s="431"/>
      <c r="J72" s="431"/>
      <c r="K72" s="431"/>
      <c r="L72" s="431"/>
      <c r="M72" s="431"/>
      <c r="N72" s="432"/>
      <c r="O72" s="29" t="s">
        <v>102</v>
      </c>
      <c r="P72" s="167" t="s">
        <v>271</v>
      </c>
      <c r="Q72" s="69">
        <v>37</v>
      </c>
      <c r="R72" s="70">
        <v>13</v>
      </c>
      <c r="S72" s="70">
        <v>1</v>
      </c>
      <c r="T72" s="70">
        <v>2</v>
      </c>
      <c r="U72" s="70">
        <v>3</v>
      </c>
      <c r="V72" s="70">
        <v>1</v>
      </c>
      <c r="W72" s="337">
        <v>7</v>
      </c>
      <c r="X72" s="70">
        <v>7</v>
      </c>
      <c r="Y72" s="70">
        <v>2</v>
      </c>
      <c r="Z72" s="82">
        <v>4</v>
      </c>
    </row>
    <row r="73" spans="1:26" ht="15.75" thickBot="1" x14ac:dyDescent="0.3">
      <c r="A73" s="1" t="s">
        <v>103</v>
      </c>
      <c r="B73" s="161" t="s">
        <v>15</v>
      </c>
      <c r="C73" s="388">
        <f>C72/C3</f>
        <v>7.9831932773109238E-2</v>
      </c>
      <c r="D73" s="388">
        <f t="shared" ref="D73:N73" si="222">D72/D3</f>
        <v>7.6388888888888895E-2</v>
      </c>
      <c r="E73" s="423" t="e">
        <f t="shared" si="222"/>
        <v>#DIV/0!</v>
      </c>
      <c r="F73" s="423" t="e">
        <f t="shared" si="222"/>
        <v>#DIV/0!</v>
      </c>
      <c r="G73" s="423" t="e">
        <f t="shared" si="222"/>
        <v>#DIV/0!</v>
      </c>
      <c r="H73" s="423" t="e">
        <f t="shared" si="222"/>
        <v>#DIV/0!</v>
      </c>
      <c r="I73" s="423" t="e">
        <f t="shared" si="222"/>
        <v>#DIV/0!</v>
      </c>
      <c r="J73" s="423" t="e">
        <f t="shared" si="222"/>
        <v>#DIV/0!</v>
      </c>
      <c r="K73" s="423" t="e">
        <f t="shared" si="222"/>
        <v>#DIV/0!</v>
      </c>
      <c r="L73" s="423" t="e">
        <f t="shared" si="222"/>
        <v>#DIV/0!</v>
      </c>
      <c r="M73" s="423" t="e">
        <f t="shared" si="222"/>
        <v>#DIV/0!</v>
      </c>
      <c r="N73" s="423" t="e">
        <f t="shared" si="222"/>
        <v>#DIV/0!</v>
      </c>
      <c r="O73" s="29" t="s">
        <v>103</v>
      </c>
      <c r="P73" s="161" t="s">
        <v>15</v>
      </c>
      <c r="Q73" s="193">
        <f>Q72/Q3</f>
        <v>0.10511363636363637</v>
      </c>
      <c r="R73" s="219">
        <f t="shared" ref="R73" si="223">R72/R3</f>
        <v>7.6470588235294124E-2</v>
      </c>
      <c r="S73" s="219">
        <f t="shared" ref="S73" si="224">S72/S3</f>
        <v>1.9607843137254902E-2</v>
      </c>
      <c r="T73" s="219">
        <f t="shared" ref="T73" si="225">T72/T3</f>
        <v>3.5087719298245612E-2</v>
      </c>
      <c r="U73" s="219">
        <f t="shared" ref="U73" si="226">U72/U3</f>
        <v>4.0540540540540543E-2</v>
      </c>
      <c r="V73" s="219">
        <f t="shared" ref="V73" si="227">V72/V3</f>
        <v>5.8823529411764705E-2</v>
      </c>
      <c r="W73" s="219">
        <v>7.7777777777777779E-2</v>
      </c>
      <c r="X73" s="219">
        <f t="shared" ref="X73" si="228">X72/X3</f>
        <v>6.1946902654867256E-2</v>
      </c>
      <c r="Y73" s="219">
        <f t="shared" ref="Y73" si="229">Y72/Y3</f>
        <v>5.7142857142857141E-2</v>
      </c>
      <c r="Z73" s="220">
        <f t="shared" ref="Z73" si="230">Z72/Z3</f>
        <v>8.1632653061224483E-2</v>
      </c>
    </row>
  </sheetData>
  <mergeCells count="1">
    <mergeCell ref="O1:Q1"/>
  </mergeCells>
  <phoneticPr fontId="2" type="noConversion"/>
  <pageMargins left="0.7" right="0.7" top="0.75" bottom="0.75" header="0.3" footer="0.3"/>
  <pageSetup paperSize="9" scale="26" orientation="portrait" r:id="rId1"/>
  <colBreaks count="1" manualBreakCount="1">
    <brk id="14" max="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96"/>
  <sheetViews>
    <sheetView view="pageBreakPreview" zoomScaleNormal="100" zoomScaleSheetLayoutView="100" workbookViewId="0">
      <selection activeCell="B2" sqref="B2"/>
    </sheetView>
  </sheetViews>
  <sheetFormatPr defaultRowHeight="15" x14ac:dyDescent="0.25"/>
  <cols>
    <col min="1" max="1" width="5" customWidth="1"/>
    <col min="2" max="2" width="60.28515625" customWidth="1"/>
    <col min="3" max="14" width="9.42578125" customWidth="1"/>
  </cols>
  <sheetData>
    <row r="1" spans="1:15" ht="20.100000000000001" customHeight="1" thickBot="1" x14ac:dyDescent="0.3">
      <c r="A1" s="213" t="s">
        <v>284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7"/>
    </row>
    <row r="2" spans="1:15" ht="48" thickBot="1" x14ac:dyDescent="0.3">
      <c r="A2" s="214" t="s">
        <v>6</v>
      </c>
      <c r="B2" s="58" t="s">
        <v>0</v>
      </c>
      <c r="C2" s="57" t="s">
        <v>369</v>
      </c>
      <c r="D2" s="57" t="s">
        <v>372</v>
      </c>
      <c r="E2" s="57" t="s">
        <v>373</v>
      </c>
      <c r="F2" s="57" t="s">
        <v>374</v>
      </c>
      <c r="G2" s="57" t="s">
        <v>375</v>
      </c>
      <c r="H2" s="57" t="s">
        <v>376</v>
      </c>
      <c r="I2" s="57" t="s">
        <v>377</v>
      </c>
      <c r="J2" s="57" t="s">
        <v>378</v>
      </c>
      <c r="K2" s="57" t="s">
        <v>379</v>
      </c>
      <c r="L2" s="57" t="s">
        <v>380</v>
      </c>
      <c r="M2" s="57" t="s">
        <v>381</v>
      </c>
      <c r="N2" s="57" t="s">
        <v>382</v>
      </c>
      <c r="O2" s="57" t="s">
        <v>383</v>
      </c>
    </row>
    <row r="3" spans="1:15" ht="15.75" thickBot="1" x14ac:dyDescent="0.3">
      <c r="A3" s="13" t="s">
        <v>7</v>
      </c>
      <c r="B3" s="5" t="s">
        <v>5</v>
      </c>
      <c r="C3" s="6">
        <v>321</v>
      </c>
      <c r="D3" s="376">
        <v>343</v>
      </c>
      <c r="E3" s="376">
        <v>352</v>
      </c>
      <c r="F3" s="6"/>
      <c r="G3" s="6"/>
      <c r="H3" s="267"/>
      <c r="I3" s="267"/>
      <c r="J3" s="267"/>
      <c r="K3" s="267"/>
      <c r="L3" s="267"/>
      <c r="M3" s="267"/>
      <c r="N3" s="267"/>
      <c r="O3" s="302"/>
    </row>
    <row r="4" spans="1:15" x14ac:dyDescent="0.25">
      <c r="A4" s="13" t="s">
        <v>8</v>
      </c>
      <c r="B4" s="174" t="s">
        <v>41</v>
      </c>
      <c r="C4" s="176">
        <v>288</v>
      </c>
      <c r="D4" s="377">
        <v>309</v>
      </c>
      <c r="E4" s="377">
        <v>320</v>
      </c>
      <c r="F4" s="177"/>
      <c r="G4" s="177"/>
      <c r="H4" s="268"/>
      <c r="I4" s="268"/>
      <c r="J4" s="268"/>
      <c r="K4" s="268"/>
      <c r="L4" s="268"/>
      <c r="M4" s="268"/>
      <c r="N4" s="268"/>
      <c r="O4" s="303"/>
    </row>
    <row r="5" spans="1:15" x14ac:dyDescent="0.25">
      <c r="A5" s="13" t="s">
        <v>9</v>
      </c>
      <c r="B5" s="173" t="s">
        <v>15</v>
      </c>
      <c r="C5" s="175">
        <f>C4/C3</f>
        <v>0.89719626168224298</v>
      </c>
      <c r="D5" s="378">
        <f>D4/D3</f>
        <v>0.9008746355685131</v>
      </c>
      <c r="E5" s="378">
        <f t="shared" ref="E5" si="0">E4/E3</f>
        <v>0.90909090909090906</v>
      </c>
      <c r="F5" s="208" t="str">
        <f>IFERROR(F4/F$3,"")</f>
        <v/>
      </c>
      <c r="G5" s="208" t="str">
        <f t="shared" ref="G5:O5" si="1">IFERROR(G4/G$3,"")</f>
        <v/>
      </c>
      <c r="H5" s="208" t="str">
        <f t="shared" si="1"/>
        <v/>
      </c>
      <c r="I5" s="208" t="str">
        <f t="shared" si="1"/>
        <v/>
      </c>
      <c r="J5" s="208" t="str">
        <f t="shared" si="1"/>
        <v/>
      </c>
      <c r="K5" s="208" t="str">
        <f t="shared" si="1"/>
        <v/>
      </c>
      <c r="L5" s="208" t="str">
        <f t="shared" si="1"/>
        <v/>
      </c>
      <c r="M5" s="208" t="str">
        <f t="shared" si="1"/>
        <v/>
      </c>
      <c r="N5" s="208" t="str">
        <f t="shared" si="1"/>
        <v/>
      </c>
      <c r="O5" s="208" t="str">
        <f t="shared" si="1"/>
        <v/>
      </c>
    </row>
    <row r="6" spans="1:15" x14ac:dyDescent="0.25">
      <c r="A6" s="13" t="s">
        <v>10</v>
      </c>
      <c r="B6" s="178" t="s">
        <v>285</v>
      </c>
      <c r="C6" s="179">
        <v>15</v>
      </c>
      <c r="D6" s="379">
        <v>14</v>
      </c>
      <c r="E6" s="379">
        <v>17</v>
      </c>
      <c r="F6" s="40"/>
      <c r="G6" s="40"/>
      <c r="H6" s="269"/>
      <c r="I6" s="269"/>
      <c r="J6" s="269"/>
      <c r="K6" s="269"/>
      <c r="L6" s="269"/>
      <c r="M6" s="269"/>
      <c r="N6" s="269"/>
      <c r="O6" s="304"/>
    </row>
    <row r="7" spans="1:15" x14ac:dyDescent="0.25">
      <c r="A7" s="13" t="s">
        <v>11</v>
      </c>
      <c r="B7" s="173" t="s">
        <v>15</v>
      </c>
      <c r="C7" s="175">
        <f>C6/C3</f>
        <v>4.6728971962616821E-2</v>
      </c>
      <c r="D7" s="378">
        <f>D6/D3</f>
        <v>4.0816326530612242E-2</v>
      </c>
      <c r="E7" s="378">
        <f t="shared" ref="E7" si="2">E6/E3</f>
        <v>4.8295454545454544E-2</v>
      </c>
      <c r="F7" s="208" t="str">
        <f>IFERROR(F6/F$3,"")</f>
        <v/>
      </c>
      <c r="G7" s="208" t="str">
        <f t="shared" ref="G7:O7" si="3">IFERROR(G6/G$3,"")</f>
        <v/>
      </c>
      <c r="H7" s="208" t="str">
        <f t="shared" si="3"/>
        <v/>
      </c>
      <c r="I7" s="208" t="str">
        <f t="shared" si="3"/>
        <v/>
      </c>
      <c r="J7" s="208" t="str">
        <f t="shared" si="3"/>
        <v/>
      </c>
      <c r="K7" s="208" t="str">
        <f t="shared" si="3"/>
        <v/>
      </c>
      <c r="L7" s="208" t="str">
        <f t="shared" si="3"/>
        <v/>
      </c>
      <c r="M7" s="208" t="str">
        <f t="shared" si="3"/>
        <v/>
      </c>
      <c r="N7" s="208" t="str">
        <f t="shared" si="3"/>
        <v/>
      </c>
      <c r="O7" s="208" t="str">
        <f t="shared" si="3"/>
        <v/>
      </c>
    </row>
    <row r="8" spans="1:15" x14ac:dyDescent="0.25">
      <c r="A8" s="13" t="s">
        <v>12</v>
      </c>
      <c r="B8" s="178" t="s">
        <v>16</v>
      </c>
      <c r="C8" s="179">
        <v>56</v>
      </c>
      <c r="D8" s="379">
        <v>61</v>
      </c>
      <c r="E8" s="379">
        <v>59</v>
      </c>
      <c r="F8" s="40"/>
      <c r="G8" s="40"/>
      <c r="H8" s="269"/>
      <c r="I8" s="269"/>
      <c r="J8" s="269"/>
      <c r="K8" s="269"/>
      <c r="L8" s="269"/>
      <c r="M8" s="269"/>
      <c r="N8" s="269"/>
      <c r="O8" s="304"/>
    </row>
    <row r="9" spans="1:15" x14ac:dyDescent="0.25">
      <c r="A9" s="13" t="s">
        <v>13</v>
      </c>
      <c r="B9" s="173" t="s">
        <v>15</v>
      </c>
      <c r="C9" s="175">
        <f>C8/C3</f>
        <v>0.17445482866043613</v>
      </c>
      <c r="D9" s="378">
        <f>D8/D3</f>
        <v>0.17784256559766765</v>
      </c>
      <c r="E9" s="378">
        <f t="shared" ref="E9" si="4">E8/E3</f>
        <v>0.16761363636363635</v>
      </c>
      <c r="F9" s="208" t="str">
        <f>IFERROR(F8/F$3,"")</f>
        <v/>
      </c>
      <c r="G9" s="208" t="str">
        <f t="shared" ref="G9:O9" si="5">IFERROR(G8/G$3,"")</f>
        <v/>
      </c>
      <c r="H9" s="208" t="str">
        <f t="shared" si="5"/>
        <v/>
      </c>
      <c r="I9" s="208" t="str">
        <f t="shared" si="5"/>
        <v/>
      </c>
      <c r="J9" s="208" t="str">
        <f t="shared" si="5"/>
        <v/>
      </c>
      <c r="K9" s="208" t="str">
        <f t="shared" si="5"/>
        <v/>
      </c>
      <c r="L9" s="208" t="str">
        <f t="shared" si="5"/>
        <v/>
      </c>
      <c r="M9" s="208" t="str">
        <f t="shared" si="5"/>
        <v/>
      </c>
      <c r="N9" s="208" t="str">
        <f t="shared" si="5"/>
        <v/>
      </c>
      <c r="O9" s="208" t="str">
        <f t="shared" si="5"/>
        <v/>
      </c>
    </row>
    <row r="10" spans="1:15" x14ac:dyDescent="0.25">
      <c r="A10" s="13" t="s">
        <v>18</v>
      </c>
      <c r="B10" s="178" t="s">
        <v>17</v>
      </c>
      <c r="C10" s="179">
        <v>183</v>
      </c>
      <c r="D10" s="379">
        <v>182</v>
      </c>
      <c r="E10" s="379">
        <v>189</v>
      </c>
      <c r="F10" s="40"/>
      <c r="G10" s="40"/>
      <c r="H10" s="269"/>
      <c r="I10" s="269"/>
      <c r="J10" s="269"/>
      <c r="K10" s="269"/>
      <c r="L10" s="269"/>
      <c r="M10" s="269"/>
      <c r="N10" s="269"/>
      <c r="O10" s="304"/>
    </row>
    <row r="11" spans="1:15" x14ac:dyDescent="0.25">
      <c r="A11" s="13" t="s">
        <v>19</v>
      </c>
      <c r="B11" s="173" t="s">
        <v>15</v>
      </c>
      <c r="C11" s="175">
        <f>C10/C3</f>
        <v>0.57009345794392519</v>
      </c>
      <c r="D11" s="378">
        <f>D10/D3</f>
        <v>0.53061224489795922</v>
      </c>
      <c r="E11" s="378">
        <f t="shared" ref="E11" si="6">E10/E3</f>
        <v>0.53693181818181823</v>
      </c>
      <c r="F11" s="208" t="str">
        <f>IFERROR(F10/F$3,"")</f>
        <v/>
      </c>
      <c r="G11" s="208" t="str">
        <f t="shared" ref="G11:O11" si="7">IFERROR(G10/G$3,"")</f>
        <v/>
      </c>
      <c r="H11" s="208" t="str">
        <f t="shared" si="7"/>
        <v/>
      </c>
      <c r="I11" s="208" t="str">
        <f t="shared" si="7"/>
        <v/>
      </c>
      <c r="J11" s="208" t="str">
        <f t="shared" si="7"/>
        <v/>
      </c>
      <c r="K11" s="208" t="str">
        <f t="shared" si="7"/>
        <v/>
      </c>
      <c r="L11" s="208" t="str">
        <f t="shared" si="7"/>
        <v/>
      </c>
      <c r="M11" s="208" t="str">
        <f t="shared" si="7"/>
        <v/>
      </c>
      <c r="N11" s="208" t="str">
        <f t="shared" si="7"/>
        <v/>
      </c>
      <c r="O11" s="208" t="str">
        <f t="shared" si="7"/>
        <v/>
      </c>
    </row>
    <row r="12" spans="1:15" x14ac:dyDescent="0.25">
      <c r="A12" s="13" t="s">
        <v>20</v>
      </c>
      <c r="B12" s="180" t="s">
        <v>38</v>
      </c>
      <c r="C12" s="179">
        <v>19</v>
      </c>
      <c r="D12" s="379">
        <v>24</v>
      </c>
      <c r="E12" s="379">
        <v>22</v>
      </c>
      <c r="F12" s="40"/>
      <c r="G12" s="40"/>
      <c r="H12" s="269"/>
      <c r="I12" s="269"/>
      <c r="J12" s="269"/>
      <c r="K12" s="269"/>
      <c r="L12" s="269"/>
      <c r="M12" s="269"/>
      <c r="N12" s="269"/>
      <c r="O12" s="304"/>
    </row>
    <row r="13" spans="1:15" x14ac:dyDescent="0.25">
      <c r="A13" s="13" t="s">
        <v>21</v>
      </c>
      <c r="B13" s="173" t="s">
        <v>15</v>
      </c>
      <c r="C13" s="175">
        <f>C12/C3</f>
        <v>5.9190031152647975E-2</v>
      </c>
      <c r="D13" s="378">
        <f>D12/D3</f>
        <v>6.9970845481049565E-2</v>
      </c>
      <c r="E13" s="378">
        <f t="shared" ref="E13" si="8">E12/E3</f>
        <v>6.25E-2</v>
      </c>
      <c r="F13" s="208" t="str">
        <f>IFERROR(F12/F$3,"")</f>
        <v/>
      </c>
      <c r="G13" s="208" t="str">
        <f t="shared" ref="G13:O13" si="9">IFERROR(G12/G$3,"")</f>
        <v/>
      </c>
      <c r="H13" s="208" t="str">
        <f t="shared" si="9"/>
        <v/>
      </c>
      <c r="I13" s="208" t="str">
        <f t="shared" si="9"/>
        <v/>
      </c>
      <c r="J13" s="208" t="str">
        <f t="shared" si="9"/>
        <v/>
      </c>
      <c r="K13" s="208" t="str">
        <f t="shared" si="9"/>
        <v/>
      </c>
      <c r="L13" s="208" t="str">
        <f t="shared" si="9"/>
        <v/>
      </c>
      <c r="M13" s="208" t="str">
        <f t="shared" si="9"/>
        <v/>
      </c>
      <c r="N13" s="208" t="str">
        <f t="shared" si="9"/>
        <v/>
      </c>
      <c r="O13" s="208" t="str">
        <f t="shared" si="9"/>
        <v/>
      </c>
    </row>
    <row r="14" spans="1:15" x14ac:dyDescent="0.25">
      <c r="A14" s="13" t="s">
        <v>22</v>
      </c>
      <c r="B14" s="178" t="s">
        <v>39</v>
      </c>
      <c r="C14" s="179">
        <v>63</v>
      </c>
      <c r="D14" s="379">
        <v>67</v>
      </c>
      <c r="E14" s="379">
        <v>74</v>
      </c>
      <c r="F14" s="40"/>
      <c r="G14" s="40"/>
      <c r="H14" s="269"/>
      <c r="I14" s="269"/>
      <c r="J14" s="269"/>
      <c r="K14" s="269"/>
      <c r="L14" s="269"/>
      <c r="M14" s="269"/>
      <c r="N14" s="269"/>
      <c r="O14" s="304"/>
    </row>
    <row r="15" spans="1:15" x14ac:dyDescent="0.25">
      <c r="A15" s="13" t="s">
        <v>23</v>
      </c>
      <c r="B15" s="173" t="s">
        <v>15</v>
      </c>
      <c r="C15" s="175">
        <f>C14/C3</f>
        <v>0.19626168224299065</v>
      </c>
      <c r="D15" s="378">
        <f>D14/D3</f>
        <v>0.19533527696793002</v>
      </c>
      <c r="E15" s="378">
        <f t="shared" ref="E15" si="10">E14/E3</f>
        <v>0.21022727272727273</v>
      </c>
      <c r="F15" s="208" t="str">
        <f>IFERROR(F14/F$3,"")</f>
        <v/>
      </c>
      <c r="G15" s="208" t="str">
        <f t="shared" ref="G15:O15" si="11">IFERROR(G14/G$3,"")</f>
        <v/>
      </c>
      <c r="H15" s="208" t="str">
        <f t="shared" si="11"/>
        <v/>
      </c>
      <c r="I15" s="208" t="str">
        <f t="shared" si="11"/>
        <v/>
      </c>
      <c r="J15" s="208" t="str">
        <f t="shared" si="11"/>
        <v/>
      </c>
      <c r="K15" s="208" t="str">
        <f t="shared" si="11"/>
        <v/>
      </c>
      <c r="L15" s="208" t="str">
        <f t="shared" si="11"/>
        <v/>
      </c>
      <c r="M15" s="208" t="str">
        <f t="shared" si="11"/>
        <v/>
      </c>
      <c r="N15" s="208" t="str">
        <f t="shared" si="11"/>
        <v/>
      </c>
      <c r="O15" s="208" t="str">
        <f t="shared" si="11"/>
        <v/>
      </c>
    </row>
    <row r="16" spans="1:15" x14ac:dyDescent="0.25">
      <c r="A16" s="13" t="s">
        <v>24</v>
      </c>
      <c r="B16" s="178" t="s">
        <v>40</v>
      </c>
      <c r="C16" s="179">
        <v>56</v>
      </c>
      <c r="D16" s="379">
        <v>65</v>
      </c>
      <c r="E16" s="379">
        <v>61</v>
      </c>
      <c r="F16" s="40"/>
      <c r="G16" s="40"/>
      <c r="H16" s="269"/>
      <c r="I16" s="269"/>
      <c r="J16" s="269"/>
      <c r="K16" s="269"/>
      <c r="L16" s="269"/>
      <c r="M16" s="269"/>
      <c r="N16" s="269"/>
      <c r="O16" s="304"/>
    </row>
    <row r="17" spans="1:15" x14ac:dyDescent="0.25">
      <c r="A17" s="13" t="s">
        <v>25</v>
      </c>
      <c r="B17" s="181" t="s">
        <v>15</v>
      </c>
      <c r="C17" s="175">
        <f>C16/C3</f>
        <v>0.17445482866043613</v>
      </c>
      <c r="D17" s="378">
        <f>D16/D3</f>
        <v>0.18950437317784258</v>
      </c>
      <c r="E17" s="378">
        <f t="shared" ref="E17" si="12">E16/E3</f>
        <v>0.17329545454545456</v>
      </c>
      <c r="F17" s="208" t="str">
        <f>IFERROR(F16/F$3,"")</f>
        <v/>
      </c>
      <c r="G17" s="208" t="str">
        <f t="shared" ref="G17:O17" si="13">IFERROR(G16/G$3,"")</f>
        <v/>
      </c>
      <c r="H17" s="208" t="str">
        <f t="shared" si="13"/>
        <v/>
      </c>
      <c r="I17" s="208" t="str">
        <f t="shared" si="13"/>
        <v/>
      </c>
      <c r="J17" s="208" t="str">
        <f t="shared" si="13"/>
        <v/>
      </c>
      <c r="K17" s="208" t="str">
        <f t="shared" si="13"/>
        <v/>
      </c>
      <c r="L17" s="208" t="str">
        <f t="shared" si="13"/>
        <v/>
      </c>
      <c r="M17" s="208" t="str">
        <f t="shared" si="13"/>
        <v/>
      </c>
      <c r="N17" s="208" t="str">
        <f t="shared" si="13"/>
        <v/>
      </c>
      <c r="O17" s="208" t="str">
        <f t="shared" si="13"/>
        <v/>
      </c>
    </row>
    <row r="18" spans="1:15" x14ac:dyDescent="0.25">
      <c r="A18" s="13" t="s">
        <v>26</v>
      </c>
      <c r="B18" s="178" t="s">
        <v>124</v>
      </c>
      <c r="C18" s="179">
        <v>48</v>
      </c>
      <c r="D18" s="379">
        <v>44</v>
      </c>
      <c r="E18" s="379">
        <v>44</v>
      </c>
      <c r="F18" s="40"/>
      <c r="G18" s="40"/>
      <c r="H18" s="269"/>
      <c r="I18" s="269"/>
      <c r="J18" s="269"/>
      <c r="K18" s="269"/>
      <c r="L18" s="269"/>
      <c r="M18" s="269"/>
      <c r="N18" s="269"/>
      <c r="O18" s="304"/>
    </row>
    <row r="19" spans="1:15" ht="15.75" thickBot="1" x14ac:dyDescent="0.3">
      <c r="A19" s="13" t="s">
        <v>27</v>
      </c>
      <c r="B19" s="182" t="s">
        <v>15</v>
      </c>
      <c r="C19" s="183">
        <f>C18/C3</f>
        <v>0.14953271028037382</v>
      </c>
      <c r="D19" s="380">
        <f>D18/D3</f>
        <v>0.1282798833819242</v>
      </c>
      <c r="E19" s="380">
        <f t="shared" ref="E19" si="14">E18/E3</f>
        <v>0.125</v>
      </c>
      <c r="F19" s="208" t="str">
        <f>IFERROR(F18/F$3,"")</f>
        <v/>
      </c>
      <c r="G19" s="208" t="str">
        <f t="shared" ref="G19:O19" si="15">IFERROR(G18/G$3,"")</f>
        <v/>
      </c>
      <c r="H19" s="208" t="str">
        <f t="shared" si="15"/>
        <v/>
      </c>
      <c r="I19" s="208" t="str">
        <f t="shared" si="15"/>
        <v/>
      </c>
      <c r="J19" s="208" t="str">
        <f t="shared" si="15"/>
        <v/>
      </c>
      <c r="K19" s="208" t="str">
        <f t="shared" si="15"/>
        <v/>
      </c>
      <c r="L19" s="208" t="str">
        <f t="shared" si="15"/>
        <v/>
      </c>
      <c r="M19" s="208" t="str">
        <f t="shared" si="15"/>
        <v/>
      </c>
      <c r="N19" s="208" t="str">
        <f t="shared" si="15"/>
        <v/>
      </c>
      <c r="O19" s="208" t="str">
        <f t="shared" si="15"/>
        <v/>
      </c>
    </row>
    <row r="20" spans="1:15" ht="20.100000000000001" customHeight="1" thickBot="1" x14ac:dyDescent="0.3">
      <c r="A20" s="20" t="s">
        <v>286</v>
      </c>
      <c r="C20" s="18"/>
      <c r="D20" s="18"/>
      <c r="E20" s="18"/>
      <c r="F20" s="18"/>
      <c r="G20" s="18"/>
      <c r="H20" s="18"/>
      <c r="I20" s="18"/>
      <c r="J20" s="18"/>
      <c r="K20" s="153"/>
      <c r="L20" s="18"/>
      <c r="M20" s="18"/>
      <c r="N20" s="18"/>
      <c r="O20" s="18"/>
    </row>
    <row r="21" spans="1:15" ht="48" thickBot="1" x14ac:dyDescent="0.3">
      <c r="A21" s="59" t="s">
        <v>6</v>
      </c>
      <c r="B21" s="50" t="s">
        <v>0</v>
      </c>
      <c r="C21" s="51" t="s">
        <v>372</v>
      </c>
      <c r="D21" s="51" t="s">
        <v>373</v>
      </c>
      <c r="E21" s="51" t="s">
        <v>374</v>
      </c>
      <c r="F21" s="51" t="s">
        <v>375</v>
      </c>
      <c r="G21" s="51" t="s">
        <v>376</v>
      </c>
      <c r="H21" s="51" t="s">
        <v>377</v>
      </c>
      <c r="I21" s="51" t="s">
        <v>378</v>
      </c>
      <c r="J21" s="51" t="s">
        <v>379</v>
      </c>
      <c r="K21" s="51" t="s">
        <v>380</v>
      </c>
      <c r="L21" s="51" t="s">
        <v>381</v>
      </c>
      <c r="M21" s="51" t="s">
        <v>382</v>
      </c>
      <c r="N21" s="51" t="s">
        <v>383</v>
      </c>
      <c r="O21" s="52" t="s">
        <v>105</v>
      </c>
    </row>
    <row r="22" spans="1:15" ht="15.75" thickBot="1" x14ac:dyDescent="0.3">
      <c r="A22" s="10" t="s">
        <v>28</v>
      </c>
      <c r="B22" s="9" t="s">
        <v>291</v>
      </c>
      <c r="C22" s="381">
        <v>70</v>
      </c>
      <c r="D22" s="441">
        <v>58</v>
      </c>
      <c r="E22" s="9"/>
      <c r="F22" s="9"/>
      <c r="G22" s="270"/>
      <c r="H22" s="270"/>
      <c r="I22" s="270"/>
      <c r="J22" s="270"/>
      <c r="K22" s="270"/>
      <c r="L22" s="270"/>
      <c r="M22" s="270"/>
      <c r="N22" s="270"/>
      <c r="O22" s="8">
        <f>SUM(C22:N22)</f>
        <v>128</v>
      </c>
    </row>
    <row r="23" spans="1:15" x14ac:dyDescent="0.25">
      <c r="A23" s="10" t="s">
        <v>29</v>
      </c>
      <c r="B23" s="185" t="s">
        <v>44</v>
      </c>
      <c r="C23" s="382">
        <v>20</v>
      </c>
      <c r="D23" s="377">
        <v>19</v>
      </c>
      <c r="E23" s="177"/>
      <c r="F23" s="177"/>
      <c r="G23" s="268"/>
      <c r="H23" s="268"/>
      <c r="I23" s="268"/>
      <c r="J23" s="268"/>
      <c r="K23" s="268"/>
      <c r="L23" s="268"/>
      <c r="M23" s="268"/>
      <c r="N23" s="303"/>
      <c r="O23" s="185">
        <f>SUM(C23:N23)</f>
        <v>39</v>
      </c>
    </row>
    <row r="24" spans="1:15" x14ac:dyDescent="0.25">
      <c r="A24" s="10" t="s">
        <v>30</v>
      </c>
      <c r="B24" s="158" t="s">
        <v>69</v>
      </c>
      <c r="C24" s="383">
        <f>C23/C22</f>
        <v>0.2857142857142857</v>
      </c>
      <c r="D24" s="383">
        <f>D23/D22</f>
        <v>0.32758620689655171</v>
      </c>
      <c r="E24" s="186" t="str">
        <f>IFERROR(E23/E$22,"")</f>
        <v/>
      </c>
      <c r="F24" s="186" t="str">
        <f t="shared" ref="F24:N24" si="16">IFERROR(F23/F$22,"")</f>
        <v/>
      </c>
      <c r="G24" s="186" t="str">
        <f t="shared" si="16"/>
        <v/>
      </c>
      <c r="H24" s="186" t="str">
        <f t="shared" si="16"/>
        <v/>
      </c>
      <c r="I24" s="186" t="str">
        <f t="shared" si="16"/>
        <v/>
      </c>
      <c r="J24" s="186" t="str">
        <f t="shared" si="16"/>
        <v/>
      </c>
      <c r="K24" s="186" t="str">
        <f t="shared" si="16"/>
        <v/>
      </c>
      <c r="L24" s="186" t="str">
        <f t="shared" si="16"/>
        <v/>
      </c>
      <c r="M24" s="186" t="str">
        <f t="shared" si="16"/>
        <v/>
      </c>
      <c r="N24" s="186" t="str">
        <f t="shared" si="16"/>
        <v/>
      </c>
      <c r="O24" s="187">
        <f>O23/O22</f>
        <v>0.3046875</v>
      </c>
    </row>
    <row r="25" spans="1:15" x14ac:dyDescent="0.25">
      <c r="A25" s="10" t="s">
        <v>31</v>
      </c>
      <c r="B25" s="81" t="s">
        <v>339</v>
      </c>
      <c r="C25" s="392">
        <v>34</v>
      </c>
      <c r="D25" s="392">
        <v>29</v>
      </c>
      <c r="E25" s="73"/>
      <c r="F25" s="73"/>
      <c r="G25" s="271"/>
      <c r="H25" s="271"/>
      <c r="I25" s="271"/>
      <c r="J25" s="271"/>
      <c r="K25" s="271"/>
      <c r="L25" s="271"/>
      <c r="M25" s="271"/>
      <c r="N25" s="305"/>
      <c r="O25" s="81">
        <f>SUM(C25:N25)</f>
        <v>63</v>
      </c>
    </row>
    <row r="26" spans="1:15" x14ac:dyDescent="0.25">
      <c r="A26" s="10" t="s">
        <v>32</v>
      </c>
      <c r="B26" s="158" t="s">
        <v>69</v>
      </c>
      <c r="C26" s="383">
        <f>C25/C22</f>
        <v>0.48571428571428571</v>
      </c>
      <c r="D26" s="383">
        <f>D25/D22</f>
        <v>0.5</v>
      </c>
      <c r="E26" s="186" t="str">
        <f>IFERROR(E25/E$22,"")</f>
        <v/>
      </c>
      <c r="F26" s="186" t="str">
        <f t="shared" ref="F26:N26" si="17">IFERROR(F25/F$22,"")</f>
        <v/>
      </c>
      <c r="G26" s="186" t="str">
        <f t="shared" si="17"/>
        <v/>
      </c>
      <c r="H26" s="186" t="str">
        <f t="shared" si="17"/>
        <v/>
      </c>
      <c r="I26" s="186" t="str">
        <f t="shared" si="17"/>
        <v/>
      </c>
      <c r="J26" s="186" t="str">
        <f t="shared" si="17"/>
        <v/>
      </c>
      <c r="K26" s="186" t="str">
        <f t="shared" si="17"/>
        <v/>
      </c>
      <c r="L26" s="186" t="str">
        <f t="shared" si="17"/>
        <v/>
      </c>
      <c r="M26" s="186" t="str">
        <f t="shared" si="17"/>
        <v/>
      </c>
      <c r="N26" s="186" t="str">
        <f t="shared" si="17"/>
        <v/>
      </c>
      <c r="O26" s="187">
        <f>O25/O22</f>
        <v>0.4921875</v>
      </c>
    </row>
    <row r="27" spans="1:15" x14ac:dyDescent="0.25">
      <c r="A27" s="10" t="s">
        <v>33</v>
      </c>
      <c r="B27" s="81" t="s">
        <v>287</v>
      </c>
      <c r="C27" s="392">
        <v>63</v>
      </c>
      <c r="D27" s="379">
        <v>56</v>
      </c>
      <c r="E27" s="40"/>
      <c r="F27" s="40"/>
      <c r="G27" s="269"/>
      <c r="H27" s="269"/>
      <c r="I27" s="269"/>
      <c r="J27" s="269"/>
      <c r="K27" s="269"/>
      <c r="L27" s="269"/>
      <c r="M27" s="269"/>
      <c r="N27" s="304"/>
      <c r="O27" s="81">
        <f>SUM(C27:N27)</f>
        <v>119</v>
      </c>
    </row>
    <row r="28" spans="1:15" x14ac:dyDescent="0.25">
      <c r="A28" s="10" t="s">
        <v>34</v>
      </c>
      <c r="B28" s="158" t="s">
        <v>69</v>
      </c>
      <c r="C28" s="383">
        <f>C27/C22</f>
        <v>0.9</v>
      </c>
      <c r="D28" s="383">
        <f t="shared" ref="D28" si="18">D27/D22</f>
        <v>0.96551724137931039</v>
      </c>
      <c r="E28" s="186" t="str">
        <f>IFERROR(E27/E$22,"")</f>
        <v/>
      </c>
      <c r="F28" s="186" t="str">
        <f t="shared" ref="F28:N28" si="19">IFERROR(F27/F$22,"")</f>
        <v/>
      </c>
      <c r="G28" s="186" t="str">
        <f t="shared" si="19"/>
        <v/>
      </c>
      <c r="H28" s="186" t="str">
        <f t="shared" si="19"/>
        <v/>
      </c>
      <c r="I28" s="186" t="str">
        <f t="shared" si="19"/>
        <v/>
      </c>
      <c r="J28" s="186" t="str">
        <f t="shared" si="19"/>
        <v/>
      </c>
      <c r="K28" s="186" t="str">
        <f t="shared" si="19"/>
        <v/>
      </c>
      <c r="L28" s="186" t="str">
        <f t="shared" si="19"/>
        <v/>
      </c>
      <c r="M28" s="186" t="str">
        <f t="shared" si="19"/>
        <v/>
      </c>
      <c r="N28" s="186" t="str">
        <f t="shared" si="19"/>
        <v/>
      </c>
      <c r="O28" s="187">
        <f>O27/O22</f>
        <v>0.9296875</v>
      </c>
    </row>
    <row r="29" spans="1:15" x14ac:dyDescent="0.25">
      <c r="A29" s="10" t="s">
        <v>35</v>
      </c>
      <c r="B29" s="81" t="s">
        <v>163</v>
      </c>
      <c r="C29" s="392">
        <v>2</v>
      </c>
      <c r="D29" s="379">
        <v>3</v>
      </c>
      <c r="E29" s="40"/>
      <c r="F29" s="40"/>
      <c r="G29" s="269"/>
      <c r="H29" s="269"/>
      <c r="I29" s="269"/>
      <c r="J29" s="269"/>
      <c r="K29" s="269"/>
      <c r="L29" s="269"/>
      <c r="M29" s="269"/>
      <c r="N29" s="304"/>
      <c r="O29" s="81">
        <f>SUM(C29:N29)</f>
        <v>5</v>
      </c>
    </row>
    <row r="30" spans="1:15" x14ac:dyDescent="0.25">
      <c r="A30" s="10" t="s">
        <v>36</v>
      </c>
      <c r="B30" s="158" t="s">
        <v>69</v>
      </c>
      <c r="C30" s="383">
        <f>C29/C22</f>
        <v>2.8571428571428571E-2</v>
      </c>
      <c r="D30" s="383">
        <f t="shared" ref="D30" si="20">D29/D22</f>
        <v>5.1724137931034482E-2</v>
      </c>
      <c r="E30" s="186" t="str">
        <f>IFERROR(E29/E$22,"")</f>
        <v/>
      </c>
      <c r="F30" s="186" t="str">
        <f t="shared" ref="F30:N30" si="21">IFERROR(F29/F$22,"")</f>
        <v/>
      </c>
      <c r="G30" s="186" t="str">
        <f t="shared" si="21"/>
        <v/>
      </c>
      <c r="H30" s="186" t="str">
        <f t="shared" si="21"/>
        <v/>
      </c>
      <c r="I30" s="186" t="str">
        <f t="shared" si="21"/>
        <v/>
      </c>
      <c r="J30" s="186" t="str">
        <f t="shared" si="21"/>
        <v/>
      </c>
      <c r="K30" s="186" t="str">
        <f t="shared" si="21"/>
        <v/>
      </c>
      <c r="L30" s="186" t="str">
        <f t="shared" si="21"/>
        <v/>
      </c>
      <c r="M30" s="186" t="str">
        <f t="shared" si="21"/>
        <v/>
      </c>
      <c r="N30" s="186" t="str">
        <f t="shared" si="21"/>
        <v/>
      </c>
      <c r="O30" s="187">
        <f>O29/O22</f>
        <v>3.90625E-2</v>
      </c>
    </row>
    <row r="31" spans="1:15" x14ac:dyDescent="0.25">
      <c r="A31" s="10" t="s">
        <v>37</v>
      </c>
      <c r="B31" s="81" t="s">
        <v>132</v>
      </c>
      <c r="C31" s="379">
        <f>C22-C27</f>
        <v>7</v>
      </c>
      <c r="D31" s="379">
        <f>D22-D27</f>
        <v>2</v>
      </c>
      <c r="E31" s="40"/>
      <c r="F31" s="40"/>
      <c r="G31" s="269"/>
      <c r="H31" s="269"/>
      <c r="I31" s="269"/>
      <c r="J31" s="269"/>
      <c r="K31" s="269"/>
      <c r="L31" s="269"/>
      <c r="M31" s="269"/>
      <c r="N31" s="269"/>
      <c r="O31" s="81">
        <f>SUM(C31:N31)</f>
        <v>9</v>
      </c>
    </row>
    <row r="32" spans="1:15" x14ac:dyDescent="0.25">
      <c r="A32" s="10" t="s">
        <v>46</v>
      </c>
      <c r="B32" s="158" t="s">
        <v>69</v>
      </c>
      <c r="C32" s="383">
        <f>C31/C22</f>
        <v>0.1</v>
      </c>
      <c r="D32" s="383">
        <f t="shared" ref="D32" si="22">D31/D22</f>
        <v>3.4482758620689655E-2</v>
      </c>
      <c r="E32" s="186" t="str">
        <f>IFERROR(E31/E$22,"")</f>
        <v/>
      </c>
      <c r="F32" s="186" t="str">
        <f t="shared" ref="F32:N32" si="23">IFERROR(F31/F$22,"")</f>
        <v/>
      </c>
      <c r="G32" s="186" t="str">
        <f t="shared" si="23"/>
        <v/>
      </c>
      <c r="H32" s="186" t="str">
        <f t="shared" si="23"/>
        <v/>
      </c>
      <c r="I32" s="186" t="str">
        <f t="shared" si="23"/>
        <v/>
      </c>
      <c r="J32" s="186" t="str">
        <f t="shared" si="23"/>
        <v/>
      </c>
      <c r="K32" s="186" t="str">
        <f t="shared" si="23"/>
        <v/>
      </c>
      <c r="L32" s="186" t="str">
        <f t="shared" si="23"/>
        <v/>
      </c>
      <c r="M32" s="186" t="str">
        <f t="shared" si="23"/>
        <v/>
      </c>
      <c r="N32" s="186" t="str">
        <f t="shared" si="23"/>
        <v/>
      </c>
      <c r="O32" s="187">
        <f>O31/O22</f>
        <v>7.03125E-2</v>
      </c>
    </row>
    <row r="33" spans="1:15" ht="25.5" customHeight="1" x14ac:dyDescent="0.25">
      <c r="A33" s="10" t="s">
        <v>47</v>
      </c>
      <c r="B33" s="188" t="s">
        <v>67</v>
      </c>
      <c r="C33" s="392">
        <v>10</v>
      </c>
      <c r="D33" s="379">
        <v>4</v>
      </c>
      <c r="E33" s="40"/>
      <c r="F33" s="40"/>
      <c r="G33" s="269"/>
      <c r="H33" s="269"/>
      <c r="I33" s="269"/>
      <c r="J33" s="269"/>
      <c r="K33" s="269"/>
      <c r="L33" s="269"/>
      <c r="M33" s="269"/>
      <c r="N33" s="304"/>
      <c r="O33" s="81">
        <f>SUM(C33:N33)</f>
        <v>14</v>
      </c>
    </row>
    <row r="34" spans="1:15" ht="10.5" customHeight="1" x14ac:dyDescent="0.25">
      <c r="A34" s="10" t="s">
        <v>48</v>
      </c>
      <c r="B34" s="158" t="s">
        <v>69</v>
      </c>
      <c r="C34" s="383">
        <f>C33/C22</f>
        <v>0.14285714285714285</v>
      </c>
      <c r="D34" s="383">
        <f t="shared" ref="D34" si="24">D33/D22</f>
        <v>6.8965517241379309E-2</v>
      </c>
      <c r="E34" s="186" t="str">
        <f>IFERROR(E33/E$22,"")</f>
        <v/>
      </c>
      <c r="F34" s="186" t="str">
        <f t="shared" ref="F34:N34" si="25">IFERROR(F33/F$22,"")</f>
        <v/>
      </c>
      <c r="G34" s="186" t="str">
        <f t="shared" si="25"/>
        <v/>
      </c>
      <c r="H34" s="186" t="str">
        <f t="shared" si="25"/>
        <v/>
      </c>
      <c r="I34" s="186" t="str">
        <f t="shared" si="25"/>
        <v/>
      </c>
      <c r="J34" s="186" t="str">
        <f t="shared" si="25"/>
        <v/>
      </c>
      <c r="K34" s="186" t="str">
        <f t="shared" si="25"/>
        <v/>
      </c>
      <c r="L34" s="186" t="str">
        <f t="shared" si="25"/>
        <v/>
      </c>
      <c r="M34" s="186" t="str">
        <f t="shared" si="25"/>
        <v/>
      </c>
      <c r="N34" s="186" t="str">
        <f t="shared" si="25"/>
        <v/>
      </c>
      <c r="O34" s="187">
        <f>O33/O22</f>
        <v>0.109375</v>
      </c>
    </row>
    <row r="35" spans="1:15" x14ac:dyDescent="0.25">
      <c r="A35" s="10" t="s">
        <v>49</v>
      </c>
      <c r="B35" s="81" t="s">
        <v>288</v>
      </c>
      <c r="C35" s="392">
        <v>15</v>
      </c>
      <c r="D35" s="379">
        <v>14</v>
      </c>
      <c r="E35" s="40"/>
      <c r="F35" s="40"/>
      <c r="G35" s="269"/>
      <c r="H35" s="269"/>
      <c r="I35" s="269"/>
      <c r="J35" s="269"/>
      <c r="K35" s="269"/>
      <c r="L35" s="269"/>
      <c r="M35" s="269"/>
      <c r="N35" s="304"/>
      <c r="O35" s="81">
        <f>SUM(C35:N35)</f>
        <v>29</v>
      </c>
    </row>
    <row r="36" spans="1:15" x14ac:dyDescent="0.25">
      <c r="A36" s="10" t="s">
        <v>50</v>
      </c>
      <c r="B36" s="189" t="s">
        <v>69</v>
      </c>
      <c r="C36" s="383">
        <f>C35/C22</f>
        <v>0.21428571428571427</v>
      </c>
      <c r="D36" s="383">
        <f t="shared" ref="D36" si="26">D35/D22</f>
        <v>0.2413793103448276</v>
      </c>
      <c r="E36" s="186" t="str">
        <f>IFERROR(E35/E$22,"")</f>
        <v/>
      </c>
      <c r="F36" s="186" t="str">
        <f t="shared" ref="F36:N36" si="27">IFERROR(F35/F$22,"")</f>
        <v/>
      </c>
      <c r="G36" s="186" t="str">
        <f t="shared" si="27"/>
        <v/>
      </c>
      <c r="H36" s="186" t="str">
        <f t="shared" si="27"/>
        <v/>
      </c>
      <c r="I36" s="186" t="str">
        <f t="shared" si="27"/>
        <v/>
      </c>
      <c r="J36" s="186" t="str">
        <f t="shared" si="27"/>
        <v/>
      </c>
      <c r="K36" s="186" t="str">
        <f t="shared" si="27"/>
        <v/>
      </c>
      <c r="L36" s="186" t="str">
        <f t="shared" si="27"/>
        <v/>
      </c>
      <c r="M36" s="186" t="str">
        <f t="shared" si="27"/>
        <v/>
      </c>
      <c r="N36" s="186" t="str">
        <f t="shared" si="27"/>
        <v/>
      </c>
      <c r="O36" s="187">
        <f>O35/O22</f>
        <v>0.2265625</v>
      </c>
    </row>
    <row r="37" spans="1:15" x14ac:dyDescent="0.25">
      <c r="A37" s="10" t="s">
        <v>51</v>
      </c>
      <c r="B37" s="81" t="s">
        <v>289</v>
      </c>
      <c r="C37" s="384">
        <v>16</v>
      </c>
      <c r="D37" s="379">
        <v>5</v>
      </c>
      <c r="E37" s="40"/>
      <c r="F37" s="40"/>
      <c r="G37" s="269"/>
      <c r="H37" s="269"/>
      <c r="I37" s="269"/>
      <c r="J37" s="269"/>
      <c r="K37" s="269"/>
      <c r="L37" s="269"/>
      <c r="M37" s="269"/>
      <c r="N37" s="304"/>
      <c r="O37" s="81">
        <f>SUM(C37:N37)</f>
        <v>21</v>
      </c>
    </row>
    <row r="38" spans="1:15" x14ac:dyDescent="0.25">
      <c r="A38" s="10" t="s">
        <v>52</v>
      </c>
      <c r="B38" s="189" t="s">
        <v>69</v>
      </c>
      <c r="C38" s="405">
        <f>C37/C22</f>
        <v>0.22857142857142856</v>
      </c>
      <c r="D38" s="378">
        <f t="shared" ref="D38" si="28">D37/D22</f>
        <v>8.6206896551724144E-2</v>
      </c>
      <c r="E38" s="186" t="str">
        <f>IFERROR(E37/E$22,"")</f>
        <v/>
      </c>
      <c r="F38" s="186" t="str">
        <f t="shared" ref="F38:N38" si="29">IFERROR(F37/F$22,"")</f>
        <v/>
      </c>
      <c r="G38" s="186" t="str">
        <f t="shared" si="29"/>
        <v/>
      </c>
      <c r="H38" s="186" t="str">
        <f t="shared" si="29"/>
        <v/>
      </c>
      <c r="I38" s="186" t="str">
        <f t="shared" si="29"/>
        <v/>
      </c>
      <c r="J38" s="186" t="str">
        <f t="shared" si="29"/>
        <v/>
      </c>
      <c r="K38" s="186" t="str">
        <f t="shared" si="29"/>
        <v/>
      </c>
      <c r="L38" s="186" t="str">
        <f t="shared" si="29"/>
        <v/>
      </c>
      <c r="M38" s="186" t="str">
        <f t="shared" si="29"/>
        <v/>
      </c>
      <c r="N38" s="186" t="str">
        <f t="shared" si="29"/>
        <v/>
      </c>
      <c r="O38" s="187">
        <f>O37/O22</f>
        <v>0.1640625</v>
      </c>
    </row>
    <row r="39" spans="1:15" x14ac:dyDescent="0.25">
      <c r="A39" s="10" t="s">
        <v>53</v>
      </c>
      <c r="B39" s="81" t="s">
        <v>116</v>
      </c>
      <c r="C39" s="384">
        <v>1</v>
      </c>
      <c r="D39" s="379">
        <v>3</v>
      </c>
      <c r="E39" s="201"/>
      <c r="F39" s="201"/>
      <c r="G39" s="342"/>
      <c r="H39" s="342"/>
      <c r="I39" s="342"/>
      <c r="J39" s="342"/>
      <c r="K39" s="342"/>
      <c r="L39" s="342"/>
      <c r="M39" s="342"/>
      <c r="N39" s="375"/>
      <c r="O39" s="81">
        <f>SUM(C39:N39)</f>
        <v>4</v>
      </c>
    </row>
    <row r="40" spans="1:15" ht="15.75" thickBot="1" x14ac:dyDescent="0.3">
      <c r="A40" s="10" t="s">
        <v>54</v>
      </c>
      <c r="B40" s="206" t="s">
        <v>69</v>
      </c>
      <c r="C40" s="383">
        <f>C39/C22</f>
        <v>1.4285714285714285E-2</v>
      </c>
      <c r="D40" s="383">
        <f t="shared" ref="D40" si="30">D39/D22</f>
        <v>5.1724137931034482E-2</v>
      </c>
      <c r="E40" s="186" t="str">
        <f>IFERROR(E39/E$22,"")</f>
        <v/>
      </c>
      <c r="F40" s="186" t="str">
        <f t="shared" ref="F40:N40" si="31">IFERROR(F39/F$22,"")</f>
        <v/>
      </c>
      <c r="G40" s="186" t="str">
        <f t="shared" si="31"/>
        <v/>
      </c>
      <c r="H40" s="186" t="str">
        <f t="shared" si="31"/>
        <v/>
      </c>
      <c r="I40" s="186" t="str">
        <f t="shared" si="31"/>
        <v/>
      </c>
      <c r="J40" s="186" t="str">
        <f t="shared" si="31"/>
        <v/>
      </c>
      <c r="K40" s="186" t="str">
        <f t="shared" si="31"/>
        <v/>
      </c>
      <c r="L40" s="186" t="str">
        <f t="shared" si="31"/>
        <v/>
      </c>
      <c r="M40" s="186" t="str">
        <f t="shared" si="31"/>
        <v/>
      </c>
      <c r="N40" s="186" t="str">
        <f t="shared" si="31"/>
        <v/>
      </c>
      <c r="O40" s="187">
        <f>O39/O22</f>
        <v>3.125E-2</v>
      </c>
    </row>
    <row r="41" spans="1:15" ht="26.25" thickTop="1" thickBot="1" x14ac:dyDescent="0.3">
      <c r="A41" s="10" t="s">
        <v>55</v>
      </c>
      <c r="B41" s="31" t="s">
        <v>71</v>
      </c>
      <c r="C41" s="386">
        <v>53</v>
      </c>
      <c r="D41" s="386">
        <v>44</v>
      </c>
      <c r="E41" s="16"/>
      <c r="F41" s="16"/>
      <c r="G41" s="343"/>
      <c r="H41" s="343"/>
      <c r="I41" s="343"/>
      <c r="J41" s="343"/>
      <c r="K41" s="343"/>
      <c r="L41" s="343"/>
      <c r="M41" s="343"/>
      <c r="N41" s="373"/>
      <c r="O41" s="236">
        <f>SUM(C41:N41)</f>
        <v>97</v>
      </c>
    </row>
    <row r="42" spans="1:15" ht="15.75" thickTop="1" x14ac:dyDescent="0.25">
      <c r="A42" s="10" t="s">
        <v>56</v>
      </c>
      <c r="B42" s="190" t="s">
        <v>164</v>
      </c>
      <c r="C42" s="387">
        <v>22</v>
      </c>
      <c r="D42" s="407">
        <v>21</v>
      </c>
      <c r="E42" s="191"/>
      <c r="F42" s="191"/>
      <c r="G42" s="344"/>
      <c r="H42" s="344"/>
      <c r="I42" s="344"/>
      <c r="J42" s="344"/>
      <c r="K42" s="344"/>
      <c r="L42" s="369"/>
      <c r="M42" s="344"/>
      <c r="N42" s="374"/>
      <c r="O42" s="190">
        <f>SUM(C42:N42)</f>
        <v>43</v>
      </c>
    </row>
    <row r="43" spans="1:15" x14ac:dyDescent="0.25">
      <c r="A43" s="10" t="s">
        <v>57</v>
      </c>
      <c r="B43" s="158" t="s">
        <v>69</v>
      </c>
      <c r="C43" s="383">
        <f>C42/C22</f>
        <v>0.31428571428571428</v>
      </c>
      <c r="D43" s="383">
        <f t="shared" ref="D43" si="32">D42/D22</f>
        <v>0.36206896551724138</v>
      </c>
      <c r="E43" s="186" t="str">
        <f>IFERROR(E42/E$22,"")</f>
        <v/>
      </c>
      <c r="F43" s="186" t="str">
        <f t="shared" ref="F43:N43" si="33">IFERROR(F42/F$22,"")</f>
        <v/>
      </c>
      <c r="G43" s="186" t="str">
        <f t="shared" si="33"/>
        <v/>
      </c>
      <c r="H43" s="186" t="str">
        <f t="shared" si="33"/>
        <v/>
      </c>
      <c r="I43" s="186" t="str">
        <f t="shared" si="33"/>
        <v/>
      </c>
      <c r="J43" s="186" t="str">
        <f t="shared" si="33"/>
        <v/>
      </c>
      <c r="K43" s="186" t="str">
        <f t="shared" si="33"/>
        <v/>
      </c>
      <c r="L43" s="186" t="str">
        <f t="shared" si="33"/>
        <v/>
      </c>
      <c r="M43" s="186" t="str">
        <f t="shared" si="33"/>
        <v/>
      </c>
      <c r="N43" s="186" t="str">
        <f t="shared" si="33"/>
        <v/>
      </c>
      <c r="O43" s="187">
        <f>O42/O22</f>
        <v>0.3359375</v>
      </c>
    </row>
    <row r="44" spans="1:15" x14ac:dyDescent="0.25">
      <c r="A44" s="10" t="s">
        <v>58</v>
      </c>
      <c r="B44" s="81" t="s">
        <v>165</v>
      </c>
      <c r="C44" s="392">
        <v>8</v>
      </c>
      <c r="D44" s="379">
        <v>11</v>
      </c>
      <c r="E44" s="40"/>
      <c r="F44" s="40"/>
      <c r="G44" s="269"/>
      <c r="H44" s="269"/>
      <c r="I44" s="269"/>
      <c r="J44" s="269"/>
      <c r="K44" s="269"/>
      <c r="L44" s="269"/>
      <c r="M44" s="269"/>
      <c r="N44" s="304"/>
      <c r="O44" s="81">
        <f>SUM(C44:N44)</f>
        <v>19</v>
      </c>
    </row>
    <row r="45" spans="1:15" x14ac:dyDescent="0.25">
      <c r="A45" s="10" t="s">
        <v>59</v>
      </c>
      <c r="B45" s="158" t="s">
        <v>69</v>
      </c>
      <c r="C45" s="383">
        <f>C44/C22</f>
        <v>0.11428571428571428</v>
      </c>
      <c r="D45" s="383">
        <f t="shared" ref="D45" si="34">D44/D22</f>
        <v>0.18965517241379309</v>
      </c>
      <c r="E45" s="186" t="str">
        <f>IFERROR(E44/E$22,"")</f>
        <v/>
      </c>
      <c r="F45" s="186" t="str">
        <f t="shared" ref="F45:N45" si="35">IFERROR(F44/F$22,"")</f>
        <v/>
      </c>
      <c r="G45" s="186" t="str">
        <f t="shared" si="35"/>
        <v/>
      </c>
      <c r="H45" s="186" t="str">
        <f t="shared" si="35"/>
        <v/>
      </c>
      <c r="I45" s="186" t="str">
        <f t="shared" si="35"/>
        <v/>
      </c>
      <c r="J45" s="186" t="str">
        <f t="shared" si="35"/>
        <v/>
      </c>
      <c r="K45" s="186" t="str">
        <f t="shared" si="35"/>
        <v/>
      </c>
      <c r="L45" s="186" t="str">
        <f t="shared" si="35"/>
        <v/>
      </c>
      <c r="M45" s="186" t="str">
        <f t="shared" si="35"/>
        <v/>
      </c>
      <c r="N45" s="186" t="str">
        <f t="shared" si="35"/>
        <v/>
      </c>
      <c r="O45" s="187">
        <f>O44/O22</f>
        <v>0.1484375</v>
      </c>
    </row>
    <row r="46" spans="1:15" x14ac:dyDescent="0.25">
      <c r="A46" s="10" t="s">
        <v>60</v>
      </c>
      <c r="B46" s="81" t="s">
        <v>166</v>
      </c>
      <c r="C46" s="392">
        <v>21</v>
      </c>
      <c r="D46" s="379">
        <v>8</v>
      </c>
      <c r="E46" s="40"/>
      <c r="F46" s="40"/>
      <c r="G46" s="269"/>
      <c r="H46" s="269"/>
      <c r="I46" s="269"/>
      <c r="J46" s="269"/>
      <c r="K46" s="269"/>
      <c r="L46" s="269"/>
      <c r="M46" s="269"/>
      <c r="N46" s="304"/>
      <c r="O46" s="81">
        <f>SUM(C46:N46)</f>
        <v>29</v>
      </c>
    </row>
    <row r="47" spans="1:15" x14ac:dyDescent="0.25">
      <c r="A47" s="10" t="s">
        <v>61</v>
      </c>
      <c r="B47" s="158" t="s">
        <v>69</v>
      </c>
      <c r="C47" s="383">
        <f>C46/C22</f>
        <v>0.3</v>
      </c>
      <c r="D47" s="383">
        <f t="shared" ref="D47" si="36">D46/D22</f>
        <v>0.13793103448275862</v>
      </c>
      <c r="E47" s="186" t="str">
        <f>IFERROR(E46/E$22,"")</f>
        <v/>
      </c>
      <c r="F47" s="186" t="str">
        <f t="shared" ref="F47:N47" si="37">IFERROR(F46/F$22,"")</f>
        <v/>
      </c>
      <c r="G47" s="186" t="str">
        <f t="shared" si="37"/>
        <v/>
      </c>
      <c r="H47" s="186" t="str">
        <f t="shared" si="37"/>
        <v/>
      </c>
      <c r="I47" s="186" t="str">
        <f t="shared" si="37"/>
        <v/>
      </c>
      <c r="J47" s="186" t="str">
        <f t="shared" si="37"/>
        <v/>
      </c>
      <c r="K47" s="186" t="str">
        <f t="shared" si="37"/>
        <v/>
      </c>
      <c r="L47" s="186" t="str">
        <f t="shared" si="37"/>
        <v/>
      </c>
      <c r="M47" s="186" t="str">
        <f t="shared" si="37"/>
        <v/>
      </c>
      <c r="N47" s="186" t="str">
        <f t="shared" si="37"/>
        <v/>
      </c>
      <c r="O47" s="187">
        <f>O46/O22</f>
        <v>0.2265625</v>
      </c>
    </row>
    <row r="48" spans="1:15" x14ac:dyDescent="0.25">
      <c r="A48" s="10" t="s">
        <v>62</v>
      </c>
      <c r="B48" s="81" t="s">
        <v>306</v>
      </c>
      <c r="C48" s="392">
        <v>1</v>
      </c>
      <c r="D48" s="379">
        <v>3</v>
      </c>
      <c r="E48" s="40"/>
      <c r="F48" s="40"/>
      <c r="G48" s="269"/>
      <c r="H48" s="269"/>
      <c r="I48" s="269"/>
      <c r="J48" s="269"/>
      <c r="K48" s="269"/>
      <c r="L48" s="269"/>
      <c r="M48" s="269"/>
      <c r="N48" s="304"/>
      <c r="O48" s="81">
        <f>SUM(C48:N48)</f>
        <v>4</v>
      </c>
    </row>
    <row r="49" spans="1:15" x14ac:dyDescent="0.25">
      <c r="A49" s="10" t="s">
        <v>63</v>
      </c>
      <c r="B49" s="158" t="s">
        <v>69</v>
      </c>
      <c r="C49" s="383">
        <f>C48/C22</f>
        <v>1.4285714285714285E-2</v>
      </c>
      <c r="D49" s="383">
        <f t="shared" ref="D49" si="38">D48/D22</f>
        <v>5.1724137931034482E-2</v>
      </c>
      <c r="E49" s="186" t="str">
        <f>IFERROR(E48/E$22,"")</f>
        <v/>
      </c>
      <c r="F49" s="186" t="str">
        <f t="shared" ref="F49:N49" si="39">IFERROR(F48/F$22,"")</f>
        <v/>
      </c>
      <c r="G49" s="186" t="str">
        <f t="shared" si="39"/>
        <v/>
      </c>
      <c r="H49" s="186" t="str">
        <f t="shared" si="39"/>
        <v/>
      </c>
      <c r="I49" s="186" t="str">
        <f t="shared" si="39"/>
        <v/>
      </c>
      <c r="J49" s="186" t="str">
        <f t="shared" si="39"/>
        <v/>
      </c>
      <c r="K49" s="186" t="str">
        <f t="shared" si="39"/>
        <v/>
      </c>
      <c r="L49" s="186" t="str">
        <f t="shared" si="39"/>
        <v/>
      </c>
      <c r="M49" s="186" t="str">
        <f t="shared" si="39"/>
        <v/>
      </c>
      <c r="N49" s="186" t="str">
        <f t="shared" si="39"/>
        <v/>
      </c>
      <c r="O49" s="187">
        <f>O48/O22</f>
        <v>3.125E-2</v>
      </c>
    </row>
    <row r="50" spans="1:15" x14ac:dyDescent="0.25">
      <c r="A50" s="10" t="s">
        <v>64</v>
      </c>
      <c r="B50" s="188" t="s">
        <v>168</v>
      </c>
      <c r="C50" s="384">
        <v>5</v>
      </c>
      <c r="D50" s="379">
        <v>4</v>
      </c>
      <c r="E50" s="40"/>
      <c r="F50" s="40"/>
      <c r="G50" s="269"/>
      <c r="H50" s="269"/>
      <c r="I50" s="269"/>
      <c r="J50" s="269"/>
      <c r="K50" s="269"/>
      <c r="L50" s="269"/>
      <c r="M50" s="269"/>
      <c r="N50" s="304"/>
      <c r="O50" s="81">
        <f>SUM(C50:N50)</f>
        <v>9</v>
      </c>
    </row>
    <row r="51" spans="1:15" x14ac:dyDescent="0.25">
      <c r="A51" s="10" t="s">
        <v>65</v>
      </c>
      <c r="B51" s="158" t="s">
        <v>69</v>
      </c>
      <c r="C51" s="383">
        <f>C50/C22</f>
        <v>7.1428571428571425E-2</v>
      </c>
      <c r="D51" s="383">
        <f t="shared" ref="D51" si="40">D50/D22</f>
        <v>6.8965517241379309E-2</v>
      </c>
      <c r="E51" s="186" t="str">
        <f>IFERROR(E50/E$22,"")</f>
        <v/>
      </c>
      <c r="F51" s="186" t="str">
        <f t="shared" ref="F51:N51" si="41">IFERROR(F50/F$22,"")</f>
        <v/>
      </c>
      <c r="G51" s="186" t="str">
        <f t="shared" si="41"/>
        <v/>
      </c>
      <c r="H51" s="186" t="str">
        <f t="shared" si="41"/>
        <v/>
      </c>
      <c r="I51" s="186" t="str">
        <f t="shared" si="41"/>
        <v/>
      </c>
      <c r="J51" s="186" t="str">
        <f t="shared" si="41"/>
        <v/>
      </c>
      <c r="K51" s="186" t="str">
        <f t="shared" si="41"/>
        <v/>
      </c>
      <c r="L51" s="186" t="str">
        <f t="shared" si="41"/>
        <v/>
      </c>
      <c r="M51" s="186" t="str">
        <f t="shared" si="41"/>
        <v/>
      </c>
      <c r="N51" s="186" t="str">
        <f t="shared" si="41"/>
        <v/>
      </c>
      <c r="O51" s="187">
        <f>O50/O22</f>
        <v>7.03125E-2</v>
      </c>
    </row>
    <row r="52" spans="1:15" ht="24.75" x14ac:dyDescent="0.25">
      <c r="A52" s="10" t="s">
        <v>155</v>
      </c>
      <c r="B52" s="188" t="s">
        <v>169</v>
      </c>
      <c r="C52" s="392">
        <v>0</v>
      </c>
      <c r="D52" s="379">
        <v>0</v>
      </c>
      <c r="E52" s="40"/>
      <c r="F52" s="40"/>
      <c r="G52" s="269"/>
      <c r="H52" s="269"/>
      <c r="I52" s="269"/>
      <c r="J52" s="269"/>
      <c r="K52" s="269"/>
      <c r="L52" s="269"/>
      <c r="M52" s="269"/>
      <c r="N52" s="304"/>
      <c r="O52" s="81">
        <f>SUM(C52:N52)</f>
        <v>0</v>
      </c>
    </row>
    <row r="53" spans="1:15" x14ac:dyDescent="0.25">
      <c r="A53" s="10" t="s">
        <v>66</v>
      </c>
      <c r="B53" s="158" t="s">
        <v>69</v>
      </c>
      <c r="C53" s="383">
        <f>C52/C22</f>
        <v>0</v>
      </c>
      <c r="D53" s="383">
        <f t="shared" ref="D53" si="42">D52/D22</f>
        <v>0</v>
      </c>
      <c r="E53" s="186" t="str">
        <f>IFERROR(E52/E$22,"")</f>
        <v/>
      </c>
      <c r="F53" s="186" t="str">
        <f t="shared" ref="F53:N53" si="43">IFERROR(F52/F$22,"")</f>
        <v/>
      </c>
      <c r="G53" s="186" t="str">
        <f t="shared" si="43"/>
        <v/>
      </c>
      <c r="H53" s="186" t="str">
        <f t="shared" si="43"/>
        <v/>
      </c>
      <c r="I53" s="186" t="str">
        <f t="shared" si="43"/>
        <v/>
      </c>
      <c r="J53" s="186" t="str">
        <f t="shared" si="43"/>
        <v/>
      </c>
      <c r="K53" s="186" t="str">
        <f t="shared" si="43"/>
        <v/>
      </c>
      <c r="L53" s="186" t="str">
        <f t="shared" si="43"/>
        <v/>
      </c>
      <c r="M53" s="186" t="str">
        <f t="shared" si="43"/>
        <v/>
      </c>
      <c r="N53" s="186" t="str">
        <f t="shared" si="43"/>
        <v/>
      </c>
      <c r="O53" s="187">
        <f>O52/O22</f>
        <v>0</v>
      </c>
    </row>
    <row r="54" spans="1:15" x14ac:dyDescent="0.25">
      <c r="A54" s="10" t="s">
        <v>72</v>
      </c>
      <c r="B54" s="81" t="s">
        <v>290</v>
      </c>
      <c r="C54" s="384">
        <v>10</v>
      </c>
      <c r="D54" s="379">
        <v>4</v>
      </c>
      <c r="E54" s="40"/>
      <c r="F54" s="40"/>
      <c r="G54" s="269"/>
      <c r="H54" s="269"/>
      <c r="I54" s="269"/>
      <c r="J54" s="269"/>
      <c r="K54" s="269"/>
      <c r="L54" s="269"/>
      <c r="M54" s="269"/>
      <c r="N54" s="304"/>
      <c r="O54" s="81">
        <f>SUM(C54:N54)</f>
        <v>14</v>
      </c>
    </row>
    <row r="55" spans="1:15" ht="15.75" thickBot="1" x14ac:dyDescent="0.3">
      <c r="A55" s="10" t="s">
        <v>73</v>
      </c>
      <c r="B55" s="161" t="s">
        <v>69</v>
      </c>
      <c r="C55" s="390">
        <f>C54/C22</f>
        <v>0.14285714285714285</v>
      </c>
      <c r="D55" s="388">
        <f t="shared" ref="D55" si="44">D54/D22</f>
        <v>6.8965517241379309E-2</v>
      </c>
      <c r="E55" s="186" t="str">
        <f>IFERROR(E54/E$22,"")</f>
        <v/>
      </c>
      <c r="F55" s="186" t="str">
        <f t="shared" ref="F55:N55" si="45">IFERROR(F54/F$22,"")</f>
        <v/>
      </c>
      <c r="G55" s="186" t="str">
        <f t="shared" si="45"/>
        <v/>
      </c>
      <c r="H55" s="186" t="str">
        <f t="shared" si="45"/>
        <v/>
      </c>
      <c r="I55" s="186" t="str">
        <f t="shared" si="45"/>
        <v/>
      </c>
      <c r="J55" s="186" t="str">
        <f t="shared" si="45"/>
        <v/>
      </c>
      <c r="K55" s="186" t="str">
        <f t="shared" si="45"/>
        <v/>
      </c>
      <c r="L55" s="186" t="str">
        <f t="shared" si="45"/>
        <v/>
      </c>
      <c r="M55" s="186" t="str">
        <f t="shared" si="45"/>
        <v/>
      </c>
      <c r="N55" s="186" t="str">
        <f t="shared" si="45"/>
        <v/>
      </c>
      <c r="O55" s="194">
        <f>O54/O22</f>
        <v>0.109375</v>
      </c>
    </row>
    <row r="56" spans="1:15" ht="20.100000000000001" customHeight="1" thickBot="1" x14ac:dyDescent="0.3">
      <c r="A56" s="21" t="s">
        <v>329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" thickBot="1" x14ac:dyDescent="0.3">
      <c r="A57" s="59" t="s">
        <v>6</v>
      </c>
      <c r="B57" s="53" t="s">
        <v>0</v>
      </c>
      <c r="C57" s="54" t="s">
        <v>372</v>
      </c>
      <c r="D57" s="54" t="s">
        <v>373</v>
      </c>
      <c r="E57" s="54" t="s">
        <v>374</v>
      </c>
      <c r="F57" s="340" t="s">
        <v>375</v>
      </c>
      <c r="G57" s="54" t="s">
        <v>376</v>
      </c>
      <c r="H57" s="54" t="s">
        <v>377</v>
      </c>
      <c r="I57" s="54" t="s">
        <v>378</v>
      </c>
      <c r="J57" s="54" t="s">
        <v>379</v>
      </c>
      <c r="K57" s="54" t="s">
        <v>380</v>
      </c>
      <c r="L57" s="54" t="s">
        <v>381</v>
      </c>
      <c r="M57" s="54" t="s">
        <v>382</v>
      </c>
      <c r="N57" s="54" t="s">
        <v>383</v>
      </c>
      <c r="O57" s="172" t="s">
        <v>105</v>
      </c>
    </row>
    <row r="58" spans="1:15" ht="15.75" thickBot="1" x14ac:dyDescent="0.3">
      <c r="A58" s="29" t="s">
        <v>74</v>
      </c>
      <c r="B58" s="26" t="s">
        <v>292</v>
      </c>
      <c r="C58" s="389">
        <v>46</v>
      </c>
      <c r="D58" s="389">
        <v>49</v>
      </c>
      <c r="E58" s="17"/>
      <c r="F58" s="17"/>
      <c r="G58" s="272"/>
      <c r="H58" s="272"/>
      <c r="I58" s="272"/>
      <c r="J58" s="272"/>
      <c r="K58" s="272"/>
      <c r="L58" s="272"/>
      <c r="M58" s="272"/>
      <c r="N58" s="272"/>
      <c r="O58" s="26">
        <f>SUM(C58:N58)</f>
        <v>95</v>
      </c>
    </row>
    <row r="59" spans="1:15" x14ac:dyDescent="0.25">
      <c r="A59" s="29" t="s">
        <v>75</v>
      </c>
      <c r="B59" s="196" t="s">
        <v>297</v>
      </c>
      <c r="C59" s="382">
        <v>34</v>
      </c>
      <c r="D59" s="377">
        <v>21</v>
      </c>
      <c r="E59" s="177"/>
      <c r="F59" s="177"/>
      <c r="G59" s="268"/>
      <c r="H59" s="268"/>
      <c r="I59" s="268"/>
      <c r="J59" s="268"/>
      <c r="K59" s="268"/>
      <c r="L59" s="268"/>
      <c r="M59" s="268"/>
      <c r="N59" s="303"/>
      <c r="O59" s="27">
        <f>SUM(C59:N59)</f>
        <v>55</v>
      </c>
    </row>
    <row r="60" spans="1:15" x14ac:dyDescent="0.25">
      <c r="A60" s="29" t="s">
        <v>76</v>
      </c>
      <c r="B60" s="195" t="s">
        <v>80</v>
      </c>
      <c r="C60" s="383">
        <f>C59/C58</f>
        <v>0.73913043478260865</v>
      </c>
      <c r="D60" s="383">
        <f t="shared" ref="D60" si="46">D59/D58</f>
        <v>0.42857142857142855</v>
      </c>
      <c r="E60" s="186" t="str">
        <f>IFERROR(E59/E$58,"")</f>
        <v/>
      </c>
      <c r="F60" s="186" t="str">
        <f t="shared" ref="F60:N60" si="47">IFERROR(F59/F$58,"")</f>
        <v/>
      </c>
      <c r="G60" s="186" t="str">
        <f t="shared" si="47"/>
        <v/>
      </c>
      <c r="H60" s="186" t="str">
        <f t="shared" si="47"/>
        <v/>
      </c>
      <c r="I60" s="186" t="str">
        <f t="shared" si="47"/>
        <v/>
      </c>
      <c r="J60" s="186" t="str">
        <f t="shared" si="47"/>
        <v/>
      </c>
      <c r="K60" s="186" t="str">
        <f t="shared" si="47"/>
        <v/>
      </c>
      <c r="L60" s="186" t="str">
        <f t="shared" si="47"/>
        <v/>
      </c>
      <c r="M60" s="186" t="str">
        <f t="shared" si="47"/>
        <v/>
      </c>
      <c r="N60" s="186" t="str">
        <f t="shared" si="47"/>
        <v/>
      </c>
      <c r="O60" s="232">
        <f>O59/O58</f>
        <v>0.57894736842105265</v>
      </c>
    </row>
    <row r="61" spans="1:15" x14ac:dyDescent="0.25">
      <c r="A61" s="29" t="s">
        <v>87</v>
      </c>
      <c r="B61" s="197" t="s">
        <v>78</v>
      </c>
      <c r="C61" s="384">
        <v>19</v>
      </c>
      <c r="D61" s="379">
        <v>30</v>
      </c>
      <c r="E61" s="40"/>
      <c r="F61" s="40"/>
      <c r="G61" s="269"/>
      <c r="H61" s="269"/>
      <c r="I61" s="269"/>
      <c r="J61" s="269"/>
      <c r="K61" s="269"/>
      <c r="L61" s="269"/>
      <c r="M61" s="269"/>
      <c r="N61" s="304"/>
      <c r="O61" s="198">
        <f>SUM(C61:N61)</f>
        <v>49</v>
      </c>
    </row>
    <row r="62" spans="1:15" x14ac:dyDescent="0.25">
      <c r="A62" s="29" t="s">
        <v>88</v>
      </c>
      <c r="B62" s="195" t="s">
        <v>80</v>
      </c>
      <c r="C62" s="383">
        <f>C61/C58</f>
        <v>0.41304347826086957</v>
      </c>
      <c r="D62" s="383">
        <f t="shared" ref="D62" si="48">D61/D58</f>
        <v>0.61224489795918369</v>
      </c>
      <c r="E62" s="186" t="str">
        <f>IFERROR(E61/E$58,"")</f>
        <v/>
      </c>
      <c r="F62" s="186" t="str">
        <f t="shared" ref="F62:N62" si="49">IFERROR(F61/F$58,"")</f>
        <v/>
      </c>
      <c r="G62" s="186" t="str">
        <f t="shared" si="49"/>
        <v/>
      </c>
      <c r="H62" s="186" t="str">
        <f t="shared" si="49"/>
        <v/>
      </c>
      <c r="I62" s="186" t="str">
        <f t="shared" si="49"/>
        <v/>
      </c>
      <c r="J62" s="186" t="str">
        <f t="shared" si="49"/>
        <v/>
      </c>
      <c r="K62" s="186" t="str">
        <f t="shared" si="49"/>
        <v/>
      </c>
      <c r="L62" s="186" t="str">
        <f t="shared" si="49"/>
        <v/>
      </c>
      <c r="M62" s="186" t="str">
        <f t="shared" si="49"/>
        <v/>
      </c>
      <c r="N62" s="186" t="str">
        <f t="shared" si="49"/>
        <v/>
      </c>
      <c r="O62" s="232">
        <f>O61/O58</f>
        <v>0.51578947368421058</v>
      </c>
    </row>
    <row r="63" spans="1:15" x14ac:dyDescent="0.25">
      <c r="A63" s="29" t="s">
        <v>89</v>
      </c>
      <c r="B63" s="197" t="s">
        <v>300</v>
      </c>
      <c r="C63" s="384">
        <v>15</v>
      </c>
      <c r="D63" s="379">
        <v>15</v>
      </c>
      <c r="E63" s="40"/>
      <c r="F63" s="40"/>
      <c r="G63" s="269"/>
      <c r="H63" s="269"/>
      <c r="I63" s="269"/>
      <c r="J63" s="269"/>
      <c r="K63" s="269"/>
      <c r="L63" s="269"/>
      <c r="M63" s="269"/>
      <c r="N63" s="304"/>
      <c r="O63" s="198">
        <f>SUM(C63:N63)</f>
        <v>30</v>
      </c>
    </row>
    <row r="64" spans="1:15" x14ac:dyDescent="0.25">
      <c r="A64" s="29" t="s">
        <v>90</v>
      </c>
      <c r="B64" s="184" t="s">
        <v>80</v>
      </c>
      <c r="C64" s="383">
        <f>C63/C58</f>
        <v>0.32608695652173914</v>
      </c>
      <c r="D64" s="383">
        <f t="shared" ref="D64" si="50">D63/D58</f>
        <v>0.30612244897959184</v>
      </c>
      <c r="E64" s="186" t="str">
        <f>IFERROR(E63/E$58,"")</f>
        <v/>
      </c>
      <c r="F64" s="186" t="str">
        <f t="shared" ref="F64:N64" si="51">IFERROR(F63/F$58,"")</f>
        <v/>
      </c>
      <c r="G64" s="186" t="str">
        <f t="shared" si="51"/>
        <v/>
      </c>
      <c r="H64" s="186" t="str">
        <f t="shared" si="51"/>
        <v/>
      </c>
      <c r="I64" s="186" t="str">
        <f t="shared" si="51"/>
        <v/>
      </c>
      <c r="J64" s="186" t="str">
        <f t="shared" si="51"/>
        <v/>
      </c>
      <c r="K64" s="186" t="str">
        <f t="shared" si="51"/>
        <v/>
      </c>
      <c r="L64" s="186" t="str">
        <f t="shared" si="51"/>
        <v/>
      </c>
      <c r="M64" s="186" t="str">
        <f t="shared" si="51"/>
        <v/>
      </c>
      <c r="N64" s="186" t="str">
        <f t="shared" si="51"/>
        <v/>
      </c>
      <c r="O64" s="232">
        <f>O63/O58</f>
        <v>0.31578947368421051</v>
      </c>
    </row>
    <row r="65" spans="1:15" x14ac:dyDescent="0.25">
      <c r="A65" s="29" t="s">
        <v>91</v>
      </c>
      <c r="B65" s="197" t="s">
        <v>301</v>
      </c>
      <c r="C65" s="379">
        <f t="shared" ref="C65:D65" si="52">C61-C67</f>
        <v>19</v>
      </c>
      <c r="D65" s="379">
        <f t="shared" si="52"/>
        <v>27</v>
      </c>
      <c r="E65" s="40"/>
      <c r="F65" s="40"/>
      <c r="G65" s="269"/>
      <c r="H65" s="269"/>
      <c r="I65" s="269"/>
      <c r="J65" s="269"/>
      <c r="K65" s="269"/>
      <c r="L65" s="269"/>
      <c r="M65" s="269"/>
      <c r="N65" s="304"/>
      <c r="O65" s="198">
        <f>SUM(C65:N65)</f>
        <v>46</v>
      </c>
    </row>
    <row r="66" spans="1:15" ht="15.75" thickBot="1" x14ac:dyDescent="0.3">
      <c r="A66" s="29" t="s">
        <v>92</v>
      </c>
      <c r="B66" s="199" t="s">
        <v>80</v>
      </c>
      <c r="C66" s="406">
        <f>C65/C58</f>
        <v>0.41304347826086957</v>
      </c>
      <c r="D66" s="385">
        <f>D65/D58</f>
        <v>0.55102040816326525</v>
      </c>
      <c r="E66" s="186" t="str">
        <f>IFERROR(E65/E$58,"")</f>
        <v/>
      </c>
      <c r="F66" s="186" t="str">
        <f t="shared" ref="F66:N66" si="53">IFERROR(F65/F$58,"")</f>
        <v/>
      </c>
      <c r="G66" s="186" t="str">
        <f t="shared" si="53"/>
        <v/>
      </c>
      <c r="H66" s="186" t="str">
        <f t="shared" si="53"/>
        <v/>
      </c>
      <c r="I66" s="186" t="str">
        <f t="shared" si="53"/>
        <v/>
      </c>
      <c r="J66" s="186" t="str">
        <f t="shared" si="53"/>
        <v/>
      </c>
      <c r="K66" s="186" t="str">
        <f t="shared" si="53"/>
        <v/>
      </c>
      <c r="L66" s="186" t="str">
        <f t="shared" si="53"/>
        <v/>
      </c>
      <c r="M66" s="186" t="str">
        <f t="shared" si="53"/>
        <v/>
      </c>
      <c r="N66" s="186" t="str">
        <f t="shared" si="53"/>
        <v/>
      </c>
      <c r="O66" s="233">
        <f>O65/O58</f>
        <v>0.48421052631578948</v>
      </c>
    </row>
    <row r="67" spans="1:15" ht="15.75" thickTop="1" x14ac:dyDescent="0.25">
      <c r="A67" s="29" t="s">
        <v>93</v>
      </c>
      <c r="B67" s="210" t="s">
        <v>302</v>
      </c>
      <c r="C67" s="407">
        <f t="shared" ref="C67:D67" si="54">C69+C71+C73+C75+C77</f>
        <v>0</v>
      </c>
      <c r="D67" s="407">
        <f t="shared" si="54"/>
        <v>3</v>
      </c>
      <c r="E67" s="191"/>
      <c r="F67" s="191"/>
      <c r="G67" s="344"/>
      <c r="H67" s="344"/>
      <c r="I67" s="344"/>
      <c r="J67" s="344"/>
      <c r="K67" s="344"/>
      <c r="L67" s="344"/>
      <c r="M67" s="344"/>
      <c r="N67" s="374"/>
      <c r="O67" s="209">
        <f>SUM(C67:N67)</f>
        <v>3</v>
      </c>
    </row>
    <row r="68" spans="1:15" ht="15.75" thickBot="1" x14ac:dyDescent="0.3">
      <c r="A68" s="29" t="s">
        <v>94</v>
      </c>
      <c r="B68" s="199" t="s">
        <v>80</v>
      </c>
      <c r="C68" s="406">
        <f>C67/C58</f>
        <v>0</v>
      </c>
      <c r="D68" s="411">
        <f t="shared" ref="D68" si="55">D67/D58</f>
        <v>6.1224489795918366E-2</v>
      </c>
      <c r="E68" s="186" t="str">
        <f>IFERROR(E67/E$58,"")</f>
        <v/>
      </c>
      <c r="F68" s="186" t="str">
        <f t="shared" ref="F68:N68" si="56">IFERROR(F67/F$58,"")</f>
        <v/>
      </c>
      <c r="G68" s="186" t="str">
        <f t="shared" si="56"/>
        <v/>
      </c>
      <c r="H68" s="186" t="str">
        <f t="shared" si="56"/>
        <v/>
      </c>
      <c r="I68" s="186" t="str">
        <f t="shared" si="56"/>
        <v/>
      </c>
      <c r="J68" s="186" t="str">
        <f t="shared" si="56"/>
        <v/>
      </c>
      <c r="K68" s="186" t="str">
        <f t="shared" si="56"/>
        <v/>
      </c>
      <c r="L68" s="186" t="str">
        <f t="shared" si="56"/>
        <v/>
      </c>
      <c r="M68" s="186" t="str">
        <f t="shared" si="56"/>
        <v/>
      </c>
      <c r="N68" s="186" t="str">
        <f t="shared" si="56"/>
        <v/>
      </c>
      <c r="O68" s="233">
        <f>O67/O58</f>
        <v>3.1578947368421054E-2</v>
      </c>
    </row>
    <row r="69" spans="1:15" ht="15.75" thickTop="1" x14ac:dyDescent="0.25">
      <c r="A69" s="29" t="s">
        <v>95</v>
      </c>
      <c r="B69" s="211" t="s">
        <v>307</v>
      </c>
      <c r="C69" s="408">
        <v>0</v>
      </c>
      <c r="D69" s="410">
        <v>0</v>
      </c>
      <c r="E69" s="201"/>
      <c r="F69" s="201"/>
      <c r="G69" s="342"/>
      <c r="H69" s="342"/>
      <c r="I69" s="342"/>
      <c r="J69" s="342"/>
      <c r="K69" s="342"/>
      <c r="L69" s="342"/>
      <c r="M69" s="342"/>
      <c r="N69" s="375"/>
      <c r="O69" s="210">
        <f>SUM(C69:N69)</f>
        <v>0</v>
      </c>
    </row>
    <row r="70" spans="1:15" x14ac:dyDescent="0.25">
      <c r="A70" s="29" t="s">
        <v>96</v>
      </c>
      <c r="B70" s="195" t="s">
        <v>80</v>
      </c>
      <c r="C70" s="405">
        <f>C69/C58</f>
        <v>0</v>
      </c>
      <c r="D70" s="378">
        <f t="shared" ref="D70" si="57">D69/D58</f>
        <v>0</v>
      </c>
      <c r="E70" s="186" t="str">
        <f>IFERROR(E69/E$58,"")</f>
        <v/>
      </c>
      <c r="F70" s="186" t="str">
        <f t="shared" ref="F70:N70" si="58">IFERROR(F69/F$58,"")</f>
        <v/>
      </c>
      <c r="G70" s="186" t="str">
        <f t="shared" si="58"/>
        <v/>
      </c>
      <c r="H70" s="186" t="str">
        <f t="shared" si="58"/>
        <v/>
      </c>
      <c r="I70" s="186" t="str">
        <f t="shared" si="58"/>
        <v/>
      </c>
      <c r="J70" s="186" t="str">
        <f t="shared" si="58"/>
        <v/>
      </c>
      <c r="K70" s="186" t="str">
        <f t="shared" si="58"/>
        <v/>
      </c>
      <c r="L70" s="186" t="str">
        <f t="shared" si="58"/>
        <v/>
      </c>
      <c r="M70" s="186" t="str">
        <f t="shared" si="58"/>
        <v/>
      </c>
      <c r="N70" s="186" t="str">
        <f t="shared" si="58"/>
        <v/>
      </c>
      <c r="O70" s="232">
        <f>O69/O58</f>
        <v>0</v>
      </c>
    </row>
    <row r="71" spans="1:15" x14ac:dyDescent="0.25">
      <c r="A71" s="29" t="s">
        <v>97</v>
      </c>
      <c r="B71" s="200" t="s">
        <v>308</v>
      </c>
      <c r="C71" s="408">
        <v>0</v>
      </c>
      <c r="D71" s="410">
        <v>3</v>
      </c>
      <c r="E71" s="201"/>
      <c r="F71" s="201"/>
      <c r="G71" s="342"/>
      <c r="H71" s="342"/>
      <c r="I71" s="342"/>
      <c r="J71" s="342"/>
      <c r="K71" s="342"/>
      <c r="L71" s="342"/>
      <c r="M71" s="342"/>
      <c r="N71" s="375"/>
      <c r="O71" s="28">
        <f>SUM(C71:N71)</f>
        <v>3</v>
      </c>
    </row>
    <row r="72" spans="1:15" x14ac:dyDescent="0.25">
      <c r="A72" s="29" t="s">
        <v>98</v>
      </c>
      <c r="B72" s="184" t="s">
        <v>80</v>
      </c>
      <c r="C72" s="383">
        <f>C71/C58</f>
        <v>0</v>
      </c>
      <c r="D72" s="383">
        <f t="shared" ref="D72" si="59">D71/D58</f>
        <v>6.1224489795918366E-2</v>
      </c>
      <c r="E72" s="186" t="str">
        <f>IFERROR(E71/E$58,"")</f>
        <v/>
      </c>
      <c r="F72" s="186" t="str">
        <f t="shared" ref="F72:N72" si="60">IFERROR(F71/F$58,"")</f>
        <v/>
      </c>
      <c r="G72" s="186" t="str">
        <f t="shared" si="60"/>
        <v/>
      </c>
      <c r="H72" s="186" t="str">
        <f t="shared" si="60"/>
        <v/>
      </c>
      <c r="I72" s="186" t="str">
        <f t="shared" si="60"/>
        <v/>
      </c>
      <c r="J72" s="186" t="str">
        <f t="shared" si="60"/>
        <v/>
      </c>
      <c r="K72" s="186" t="str">
        <f t="shared" si="60"/>
        <v/>
      </c>
      <c r="L72" s="186" t="str">
        <f t="shared" si="60"/>
        <v/>
      </c>
      <c r="M72" s="186" t="str">
        <f t="shared" si="60"/>
        <v/>
      </c>
      <c r="N72" s="186" t="str">
        <f t="shared" si="60"/>
        <v/>
      </c>
      <c r="O72" s="232">
        <f>O71/O58</f>
        <v>3.1578947368421054E-2</v>
      </c>
    </row>
    <row r="73" spans="1:15" ht="23.25" x14ac:dyDescent="0.25">
      <c r="A73" s="29" t="s">
        <v>99</v>
      </c>
      <c r="B73" s="202" t="s">
        <v>303</v>
      </c>
      <c r="C73" s="384">
        <v>0</v>
      </c>
      <c r="D73" s="379">
        <v>0</v>
      </c>
      <c r="E73" s="40"/>
      <c r="F73" s="40"/>
      <c r="G73" s="269"/>
      <c r="H73" s="269"/>
      <c r="I73" s="269"/>
      <c r="J73" s="269"/>
      <c r="K73" s="269"/>
      <c r="L73" s="269"/>
      <c r="M73" s="269"/>
      <c r="N73" s="304"/>
      <c r="O73" s="198">
        <f>SUM(C73:N73)</f>
        <v>0</v>
      </c>
    </row>
    <row r="74" spans="1:15" x14ac:dyDescent="0.25">
      <c r="A74" s="29" t="s">
        <v>100</v>
      </c>
      <c r="B74" s="184" t="s">
        <v>80</v>
      </c>
      <c r="C74" s="383">
        <f>C73/C58</f>
        <v>0</v>
      </c>
      <c r="D74" s="383">
        <f t="shared" ref="D74" si="61">D73/D58</f>
        <v>0</v>
      </c>
      <c r="E74" s="186" t="str">
        <f>IFERROR(E73/E$58,"")</f>
        <v/>
      </c>
      <c r="F74" s="186" t="str">
        <f t="shared" ref="F74:N74" si="62">IFERROR(F73/F$58,"")</f>
        <v/>
      </c>
      <c r="G74" s="186" t="str">
        <f t="shared" si="62"/>
        <v/>
      </c>
      <c r="H74" s="186" t="str">
        <f t="shared" si="62"/>
        <v/>
      </c>
      <c r="I74" s="186" t="str">
        <f t="shared" si="62"/>
        <v/>
      </c>
      <c r="J74" s="186" t="str">
        <f t="shared" si="62"/>
        <v/>
      </c>
      <c r="K74" s="186" t="str">
        <f t="shared" si="62"/>
        <v/>
      </c>
      <c r="L74" s="186" t="str">
        <f t="shared" si="62"/>
        <v/>
      </c>
      <c r="M74" s="186" t="str">
        <f t="shared" si="62"/>
        <v/>
      </c>
      <c r="N74" s="186" t="str">
        <f t="shared" si="62"/>
        <v/>
      </c>
      <c r="O74" s="232">
        <f>O73/O58</f>
        <v>0</v>
      </c>
    </row>
    <row r="75" spans="1:15" ht="23.25" x14ac:dyDescent="0.25">
      <c r="A75" s="29" t="s">
        <v>101</v>
      </c>
      <c r="B75" s="202" t="s">
        <v>304</v>
      </c>
      <c r="C75" s="392">
        <v>0</v>
      </c>
      <c r="D75" s="379">
        <v>0</v>
      </c>
      <c r="E75" s="40"/>
      <c r="F75" s="40"/>
      <c r="G75" s="269"/>
      <c r="H75" s="269"/>
      <c r="I75" s="269"/>
      <c r="J75" s="269"/>
      <c r="K75" s="269"/>
      <c r="L75" s="269"/>
      <c r="M75" s="269"/>
      <c r="N75" s="304"/>
      <c r="O75" s="198">
        <f>SUM(C75:N75)</f>
        <v>0</v>
      </c>
    </row>
    <row r="76" spans="1:15" x14ac:dyDescent="0.25">
      <c r="A76" s="29" t="s">
        <v>102</v>
      </c>
      <c r="B76" s="184" t="s">
        <v>80</v>
      </c>
      <c r="C76" s="383">
        <f>C75/C58</f>
        <v>0</v>
      </c>
      <c r="D76" s="383">
        <f t="shared" ref="D76" si="63">D75/D58</f>
        <v>0</v>
      </c>
      <c r="E76" s="186" t="str">
        <f>IFERROR(E75/E$58,"")</f>
        <v/>
      </c>
      <c r="F76" s="186" t="str">
        <f t="shared" ref="F76:N76" si="64">IFERROR(F75/F$58,"")</f>
        <v/>
      </c>
      <c r="G76" s="186" t="str">
        <f t="shared" si="64"/>
        <v/>
      </c>
      <c r="H76" s="186" t="str">
        <f t="shared" si="64"/>
        <v/>
      </c>
      <c r="I76" s="186" t="str">
        <f t="shared" si="64"/>
        <v/>
      </c>
      <c r="J76" s="186" t="str">
        <f t="shared" si="64"/>
        <v/>
      </c>
      <c r="K76" s="186" t="str">
        <f t="shared" si="64"/>
        <v/>
      </c>
      <c r="L76" s="186" t="str">
        <f t="shared" si="64"/>
        <v/>
      </c>
      <c r="M76" s="186" t="str">
        <f t="shared" si="64"/>
        <v/>
      </c>
      <c r="N76" s="186" t="str">
        <f t="shared" si="64"/>
        <v/>
      </c>
      <c r="O76" s="232">
        <f>O75/O58</f>
        <v>0</v>
      </c>
    </row>
    <row r="77" spans="1:15" x14ac:dyDescent="0.25">
      <c r="A77" s="29" t="s">
        <v>103</v>
      </c>
      <c r="B77" s="202" t="s">
        <v>305</v>
      </c>
      <c r="C77" s="392">
        <v>0</v>
      </c>
      <c r="D77" s="379">
        <v>0</v>
      </c>
      <c r="E77" s="40"/>
      <c r="F77" s="40"/>
      <c r="G77" s="269"/>
      <c r="H77" s="269"/>
      <c r="I77" s="269"/>
      <c r="J77" s="269"/>
      <c r="K77" s="269"/>
      <c r="L77" s="269"/>
      <c r="M77" s="269"/>
      <c r="N77" s="304"/>
      <c r="O77" s="198">
        <f>SUM(C77:N77)</f>
        <v>0</v>
      </c>
    </row>
    <row r="78" spans="1:15" x14ac:dyDescent="0.25">
      <c r="A78" s="29" t="s">
        <v>104</v>
      </c>
      <c r="B78" s="184" t="s">
        <v>80</v>
      </c>
      <c r="C78" s="383">
        <f>C77/C58</f>
        <v>0</v>
      </c>
      <c r="D78" s="383">
        <f t="shared" ref="D78" si="65">D77/D58</f>
        <v>0</v>
      </c>
      <c r="E78" s="186" t="str">
        <f>IFERROR(E77/E$58,"")</f>
        <v/>
      </c>
      <c r="F78" s="186" t="str">
        <f t="shared" ref="F78:N78" si="66">IFERROR(F77/F$58,"")</f>
        <v/>
      </c>
      <c r="G78" s="186" t="str">
        <f t="shared" si="66"/>
        <v/>
      </c>
      <c r="H78" s="186" t="str">
        <f t="shared" si="66"/>
        <v/>
      </c>
      <c r="I78" s="186" t="str">
        <f t="shared" si="66"/>
        <v/>
      </c>
      <c r="J78" s="186" t="str">
        <f t="shared" si="66"/>
        <v/>
      </c>
      <c r="K78" s="186" t="str">
        <f t="shared" si="66"/>
        <v/>
      </c>
      <c r="L78" s="186" t="str">
        <f t="shared" si="66"/>
        <v/>
      </c>
      <c r="M78" s="186" t="str">
        <f t="shared" si="66"/>
        <v/>
      </c>
      <c r="N78" s="186" t="str">
        <f t="shared" si="66"/>
        <v/>
      </c>
      <c r="O78" s="232">
        <f>O77/O58</f>
        <v>0</v>
      </c>
    </row>
    <row r="79" spans="1:15" x14ac:dyDescent="0.25">
      <c r="A79" s="29" t="s">
        <v>156</v>
      </c>
      <c r="B79" s="197" t="s">
        <v>79</v>
      </c>
      <c r="C79" s="384">
        <v>0</v>
      </c>
      <c r="D79" s="379">
        <v>0</v>
      </c>
      <c r="E79" s="40"/>
      <c r="F79" s="40"/>
      <c r="G79" s="269"/>
      <c r="H79" s="269"/>
      <c r="I79" s="269"/>
      <c r="J79" s="269"/>
      <c r="K79" s="269"/>
      <c r="L79" s="269"/>
      <c r="M79" s="269"/>
      <c r="N79" s="304"/>
      <c r="O79" s="198">
        <f>SUM(C79:N79)</f>
        <v>0</v>
      </c>
    </row>
    <row r="80" spans="1:15" x14ac:dyDescent="0.25">
      <c r="A80" s="29" t="s">
        <v>157</v>
      </c>
      <c r="B80" s="184" t="s">
        <v>80</v>
      </c>
      <c r="C80" s="383">
        <f>C79/C58</f>
        <v>0</v>
      </c>
      <c r="D80" s="383">
        <f t="shared" ref="D80" si="67">D79/D58</f>
        <v>0</v>
      </c>
      <c r="E80" s="186" t="str">
        <f>IFERROR(E79/E$58,"")</f>
        <v/>
      </c>
      <c r="F80" s="186" t="str">
        <f t="shared" ref="F80:N80" si="68">IFERROR(F79/F$58,"")</f>
        <v/>
      </c>
      <c r="G80" s="186" t="str">
        <f t="shared" si="68"/>
        <v/>
      </c>
      <c r="H80" s="186" t="str">
        <f t="shared" si="68"/>
        <v/>
      </c>
      <c r="I80" s="186" t="str">
        <f t="shared" si="68"/>
        <v/>
      </c>
      <c r="J80" s="186" t="str">
        <f t="shared" si="68"/>
        <v/>
      </c>
      <c r="K80" s="186" t="str">
        <f t="shared" si="68"/>
        <v/>
      </c>
      <c r="L80" s="186" t="str">
        <f t="shared" si="68"/>
        <v/>
      </c>
      <c r="M80" s="186" t="str">
        <f t="shared" si="68"/>
        <v/>
      </c>
      <c r="N80" s="186" t="str">
        <f t="shared" si="68"/>
        <v/>
      </c>
      <c r="O80" s="232">
        <f>O79/O58</f>
        <v>0</v>
      </c>
    </row>
    <row r="81" spans="1:15" x14ac:dyDescent="0.25">
      <c r="A81" s="29" t="s">
        <v>158</v>
      </c>
      <c r="B81" s="197" t="s">
        <v>81</v>
      </c>
      <c r="C81" s="384">
        <v>0</v>
      </c>
      <c r="D81" s="379">
        <v>0</v>
      </c>
      <c r="E81" s="40"/>
      <c r="F81" s="40"/>
      <c r="G81" s="269"/>
      <c r="H81" s="269"/>
      <c r="I81" s="269"/>
      <c r="J81" s="269"/>
      <c r="K81" s="269"/>
      <c r="L81" s="269"/>
      <c r="M81" s="269"/>
      <c r="N81" s="304"/>
      <c r="O81" s="198">
        <f>SUM(C81:N81)</f>
        <v>0</v>
      </c>
    </row>
    <row r="82" spans="1:15" x14ac:dyDescent="0.25">
      <c r="A82" s="29" t="s">
        <v>159</v>
      </c>
      <c r="B82" s="184" t="s">
        <v>80</v>
      </c>
      <c r="C82" s="383">
        <f>C81/C58</f>
        <v>0</v>
      </c>
      <c r="D82" s="383">
        <f t="shared" ref="D82" si="69">D81/D58</f>
        <v>0</v>
      </c>
      <c r="E82" s="186" t="str">
        <f>IFERROR(E81/E$58,"")</f>
        <v/>
      </c>
      <c r="F82" s="186" t="str">
        <f t="shared" ref="F82:N82" si="70">IFERROR(F81/F$58,"")</f>
        <v/>
      </c>
      <c r="G82" s="186" t="str">
        <f t="shared" si="70"/>
        <v/>
      </c>
      <c r="H82" s="186" t="str">
        <f t="shared" si="70"/>
        <v/>
      </c>
      <c r="I82" s="186" t="str">
        <f t="shared" si="70"/>
        <v/>
      </c>
      <c r="J82" s="186" t="str">
        <f t="shared" si="70"/>
        <v/>
      </c>
      <c r="K82" s="186" t="str">
        <f t="shared" si="70"/>
        <v/>
      </c>
      <c r="L82" s="186" t="str">
        <f t="shared" si="70"/>
        <v/>
      </c>
      <c r="M82" s="186" t="str">
        <f t="shared" si="70"/>
        <v/>
      </c>
      <c r="N82" s="186" t="str">
        <f t="shared" si="70"/>
        <v/>
      </c>
      <c r="O82" s="232">
        <f>O81/O58</f>
        <v>0</v>
      </c>
    </row>
    <row r="83" spans="1:15" ht="24.75" x14ac:dyDescent="0.25">
      <c r="A83" s="29" t="s">
        <v>223</v>
      </c>
      <c r="B83" s="203" t="s">
        <v>82</v>
      </c>
      <c r="C83" s="384">
        <v>0</v>
      </c>
      <c r="D83" s="379">
        <v>0</v>
      </c>
      <c r="E83" s="40"/>
      <c r="F83" s="40"/>
      <c r="G83" s="269"/>
      <c r="H83" s="269"/>
      <c r="I83" s="269"/>
      <c r="J83" s="269"/>
      <c r="K83" s="269"/>
      <c r="L83" s="269"/>
      <c r="M83" s="269"/>
      <c r="N83" s="304"/>
      <c r="O83" s="198">
        <f>SUM(C83:N83)</f>
        <v>0</v>
      </c>
    </row>
    <row r="84" spans="1:15" x14ac:dyDescent="0.25">
      <c r="A84" s="29" t="s">
        <v>224</v>
      </c>
      <c r="B84" s="184" t="s">
        <v>80</v>
      </c>
      <c r="C84" s="383">
        <f>C83/C58</f>
        <v>0</v>
      </c>
      <c r="D84" s="383">
        <f t="shared" ref="D84" si="71">D83/D58</f>
        <v>0</v>
      </c>
      <c r="E84" s="186" t="str">
        <f>IFERROR(E83/E$58,"")</f>
        <v/>
      </c>
      <c r="F84" s="186" t="str">
        <f t="shared" ref="F84:N84" si="72">IFERROR(F83/F$58,"")</f>
        <v/>
      </c>
      <c r="G84" s="186" t="str">
        <f t="shared" si="72"/>
        <v/>
      </c>
      <c r="H84" s="186" t="str">
        <f t="shared" si="72"/>
        <v/>
      </c>
      <c r="I84" s="186" t="str">
        <f t="shared" si="72"/>
        <v/>
      </c>
      <c r="J84" s="186" t="str">
        <f t="shared" si="72"/>
        <v/>
      </c>
      <c r="K84" s="186" t="str">
        <f t="shared" si="72"/>
        <v/>
      </c>
      <c r="L84" s="186" t="str">
        <f t="shared" si="72"/>
        <v/>
      </c>
      <c r="M84" s="186" t="str">
        <f t="shared" si="72"/>
        <v/>
      </c>
      <c r="N84" s="186" t="str">
        <f t="shared" si="72"/>
        <v/>
      </c>
      <c r="O84" s="232">
        <f>O83/O58</f>
        <v>0</v>
      </c>
    </row>
    <row r="85" spans="1:15" ht="24" x14ac:dyDescent="0.25">
      <c r="A85" s="29" t="s">
        <v>225</v>
      </c>
      <c r="B85" s="204" t="s">
        <v>83</v>
      </c>
      <c r="C85" s="384">
        <v>2</v>
      </c>
      <c r="D85" s="379">
        <v>3</v>
      </c>
      <c r="E85" s="40"/>
      <c r="F85" s="40"/>
      <c r="G85" s="269"/>
      <c r="H85" s="269"/>
      <c r="I85" s="269"/>
      <c r="J85" s="269"/>
      <c r="K85" s="269"/>
      <c r="L85" s="269"/>
      <c r="M85" s="269"/>
      <c r="N85" s="304"/>
      <c r="O85" s="198">
        <f>SUM(C85:N85)</f>
        <v>5</v>
      </c>
    </row>
    <row r="86" spans="1:15" x14ac:dyDescent="0.25">
      <c r="A86" s="29" t="s">
        <v>226</v>
      </c>
      <c r="B86" s="184" t="s">
        <v>80</v>
      </c>
      <c r="C86" s="383">
        <f>C85/C58</f>
        <v>4.3478260869565216E-2</v>
      </c>
      <c r="D86" s="383">
        <f t="shared" ref="D86" si="73">D85/D58</f>
        <v>6.1224489795918366E-2</v>
      </c>
      <c r="E86" s="186" t="str">
        <f>IFERROR(E85/E$58,"")</f>
        <v/>
      </c>
      <c r="F86" s="186" t="str">
        <f t="shared" ref="F86:N86" si="74">IFERROR(F85/F$58,"")</f>
        <v/>
      </c>
      <c r="G86" s="186" t="str">
        <f t="shared" si="74"/>
        <v/>
      </c>
      <c r="H86" s="186" t="str">
        <f t="shared" si="74"/>
        <v/>
      </c>
      <c r="I86" s="186" t="str">
        <f t="shared" si="74"/>
        <v/>
      </c>
      <c r="J86" s="186" t="str">
        <f t="shared" si="74"/>
        <v/>
      </c>
      <c r="K86" s="186" t="str">
        <f t="shared" si="74"/>
        <v/>
      </c>
      <c r="L86" s="186" t="str">
        <f t="shared" si="74"/>
        <v/>
      </c>
      <c r="M86" s="186" t="str">
        <f t="shared" si="74"/>
        <v/>
      </c>
      <c r="N86" s="186" t="str">
        <f t="shared" si="74"/>
        <v/>
      </c>
      <c r="O86" s="232">
        <f>O85/O58</f>
        <v>5.2631578947368418E-2</v>
      </c>
    </row>
    <row r="87" spans="1:15" ht="24.75" x14ac:dyDescent="0.25">
      <c r="A87" s="29" t="s">
        <v>227</v>
      </c>
      <c r="B87" s="203" t="s">
        <v>84</v>
      </c>
      <c r="C87" s="384">
        <v>12</v>
      </c>
      <c r="D87" s="379">
        <v>7</v>
      </c>
      <c r="E87" s="40"/>
      <c r="F87" s="40"/>
      <c r="G87" s="269"/>
      <c r="H87" s="269"/>
      <c r="I87" s="269"/>
      <c r="J87" s="269"/>
      <c r="K87" s="269"/>
      <c r="L87" s="269"/>
      <c r="M87" s="269"/>
      <c r="N87" s="304"/>
      <c r="O87" s="198">
        <f>SUM(C87:N87)</f>
        <v>19</v>
      </c>
    </row>
    <row r="88" spans="1:15" x14ac:dyDescent="0.25">
      <c r="A88" s="29" t="s">
        <v>230</v>
      </c>
      <c r="B88" s="184" t="s">
        <v>80</v>
      </c>
      <c r="C88" s="383">
        <f>C87/C58</f>
        <v>0.2608695652173913</v>
      </c>
      <c r="D88" s="383">
        <f t="shared" ref="D88" si="75">D87/D58</f>
        <v>0.14285714285714285</v>
      </c>
      <c r="E88" s="186" t="str">
        <f>IFERROR(E87/E$58,"")</f>
        <v/>
      </c>
      <c r="F88" s="186" t="str">
        <f t="shared" ref="F88:N88" si="76">IFERROR(F87/F$58,"")</f>
        <v/>
      </c>
      <c r="G88" s="186" t="str">
        <f t="shared" si="76"/>
        <v/>
      </c>
      <c r="H88" s="186" t="str">
        <f t="shared" si="76"/>
        <v/>
      </c>
      <c r="I88" s="186" t="str">
        <f t="shared" si="76"/>
        <v/>
      </c>
      <c r="J88" s="186" t="str">
        <f t="shared" si="76"/>
        <v/>
      </c>
      <c r="K88" s="186" t="str">
        <f t="shared" si="76"/>
        <v/>
      </c>
      <c r="L88" s="186" t="str">
        <f t="shared" si="76"/>
        <v/>
      </c>
      <c r="M88" s="186" t="str">
        <f t="shared" si="76"/>
        <v/>
      </c>
      <c r="N88" s="186" t="str">
        <f t="shared" si="76"/>
        <v/>
      </c>
      <c r="O88" s="232">
        <f>O87/O58</f>
        <v>0.2</v>
      </c>
    </row>
    <row r="89" spans="1:15" ht="24.75" x14ac:dyDescent="0.25">
      <c r="A89" s="29" t="s">
        <v>231</v>
      </c>
      <c r="B89" s="203" t="s">
        <v>293</v>
      </c>
      <c r="C89" s="384">
        <v>7</v>
      </c>
      <c r="D89" s="379">
        <v>4</v>
      </c>
      <c r="E89" s="40"/>
      <c r="F89" s="40"/>
      <c r="G89" s="269"/>
      <c r="H89" s="269"/>
      <c r="I89" s="269"/>
      <c r="J89" s="269"/>
      <c r="K89" s="269"/>
      <c r="L89" s="269"/>
      <c r="M89" s="269"/>
      <c r="N89" s="304"/>
      <c r="O89" s="198">
        <f>SUM(C89:N89)</f>
        <v>11</v>
      </c>
    </row>
    <row r="90" spans="1:15" x14ac:dyDescent="0.25">
      <c r="A90" s="29" t="s">
        <v>233</v>
      </c>
      <c r="B90" s="184" t="s">
        <v>80</v>
      </c>
      <c r="C90" s="383">
        <f>C89/C58</f>
        <v>0.15217391304347827</v>
      </c>
      <c r="D90" s="383">
        <f t="shared" ref="D90" si="77">D89/D58</f>
        <v>8.1632653061224483E-2</v>
      </c>
      <c r="E90" s="186" t="str">
        <f>IFERROR(E89/E$58,"")</f>
        <v/>
      </c>
      <c r="F90" s="186" t="str">
        <f t="shared" ref="F90:N90" si="78">IFERROR(F89/F$58,"")</f>
        <v/>
      </c>
      <c r="G90" s="186" t="str">
        <f t="shared" si="78"/>
        <v/>
      </c>
      <c r="H90" s="186" t="str">
        <f t="shared" si="78"/>
        <v/>
      </c>
      <c r="I90" s="186" t="str">
        <f t="shared" si="78"/>
        <v/>
      </c>
      <c r="J90" s="186" t="str">
        <f t="shared" si="78"/>
        <v/>
      </c>
      <c r="K90" s="186" t="str">
        <f t="shared" si="78"/>
        <v/>
      </c>
      <c r="L90" s="186" t="str">
        <f t="shared" si="78"/>
        <v/>
      </c>
      <c r="M90" s="186" t="str">
        <f t="shared" si="78"/>
        <v/>
      </c>
      <c r="N90" s="186" t="str">
        <f t="shared" si="78"/>
        <v/>
      </c>
      <c r="O90" s="232">
        <f>O89/O58</f>
        <v>0.11578947368421053</v>
      </c>
    </row>
    <row r="91" spans="1:15" ht="24.75" x14ac:dyDescent="0.25">
      <c r="A91" s="29" t="s">
        <v>234</v>
      </c>
      <c r="B91" s="203" t="s">
        <v>294</v>
      </c>
      <c r="C91" s="392">
        <v>0</v>
      </c>
      <c r="D91" s="379">
        <v>2</v>
      </c>
      <c r="E91" s="40"/>
      <c r="F91" s="40"/>
      <c r="G91" s="269"/>
      <c r="H91" s="269"/>
      <c r="I91" s="269"/>
      <c r="J91" s="269"/>
      <c r="K91" s="269"/>
      <c r="L91" s="269"/>
      <c r="M91" s="269"/>
      <c r="N91" s="304"/>
      <c r="O91" s="198">
        <f>SUM(C91:N91)</f>
        <v>2</v>
      </c>
    </row>
    <row r="92" spans="1:15" x14ac:dyDescent="0.25">
      <c r="A92" s="29" t="s">
        <v>235</v>
      </c>
      <c r="B92" s="184" t="s">
        <v>80</v>
      </c>
      <c r="C92" s="383">
        <f>C91/C58</f>
        <v>0</v>
      </c>
      <c r="D92" s="383">
        <f t="shared" ref="D92" si="79">D91/D58</f>
        <v>4.0816326530612242E-2</v>
      </c>
      <c r="E92" s="186" t="str">
        <f>IFERROR(E91/E$58,"")</f>
        <v/>
      </c>
      <c r="F92" s="186" t="str">
        <f t="shared" ref="F92:N92" si="80">IFERROR(F91/F$58,"")</f>
        <v/>
      </c>
      <c r="G92" s="186" t="str">
        <f t="shared" si="80"/>
        <v/>
      </c>
      <c r="H92" s="186" t="str">
        <f t="shared" si="80"/>
        <v/>
      </c>
      <c r="I92" s="186" t="str">
        <f t="shared" si="80"/>
        <v/>
      </c>
      <c r="J92" s="186" t="str">
        <f t="shared" si="80"/>
        <v/>
      </c>
      <c r="K92" s="186" t="str">
        <f t="shared" si="80"/>
        <v/>
      </c>
      <c r="L92" s="186" t="str">
        <f t="shared" si="80"/>
        <v/>
      </c>
      <c r="M92" s="186" t="str">
        <f t="shared" si="80"/>
        <v/>
      </c>
      <c r="N92" s="186" t="str">
        <f t="shared" si="80"/>
        <v/>
      </c>
      <c r="O92" s="232">
        <f>O91/O58</f>
        <v>2.1052631578947368E-2</v>
      </c>
    </row>
    <row r="93" spans="1:15" ht="24.75" x14ac:dyDescent="0.25">
      <c r="A93" s="29" t="s">
        <v>236</v>
      </c>
      <c r="B93" s="203" t="s">
        <v>295</v>
      </c>
      <c r="C93" s="384">
        <v>0</v>
      </c>
      <c r="D93" s="379">
        <v>0</v>
      </c>
      <c r="E93" s="40"/>
      <c r="F93" s="40"/>
      <c r="G93" s="269"/>
      <c r="H93" s="269"/>
      <c r="I93" s="269"/>
      <c r="J93" s="269"/>
      <c r="K93" s="269"/>
      <c r="L93" s="269"/>
      <c r="M93" s="269"/>
      <c r="N93" s="304"/>
      <c r="O93" s="198">
        <f>SUM(C93:N93)</f>
        <v>0</v>
      </c>
    </row>
    <row r="94" spans="1:15" x14ac:dyDescent="0.25">
      <c r="A94" s="29" t="s">
        <v>237</v>
      </c>
      <c r="B94" s="184" t="s">
        <v>80</v>
      </c>
      <c r="C94" s="383">
        <f>C93/C58</f>
        <v>0</v>
      </c>
      <c r="D94" s="383">
        <f t="shared" ref="D94" si="81">D93/D58</f>
        <v>0</v>
      </c>
      <c r="E94" s="186" t="str">
        <f>IFERROR(E93/E$58,"")</f>
        <v/>
      </c>
      <c r="F94" s="186" t="str">
        <f t="shared" ref="F94:N94" si="82">IFERROR(F93/F$58,"")</f>
        <v/>
      </c>
      <c r="G94" s="186" t="str">
        <f t="shared" si="82"/>
        <v/>
      </c>
      <c r="H94" s="186" t="str">
        <f t="shared" si="82"/>
        <v/>
      </c>
      <c r="I94" s="186" t="str">
        <f t="shared" si="82"/>
        <v/>
      </c>
      <c r="J94" s="186" t="str">
        <f t="shared" si="82"/>
        <v/>
      </c>
      <c r="K94" s="186" t="str">
        <f t="shared" si="82"/>
        <v/>
      </c>
      <c r="L94" s="186" t="str">
        <f t="shared" si="82"/>
        <v/>
      </c>
      <c r="M94" s="186" t="str">
        <f t="shared" si="82"/>
        <v/>
      </c>
      <c r="N94" s="186" t="str">
        <f t="shared" si="82"/>
        <v/>
      </c>
      <c r="O94" s="232">
        <f>O93/O58</f>
        <v>0</v>
      </c>
    </row>
    <row r="95" spans="1:15" ht="24.75" x14ac:dyDescent="0.25">
      <c r="A95" s="29" t="s">
        <v>298</v>
      </c>
      <c r="B95" s="203" t="s">
        <v>296</v>
      </c>
      <c r="C95" s="392">
        <f>C58-C61-C79-C81-C83-C85-C87-C89-C91-C93</f>
        <v>6</v>
      </c>
      <c r="D95" s="392">
        <f>D58-D61-D79-D81-D83-D85-D87-D89-D91-D93</f>
        <v>3</v>
      </c>
      <c r="E95" s="73"/>
      <c r="F95" s="73"/>
      <c r="G95" s="271"/>
      <c r="H95" s="271"/>
      <c r="I95" s="271"/>
      <c r="J95" s="271"/>
      <c r="K95" s="271"/>
      <c r="L95" s="271"/>
      <c r="M95" s="271"/>
      <c r="N95" s="304"/>
      <c r="O95" s="198">
        <f>SUM(C95:N95)</f>
        <v>9</v>
      </c>
    </row>
    <row r="96" spans="1:15" ht="15.75" thickBot="1" x14ac:dyDescent="0.3">
      <c r="A96" s="29" t="s">
        <v>299</v>
      </c>
      <c r="B96" s="205" t="s">
        <v>80</v>
      </c>
      <c r="C96" s="390">
        <f>C95/C58</f>
        <v>0.13043478260869565</v>
      </c>
      <c r="D96" s="388">
        <f t="shared" ref="D96" si="83">D95/D58</f>
        <v>6.1224489795918366E-2</v>
      </c>
      <c r="E96" s="186" t="str">
        <f>IFERROR(E95/E$58,"")</f>
        <v/>
      </c>
      <c r="F96" s="186" t="str">
        <f t="shared" ref="F96:N96" si="84">IFERROR(F95/F$58,"")</f>
        <v/>
      </c>
      <c r="G96" s="186" t="str">
        <f t="shared" si="84"/>
        <v/>
      </c>
      <c r="H96" s="186" t="str">
        <f t="shared" si="84"/>
        <v/>
      </c>
      <c r="I96" s="186" t="str">
        <f t="shared" si="84"/>
        <v/>
      </c>
      <c r="J96" s="186" t="str">
        <f t="shared" si="84"/>
        <v/>
      </c>
      <c r="K96" s="186" t="str">
        <f t="shared" si="84"/>
        <v/>
      </c>
      <c r="L96" s="186" t="str">
        <f t="shared" si="84"/>
        <v/>
      </c>
      <c r="M96" s="186" t="str">
        <f t="shared" si="84"/>
        <v/>
      </c>
      <c r="N96" s="186" t="str">
        <f t="shared" si="84"/>
        <v/>
      </c>
      <c r="O96" s="234">
        <f>O95/O58</f>
        <v>9.4736842105263161E-2</v>
      </c>
    </row>
  </sheetData>
  <phoneticPr fontId="2" type="noConversion"/>
  <pageMargins left="0.7" right="0.7" top="0.75" bottom="0.75" header="0.3" footer="0.3"/>
  <pageSetup paperSize="9" scale="4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96"/>
  <sheetViews>
    <sheetView view="pageBreakPreview" zoomScaleNormal="100" zoomScaleSheetLayoutView="100" workbookViewId="0">
      <selection activeCell="B2" sqref="B2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13" t="s">
        <v>309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7"/>
    </row>
    <row r="2" spans="1:15" ht="48" thickBot="1" x14ac:dyDescent="0.3">
      <c r="A2" s="214" t="s">
        <v>6</v>
      </c>
      <c r="B2" s="58" t="s">
        <v>0</v>
      </c>
      <c r="C2" s="57" t="s">
        <v>369</v>
      </c>
      <c r="D2" s="57" t="s">
        <v>372</v>
      </c>
      <c r="E2" s="57" t="s">
        <v>373</v>
      </c>
      <c r="F2" s="57" t="s">
        <v>374</v>
      </c>
      <c r="G2" s="57" t="s">
        <v>375</v>
      </c>
      <c r="H2" s="57" t="s">
        <v>376</v>
      </c>
      <c r="I2" s="57" t="s">
        <v>377</v>
      </c>
      <c r="J2" s="57" t="s">
        <v>378</v>
      </c>
      <c r="K2" s="57" t="s">
        <v>379</v>
      </c>
      <c r="L2" s="57" t="s">
        <v>380</v>
      </c>
      <c r="M2" s="57" t="s">
        <v>381</v>
      </c>
      <c r="N2" s="57" t="s">
        <v>382</v>
      </c>
      <c r="O2" s="57" t="s">
        <v>383</v>
      </c>
    </row>
    <row r="3" spans="1:15" ht="15.75" thickBot="1" x14ac:dyDescent="0.3">
      <c r="A3" s="13" t="s">
        <v>7</v>
      </c>
      <c r="B3" s="5" t="s">
        <v>5</v>
      </c>
      <c r="C3" s="6">
        <v>155</v>
      </c>
      <c r="D3" s="376">
        <v>156</v>
      </c>
      <c r="E3" s="376">
        <v>170</v>
      </c>
      <c r="F3" s="6"/>
      <c r="G3" s="6"/>
      <c r="H3" s="267"/>
      <c r="I3" s="267"/>
      <c r="J3" s="267"/>
      <c r="K3" s="267"/>
      <c r="L3" s="267"/>
      <c r="M3" s="267"/>
      <c r="N3" s="267"/>
      <c r="O3" s="302"/>
    </row>
    <row r="4" spans="1:15" x14ac:dyDescent="0.25">
      <c r="A4" s="13" t="s">
        <v>8</v>
      </c>
      <c r="B4" s="174" t="s">
        <v>41</v>
      </c>
      <c r="C4" s="176">
        <v>146</v>
      </c>
      <c r="D4" s="377">
        <v>145</v>
      </c>
      <c r="E4" s="377">
        <v>159</v>
      </c>
      <c r="F4" s="177"/>
      <c r="G4" s="177"/>
      <c r="H4" s="268"/>
      <c r="I4" s="268"/>
      <c r="J4" s="268"/>
      <c r="K4" s="268"/>
      <c r="L4" s="268"/>
      <c r="M4" s="268"/>
      <c r="N4" s="268"/>
      <c r="O4" s="303"/>
    </row>
    <row r="5" spans="1:15" x14ac:dyDescent="0.25">
      <c r="A5" s="13" t="s">
        <v>9</v>
      </c>
      <c r="B5" s="173" t="s">
        <v>15</v>
      </c>
      <c r="C5" s="175">
        <f>C4/C3</f>
        <v>0.9419354838709677</v>
      </c>
      <c r="D5" s="378">
        <f>D4/D3</f>
        <v>0.92948717948717952</v>
      </c>
      <c r="E5" s="378">
        <f t="shared" ref="E5" si="0">E4/E3</f>
        <v>0.93529411764705883</v>
      </c>
      <c r="F5" s="208" t="str">
        <f>IFERROR(F4/F$3,"")</f>
        <v/>
      </c>
      <c r="G5" s="208" t="str">
        <f t="shared" ref="G5:O5" si="1">IFERROR(G4/G$3,"")</f>
        <v/>
      </c>
      <c r="H5" s="208" t="str">
        <f t="shared" si="1"/>
        <v/>
      </c>
      <c r="I5" s="208" t="str">
        <f t="shared" si="1"/>
        <v/>
      </c>
      <c r="J5" s="208" t="str">
        <f t="shared" si="1"/>
        <v/>
      </c>
      <c r="K5" s="208" t="str">
        <f t="shared" si="1"/>
        <v/>
      </c>
      <c r="L5" s="208" t="str">
        <f t="shared" si="1"/>
        <v/>
      </c>
      <c r="M5" s="208" t="str">
        <f t="shared" si="1"/>
        <v/>
      </c>
      <c r="N5" s="208" t="str">
        <f t="shared" si="1"/>
        <v/>
      </c>
      <c r="O5" s="208" t="str">
        <f t="shared" si="1"/>
        <v/>
      </c>
    </row>
    <row r="6" spans="1:15" x14ac:dyDescent="0.25">
      <c r="A6" s="13" t="s">
        <v>10</v>
      </c>
      <c r="B6" s="178" t="s">
        <v>285</v>
      </c>
      <c r="C6" s="179">
        <v>13</v>
      </c>
      <c r="D6" s="379">
        <v>13</v>
      </c>
      <c r="E6" s="379">
        <v>13</v>
      </c>
      <c r="F6" s="40"/>
      <c r="G6" s="40"/>
      <c r="H6" s="269"/>
      <c r="I6" s="269"/>
      <c r="J6" s="269"/>
      <c r="K6" s="269"/>
      <c r="L6" s="269"/>
      <c r="M6" s="269"/>
      <c r="N6" s="269"/>
      <c r="O6" s="304"/>
    </row>
    <row r="7" spans="1:15" x14ac:dyDescent="0.25">
      <c r="A7" s="13" t="s">
        <v>11</v>
      </c>
      <c r="B7" s="173" t="s">
        <v>15</v>
      </c>
      <c r="C7" s="175">
        <f>C6/C3</f>
        <v>8.387096774193549E-2</v>
      </c>
      <c r="D7" s="378">
        <f>D6/D3</f>
        <v>8.3333333333333329E-2</v>
      </c>
      <c r="E7" s="378">
        <f t="shared" ref="E7" si="2">E6/E3</f>
        <v>7.6470588235294124E-2</v>
      </c>
      <c r="F7" s="208" t="str">
        <f>IFERROR(F6/F$3,"")</f>
        <v/>
      </c>
      <c r="G7" s="208" t="str">
        <f t="shared" ref="G7" si="3">IFERROR(G6/G$3,"")</f>
        <v/>
      </c>
      <c r="H7" s="208" t="str">
        <f t="shared" ref="H7" si="4">IFERROR(H6/H$3,"")</f>
        <v/>
      </c>
      <c r="I7" s="208" t="str">
        <f t="shared" ref="I7" si="5">IFERROR(I6/I$3,"")</f>
        <v/>
      </c>
      <c r="J7" s="208" t="str">
        <f t="shared" ref="J7" si="6">IFERROR(J6/J$3,"")</f>
        <v/>
      </c>
      <c r="K7" s="208" t="str">
        <f t="shared" ref="K7" si="7">IFERROR(K6/K$3,"")</f>
        <v/>
      </c>
      <c r="L7" s="208" t="str">
        <f t="shared" ref="L7" si="8">IFERROR(L6/L$3,"")</f>
        <v/>
      </c>
      <c r="M7" s="208" t="str">
        <f t="shared" ref="M7" si="9">IFERROR(M6/M$3,"")</f>
        <v/>
      </c>
      <c r="N7" s="208" t="str">
        <f t="shared" ref="N7" si="10">IFERROR(N6/N$3,"")</f>
        <v/>
      </c>
      <c r="O7" s="208" t="str">
        <f t="shared" ref="O7" si="11">IFERROR(O6/O$3,"")</f>
        <v/>
      </c>
    </row>
    <row r="8" spans="1:15" x14ac:dyDescent="0.25">
      <c r="A8" s="13" t="s">
        <v>12</v>
      </c>
      <c r="B8" s="178" t="s">
        <v>16</v>
      </c>
      <c r="C8" s="179">
        <v>26</v>
      </c>
      <c r="D8" s="379">
        <v>29</v>
      </c>
      <c r="E8" s="379">
        <v>33</v>
      </c>
      <c r="F8" s="40"/>
      <c r="G8" s="40"/>
      <c r="H8" s="269"/>
      <c r="I8" s="269"/>
      <c r="J8" s="269"/>
      <c r="K8" s="269"/>
      <c r="L8" s="269"/>
      <c r="M8" s="269"/>
      <c r="N8" s="269"/>
      <c r="O8" s="304"/>
    </row>
    <row r="9" spans="1:15" x14ac:dyDescent="0.25">
      <c r="A9" s="13" t="s">
        <v>13</v>
      </c>
      <c r="B9" s="173" t="s">
        <v>15</v>
      </c>
      <c r="C9" s="175">
        <f>C8/C3</f>
        <v>0.16774193548387098</v>
      </c>
      <c r="D9" s="378">
        <f>D8/D3</f>
        <v>0.1858974358974359</v>
      </c>
      <c r="E9" s="378">
        <f t="shared" ref="E9" si="12">E8/E3</f>
        <v>0.19411764705882353</v>
      </c>
      <c r="F9" s="208" t="str">
        <f>IFERROR(F8/F$3,"")</f>
        <v/>
      </c>
      <c r="G9" s="208" t="str">
        <f t="shared" ref="G9" si="13">IFERROR(G8/G$3,"")</f>
        <v/>
      </c>
      <c r="H9" s="208" t="str">
        <f t="shared" ref="H9" si="14">IFERROR(H8/H$3,"")</f>
        <v/>
      </c>
      <c r="I9" s="208" t="str">
        <f t="shared" ref="I9" si="15">IFERROR(I8/I$3,"")</f>
        <v/>
      </c>
      <c r="J9" s="208" t="str">
        <f t="shared" ref="J9" si="16">IFERROR(J8/J$3,"")</f>
        <v/>
      </c>
      <c r="K9" s="208" t="str">
        <f t="shared" ref="K9" si="17">IFERROR(K8/K$3,"")</f>
        <v/>
      </c>
      <c r="L9" s="208" t="str">
        <f t="shared" ref="L9" si="18">IFERROR(L8/L$3,"")</f>
        <v/>
      </c>
      <c r="M9" s="208" t="str">
        <f t="shared" ref="M9" si="19">IFERROR(M8/M$3,"")</f>
        <v/>
      </c>
      <c r="N9" s="208" t="str">
        <f t="shared" ref="N9" si="20">IFERROR(N8/N$3,"")</f>
        <v/>
      </c>
      <c r="O9" s="208" t="str">
        <f t="shared" ref="O9" si="21">IFERROR(O8/O$3,"")</f>
        <v/>
      </c>
    </row>
    <row r="10" spans="1:15" x14ac:dyDescent="0.25">
      <c r="A10" s="13" t="s">
        <v>18</v>
      </c>
      <c r="B10" s="178" t="s">
        <v>17</v>
      </c>
      <c r="C10" s="179">
        <v>83</v>
      </c>
      <c r="D10" s="379">
        <v>85</v>
      </c>
      <c r="E10" s="379">
        <v>91</v>
      </c>
      <c r="F10" s="40"/>
      <c r="G10" s="40"/>
      <c r="H10" s="269"/>
      <c r="I10" s="269"/>
      <c r="J10" s="269"/>
      <c r="K10" s="269"/>
      <c r="L10" s="269"/>
      <c r="M10" s="269"/>
      <c r="N10" s="269"/>
      <c r="O10" s="304"/>
    </row>
    <row r="11" spans="1:15" x14ac:dyDescent="0.25">
      <c r="A11" s="13" t="s">
        <v>19</v>
      </c>
      <c r="B11" s="173" t="s">
        <v>15</v>
      </c>
      <c r="C11" s="175">
        <f>C10/C3</f>
        <v>0.53548387096774197</v>
      </c>
      <c r="D11" s="378">
        <f>D10/D3</f>
        <v>0.54487179487179482</v>
      </c>
      <c r="E11" s="378">
        <f t="shared" ref="E11" si="22">E10/E3</f>
        <v>0.53529411764705881</v>
      </c>
      <c r="F11" s="208" t="str">
        <f>IFERROR(F10/F$3,"")</f>
        <v/>
      </c>
      <c r="G11" s="208" t="str">
        <f t="shared" ref="G11" si="23">IFERROR(G10/G$3,"")</f>
        <v/>
      </c>
      <c r="H11" s="208" t="str">
        <f t="shared" ref="H11" si="24">IFERROR(H10/H$3,"")</f>
        <v/>
      </c>
      <c r="I11" s="208" t="str">
        <f t="shared" ref="I11" si="25">IFERROR(I10/I$3,"")</f>
        <v/>
      </c>
      <c r="J11" s="208" t="str">
        <f t="shared" ref="J11" si="26">IFERROR(J10/J$3,"")</f>
        <v/>
      </c>
      <c r="K11" s="208" t="str">
        <f t="shared" ref="K11" si="27">IFERROR(K10/K$3,"")</f>
        <v/>
      </c>
      <c r="L11" s="208" t="str">
        <f t="shared" ref="L11" si="28">IFERROR(L10/L$3,"")</f>
        <v/>
      </c>
      <c r="M11" s="208" t="str">
        <f t="shared" ref="M11" si="29">IFERROR(M10/M$3,"")</f>
        <v/>
      </c>
      <c r="N11" s="208" t="str">
        <f t="shared" ref="N11" si="30">IFERROR(N10/N$3,"")</f>
        <v/>
      </c>
      <c r="O11" s="208" t="str">
        <f t="shared" ref="O11" si="31">IFERROR(O10/O$3,"")</f>
        <v/>
      </c>
    </row>
    <row r="12" spans="1:15" x14ac:dyDescent="0.25">
      <c r="A12" s="13" t="s">
        <v>20</v>
      </c>
      <c r="B12" s="180" t="s">
        <v>38</v>
      </c>
      <c r="C12" s="179">
        <v>9</v>
      </c>
      <c r="D12" s="379">
        <v>11</v>
      </c>
      <c r="E12" s="379">
        <v>13</v>
      </c>
      <c r="F12" s="40"/>
      <c r="G12" s="40"/>
      <c r="H12" s="269"/>
      <c r="I12" s="269"/>
      <c r="J12" s="269"/>
      <c r="K12" s="269"/>
      <c r="L12" s="269"/>
      <c r="M12" s="269"/>
      <c r="N12" s="269"/>
      <c r="O12" s="304"/>
    </row>
    <row r="13" spans="1:15" x14ac:dyDescent="0.25">
      <c r="A13" s="13" t="s">
        <v>21</v>
      </c>
      <c r="B13" s="173" t="s">
        <v>15</v>
      </c>
      <c r="C13" s="175">
        <f>C12/C3</f>
        <v>5.8064516129032261E-2</v>
      </c>
      <c r="D13" s="378">
        <f>D12/D3</f>
        <v>7.0512820512820512E-2</v>
      </c>
      <c r="E13" s="378">
        <f t="shared" ref="E13" si="32">E12/E3</f>
        <v>7.6470588235294124E-2</v>
      </c>
      <c r="F13" s="208" t="str">
        <f>IFERROR(F12/F$3,"")</f>
        <v/>
      </c>
      <c r="G13" s="208" t="str">
        <f t="shared" ref="G13" si="33">IFERROR(G12/G$3,"")</f>
        <v/>
      </c>
      <c r="H13" s="208" t="str">
        <f t="shared" ref="H13" si="34">IFERROR(H12/H$3,"")</f>
        <v/>
      </c>
      <c r="I13" s="208" t="str">
        <f t="shared" ref="I13" si="35">IFERROR(I12/I$3,"")</f>
        <v/>
      </c>
      <c r="J13" s="208" t="str">
        <f t="shared" ref="J13" si="36">IFERROR(J12/J$3,"")</f>
        <v/>
      </c>
      <c r="K13" s="208" t="str">
        <f t="shared" ref="K13" si="37">IFERROR(K12/K$3,"")</f>
        <v/>
      </c>
      <c r="L13" s="208" t="str">
        <f t="shared" ref="L13" si="38">IFERROR(L12/L$3,"")</f>
        <v/>
      </c>
      <c r="M13" s="208" t="str">
        <f t="shared" ref="M13" si="39">IFERROR(M12/M$3,"")</f>
        <v/>
      </c>
      <c r="N13" s="208" t="str">
        <f t="shared" ref="N13" si="40">IFERROR(N12/N$3,"")</f>
        <v/>
      </c>
      <c r="O13" s="208" t="str">
        <f t="shared" ref="O13" si="41">IFERROR(O12/O$3,"")</f>
        <v/>
      </c>
    </row>
    <row r="14" spans="1:15" x14ac:dyDescent="0.25">
      <c r="A14" s="13" t="s">
        <v>22</v>
      </c>
      <c r="B14" s="178" t="s">
        <v>39</v>
      </c>
      <c r="C14" s="179">
        <v>30</v>
      </c>
      <c r="D14" s="379">
        <v>30</v>
      </c>
      <c r="E14" s="379">
        <v>34</v>
      </c>
      <c r="F14" s="40"/>
      <c r="G14" s="40"/>
      <c r="H14" s="269"/>
      <c r="I14" s="269"/>
      <c r="J14" s="269"/>
      <c r="K14" s="269"/>
      <c r="L14" s="269"/>
      <c r="M14" s="269"/>
      <c r="N14" s="269"/>
      <c r="O14" s="304"/>
    </row>
    <row r="15" spans="1:15" x14ac:dyDescent="0.25">
      <c r="A15" s="13" t="s">
        <v>23</v>
      </c>
      <c r="B15" s="173" t="s">
        <v>15</v>
      </c>
      <c r="C15" s="175">
        <f>C14/C3</f>
        <v>0.19354838709677419</v>
      </c>
      <c r="D15" s="378">
        <f>D14/D3</f>
        <v>0.19230769230769232</v>
      </c>
      <c r="E15" s="378">
        <f t="shared" ref="E15" si="42">E14/E3</f>
        <v>0.2</v>
      </c>
      <c r="F15" s="208" t="str">
        <f>IFERROR(F14/F$3,"")</f>
        <v/>
      </c>
      <c r="G15" s="208" t="str">
        <f t="shared" ref="G15" si="43">IFERROR(G14/G$3,"")</f>
        <v/>
      </c>
      <c r="H15" s="208" t="str">
        <f t="shared" ref="H15" si="44">IFERROR(H14/H$3,"")</f>
        <v/>
      </c>
      <c r="I15" s="208" t="str">
        <f t="shared" ref="I15" si="45">IFERROR(I14/I$3,"")</f>
        <v/>
      </c>
      <c r="J15" s="208" t="str">
        <f t="shared" ref="J15" si="46">IFERROR(J14/J$3,"")</f>
        <v/>
      </c>
      <c r="K15" s="208" t="str">
        <f t="shared" ref="K15" si="47">IFERROR(K14/K$3,"")</f>
        <v/>
      </c>
      <c r="L15" s="208" t="str">
        <f t="shared" ref="L15" si="48">IFERROR(L14/L$3,"")</f>
        <v/>
      </c>
      <c r="M15" s="208" t="str">
        <f t="shared" ref="M15" si="49">IFERROR(M14/M$3,"")</f>
        <v/>
      </c>
      <c r="N15" s="208" t="str">
        <f t="shared" ref="N15" si="50">IFERROR(N14/N$3,"")</f>
        <v/>
      </c>
      <c r="O15" s="208" t="str">
        <f t="shared" ref="O15" si="51">IFERROR(O14/O$3,"")</f>
        <v/>
      </c>
    </row>
    <row r="16" spans="1:15" x14ac:dyDescent="0.25">
      <c r="A16" s="13" t="s">
        <v>24</v>
      </c>
      <c r="B16" s="178" t="s">
        <v>40</v>
      </c>
      <c r="C16" s="179">
        <v>18</v>
      </c>
      <c r="D16" s="379">
        <v>22</v>
      </c>
      <c r="E16" s="379">
        <v>27</v>
      </c>
      <c r="F16" s="40"/>
      <c r="G16" s="40"/>
      <c r="H16" s="269"/>
      <c r="I16" s="269"/>
      <c r="J16" s="269"/>
      <c r="K16" s="269"/>
      <c r="L16" s="269"/>
      <c r="M16" s="269"/>
      <c r="N16" s="269"/>
      <c r="O16" s="304"/>
    </row>
    <row r="17" spans="1:15" x14ac:dyDescent="0.25">
      <c r="A17" s="13" t="s">
        <v>25</v>
      </c>
      <c r="B17" s="181" t="s">
        <v>15</v>
      </c>
      <c r="C17" s="175">
        <f>C16/C3</f>
        <v>0.11612903225806452</v>
      </c>
      <c r="D17" s="378">
        <f>D16/D3</f>
        <v>0.14102564102564102</v>
      </c>
      <c r="E17" s="378">
        <f t="shared" ref="E17" si="52">E16/E3</f>
        <v>0.1588235294117647</v>
      </c>
      <c r="F17" s="208" t="str">
        <f>IFERROR(F16/F$3,"")</f>
        <v/>
      </c>
      <c r="G17" s="208" t="str">
        <f t="shared" ref="G17" si="53">IFERROR(G16/G$3,"")</f>
        <v/>
      </c>
      <c r="H17" s="208" t="str">
        <f t="shared" ref="H17" si="54">IFERROR(H16/H$3,"")</f>
        <v/>
      </c>
      <c r="I17" s="208" t="str">
        <f t="shared" ref="I17" si="55">IFERROR(I16/I$3,"")</f>
        <v/>
      </c>
      <c r="J17" s="208" t="str">
        <f t="shared" ref="J17" si="56">IFERROR(J16/J$3,"")</f>
        <v/>
      </c>
      <c r="K17" s="208" t="str">
        <f t="shared" ref="K17" si="57">IFERROR(K16/K$3,"")</f>
        <v/>
      </c>
      <c r="L17" s="208" t="str">
        <f t="shared" ref="L17" si="58">IFERROR(L16/L$3,"")</f>
        <v/>
      </c>
      <c r="M17" s="208" t="str">
        <f t="shared" ref="M17" si="59">IFERROR(M16/M$3,"")</f>
        <v/>
      </c>
      <c r="N17" s="208" t="str">
        <f t="shared" ref="N17" si="60">IFERROR(N16/N$3,"")</f>
        <v/>
      </c>
      <c r="O17" s="208" t="str">
        <f t="shared" ref="O17" si="61">IFERROR(O16/O$3,"")</f>
        <v/>
      </c>
    </row>
    <row r="18" spans="1:15" x14ac:dyDescent="0.25">
      <c r="A18" s="13" t="s">
        <v>26</v>
      </c>
      <c r="B18" s="178" t="s">
        <v>124</v>
      </c>
      <c r="C18" s="179">
        <v>16</v>
      </c>
      <c r="D18" s="379">
        <v>17</v>
      </c>
      <c r="E18" s="379">
        <v>19</v>
      </c>
      <c r="F18" s="40"/>
      <c r="G18" s="40"/>
      <c r="H18" s="269"/>
      <c r="I18" s="269"/>
      <c r="J18" s="269"/>
      <c r="K18" s="269"/>
      <c r="L18" s="269"/>
      <c r="M18" s="269"/>
      <c r="N18" s="269"/>
      <c r="O18" s="304"/>
    </row>
    <row r="19" spans="1:15" ht="15.75" thickBot="1" x14ac:dyDescent="0.3">
      <c r="A19" s="13" t="s">
        <v>27</v>
      </c>
      <c r="B19" s="182" t="s">
        <v>15</v>
      </c>
      <c r="C19" s="183">
        <f>C18/C3</f>
        <v>0.1032258064516129</v>
      </c>
      <c r="D19" s="380">
        <f>D18/D3</f>
        <v>0.10897435897435898</v>
      </c>
      <c r="E19" s="380">
        <f>E18/E3</f>
        <v>0.11176470588235295</v>
      </c>
      <c r="F19" s="208" t="str">
        <f>IFERROR(F18/F$3,"")</f>
        <v/>
      </c>
      <c r="G19" s="208" t="str">
        <f t="shared" ref="G19" si="62">IFERROR(G18/G$3,"")</f>
        <v/>
      </c>
      <c r="H19" s="208" t="str">
        <f t="shared" ref="H19" si="63">IFERROR(H18/H$3,"")</f>
        <v/>
      </c>
      <c r="I19" s="208" t="str">
        <f t="shared" ref="I19" si="64">IFERROR(I18/I$3,"")</f>
        <v/>
      </c>
      <c r="J19" s="208" t="str">
        <f t="shared" ref="J19" si="65">IFERROR(J18/J$3,"")</f>
        <v/>
      </c>
      <c r="K19" s="208" t="str">
        <f t="shared" ref="K19" si="66">IFERROR(K18/K$3,"")</f>
        <v/>
      </c>
      <c r="L19" s="208" t="str">
        <f t="shared" ref="L19" si="67">IFERROR(L18/L$3,"")</f>
        <v/>
      </c>
      <c r="M19" s="208" t="str">
        <f t="shared" ref="M19" si="68">IFERROR(M18/M$3,"")</f>
        <v/>
      </c>
      <c r="N19" s="208" t="str">
        <f t="shared" ref="N19" si="69">IFERROR(N18/N$3,"")</f>
        <v/>
      </c>
      <c r="O19" s="208" t="str">
        <f t="shared" ref="O19" si="70">IFERROR(O18/O$3,"")</f>
        <v/>
      </c>
    </row>
    <row r="20" spans="1:15" ht="20.100000000000001" customHeight="1" thickBot="1" x14ac:dyDescent="0.3">
      <c r="A20" s="20" t="s">
        <v>310</v>
      </c>
      <c r="C20" s="18"/>
      <c r="D20" s="18"/>
      <c r="E20" s="18"/>
      <c r="F20" s="18"/>
      <c r="G20" s="18"/>
      <c r="H20" s="18"/>
      <c r="I20" s="18"/>
      <c r="J20" s="345"/>
      <c r="K20" s="346"/>
      <c r="L20" s="18"/>
      <c r="M20" s="18"/>
      <c r="N20" s="18"/>
      <c r="O20" s="18"/>
    </row>
    <row r="21" spans="1:15" ht="48" thickBot="1" x14ac:dyDescent="0.3">
      <c r="A21" s="59" t="s">
        <v>6</v>
      </c>
      <c r="B21" s="50" t="s">
        <v>0</v>
      </c>
      <c r="C21" s="51" t="s">
        <v>372</v>
      </c>
      <c r="D21" s="51" t="s">
        <v>373</v>
      </c>
      <c r="E21" s="51" t="s">
        <v>374</v>
      </c>
      <c r="F21" s="51" t="s">
        <v>375</v>
      </c>
      <c r="G21" s="51" t="s">
        <v>376</v>
      </c>
      <c r="H21" s="51" t="s">
        <v>377</v>
      </c>
      <c r="I21" s="51" t="s">
        <v>378</v>
      </c>
      <c r="J21" s="51" t="s">
        <v>379</v>
      </c>
      <c r="K21" s="51" t="s">
        <v>380</v>
      </c>
      <c r="L21" s="51" t="s">
        <v>381</v>
      </c>
      <c r="M21" s="51" t="s">
        <v>382</v>
      </c>
      <c r="N21" s="51" t="s">
        <v>383</v>
      </c>
      <c r="O21" s="52" t="s">
        <v>105</v>
      </c>
    </row>
    <row r="22" spans="1:15" ht="15.75" thickBot="1" x14ac:dyDescent="0.3">
      <c r="A22" s="10" t="s">
        <v>28</v>
      </c>
      <c r="B22" s="9" t="s">
        <v>291</v>
      </c>
      <c r="C22" s="381">
        <v>22</v>
      </c>
      <c r="D22" s="441">
        <v>40</v>
      </c>
      <c r="E22" s="9"/>
      <c r="F22" s="9"/>
      <c r="G22" s="270"/>
      <c r="H22" s="270"/>
      <c r="I22" s="270"/>
      <c r="J22" s="270"/>
      <c r="K22" s="270"/>
      <c r="L22" s="270"/>
      <c r="M22" s="270"/>
      <c r="N22" s="270"/>
      <c r="O22" s="8">
        <f>SUM(C22:N22)</f>
        <v>62</v>
      </c>
    </row>
    <row r="23" spans="1:15" x14ac:dyDescent="0.25">
      <c r="A23" s="10" t="s">
        <v>29</v>
      </c>
      <c r="B23" s="185" t="s">
        <v>44</v>
      </c>
      <c r="C23" s="382">
        <v>5</v>
      </c>
      <c r="D23" s="377">
        <v>11</v>
      </c>
      <c r="E23" s="177"/>
      <c r="F23" s="177"/>
      <c r="G23" s="268"/>
      <c r="H23" s="268"/>
      <c r="I23" s="268"/>
      <c r="J23" s="268"/>
      <c r="K23" s="268"/>
      <c r="L23" s="268"/>
      <c r="M23" s="268"/>
      <c r="N23" s="303"/>
      <c r="O23" s="185">
        <f>SUM(C23:N23)</f>
        <v>16</v>
      </c>
    </row>
    <row r="24" spans="1:15" x14ac:dyDescent="0.25">
      <c r="A24" s="10" t="s">
        <v>30</v>
      </c>
      <c r="B24" s="158" t="s">
        <v>69</v>
      </c>
      <c r="C24" s="383">
        <f>C23/C22</f>
        <v>0.22727272727272727</v>
      </c>
      <c r="D24" s="383">
        <f>D23/D22</f>
        <v>0.27500000000000002</v>
      </c>
      <c r="E24" s="186" t="str">
        <f>IFERROR(E23/E$22,"")</f>
        <v/>
      </c>
      <c r="F24" s="186" t="str">
        <f t="shared" ref="F24:N24" si="71">IFERROR(F23/F$22,"")</f>
        <v/>
      </c>
      <c r="G24" s="186" t="str">
        <f t="shared" si="71"/>
        <v/>
      </c>
      <c r="H24" s="186" t="str">
        <f t="shared" si="71"/>
        <v/>
      </c>
      <c r="I24" s="186" t="str">
        <f t="shared" si="71"/>
        <v/>
      </c>
      <c r="J24" s="186" t="str">
        <f t="shared" si="71"/>
        <v/>
      </c>
      <c r="K24" s="186" t="str">
        <f t="shared" si="71"/>
        <v/>
      </c>
      <c r="L24" s="186" t="str">
        <f t="shared" si="71"/>
        <v/>
      </c>
      <c r="M24" s="186" t="str">
        <f t="shared" si="71"/>
        <v/>
      </c>
      <c r="N24" s="186" t="str">
        <f t="shared" si="71"/>
        <v/>
      </c>
      <c r="O24" s="187">
        <f>O23/O22</f>
        <v>0.25806451612903225</v>
      </c>
    </row>
    <row r="25" spans="1:15" x14ac:dyDescent="0.25">
      <c r="A25" s="10" t="s">
        <v>31</v>
      </c>
      <c r="B25" s="81" t="s">
        <v>339</v>
      </c>
      <c r="C25" s="392">
        <v>13</v>
      </c>
      <c r="D25" s="392">
        <v>20</v>
      </c>
      <c r="E25" s="73"/>
      <c r="F25" s="73"/>
      <c r="G25" s="271"/>
      <c r="H25" s="271"/>
      <c r="I25" s="271"/>
      <c r="J25" s="271"/>
      <c r="K25" s="271"/>
      <c r="L25" s="271"/>
      <c r="M25" s="271"/>
      <c r="N25" s="305"/>
      <c r="O25" s="81">
        <f>SUM(C25:N25)</f>
        <v>33</v>
      </c>
    </row>
    <row r="26" spans="1:15" x14ac:dyDescent="0.25">
      <c r="A26" s="10" t="s">
        <v>32</v>
      </c>
      <c r="B26" s="158" t="s">
        <v>69</v>
      </c>
      <c r="C26" s="383">
        <f>C25/C22</f>
        <v>0.59090909090909094</v>
      </c>
      <c r="D26" s="383">
        <f>D25/D22</f>
        <v>0.5</v>
      </c>
      <c r="E26" s="186" t="str">
        <f>IFERROR(E25/E$22,"")</f>
        <v/>
      </c>
      <c r="F26" s="186" t="str">
        <f t="shared" ref="F26" si="72">IFERROR(F25/F$22,"")</f>
        <v/>
      </c>
      <c r="G26" s="186" t="str">
        <f t="shared" ref="G26" si="73">IFERROR(G25/G$22,"")</f>
        <v/>
      </c>
      <c r="H26" s="186" t="str">
        <f t="shared" ref="H26" si="74">IFERROR(H25/H$22,"")</f>
        <v/>
      </c>
      <c r="I26" s="186" t="str">
        <f t="shared" ref="I26" si="75">IFERROR(I25/I$22,"")</f>
        <v/>
      </c>
      <c r="J26" s="186" t="str">
        <f t="shared" ref="J26" si="76">IFERROR(J25/J$22,"")</f>
        <v/>
      </c>
      <c r="K26" s="186" t="str">
        <f t="shared" ref="K26" si="77">IFERROR(K25/K$22,"")</f>
        <v/>
      </c>
      <c r="L26" s="186" t="str">
        <f t="shared" ref="L26" si="78">IFERROR(L25/L$22,"")</f>
        <v/>
      </c>
      <c r="M26" s="186" t="str">
        <f t="shared" ref="M26" si="79">IFERROR(M25/M$22,"")</f>
        <v/>
      </c>
      <c r="N26" s="186" t="str">
        <f t="shared" ref="N26" si="80">IFERROR(N25/N$22,"")</f>
        <v/>
      </c>
      <c r="O26" s="187">
        <f>O25/O22</f>
        <v>0.532258064516129</v>
      </c>
    </row>
    <row r="27" spans="1:15" x14ac:dyDescent="0.25">
      <c r="A27" s="10" t="s">
        <v>33</v>
      </c>
      <c r="B27" s="81" t="s">
        <v>287</v>
      </c>
      <c r="C27" s="392">
        <v>19</v>
      </c>
      <c r="D27" s="379">
        <v>39</v>
      </c>
      <c r="E27" s="40"/>
      <c r="F27" s="40"/>
      <c r="G27" s="269"/>
      <c r="H27" s="269"/>
      <c r="I27" s="269"/>
      <c r="J27" s="269"/>
      <c r="K27" s="269"/>
      <c r="L27" s="269"/>
      <c r="M27" s="269"/>
      <c r="N27" s="304"/>
      <c r="O27" s="81">
        <f>SUM(C27:N27)</f>
        <v>58</v>
      </c>
    </row>
    <row r="28" spans="1:15" x14ac:dyDescent="0.25">
      <c r="A28" s="10" t="s">
        <v>34</v>
      </c>
      <c r="B28" s="158" t="s">
        <v>69</v>
      </c>
      <c r="C28" s="383">
        <f>C27/C22</f>
        <v>0.86363636363636365</v>
      </c>
      <c r="D28" s="383">
        <f t="shared" ref="D28" si="81">D27/D22</f>
        <v>0.97499999999999998</v>
      </c>
      <c r="E28" s="186" t="str">
        <f>IFERROR(E27/E$22,"")</f>
        <v/>
      </c>
      <c r="F28" s="186" t="str">
        <f t="shared" ref="F28" si="82">IFERROR(F27/F$22,"")</f>
        <v/>
      </c>
      <c r="G28" s="186" t="str">
        <f t="shared" ref="G28" si="83">IFERROR(G27/G$22,"")</f>
        <v/>
      </c>
      <c r="H28" s="186" t="str">
        <f t="shared" ref="H28" si="84">IFERROR(H27/H$22,"")</f>
        <v/>
      </c>
      <c r="I28" s="186" t="str">
        <f t="shared" ref="I28" si="85">IFERROR(I27/I$22,"")</f>
        <v/>
      </c>
      <c r="J28" s="186" t="str">
        <f t="shared" ref="J28" si="86">IFERROR(J27/J$22,"")</f>
        <v/>
      </c>
      <c r="K28" s="186" t="str">
        <f t="shared" ref="K28" si="87">IFERROR(K27/K$22,"")</f>
        <v/>
      </c>
      <c r="L28" s="186" t="str">
        <f t="shared" ref="L28" si="88">IFERROR(L27/L$22,"")</f>
        <v/>
      </c>
      <c r="M28" s="186" t="str">
        <f t="shared" ref="M28" si="89">IFERROR(M27/M$22,"")</f>
        <v/>
      </c>
      <c r="N28" s="186" t="str">
        <f t="shared" ref="N28" si="90">IFERROR(N27/N$22,"")</f>
        <v/>
      </c>
      <c r="O28" s="187">
        <f>O27/O22</f>
        <v>0.93548387096774188</v>
      </c>
    </row>
    <row r="29" spans="1:15" x14ac:dyDescent="0.25">
      <c r="A29" s="10" t="s">
        <v>35</v>
      </c>
      <c r="B29" s="81" t="s">
        <v>163</v>
      </c>
      <c r="C29" s="392">
        <v>0</v>
      </c>
      <c r="D29" s="379">
        <v>2</v>
      </c>
      <c r="E29" s="40"/>
      <c r="F29" s="40"/>
      <c r="G29" s="269"/>
      <c r="H29" s="269"/>
      <c r="I29" s="269"/>
      <c r="J29" s="269"/>
      <c r="K29" s="269"/>
      <c r="L29" s="269"/>
      <c r="M29" s="269"/>
      <c r="N29" s="304"/>
      <c r="O29" s="81">
        <f>SUM(C29:N29)</f>
        <v>2</v>
      </c>
    </row>
    <row r="30" spans="1:15" x14ac:dyDescent="0.25">
      <c r="A30" s="10" t="s">
        <v>36</v>
      </c>
      <c r="B30" s="158" t="s">
        <v>69</v>
      </c>
      <c r="C30" s="383">
        <f>C29/C22</f>
        <v>0</v>
      </c>
      <c r="D30" s="383">
        <f t="shared" ref="D30" si="91">D29/D22</f>
        <v>0.05</v>
      </c>
      <c r="E30" s="186" t="str">
        <f>IFERROR(E29/E$22,"")</f>
        <v/>
      </c>
      <c r="F30" s="186" t="str">
        <f t="shared" ref="F30" si="92">IFERROR(F29/F$22,"")</f>
        <v/>
      </c>
      <c r="G30" s="186" t="str">
        <f t="shared" ref="G30" si="93">IFERROR(G29/G$22,"")</f>
        <v/>
      </c>
      <c r="H30" s="186" t="str">
        <f t="shared" ref="H30" si="94">IFERROR(H29/H$22,"")</f>
        <v/>
      </c>
      <c r="I30" s="186" t="str">
        <f t="shared" ref="I30" si="95">IFERROR(I29/I$22,"")</f>
        <v/>
      </c>
      <c r="J30" s="186" t="str">
        <f t="shared" ref="J30" si="96">IFERROR(J29/J$22,"")</f>
        <v/>
      </c>
      <c r="K30" s="186" t="str">
        <f t="shared" ref="K30" si="97">IFERROR(K29/K$22,"")</f>
        <v/>
      </c>
      <c r="L30" s="186" t="str">
        <f t="shared" ref="L30" si="98">IFERROR(L29/L$22,"")</f>
        <v/>
      </c>
      <c r="M30" s="186" t="str">
        <f t="shared" ref="M30" si="99">IFERROR(M29/M$22,"")</f>
        <v/>
      </c>
      <c r="N30" s="186" t="str">
        <f t="shared" ref="N30" si="100">IFERROR(N29/N$22,"")</f>
        <v/>
      </c>
      <c r="O30" s="187">
        <f>O29/O22</f>
        <v>3.2258064516129031E-2</v>
      </c>
    </row>
    <row r="31" spans="1:15" x14ac:dyDescent="0.25">
      <c r="A31" s="10" t="s">
        <v>37</v>
      </c>
      <c r="B31" s="81" t="s">
        <v>132</v>
      </c>
      <c r="C31" s="379">
        <f>C22-C27</f>
        <v>3</v>
      </c>
      <c r="D31" s="379">
        <f>D22-D27</f>
        <v>1</v>
      </c>
      <c r="E31" s="40"/>
      <c r="F31" s="40"/>
      <c r="G31" s="269"/>
      <c r="H31" s="269"/>
      <c r="I31" s="269"/>
      <c r="J31" s="269"/>
      <c r="K31" s="269"/>
      <c r="L31" s="269"/>
      <c r="M31" s="269"/>
      <c r="N31" s="269"/>
      <c r="O31" s="81">
        <f>SUM(C31:N31)</f>
        <v>4</v>
      </c>
    </row>
    <row r="32" spans="1:15" x14ac:dyDescent="0.25">
      <c r="A32" s="10" t="s">
        <v>46</v>
      </c>
      <c r="B32" s="158" t="s">
        <v>69</v>
      </c>
      <c r="C32" s="383">
        <f>C31/C22</f>
        <v>0.13636363636363635</v>
      </c>
      <c r="D32" s="383">
        <f t="shared" ref="D32" si="101">D31/D22</f>
        <v>2.5000000000000001E-2</v>
      </c>
      <c r="E32" s="186" t="str">
        <f>IFERROR(E31/E$22,"")</f>
        <v/>
      </c>
      <c r="F32" s="186" t="str">
        <f t="shared" ref="F32" si="102">IFERROR(F31/F$22,"")</f>
        <v/>
      </c>
      <c r="G32" s="186" t="str">
        <f t="shared" ref="G32" si="103">IFERROR(G31/G$22,"")</f>
        <v/>
      </c>
      <c r="H32" s="186" t="str">
        <f t="shared" ref="H32" si="104">IFERROR(H31/H$22,"")</f>
        <v/>
      </c>
      <c r="I32" s="186" t="str">
        <f t="shared" ref="I32" si="105">IFERROR(I31/I$22,"")</f>
        <v/>
      </c>
      <c r="J32" s="186" t="str">
        <f t="shared" ref="J32" si="106">IFERROR(J31/J$22,"")</f>
        <v/>
      </c>
      <c r="K32" s="186" t="str">
        <f t="shared" ref="K32" si="107">IFERROR(K31/K$22,"")</f>
        <v/>
      </c>
      <c r="L32" s="186" t="str">
        <f t="shared" ref="L32" si="108">IFERROR(L31/L$22,"")</f>
        <v/>
      </c>
      <c r="M32" s="186" t="str">
        <f t="shared" ref="M32" si="109">IFERROR(M31/M$22,"")</f>
        <v/>
      </c>
      <c r="N32" s="186" t="str">
        <f t="shared" ref="N32" si="110">IFERROR(N31/N$22,"")</f>
        <v/>
      </c>
      <c r="O32" s="187">
        <f>O31/O22</f>
        <v>6.4516129032258063E-2</v>
      </c>
    </row>
    <row r="33" spans="1:15" ht="24.75" customHeight="1" x14ac:dyDescent="0.25">
      <c r="A33" s="10" t="s">
        <v>47</v>
      </c>
      <c r="B33" s="188" t="s">
        <v>67</v>
      </c>
      <c r="C33" s="392">
        <v>3</v>
      </c>
      <c r="D33" s="379">
        <v>4</v>
      </c>
      <c r="E33" s="40"/>
      <c r="F33" s="40"/>
      <c r="G33" s="269"/>
      <c r="H33" s="269"/>
      <c r="I33" s="269"/>
      <c r="J33" s="269"/>
      <c r="K33" s="269"/>
      <c r="L33" s="269"/>
      <c r="M33" s="269"/>
      <c r="N33" s="304"/>
      <c r="O33" s="81">
        <f>SUM(C33:N33)</f>
        <v>7</v>
      </c>
    </row>
    <row r="34" spans="1:15" ht="10.5" customHeight="1" x14ac:dyDescent="0.25">
      <c r="A34" s="10" t="s">
        <v>48</v>
      </c>
      <c r="B34" s="158" t="s">
        <v>69</v>
      </c>
      <c r="C34" s="383">
        <f>C33/C22</f>
        <v>0.13636363636363635</v>
      </c>
      <c r="D34" s="383">
        <f t="shared" ref="D34" si="111">D33/D22</f>
        <v>0.1</v>
      </c>
      <c r="E34" s="186" t="str">
        <f>IFERROR(E33/E$22,"")</f>
        <v/>
      </c>
      <c r="F34" s="186" t="str">
        <f t="shared" ref="F34" si="112">IFERROR(F33/F$22,"")</f>
        <v/>
      </c>
      <c r="G34" s="186" t="str">
        <f t="shared" ref="G34" si="113">IFERROR(G33/G$22,"")</f>
        <v/>
      </c>
      <c r="H34" s="186" t="str">
        <f t="shared" ref="H34" si="114">IFERROR(H33/H$22,"")</f>
        <v/>
      </c>
      <c r="I34" s="186" t="str">
        <f t="shared" ref="I34" si="115">IFERROR(I33/I$22,"")</f>
        <v/>
      </c>
      <c r="J34" s="186" t="str">
        <f t="shared" ref="J34" si="116">IFERROR(J33/J$22,"")</f>
        <v/>
      </c>
      <c r="K34" s="186" t="str">
        <f t="shared" ref="K34" si="117">IFERROR(K33/K$22,"")</f>
        <v/>
      </c>
      <c r="L34" s="186" t="str">
        <f t="shared" ref="L34" si="118">IFERROR(L33/L$22,"")</f>
        <v/>
      </c>
      <c r="M34" s="186" t="str">
        <f t="shared" ref="M34" si="119">IFERROR(M33/M$22,"")</f>
        <v/>
      </c>
      <c r="N34" s="186" t="str">
        <f t="shared" ref="N34" si="120">IFERROR(N33/N$22,"")</f>
        <v/>
      </c>
      <c r="O34" s="187">
        <f>O33/O22</f>
        <v>0.11290322580645161</v>
      </c>
    </row>
    <row r="35" spans="1:15" x14ac:dyDescent="0.25">
      <c r="A35" s="10" t="s">
        <v>49</v>
      </c>
      <c r="B35" s="81" t="s">
        <v>288</v>
      </c>
      <c r="C35" s="392">
        <v>3</v>
      </c>
      <c r="D35" s="379">
        <v>6</v>
      </c>
      <c r="E35" s="40"/>
      <c r="F35" s="40"/>
      <c r="G35" s="269"/>
      <c r="H35" s="269"/>
      <c r="I35" s="269"/>
      <c r="J35" s="269"/>
      <c r="K35" s="269"/>
      <c r="L35" s="269"/>
      <c r="M35" s="269"/>
      <c r="N35" s="304"/>
      <c r="O35" s="81">
        <f>SUM(C35:N35)</f>
        <v>9</v>
      </c>
    </row>
    <row r="36" spans="1:15" x14ac:dyDescent="0.25">
      <c r="A36" s="10" t="s">
        <v>50</v>
      </c>
      <c r="B36" s="189" t="s">
        <v>69</v>
      </c>
      <c r="C36" s="383">
        <f>C35/C22</f>
        <v>0.13636363636363635</v>
      </c>
      <c r="D36" s="383">
        <f t="shared" ref="D36" si="121">D35/D22</f>
        <v>0.15</v>
      </c>
      <c r="E36" s="186" t="str">
        <f>IFERROR(E35/E$22,"")</f>
        <v/>
      </c>
      <c r="F36" s="186" t="str">
        <f t="shared" ref="F36" si="122">IFERROR(F35/F$22,"")</f>
        <v/>
      </c>
      <c r="G36" s="186" t="str">
        <f t="shared" ref="G36" si="123">IFERROR(G35/G$22,"")</f>
        <v/>
      </c>
      <c r="H36" s="186" t="str">
        <f t="shared" ref="H36" si="124">IFERROR(H35/H$22,"")</f>
        <v/>
      </c>
      <c r="I36" s="186" t="str">
        <f t="shared" ref="I36" si="125">IFERROR(I35/I$22,"")</f>
        <v/>
      </c>
      <c r="J36" s="186" t="str">
        <f t="shared" ref="J36" si="126">IFERROR(J35/J$22,"")</f>
        <v/>
      </c>
      <c r="K36" s="186" t="str">
        <f t="shared" ref="K36" si="127">IFERROR(K35/K$22,"")</f>
        <v/>
      </c>
      <c r="L36" s="186" t="str">
        <f t="shared" ref="L36" si="128">IFERROR(L35/L$22,"")</f>
        <v/>
      </c>
      <c r="M36" s="186" t="str">
        <f t="shared" ref="M36" si="129">IFERROR(M35/M$22,"")</f>
        <v/>
      </c>
      <c r="N36" s="186" t="str">
        <f t="shared" ref="N36" si="130">IFERROR(N35/N$22,"")</f>
        <v/>
      </c>
      <c r="O36" s="187">
        <f>O35/O22</f>
        <v>0.14516129032258066</v>
      </c>
    </row>
    <row r="37" spans="1:15" x14ac:dyDescent="0.25">
      <c r="A37" s="10" t="s">
        <v>51</v>
      </c>
      <c r="B37" s="81" t="s">
        <v>289</v>
      </c>
      <c r="C37" s="384">
        <v>5</v>
      </c>
      <c r="D37" s="379">
        <v>7</v>
      </c>
      <c r="E37" s="40"/>
      <c r="F37" s="40"/>
      <c r="G37" s="269"/>
      <c r="H37" s="269"/>
      <c r="I37" s="269"/>
      <c r="J37" s="269"/>
      <c r="K37" s="269"/>
      <c r="L37" s="269"/>
      <c r="M37" s="269"/>
      <c r="N37" s="304"/>
      <c r="O37" s="81">
        <f>SUM(C37:N37)</f>
        <v>12</v>
      </c>
    </row>
    <row r="38" spans="1:15" x14ac:dyDescent="0.25">
      <c r="A38" s="10" t="s">
        <v>52</v>
      </c>
      <c r="B38" s="189" t="s">
        <v>69</v>
      </c>
      <c r="C38" s="405">
        <f>C37/C22</f>
        <v>0.22727272727272727</v>
      </c>
      <c r="D38" s="378">
        <f t="shared" ref="D38" si="131">D37/D22</f>
        <v>0.17499999999999999</v>
      </c>
      <c r="E38" s="186" t="str">
        <f>IFERROR(E37/E$22,"")</f>
        <v/>
      </c>
      <c r="F38" s="186" t="str">
        <f t="shared" ref="F38" si="132">IFERROR(F37/F$22,"")</f>
        <v/>
      </c>
      <c r="G38" s="186" t="str">
        <f t="shared" ref="G38" si="133">IFERROR(G37/G$22,"")</f>
        <v/>
      </c>
      <c r="H38" s="186" t="str">
        <f t="shared" ref="H38" si="134">IFERROR(H37/H$22,"")</f>
        <v/>
      </c>
      <c r="I38" s="186" t="str">
        <f t="shared" ref="I38" si="135">IFERROR(I37/I$22,"")</f>
        <v/>
      </c>
      <c r="J38" s="186" t="str">
        <f t="shared" ref="J38" si="136">IFERROR(J37/J$22,"")</f>
        <v/>
      </c>
      <c r="K38" s="186" t="str">
        <f t="shared" ref="K38" si="137">IFERROR(K37/K$22,"")</f>
        <v/>
      </c>
      <c r="L38" s="186" t="str">
        <f t="shared" ref="L38" si="138">IFERROR(L37/L$22,"")</f>
        <v/>
      </c>
      <c r="M38" s="186" t="str">
        <f t="shared" ref="M38" si="139">IFERROR(M37/M$22,"")</f>
        <v/>
      </c>
      <c r="N38" s="186" t="str">
        <f t="shared" ref="N38" si="140">IFERROR(N37/N$22,"")</f>
        <v/>
      </c>
      <c r="O38" s="187">
        <f>O37/O22</f>
        <v>0.19354838709677419</v>
      </c>
    </row>
    <row r="39" spans="1:15" x14ac:dyDescent="0.25">
      <c r="A39" s="10" t="s">
        <v>53</v>
      </c>
      <c r="B39" s="207" t="s">
        <v>116</v>
      </c>
      <c r="C39" s="408">
        <v>2</v>
      </c>
      <c r="D39" s="410">
        <v>3</v>
      </c>
      <c r="E39" s="201"/>
      <c r="F39" s="201"/>
      <c r="G39" s="342"/>
      <c r="H39" s="342"/>
      <c r="I39" s="342"/>
      <c r="J39" s="342"/>
      <c r="K39" s="342"/>
      <c r="L39" s="342"/>
      <c r="M39" s="342"/>
      <c r="N39" s="375"/>
      <c r="O39" s="207">
        <f>SUM(C39:N39)</f>
        <v>5</v>
      </c>
    </row>
    <row r="40" spans="1:15" ht="15.75" thickBot="1" x14ac:dyDescent="0.3">
      <c r="A40" s="10" t="s">
        <v>54</v>
      </c>
      <c r="B40" s="206" t="s">
        <v>69</v>
      </c>
      <c r="C40" s="383">
        <f>C39/C22</f>
        <v>9.0909090909090912E-2</v>
      </c>
      <c r="D40" s="383">
        <f t="shared" ref="D40" si="141">D39/D22</f>
        <v>7.4999999999999997E-2</v>
      </c>
      <c r="E40" s="186" t="str">
        <f>IFERROR(E39/E$22,"")</f>
        <v/>
      </c>
      <c r="F40" s="186" t="str">
        <f t="shared" ref="F40" si="142">IFERROR(F39/F$22,"")</f>
        <v/>
      </c>
      <c r="G40" s="186" t="str">
        <f t="shared" ref="G40" si="143">IFERROR(G39/G$22,"")</f>
        <v/>
      </c>
      <c r="H40" s="186" t="str">
        <f t="shared" ref="H40" si="144">IFERROR(H39/H$22,"")</f>
        <v/>
      </c>
      <c r="I40" s="186" t="str">
        <f t="shared" ref="I40" si="145">IFERROR(I39/I$22,"")</f>
        <v/>
      </c>
      <c r="J40" s="186" t="str">
        <f t="shared" ref="J40" si="146">IFERROR(J39/J$22,"")</f>
        <v/>
      </c>
      <c r="K40" s="186" t="str">
        <f t="shared" ref="K40" si="147">IFERROR(K39/K$22,"")</f>
        <v/>
      </c>
      <c r="L40" s="186" t="str">
        <f t="shared" ref="L40" si="148">IFERROR(L39/L$22,"")</f>
        <v/>
      </c>
      <c r="M40" s="186" t="str">
        <f t="shared" ref="M40" si="149">IFERROR(M39/M$22,"")</f>
        <v/>
      </c>
      <c r="N40" s="186" t="str">
        <f t="shared" ref="N40" si="150">IFERROR(N39/N$22,"")</f>
        <v/>
      </c>
      <c r="O40" s="187">
        <f>O39/O22</f>
        <v>8.0645161290322578E-2</v>
      </c>
    </row>
    <row r="41" spans="1:15" ht="26.25" thickTop="1" thickBot="1" x14ac:dyDescent="0.3">
      <c r="A41" s="10" t="s">
        <v>55</v>
      </c>
      <c r="B41" s="31" t="s">
        <v>71</v>
      </c>
      <c r="C41" s="386">
        <v>17</v>
      </c>
      <c r="D41" s="386">
        <v>30</v>
      </c>
      <c r="E41" s="16"/>
      <c r="F41" s="16"/>
      <c r="G41" s="343"/>
      <c r="H41" s="343"/>
      <c r="I41" s="343"/>
      <c r="J41" s="343"/>
      <c r="K41" s="343"/>
      <c r="L41" s="343"/>
      <c r="M41" s="343"/>
      <c r="N41" s="373"/>
      <c r="O41" s="236">
        <f>SUM(C41:N41)</f>
        <v>47</v>
      </c>
    </row>
    <row r="42" spans="1:15" ht="15.75" thickTop="1" x14ac:dyDescent="0.25">
      <c r="A42" s="10" t="s">
        <v>56</v>
      </c>
      <c r="B42" s="190" t="s">
        <v>164</v>
      </c>
      <c r="C42" s="387">
        <v>8</v>
      </c>
      <c r="D42" s="407">
        <v>17</v>
      </c>
      <c r="E42" s="191"/>
      <c r="F42" s="191"/>
      <c r="G42" s="344"/>
      <c r="H42" s="344"/>
      <c r="I42" s="344"/>
      <c r="J42" s="344"/>
      <c r="K42" s="344"/>
      <c r="L42" s="369"/>
      <c r="M42" s="344"/>
      <c r="N42" s="374"/>
      <c r="O42" s="190">
        <f>SUM(C42:N42)</f>
        <v>25</v>
      </c>
    </row>
    <row r="43" spans="1:15" x14ac:dyDescent="0.25">
      <c r="A43" s="10" t="s">
        <v>57</v>
      </c>
      <c r="B43" s="158" t="s">
        <v>69</v>
      </c>
      <c r="C43" s="383">
        <f>C42/C22</f>
        <v>0.36363636363636365</v>
      </c>
      <c r="D43" s="383">
        <f t="shared" ref="D43" si="151">D42/D22</f>
        <v>0.42499999999999999</v>
      </c>
      <c r="E43" s="186" t="str">
        <f>IFERROR(E42/E$22,"")</f>
        <v/>
      </c>
      <c r="F43" s="186" t="str">
        <f t="shared" ref="F43" si="152">IFERROR(F42/F$22,"")</f>
        <v/>
      </c>
      <c r="G43" s="186" t="str">
        <f t="shared" ref="G43" si="153">IFERROR(G42/G$22,"")</f>
        <v/>
      </c>
      <c r="H43" s="186" t="str">
        <f t="shared" ref="H43" si="154">IFERROR(H42/H$22,"")</f>
        <v/>
      </c>
      <c r="I43" s="186" t="str">
        <f t="shared" ref="I43" si="155">IFERROR(I42/I$22,"")</f>
        <v/>
      </c>
      <c r="J43" s="186" t="str">
        <f t="shared" ref="J43" si="156">IFERROR(J42/J$22,"")</f>
        <v/>
      </c>
      <c r="K43" s="186" t="str">
        <f t="shared" ref="K43" si="157">IFERROR(K42/K$22,"")</f>
        <v/>
      </c>
      <c r="L43" s="186" t="str">
        <f t="shared" ref="L43" si="158">IFERROR(L42/L$22,"")</f>
        <v/>
      </c>
      <c r="M43" s="186" t="str">
        <f t="shared" ref="M43" si="159">IFERROR(M42/M$22,"")</f>
        <v/>
      </c>
      <c r="N43" s="186" t="str">
        <f t="shared" ref="N43" si="160">IFERROR(N42/N$22,"")</f>
        <v/>
      </c>
      <c r="O43" s="187">
        <f>O42/O22</f>
        <v>0.40322580645161288</v>
      </c>
    </row>
    <row r="44" spans="1:15" x14ac:dyDescent="0.25">
      <c r="A44" s="10" t="s">
        <v>58</v>
      </c>
      <c r="B44" s="81" t="s">
        <v>165</v>
      </c>
      <c r="C44" s="392">
        <v>3</v>
      </c>
      <c r="D44" s="379">
        <v>4</v>
      </c>
      <c r="E44" s="40"/>
      <c r="F44" s="40"/>
      <c r="G44" s="269"/>
      <c r="H44" s="269"/>
      <c r="I44" s="269"/>
      <c r="J44" s="269"/>
      <c r="K44" s="269"/>
      <c r="L44" s="269"/>
      <c r="M44" s="269"/>
      <c r="N44" s="304"/>
      <c r="O44" s="81">
        <f>SUM(C44:N44)</f>
        <v>7</v>
      </c>
    </row>
    <row r="45" spans="1:15" x14ac:dyDescent="0.25">
      <c r="A45" s="10" t="s">
        <v>59</v>
      </c>
      <c r="B45" s="158" t="s">
        <v>69</v>
      </c>
      <c r="C45" s="383">
        <f>C44/C22</f>
        <v>0.13636363636363635</v>
      </c>
      <c r="D45" s="383">
        <f t="shared" ref="D45" si="161">D44/D22</f>
        <v>0.1</v>
      </c>
      <c r="E45" s="186" t="str">
        <f>IFERROR(E44/E$22,"")</f>
        <v/>
      </c>
      <c r="F45" s="186" t="str">
        <f t="shared" ref="F45" si="162">IFERROR(F44/F$22,"")</f>
        <v/>
      </c>
      <c r="G45" s="186" t="str">
        <f t="shared" ref="G45" si="163">IFERROR(G44/G$22,"")</f>
        <v/>
      </c>
      <c r="H45" s="186" t="str">
        <f t="shared" ref="H45" si="164">IFERROR(H44/H$22,"")</f>
        <v/>
      </c>
      <c r="I45" s="186" t="str">
        <f t="shared" ref="I45" si="165">IFERROR(I44/I$22,"")</f>
        <v/>
      </c>
      <c r="J45" s="186" t="str">
        <f t="shared" ref="J45" si="166">IFERROR(J44/J$22,"")</f>
        <v/>
      </c>
      <c r="K45" s="186" t="str">
        <f t="shared" ref="K45" si="167">IFERROR(K44/K$22,"")</f>
        <v/>
      </c>
      <c r="L45" s="186" t="str">
        <f t="shared" ref="L45" si="168">IFERROR(L44/L$22,"")</f>
        <v/>
      </c>
      <c r="M45" s="186" t="str">
        <f t="shared" ref="M45" si="169">IFERROR(M44/M$22,"")</f>
        <v/>
      </c>
      <c r="N45" s="186" t="str">
        <f t="shared" ref="N45" si="170">IFERROR(N44/N$22,"")</f>
        <v/>
      </c>
      <c r="O45" s="187">
        <f>O44/O22</f>
        <v>0.11290322580645161</v>
      </c>
    </row>
    <row r="46" spans="1:15" x14ac:dyDescent="0.25">
      <c r="A46" s="10" t="s">
        <v>60</v>
      </c>
      <c r="B46" s="81" t="s">
        <v>166</v>
      </c>
      <c r="C46" s="392">
        <v>4</v>
      </c>
      <c r="D46" s="379">
        <v>5</v>
      </c>
      <c r="E46" s="40"/>
      <c r="F46" s="40"/>
      <c r="G46" s="269"/>
      <c r="H46" s="269"/>
      <c r="I46" s="269"/>
      <c r="J46" s="269"/>
      <c r="K46" s="269"/>
      <c r="L46" s="269"/>
      <c r="M46" s="269"/>
      <c r="N46" s="304"/>
      <c r="O46" s="81">
        <f>SUM(C46:N46)</f>
        <v>9</v>
      </c>
    </row>
    <row r="47" spans="1:15" x14ac:dyDescent="0.25">
      <c r="A47" s="10" t="s">
        <v>61</v>
      </c>
      <c r="B47" s="158" t="s">
        <v>69</v>
      </c>
      <c r="C47" s="383">
        <f>C46/C22</f>
        <v>0.18181818181818182</v>
      </c>
      <c r="D47" s="383">
        <f t="shared" ref="D47" si="171">D46/D22</f>
        <v>0.125</v>
      </c>
      <c r="E47" s="186" t="str">
        <f>IFERROR(E46/E$22,"")</f>
        <v/>
      </c>
      <c r="F47" s="186" t="str">
        <f t="shared" ref="F47" si="172">IFERROR(F46/F$22,"")</f>
        <v/>
      </c>
      <c r="G47" s="186" t="str">
        <f t="shared" ref="G47" si="173">IFERROR(G46/G$22,"")</f>
        <v/>
      </c>
      <c r="H47" s="186" t="str">
        <f t="shared" ref="H47" si="174">IFERROR(H46/H$22,"")</f>
        <v/>
      </c>
      <c r="I47" s="186" t="str">
        <f t="shared" ref="I47" si="175">IFERROR(I46/I$22,"")</f>
        <v/>
      </c>
      <c r="J47" s="186" t="str">
        <f t="shared" ref="J47" si="176">IFERROR(J46/J$22,"")</f>
        <v/>
      </c>
      <c r="K47" s="186" t="str">
        <f t="shared" ref="K47" si="177">IFERROR(K46/K$22,"")</f>
        <v/>
      </c>
      <c r="L47" s="186" t="str">
        <f t="shared" ref="L47" si="178">IFERROR(L46/L$22,"")</f>
        <v/>
      </c>
      <c r="M47" s="186" t="str">
        <f t="shared" ref="M47" si="179">IFERROR(M46/M$22,"")</f>
        <v/>
      </c>
      <c r="N47" s="186" t="str">
        <f t="shared" ref="N47" si="180">IFERROR(N46/N$22,"")</f>
        <v/>
      </c>
      <c r="O47" s="187">
        <f>O46/O22</f>
        <v>0.14516129032258066</v>
      </c>
    </row>
    <row r="48" spans="1:15" x14ac:dyDescent="0.25">
      <c r="A48" s="10" t="s">
        <v>62</v>
      </c>
      <c r="B48" s="81" t="s">
        <v>306</v>
      </c>
      <c r="C48" s="392">
        <v>0</v>
      </c>
      <c r="D48" s="379">
        <v>0</v>
      </c>
      <c r="E48" s="40"/>
      <c r="F48" s="40"/>
      <c r="G48" s="269"/>
      <c r="H48" s="269"/>
      <c r="I48" s="269"/>
      <c r="J48" s="269"/>
      <c r="K48" s="269"/>
      <c r="L48" s="269"/>
      <c r="M48" s="269"/>
      <c r="N48" s="304"/>
      <c r="O48" s="81">
        <f>SUM(C48:N48)</f>
        <v>0</v>
      </c>
    </row>
    <row r="49" spans="1:15" x14ac:dyDescent="0.25">
      <c r="A49" s="10" t="s">
        <v>63</v>
      </c>
      <c r="B49" s="158" t="s">
        <v>69</v>
      </c>
      <c r="C49" s="383">
        <f>C48/C22</f>
        <v>0</v>
      </c>
      <c r="D49" s="383">
        <f t="shared" ref="D49" si="181">D48/D22</f>
        <v>0</v>
      </c>
      <c r="E49" s="186" t="str">
        <f>IFERROR(E48/E$22,"")</f>
        <v/>
      </c>
      <c r="F49" s="186" t="str">
        <f t="shared" ref="F49" si="182">IFERROR(F48/F$22,"")</f>
        <v/>
      </c>
      <c r="G49" s="186" t="str">
        <f t="shared" ref="G49" si="183">IFERROR(G48/G$22,"")</f>
        <v/>
      </c>
      <c r="H49" s="186" t="str">
        <f t="shared" ref="H49" si="184">IFERROR(H48/H$22,"")</f>
        <v/>
      </c>
      <c r="I49" s="186" t="str">
        <f t="shared" ref="I49" si="185">IFERROR(I48/I$22,"")</f>
        <v/>
      </c>
      <c r="J49" s="186" t="str">
        <f t="shared" ref="J49" si="186">IFERROR(J48/J$22,"")</f>
        <v/>
      </c>
      <c r="K49" s="186" t="str">
        <f t="shared" ref="K49" si="187">IFERROR(K48/K$22,"")</f>
        <v/>
      </c>
      <c r="L49" s="186" t="str">
        <f t="shared" ref="L49" si="188">IFERROR(L48/L$22,"")</f>
        <v/>
      </c>
      <c r="M49" s="186" t="str">
        <f t="shared" ref="M49" si="189">IFERROR(M48/M$22,"")</f>
        <v/>
      </c>
      <c r="N49" s="186" t="str">
        <f t="shared" ref="N49" si="190">IFERROR(N48/N$22,"")</f>
        <v/>
      </c>
      <c r="O49" s="187">
        <f>O48/O22</f>
        <v>0</v>
      </c>
    </row>
    <row r="50" spans="1:15" x14ac:dyDescent="0.25">
      <c r="A50" s="10" t="s">
        <v>64</v>
      </c>
      <c r="B50" s="188" t="s">
        <v>168</v>
      </c>
      <c r="C50" s="384">
        <v>2</v>
      </c>
      <c r="D50" s="379">
        <v>6</v>
      </c>
      <c r="E50" s="40"/>
      <c r="F50" s="40"/>
      <c r="G50" s="269"/>
      <c r="H50" s="269"/>
      <c r="I50" s="269"/>
      <c r="J50" s="269"/>
      <c r="K50" s="269"/>
      <c r="L50" s="269"/>
      <c r="M50" s="269"/>
      <c r="N50" s="304"/>
      <c r="O50" s="81">
        <f>SUM(C50:N50)</f>
        <v>8</v>
      </c>
    </row>
    <row r="51" spans="1:15" x14ac:dyDescent="0.25">
      <c r="A51" s="10" t="s">
        <v>65</v>
      </c>
      <c r="B51" s="158" t="s">
        <v>69</v>
      </c>
      <c r="C51" s="383">
        <f>C50/C22</f>
        <v>9.0909090909090912E-2</v>
      </c>
      <c r="D51" s="383">
        <f t="shared" ref="D51" si="191">D50/D22</f>
        <v>0.15</v>
      </c>
      <c r="E51" s="186" t="str">
        <f>IFERROR(E50/E$22,"")</f>
        <v/>
      </c>
      <c r="F51" s="186" t="str">
        <f t="shared" ref="F51" si="192">IFERROR(F50/F$22,"")</f>
        <v/>
      </c>
      <c r="G51" s="186" t="str">
        <f t="shared" ref="G51" si="193">IFERROR(G50/G$22,"")</f>
        <v/>
      </c>
      <c r="H51" s="186" t="str">
        <f t="shared" ref="H51" si="194">IFERROR(H50/H$22,"")</f>
        <v/>
      </c>
      <c r="I51" s="186" t="str">
        <f t="shared" ref="I51" si="195">IFERROR(I50/I$22,"")</f>
        <v/>
      </c>
      <c r="J51" s="186" t="str">
        <f t="shared" ref="J51" si="196">IFERROR(J50/J$22,"")</f>
        <v/>
      </c>
      <c r="K51" s="186" t="str">
        <f t="shared" ref="K51" si="197">IFERROR(K50/K$22,"")</f>
        <v/>
      </c>
      <c r="L51" s="186" t="str">
        <f t="shared" ref="L51" si="198">IFERROR(L50/L$22,"")</f>
        <v/>
      </c>
      <c r="M51" s="186" t="str">
        <f t="shared" ref="M51" si="199">IFERROR(M50/M$22,"")</f>
        <v/>
      </c>
      <c r="N51" s="186" t="str">
        <f t="shared" ref="N51" si="200">IFERROR(N50/N$22,"")</f>
        <v/>
      </c>
      <c r="O51" s="187">
        <f>O50/O22</f>
        <v>0.12903225806451613</v>
      </c>
    </row>
    <row r="52" spans="1:15" ht="24.75" x14ac:dyDescent="0.25">
      <c r="A52" s="10" t="s">
        <v>155</v>
      </c>
      <c r="B52" s="188" t="s">
        <v>169</v>
      </c>
      <c r="C52" s="392">
        <v>0</v>
      </c>
      <c r="D52" s="379">
        <v>0</v>
      </c>
      <c r="E52" s="40"/>
      <c r="F52" s="40"/>
      <c r="G52" s="269"/>
      <c r="H52" s="269"/>
      <c r="I52" s="269"/>
      <c r="J52" s="269"/>
      <c r="K52" s="269"/>
      <c r="L52" s="269"/>
      <c r="M52" s="269"/>
      <c r="N52" s="304"/>
      <c r="O52" s="81">
        <f>SUM(C52:N52)</f>
        <v>0</v>
      </c>
    </row>
    <row r="53" spans="1:15" ht="10.5" customHeight="1" x14ac:dyDescent="0.25">
      <c r="A53" s="10" t="s">
        <v>66</v>
      </c>
      <c r="B53" s="158" t="s">
        <v>69</v>
      </c>
      <c r="C53" s="383">
        <f>C52/C22</f>
        <v>0</v>
      </c>
      <c r="D53" s="383">
        <f t="shared" ref="D53" si="201">D52/D22</f>
        <v>0</v>
      </c>
      <c r="E53" s="186" t="str">
        <f>IFERROR(E52/E$22,"")</f>
        <v/>
      </c>
      <c r="F53" s="186" t="str">
        <f t="shared" ref="F53" si="202">IFERROR(F52/F$22,"")</f>
        <v/>
      </c>
      <c r="G53" s="186" t="str">
        <f t="shared" ref="G53" si="203">IFERROR(G52/G$22,"")</f>
        <v/>
      </c>
      <c r="H53" s="186" t="str">
        <f t="shared" ref="H53" si="204">IFERROR(H52/H$22,"")</f>
        <v/>
      </c>
      <c r="I53" s="186" t="str">
        <f t="shared" ref="I53" si="205">IFERROR(I52/I$22,"")</f>
        <v/>
      </c>
      <c r="J53" s="186" t="str">
        <f t="shared" ref="J53" si="206">IFERROR(J52/J$22,"")</f>
        <v/>
      </c>
      <c r="K53" s="186" t="str">
        <f t="shared" ref="K53" si="207">IFERROR(K52/K$22,"")</f>
        <v/>
      </c>
      <c r="L53" s="186" t="str">
        <f t="shared" ref="L53" si="208">IFERROR(L52/L$22,"")</f>
        <v/>
      </c>
      <c r="M53" s="186" t="str">
        <f t="shared" ref="M53" si="209">IFERROR(M52/M$22,"")</f>
        <v/>
      </c>
      <c r="N53" s="186" t="str">
        <f t="shared" ref="N53" si="210">IFERROR(N52/N$22,"")</f>
        <v/>
      </c>
      <c r="O53" s="187">
        <f>O52/O22</f>
        <v>0</v>
      </c>
    </row>
    <row r="54" spans="1:15" x14ac:dyDescent="0.25">
      <c r="A54" s="10" t="s">
        <v>72</v>
      </c>
      <c r="B54" s="81" t="s">
        <v>290</v>
      </c>
      <c r="C54" s="384">
        <v>3</v>
      </c>
      <c r="D54" s="379">
        <v>4</v>
      </c>
      <c r="E54" s="40"/>
      <c r="F54" s="40"/>
      <c r="G54" s="269"/>
      <c r="H54" s="269"/>
      <c r="I54" s="269"/>
      <c r="J54" s="269"/>
      <c r="K54" s="269"/>
      <c r="L54" s="269"/>
      <c r="M54" s="269"/>
      <c r="N54" s="304"/>
      <c r="O54" s="81">
        <f>SUM(C54:N54)</f>
        <v>7</v>
      </c>
    </row>
    <row r="55" spans="1:15" ht="15.75" thickBot="1" x14ac:dyDescent="0.3">
      <c r="A55" s="10" t="s">
        <v>73</v>
      </c>
      <c r="B55" s="161" t="s">
        <v>69</v>
      </c>
      <c r="C55" s="390">
        <f>C54/C22</f>
        <v>0.13636363636363635</v>
      </c>
      <c r="D55" s="388">
        <f t="shared" ref="D55" si="211">D54/D22</f>
        <v>0.1</v>
      </c>
      <c r="E55" s="186" t="str">
        <f>IFERROR(E54/E$22,"")</f>
        <v/>
      </c>
      <c r="F55" s="186" t="str">
        <f t="shared" ref="F55" si="212">IFERROR(F54/F$22,"")</f>
        <v/>
      </c>
      <c r="G55" s="186" t="str">
        <f t="shared" ref="G55" si="213">IFERROR(G54/G$22,"")</f>
        <v/>
      </c>
      <c r="H55" s="186" t="str">
        <f t="shared" ref="H55" si="214">IFERROR(H54/H$22,"")</f>
        <v/>
      </c>
      <c r="I55" s="186" t="str">
        <f t="shared" ref="I55" si="215">IFERROR(I54/I$22,"")</f>
        <v/>
      </c>
      <c r="J55" s="186" t="str">
        <f t="shared" ref="J55" si="216">IFERROR(J54/J$22,"")</f>
        <v/>
      </c>
      <c r="K55" s="186" t="str">
        <f t="shared" ref="K55" si="217">IFERROR(K54/K$22,"")</f>
        <v/>
      </c>
      <c r="L55" s="186" t="str">
        <f t="shared" ref="L55" si="218">IFERROR(L54/L$22,"")</f>
        <v/>
      </c>
      <c r="M55" s="186" t="str">
        <f t="shared" ref="M55" si="219">IFERROR(M54/M$22,"")</f>
        <v/>
      </c>
      <c r="N55" s="186" t="str">
        <f t="shared" ref="N55" si="220">IFERROR(N54/N$22,"")</f>
        <v/>
      </c>
      <c r="O55" s="194">
        <f>O54/O22</f>
        <v>0.11290322580645161</v>
      </c>
    </row>
    <row r="56" spans="1:15" ht="20.100000000000001" customHeight="1" thickBot="1" x14ac:dyDescent="0.3">
      <c r="A56" s="21" t="s">
        <v>330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" thickBot="1" x14ac:dyDescent="0.3">
      <c r="A57" s="59" t="s">
        <v>6</v>
      </c>
      <c r="B57" s="53" t="s">
        <v>0</v>
      </c>
      <c r="C57" s="54" t="s">
        <v>372</v>
      </c>
      <c r="D57" s="54" t="s">
        <v>373</v>
      </c>
      <c r="E57" s="54" t="s">
        <v>374</v>
      </c>
      <c r="F57" s="340" t="s">
        <v>375</v>
      </c>
      <c r="G57" s="54" t="s">
        <v>376</v>
      </c>
      <c r="H57" s="54" t="s">
        <v>377</v>
      </c>
      <c r="I57" s="54" t="s">
        <v>378</v>
      </c>
      <c r="J57" s="54" t="s">
        <v>379</v>
      </c>
      <c r="K57" s="54" t="s">
        <v>380</v>
      </c>
      <c r="L57" s="54" t="s">
        <v>381</v>
      </c>
      <c r="M57" s="54" t="s">
        <v>382</v>
      </c>
      <c r="N57" s="54" t="s">
        <v>383</v>
      </c>
      <c r="O57" s="172" t="s">
        <v>105</v>
      </c>
    </row>
    <row r="58" spans="1:15" ht="15.75" thickBot="1" x14ac:dyDescent="0.3">
      <c r="A58" s="29" t="s">
        <v>74</v>
      </c>
      <c r="B58" s="26" t="s">
        <v>292</v>
      </c>
      <c r="C58" s="389">
        <v>21</v>
      </c>
      <c r="D58" s="389">
        <v>26</v>
      </c>
      <c r="E58" s="17"/>
      <c r="F58" s="17"/>
      <c r="G58" s="272"/>
      <c r="H58" s="272"/>
      <c r="I58" s="272"/>
      <c r="J58" s="272"/>
      <c r="K58" s="272"/>
      <c r="L58" s="272"/>
      <c r="M58" s="272"/>
      <c r="N58" s="272"/>
      <c r="O58" s="26">
        <f>SUM(C58:N58)</f>
        <v>47</v>
      </c>
    </row>
    <row r="59" spans="1:15" x14ac:dyDescent="0.25">
      <c r="A59" s="29" t="s">
        <v>75</v>
      </c>
      <c r="B59" s="196" t="s">
        <v>297</v>
      </c>
      <c r="C59" s="382">
        <v>11</v>
      </c>
      <c r="D59" s="377">
        <v>14</v>
      </c>
      <c r="E59" s="177"/>
      <c r="F59" s="177"/>
      <c r="G59" s="268"/>
      <c r="H59" s="268"/>
      <c r="I59" s="268"/>
      <c r="J59" s="268"/>
      <c r="K59" s="268"/>
      <c r="L59" s="268"/>
      <c r="M59" s="268"/>
      <c r="N59" s="303"/>
      <c r="O59" s="27">
        <f>SUM(C59:N59)</f>
        <v>25</v>
      </c>
    </row>
    <row r="60" spans="1:15" x14ac:dyDescent="0.25">
      <c r="A60" s="29" t="s">
        <v>76</v>
      </c>
      <c r="B60" s="195" t="s">
        <v>80</v>
      </c>
      <c r="C60" s="383">
        <f>C59/C58</f>
        <v>0.52380952380952384</v>
      </c>
      <c r="D60" s="383">
        <f t="shared" ref="D60" si="221">D59/D58</f>
        <v>0.53846153846153844</v>
      </c>
      <c r="E60" s="186" t="str">
        <f>IFERROR(E59/E$58,"")</f>
        <v/>
      </c>
      <c r="F60" s="186" t="str">
        <f t="shared" ref="F60:N60" si="222">IFERROR(F59/F$58,"")</f>
        <v/>
      </c>
      <c r="G60" s="186" t="str">
        <f t="shared" si="222"/>
        <v/>
      </c>
      <c r="H60" s="186" t="str">
        <f t="shared" si="222"/>
        <v/>
      </c>
      <c r="I60" s="186" t="str">
        <f t="shared" si="222"/>
        <v/>
      </c>
      <c r="J60" s="186" t="str">
        <f t="shared" si="222"/>
        <v/>
      </c>
      <c r="K60" s="186" t="str">
        <f t="shared" si="222"/>
        <v/>
      </c>
      <c r="L60" s="186" t="str">
        <f t="shared" si="222"/>
        <v/>
      </c>
      <c r="M60" s="186" t="str">
        <f t="shared" si="222"/>
        <v/>
      </c>
      <c r="N60" s="186" t="str">
        <f t="shared" si="222"/>
        <v/>
      </c>
      <c r="O60" s="232">
        <f>O59/O58</f>
        <v>0.53191489361702127</v>
      </c>
    </row>
    <row r="61" spans="1:15" x14ac:dyDescent="0.25">
      <c r="A61" s="29" t="s">
        <v>87</v>
      </c>
      <c r="B61" s="197" t="s">
        <v>78</v>
      </c>
      <c r="C61" s="384">
        <v>10</v>
      </c>
      <c r="D61" s="379">
        <v>15</v>
      </c>
      <c r="E61" s="40"/>
      <c r="F61" s="40"/>
      <c r="G61" s="269"/>
      <c r="H61" s="269"/>
      <c r="I61" s="269"/>
      <c r="J61" s="269"/>
      <c r="K61" s="269"/>
      <c r="L61" s="269"/>
      <c r="M61" s="269"/>
      <c r="N61" s="304"/>
      <c r="O61" s="198">
        <f>SUM(C61:N61)</f>
        <v>25</v>
      </c>
    </row>
    <row r="62" spans="1:15" x14ac:dyDescent="0.25">
      <c r="A62" s="29" t="s">
        <v>88</v>
      </c>
      <c r="B62" s="195" t="s">
        <v>80</v>
      </c>
      <c r="C62" s="383">
        <f>C61/C58</f>
        <v>0.47619047619047616</v>
      </c>
      <c r="D62" s="383">
        <f t="shared" ref="D62" si="223">D61/D58</f>
        <v>0.57692307692307687</v>
      </c>
      <c r="E62" s="186" t="str">
        <f>IFERROR(E61/E$58,"")</f>
        <v/>
      </c>
      <c r="F62" s="186" t="str">
        <f t="shared" ref="F62" si="224">IFERROR(F61/F$58,"")</f>
        <v/>
      </c>
      <c r="G62" s="186" t="str">
        <f t="shared" ref="G62" si="225">IFERROR(G61/G$58,"")</f>
        <v/>
      </c>
      <c r="H62" s="186" t="str">
        <f t="shared" ref="H62" si="226">IFERROR(H61/H$58,"")</f>
        <v/>
      </c>
      <c r="I62" s="186" t="str">
        <f t="shared" ref="I62" si="227">IFERROR(I61/I$58,"")</f>
        <v/>
      </c>
      <c r="J62" s="186" t="str">
        <f t="shared" ref="J62" si="228">IFERROR(J61/J$58,"")</f>
        <v/>
      </c>
      <c r="K62" s="186" t="str">
        <f t="shared" ref="K62" si="229">IFERROR(K61/K$58,"")</f>
        <v/>
      </c>
      <c r="L62" s="186" t="str">
        <f t="shared" ref="L62" si="230">IFERROR(L61/L$58,"")</f>
        <v/>
      </c>
      <c r="M62" s="186" t="str">
        <f t="shared" ref="M62" si="231">IFERROR(M61/M$58,"")</f>
        <v/>
      </c>
      <c r="N62" s="186" t="str">
        <f t="shared" ref="N62" si="232">IFERROR(N61/N$58,"")</f>
        <v/>
      </c>
      <c r="O62" s="232">
        <f>O61/O58</f>
        <v>0.53191489361702127</v>
      </c>
    </row>
    <row r="63" spans="1:15" x14ac:dyDescent="0.25">
      <c r="A63" s="29" t="s">
        <v>89</v>
      </c>
      <c r="B63" s="197" t="s">
        <v>300</v>
      </c>
      <c r="C63" s="384">
        <v>6</v>
      </c>
      <c r="D63" s="379">
        <v>9</v>
      </c>
      <c r="E63" s="40"/>
      <c r="F63" s="40"/>
      <c r="G63" s="269"/>
      <c r="H63" s="269"/>
      <c r="I63" s="269"/>
      <c r="J63" s="269"/>
      <c r="K63" s="269"/>
      <c r="L63" s="269"/>
      <c r="M63" s="269"/>
      <c r="N63" s="304"/>
      <c r="O63" s="198">
        <f>SUM(C63:N63)</f>
        <v>15</v>
      </c>
    </row>
    <row r="64" spans="1:15" x14ac:dyDescent="0.25">
      <c r="A64" s="29" t="s">
        <v>90</v>
      </c>
      <c r="B64" s="184" t="s">
        <v>80</v>
      </c>
      <c r="C64" s="383">
        <f>C63/C58</f>
        <v>0.2857142857142857</v>
      </c>
      <c r="D64" s="383">
        <f t="shared" ref="D64" si="233">D63/D58</f>
        <v>0.34615384615384615</v>
      </c>
      <c r="E64" s="186" t="str">
        <f>IFERROR(E63/E$58,"")</f>
        <v/>
      </c>
      <c r="F64" s="186" t="str">
        <f t="shared" ref="F64" si="234">IFERROR(F63/F$58,"")</f>
        <v/>
      </c>
      <c r="G64" s="186" t="str">
        <f t="shared" ref="G64" si="235">IFERROR(G63/G$58,"")</f>
        <v/>
      </c>
      <c r="H64" s="186" t="str">
        <f t="shared" ref="H64" si="236">IFERROR(H63/H$58,"")</f>
        <v/>
      </c>
      <c r="I64" s="186" t="str">
        <f t="shared" ref="I64" si="237">IFERROR(I63/I$58,"")</f>
        <v/>
      </c>
      <c r="J64" s="186" t="str">
        <f t="shared" ref="J64" si="238">IFERROR(J63/J$58,"")</f>
        <v/>
      </c>
      <c r="K64" s="186" t="str">
        <f t="shared" ref="K64" si="239">IFERROR(K63/K$58,"")</f>
        <v/>
      </c>
      <c r="L64" s="186" t="str">
        <f t="shared" ref="L64" si="240">IFERROR(L63/L$58,"")</f>
        <v/>
      </c>
      <c r="M64" s="186" t="str">
        <f t="shared" ref="M64" si="241">IFERROR(M63/M$58,"")</f>
        <v/>
      </c>
      <c r="N64" s="186" t="str">
        <f t="shared" ref="N64" si="242">IFERROR(N63/N$58,"")</f>
        <v/>
      </c>
      <c r="O64" s="232">
        <f>O63/O58</f>
        <v>0.31914893617021278</v>
      </c>
    </row>
    <row r="65" spans="1:15" x14ac:dyDescent="0.25">
      <c r="A65" s="29" t="s">
        <v>91</v>
      </c>
      <c r="B65" s="197" t="s">
        <v>301</v>
      </c>
      <c r="C65" s="379">
        <f>C61-C67</f>
        <v>10</v>
      </c>
      <c r="D65" s="379">
        <f>D61-D67</f>
        <v>14</v>
      </c>
      <c r="E65" s="40"/>
      <c r="F65" s="40"/>
      <c r="G65" s="269"/>
      <c r="H65" s="269"/>
      <c r="I65" s="269"/>
      <c r="J65" s="269"/>
      <c r="K65" s="269"/>
      <c r="L65" s="269"/>
      <c r="M65" s="269"/>
      <c r="N65" s="304"/>
      <c r="O65" s="198">
        <f>SUM(C65:N65)</f>
        <v>24</v>
      </c>
    </row>
    <row r="66" spans="1:15" ht="15.75" thickBot="1" x14ac:dyDescent="0.3">
      <c r="A66" s="29" t="s">
        <v>92</v>
      </c>
      <c r="B66" s="199" t="s">
        <v>80</v>
      </c>
      <c r="C66" s="406">
        <f>C65/C58</f>
        <v>0.47619047619047616</v>
      </c>
      <c r="D66" s="385">
        <f>D65/D58</f>
        <v>0.53846153846153844</v>
      </c>
      <c r="E66" s="186" t="str">
        <f>IFERROR(E65/E$58,"")</f>
        <v/>
      </c>
      <c r="F66" s="186" t="str">
        <f t="shared" ref="F66" si="243">IFERROR(F65/F$58,"")</f>
        <v/>
      </c>
      <c r="G66" s="186" t="str">
        <f t="shared" ref="G66" si="244">IFERROR(G65/G$58,"")</f>
        <v/>
      </c>
      <c r="H66" s="186" t="str">
        <f t="shared" ref="H66" si="245">IFERROR(H65/H$58,"")</f>
        <v/>
      </c>
      <c r="I66" s="186" t="str">
        <f t="shared" ref="I66" si="246">IFERROR(I65/I$58,"")</f>
        <v/>
      </c>
      <c r="J66" s="186" t="str">
        <f t="shared" ref="J66" si="247">IFERROR(J65/J$58,"")</f>
        <v/>
      </c>
      <c r="K66" s="186" t="str">
        <f t="shared" ref="K66" si="248">IFERROR(K65/K$58,"")</f>
        <v/>
      </c>
      <c r="L66" s="186" t="str">
        <f t="shared" ref="L66" si="249">IFERROR(L65/L$58,"")</f>
        <v/>
      </c>
      <c r="M66" s="186" t="str">
        <f t="shared" ref="M66" si="250">IFERROR(M65/M$58,"")</f>
        <v/>
      </c>
      <c r="N66" s="186" t="str">
        <f t="shared" ref="N66" si="251">IFERROR(N65/N$58,"")</f>
        <v/>
      </c>
      <c r="O66" s="233">
        <f>O65/O58</f>
        <v>0.51063829787234039</v>
      </c>
    </row>
    <row r="67" spans="1:15" ht="15.75" thickTop="1" x14ac:dyDescent="0.25">
      <c r="A67" s="29" t="s">
        <v>93</v>
      </c>
      <c r="B67" s="210" t="s">
        <v>302</v>
      </c>
      <c r="C67" s="407">
        <f t="shared" ref="C67" si="252">C69+C71+C73+C75+C77</f>
        <v>0</v>
      </c>
      <c r="D67" s="407">
        <f t="shared" ref="D67" si="253">D69+D71+D73+D75+D77</f>
        <v>1</v>
      </c>
      <c r="E67" s="191"/>
      <c r="F67" s="191"/>
      <c r="G67" s="344"/>
      <c r="H67" s="344"/>
      <c r="I67" s="344"/>
      <c r="J67" s="344"/>
      <c r="K67" s="344"/>
      <c r="L67" s="344"/>
      <c r="M67" s="344"/>
      <c r="N67" s="374"/>
      <c r="O67" s="209">
        <f>SUM(C67:N67)</f>
        <v>1</v>
      </c>
    </row>
    <row r="68" spans="1:15" ht="15.75" thickBot="1" x14ac:dyDescent="0.3">
      <c r="A68" s="29" t="s">
        <v>94</v>
      </c>
      <c r="B68" s="199" t="s">
        <v>80</v>
      </c>
      <c r="C68" s="406">
        <f>C67/C58</f>
        <v>0</v>
      </c>
      <c r="D68" s="411">
        <f t="shared" ref="D68" si="254">D67/D58</f>
        <v>3.8461538461538464E-2</v>
      </c>
      <c r="E68" s="186" t="str">
        <f>IFERROR(E67/E$58,"")</f>
        <v/>
      </c>
      <c r="F68" s="186" t="str">
        <f t="shared" ref="F68" si="255">IFERROR(F67/F$58,"")</f>
        <v/>
      </c>
      <c r="G68" s="186" t="str">
        <f t="shared" ref="G68" si="256">IFERROR(G67/G$58,"")</f>
        <v/>
      </c>
      <c r="H68" s="186" t="str">
        <f t="shared" ref="H68" si="257">IFERROR(H67/H$58,"")</f>
        <v/>
      </c>
      <c r="I68" s="186" t="str">
        <f t="shared" ref="I68" si="258">IFERROR(I67/I$58,"")</f>
        <v/>
      </c>
      <c r="J68" s="186" t="str">
        <f t="shared" ref="J68" si="259">IFERROR(J67/J$58,"")</f>
        <v/>
      </c>
      <c r="K68" s="186" t="str">
        <f t="shared" ref="K68" si="260">IFERROR(K67/K$58,"")</f>
        <v/>
      </c>
      <c r="L68" s="186" t="str">
        <f t="shared" ref="L68" si="261">IFERROR(L67/L$58,"")</f>
        <v/>
      </c>
      <c r="M68" s="186" t="str">
        <f t="shared" ref="M68" si="262">IFERROR(M67/M$58,"")</f>
        <v/>
      </c>
      <c r="N68" s="186" t="str">
        <f t="shared" ref="N68" si="263">IFERROR(N67/N$58,"")</f>
        <v/>
      </c>
      <c r="O68" s="233">
        <f>O67/O58</f>
        <v>2.1276595744680851E-2</v>
      </c>
    </row>
    <row r="69" spans="1:15" ht="15.75" thickTop="1" x14ac:dyDescent="0.25">
      <c r="A69" s="29" t="s">
        <v>95</v>
      </c>
      <c r="B69" s="200" t="s">
        <v>307</v>
      </c>
      <c r="C69" s="409">
        <v>0</v>
      </c>
      <c r="D69" s="410">
        <v>0</v>
      </c>
      <c r="E69" s="201"/>
      <c r="F69" s="201"/>
      <c r="G69" s="342"/>
      <c r="H69" s="342"/>
      <c r="I69" s="342"/>
      <c r="J69" s="342"/>
      <c r="K69" s="342"/>
      <c r="L69" s="342"/>
      <c r="M69" s="342"/>
      <c r="N69" s="375"/>
      <c r="O69" s="28">
        <f>SUM(C69:N69)</f>
        <v>0</v>
      </c>
    </row>
    <row r="70" spans="1:15" x14ac:dyDescent="0.25">
      <c r="A70" s="29" t="s">
        <v>96</v>
      </c>
      <c r="B70" s="195" t="s">
        <v>80</v>
      </c>
      <c r="C70" s="405">
        <f>C69/C58</f>
        <v>0</v>
      </c>
      <c r="D70" s="383">
        <f t="shared" ref="D70" si="264">D69/D58</f>
        <v>0</v>
      </c>
      <c r="E70" s="186" t="str">
        <f>IFERROR(E69/E$58,"")</f>
        <v/>
      </c>
      <c r="F70" s="186" t="str">
        <f t="shared" ref="F70" si="265">IFERROR(F69/F$58,"")</f>
        <v/>
      </c>
      <c r="G70" s="186" t="str">
        <f t="shared" ref="G70" si="266">IFERROR(G69/G$58,"")</f>
        <v/>
      </c>
      <c r="H70" s="186" t="str">
        <f t="shared" ref="H70" si="267">IFERROR(H69/H$58,"")</f>
        <v/>
      </c>
      <c r="I70" s="186" t="str">
        <f t="shared" ref="I70" si="268">IFERROR(I69/I$58,"")</f>
        <v/>
      </c>
      <c r="J70" s="186" t="str">
        <f t="shared" ref="J70" si="269">IFERROR(J69/J$58,"")</f>
        <v/>
      </c>
      <c r="K70" s="186" t="str">
        <f t="shared" ref="K70" si="270">IFERROR(K69/K$58,"")</f>
        <v/>
      </c>
      <c r="L70" s="186" t="str">
        <f t="shared" ref="L70" si="271">IFERROR(L69/L$58,"")</f>
        <v/>
      </c>
      <c r="M70" s="186" t="str">
        <f t="shared" ref="M70" si="272">IFERROR(M69/M$58,"")</f>
        <v/>
      </c>
      <c r="N70" s="186" t="str">
        <f t="shared" ref="N70" si="273">IFERROR(N69/N$58,"")</f>
        <v/>
      </c>
      <c r="O70" s="232">
        <f>O69/O58</f>
        <v>0</v>
      </c>
    </row>
    <row r="71" spans="1:15" x14ac:dyDescent="0.25">
      <c r="A71" s="29" t="s">
        <v>97</v>
      </c>
      <c r="B71" s="200" t="s">
        <v>308</v>
      </c>
      <c r="C71" s="408">
        <v>0</v>
      </c>
      <c r="D71" s="410">
        <v>0</v>
      </c>
      <c r="E71" s="201"/>
      <c r="F71" s="201"/>
      <c r="G71" s="342"/>
      <c r="H71" s="342"/>
      <c r="I71" s="342"/>
      <c r="J71" s="342"/>
      <c r="K71" s="342"/>
      <c r="L71" s="342"/>
      <c r="M71" s="342"/>
      <c r="N71" s="375"/>
      <c r="O71" s="28">
        <f>SUM(C71:N71)</f>
        <v>0</v>
      </c>
    </row>
    <row r="72" spans="1:15" x14ac:dyDescent="0.25">
      <c r="A72" s="29" t="s">
        <v>98</v>
      </c>
      <c r="B72" s="184" t="s">
        <v>80</v>
      </c>
      <c r="C72" s="383">
        <f>C71/C58</f>
        <v>0</v>
      </c>
      <c r="D72" s="383">
        <f t="shared" ref="D72" si="274">D71/D58</f>
        <v>0</v>
      </c>
      <c r="E72" s="186" t="str">
        <f>IFERROR(E71/E$58,"")</f>
        <v/>
      </c>
      <c r="F72" s="186" t="str">
        <f t="shared" ref="F72" si="275">IFERROR(F71/F$58,"")</f>
        <v/>
      </c>
      <c r="G72" s="186" t="str">
        <f t="shared" ref="G72" si="276">IFERROR(G71/G$58,"")</f>
        <v/>
      </c>
      <c r="H72" s="186" t="str">
        <f t="shared" ref="H72" si="277">IFERROR(H71/H$58,"")</f>
        <v/>
      </c>
      <c r="I72" s="186" t="str">
        <f t="shared" ref="I72" si="278">IFERROR(I71/I$58,"")</f>
        <v/>
      </c>
      <c r="J72" s="186" t="str">
        <f t="shared" ref="J72" si="279">IFERROR(J71/J$58,"")</f>
        <v/>
      </c>
      <c r="K72" s="186" t="str">
        <f t="shared" ref="K72" si="280">IFERROR(K71/K$58,"")</f>
        <v/>
      </c>
      <c r="L72" s="186" t="str">
        <f t="shared" ref="L72" si="281">IFERROR(L71/L$58,"")</f>
        <v/>
      </c>
      <c r="M72" s="186" t="str">
        <f t="shared" ref="M72" si="282">IFERROR(M71/M$58,"")</f>
        <v/>
      </c>
      <c r="N72" s="186" t="str">
        <f t="shared" ref="N72" si="283">IFERROR(N71/N$58,"")</f>
        <v/>
      </c>
      <c r="O72" s="232">
        <f>O71/O58</f>
        <v>0</v>
      </c>
    </row>
    <row r="73" spans="1:15" ht="23.25" x14ac:dyDescent="0.25">
      <c r="A73" s="29" t="s">
        <v>99</v>
      </c>
      <c r="B73" s="202" t="s">
        <v>303</v>
      </c>
      <c r="C73" s="384">
        <v>0</v>
      </c>
      <c r="D73" s="379">
        <v>0</v>
      </c>
      <c r="E73" s="40"/>
      <c r="F73" s="40"/>
      <c r="G73" s="269"/>
      <c r="H73" s="269"/>
      <c r="I73" s="269"/>
      <c r="J73" s="269"/>
      <c r="K73" s="269"/>
      <c r="L73" s="269"/>
      <c r="M73" s="269"/>
      <c r="N73" s="304"/>
      <c r="O73" s="198">
        <f>SUM(C73:N73)</f>
        <v>0</v>
      </c>
    </row>
    <row r="74" spans="1:15" x14ac:dyDescent="0.25">
      <c r="A74" s="29" t="s">
        <v>100</v>
      </c>
      <c r="B74" s="184" t="s">
        <v>80</v>
      </c>
      <c r="C74" s="383">
        <f>C73/C58</f>
        <v>0</v>
      </c>
      <c r="D74" s="383">
        <f t="shared" ref="D74" si="284">D73/D58</f>
        <v>0</v>
      </c>
      <c r="E74" s="186" t="str">
        <f>IFERROR(E73/E$58,"")</f>
        <v/>
      </c>
      <c r="F74" s="186" t="str">
        <f t="shared" ref="F74" si="285">IFERROR(F73/F$58,"")</f>
        <v/>
      </c>
      <c r="G74" s="186" t="str">
        <f t="shared" ref="G74" si="286">IFERROR(G73/G$58,"")</f>
        <v/>
      </c>
      <c r="H74" s="186" t="str">
        <f t="shared" ref="H74" si="287">IFERROR(H73/H$58,"")</f>
        <v/>
      </c>
      <c r="I74" s="186" t="str">
        <f t="shared" ref="I74" si="288">IFERROR(I73/I$58,"")</f>
        <v/>
      </c>
      <c r="J74" s="186" t="str">
        <f t="shared" ref="J74" si="289">IFERROR(J73/J$58,"")</f>
        <v/>
      </c>
      <c r="K74" s="186" t="str">
        <f t="shared" ref="K74" si="290">IFERROR(K73/K$58,"")</f>
        <v/>
      </c>
      <c r="L74" s="186" t="str">
        <f t="shared" ref="L74" si="291">IFERROR(L73/L$58,"")</f>
        <v/>
      </c>
      <c r="M74" s="186" t="str">
        <f t="shared" ref="M74" si="292">IFERROR(M73/M$58,"")</f>
        <v/>
      </c>
      <c r="N74" s="186" t="str">
        <f t="shared" ref="N74" si="293">IFERROR(N73/N$58,"")</f>
        <v/>
      </c>
      <c r="O74" s="232">
        <f>O73/O58</f>
        <v>0</v>
      </c>
    </row>
    <row r="75" spans="1:15" ht="23.25" x14ac:dyDescent="0.25">
      <c r="A75" s="29" t="s">
        <v>101</v>
      </c>
      <c r="B75" s="202" t="s">
        <v>304</v>
      </c>
      <c r="C75" s="392">
        <v>0</v>
      </c>
      <c r="D75" s="379">
        <v>1</v>
      </c>
      <c r="E75" s="40"/>
      <c r="F75" s="40"/>
      <c r="G75" s="269"/>
      <c r="H75" s="269"/>
      <c r="I75" s="269"/>
      <c r="J75" s="269"/>
      <c r="K75" s="269"/>
      <c r="L75" s="269"/>
      <c r="M75" s="269"/>
      <c r="N75" s="304"/>
      <c r="O75" s="198">
        <f>SUM(C75:N75)</f>
        <v>1</v>
      </c>
    </row>
    <row r="76" spans="1:15" x14ac:dyDescent="0.25">
      <c r="A76" s="29" t="s">
        <v>102</v>
      </c>
      <c r="B76" s="184" t="s">
        <v>80</v>
      </c>
      <c r="C76" s="383">
        <f>C75/C58</f>
        <v>0</v>
      </c>
      <c r="D76" s="383">
        <f t="shared" ref="D76" si="294">D75/D58</f>
        <v>3.8461538461538464E-2</v>
      </c>
      <c r="E76" s="186" t="str">
        <f>IFERROR(E75/E$58,"")</f>
        <v/>
      </c>
      <c r="F76" s="186" t="str">
        <f t="shared" ref="F76" si="295">IFERROR(F75/F$58,"")</f>
        <v/>
      </c>
      <c r="G76" s="186" t="str">
        <f t="shared" ref="G76" si="296">IFERROR(G75/G$58,"")</f>
        <v/>
      </c>
      <c r="H76" s="186" t="str">
        <f t="shared" ref="H76" si="297">IFERROR(H75/H$58,"")</f>
        <v/>
      </c>
      <c r="I76" s="186" t="str">
        <f t="shared" ref="I76" si="298">IFERROR(I75/I$58,"")</f>
        <v/>
      </c>
      <c r="J76" s="186" t="str">
        <f t="shared" ref="J76" si="299">IFERROR(J75/J$58,"")</f>
        <v/>
      </c>
      <c r="K76" s="186" t="str">
        <f t="shared" ref="K76" si="300">IFERROR(K75/K$58,"")</f>
        <v/>
      </c>
      <c r="L76" s="186" t="str">
        <f t="shared" ref="L76" si="301">IFERROR(L75/L$58,"")</f>
        <v/>
      </c>
      <c r="M76" s="186" t="str">
        <f t="shared" ref="M76" si="302">IFERROR(M75/M$58,"")</f>
        <v/>
      </c>
      <c r="N76" s="186" t="str">
        <f t="shared" ref="N76" si="303">IFERROR(N75/N$58,"")</f>
        <v/>
      </c>
      <c r="O76" s="232">
        <f>O75/O58</f>
        <v>2.1276595744680851E-2</v>
      </c>
    </row>
    <row r="77" spans="1:15" x14ac:dyDescent="0.25">
      <c r="A77" s="29" t="s">
        <v>103</v>
      </c>
      <c r="B77" s="202" t="s">
        <v>305</v>
      </c>
      <c r="C77" s="392">
        <v>0</v>
      </c>
      <c r="D77" s="379">
        <v>0</v>
      </c>
      <c r="E77" s="40"/>
      <c r="F77" s="40"/>
      <c r="G77" s="269"/>
      <c r="H77" s="269"/>
      <c r="I77" s="269"/>
      <c r="J77" s="269"/>
      <c r="K77" s="269"/>
      <c r="L77" s="269"/>
      <c r="M77" s="269"/>
      <c r="N77" s="304"/>
      <c r="O77" s="198">
        <f>SUM(C77:N77)</f>
        <v>0</v>
      </c>
    </row>
    <row r="78" spans="1:15" x14ac:dyDescent="0.25">
      <c r="A78" s="29" t="s">
        <v>104</v>
      </c>
      <c r="B78" s="184" t="s">
        <v>80</v>
      </c>
      <c r="C78" s="383">
        <f>C77/C58</f>
        <v>0</v>
      </c>
      <c r="D78" s="383">
        <f t="shared" ref="D78" si="304">D77/D58</f>
        <v>0</v>
      </c>
      <c r="E78" s="186" t="str">
        <f>IFERROR(E77/E$58,"")</f>
        <v/>
      </c>
      <c r="F78" s="186" t="str">
        <f t="shared" ref="F78" si="305">IFERROR(F77/F$58,"")</f>
        <v/>
      </c>
      <c r="G78" s="186" t="str">
        <f t="shared" ref="G78" si="306">IFERROR(G77/G$58,"")</f>
        <v/>
      </c>
      <c r="H78" s="186" t="str">
        <f t="shared" ref="H78" si="307">IFERROR(H77/H$58,"")</f>
        <v/>
      </c>
      <c r="I78" s="186" t="str">
        <f t="shared" ref="I78" si="308">IFERROR(I77/I$58,"")</f>
        <v/>
      </c>
      <c r="J78" s="186" t="str">
        <f t="shared" ref="J78" si="309">IFERROR(J77/J$58,"")</f>
        <v/>
      </c>
      <c r="K78" s="186" t="str">
        <f t="shared" ref="K78" si="310">IFERROR(K77/K$58,"")</f>
        <v/>
      </c>
      <c r="L78" s="186" t="str">
        <f t="shared" ref="L78" si="311">IFERROR(L77/L$58,"")</f>
        <v/>
      </c>
      <c r="M78" s="186" t="str">
        <f t="shared" ref="M78" si="312">IFERROR(M77/M$58,"")</f>
        <v/>
      </c>
      <c r="N78" s="186" t="str">
        <f t="shared" ref="N78" si="313">IFERROR(N77/N$58,"")</f>
        <v/>
      </c>
      <c r="O78" s="232">
        <f>O77/O58</f>
        <v>0</v>
      </c>
    </row>
    <row r="79" spans="1:15" x14ac:dyDescent="0.25">
      <c r="A79" s="29" t="s">
        <v>156</v>
      </c>
      <c r="B79" s="197" t="s">
        <v>79</v>
      </c>
      <c r="C79" s="384">
        <v>0</v>
      </c>
      <c r="D79" s="379">
        <v>0</v>
      </c>
      <c r="E79" s="40"/>
      <c r="F79" s="40"/>
      <c r="G79" s="269"/>
      <c r="H79" s="269"/>
      <c r="I79" s="269"/>
      <c r="J79" s="269"/>
      <c r="K79" s="269"/>
      <c r="L79" s="269"/>
      <c r="M79" s="269"/>
      <c r="N79" s="304"/>
      <c r="O79" s="198">
        <f>SUM(C79:N79)</f>
        <v>0</v>
      </c>
    </row>
    <row r="80" spans="1:15" x14ac:dyDescent="0.25">
      <c r="A80" s="29" t="s">
        <v>157</v>
      </c>
      <c r="B80" s="184" t="s">
        <v>80</v>
      </c>
      <c r="C80" s="383">
        <f>C79/C58</f>
        <v>0</v>
      </c>
      <c r="D80" s="383">
        <f t="shared" ref="D80" si="314">D79/D58</f>
        <v>0</v>
      </c>
      <c r="E80" s="186" t="str">
        <f>IFERROR(E79/E$58,"")</f>
        <v/>
      </c>
      <c r="F80" s="186" t="str">
        <f t="shared" ref="F80" si="315">IFERROR(F79/F$58,"")</f>
        <v/>
      </c>
      <c r="G80" s="186" t="str">
        <f t="shared" ref="G80" si="316">IFERROR(G79/G$58,"")</f>
        <v/>
      </c>
      <c r="H80" s="186" t="str">
        <f t="shared" ref="H80" si="317">IFERROR(H79/H$58,"")</f>
        <v/>
      </c>
      <c r="I80" s="186" t="str">
        <f t="shared" ref="I80" si="318">IFERROR(I79/I$58,"")</f>
        <v/>
      </c>
      <c r="J80" s="186" t="str">
        <f t="shared" ref="J80" si="319">IFERROR(J79/J$58,"")</f>
        <v/>
      </c>
      <c r="K80" s="186" t="str">
        <f t="shared" ref="K80" si="320">IFERROR(K79/K$58,"")</f>
        <v/>
      </c>
      <c r="L80" s="186" t="str">
        <f t="shared" ref="L80" si="321">IFERROR(L79/L$58,"")</f>
        <v/>
      </c>
      <c r="M80" s="186" t="str">
        <f t="shared" ref="M80" si="322">IFERROR(M79/M$58,"")</f>
        <v/>
      </c>
      <c r="N80" s="186" t="str">
        <f t="shared" ref="N80" si="323">IFERROR(N79/N$58,"")</f>
        <v/>
      </c>
      <c r="O80" s="232">
        <f>O79/O58</f>
        <v>0</v>
      </c>
    </row>
    <row r="81" spans="1:15" x14ac:dyDescent="0.25">
      <c r="A81" s="29" t="s">
        <v>158</v>
      </c>
      <c r="B81" s="197" t="s">
        <v>81</v>
      </c>
      <c r="C81" s="384">
        <v>0</v>
      </c>
      <c r="D81" s="379">
        <v>0</v>
      </c>
      <c r="E81" s="40"/>
      <c r="F81" s="40"/>
      <c r="G81" s="269"/>
      <c r="H81" s="269"/>
      <c r="I81" s="269"/>
      <c r="J81" s="269"/>
      <c r="K81" s="269"/>
      <c r="L81" s="269"/>
      <c r="M81" s="269"/>
      <c r="N81" s="304"/>
      <c r="O81" s="198">
        <f>SUM(C81:N81)</f>
        <v>0</v>
      </c>
    </row>
    <row r="82" spans="1:15" x14ac:dyDescent="0.25">
      <c r="A82" s="29" t="s">
        <v>159</v>
      </c>
      <c r="B82" s="184" t="s">
        <v>80</v>
      </c>
      <c r="C82" s="383">
        <f>C81/C58</f>
        <v>0</v>
      </c>
      <c r="D82" s="383">
        <f t="shared" ref="D82" si="324">D81/D58</f>
        <v>0</v>
      </c>
      <c r="E82" s="186" t="str">
        <f>IFERROR(E81/E$58,"")</f>
        <v/>
      </c>
      <c r="F82" s="186" t="str">
        <f t="shared" ref="F82" si="325">IFERROR(F81/F$58,"")</f>
        <v/>
      </c>
      <c r="G82" s="186" t="str">
        <f t="shared" ref="G82" si="326">IFERROR(G81/G$58,"")</f>
        <v/>
      </c>
      <c r="H82" s="186" t="str">
        <f t="shared" ref="H82" si="327">IFERROR(H81/H$58,"")</f>
        <v/>
      </c>
      <c r="I82" s="186" t="str">
        <f t="shared" ref="I82" si="328">IFERROR(I81/I$58,"")</f>
        <v/>
      </c>
      <c r="J82" s="186" t="str">
        <f t="shared" ref="J82" si="329">IFERROR(J81/J$58,"")</f>
        <v/>
      </c>
      <c r="K82" s="186" t="str">
        <f t="shared" ref="K82" si="330">IFERROR(K81/K$58,"")</f>
        <v/>
      </c>
      <c r="L82" s="186" t="str">
        <f t="shared" ref="L82" si="331">IFERROR(L81/L$58,"")</f>
        <v/>
      </c>
      <c r="M82" s="186" t="str">
        <f t="shared" ref="M82" si="332">IFERROR(M81/M$58,"")</f>
        <v/>
      </c>
      <c r="N82" s="186" t="str">
        <f t="shared" ref="N82" si="333">IFERROR(N81/N$58,"")</f>
        <v/>
      </c>
      <c r="O82" s="232">
        <f>O81/O58</f>
        <v>0</v>
      </c>
    </row>
    <row r="83" spans="1:15" ht="24.75" x14ac:dyDescent="0.25">
      <c r="A83" s="29" t="s">
        <v>223</v>
      </c>
      <c r="B83" s="203" t="s">
        <v>82</v>
      </c>
      <c r="C83" s="384">
        <v>0</v>
      </c>
      <c r="D83" s="379">
        <v>0</v>
      </c>
      <c r="E83" s="40"/>
      <c r="F83" s="40"/>
      <c r="G83" s="269"/>
      <c r="H83" s="269"/>
      <c r="I83" s="269"/>
      <c r="J83" s="269"/>
      <c r="K83" s="269"/>
      <c r="L83" s="269"/>
      <c r="M83" s="269"/>
      <c r="N83" s="304"/>
      <c r="O83" s="198">
        <f>SUM(C83:N83)</f>
        <v>0</v>
      </c>
    </row>
    <row r="84" spans="1:15" x14ac:dyDescent="0.25">
      <c r="A84" s="29" t="s">
        <v>224</v>
      </c>
      <c r="B84" s="184" t="s">
        <v>80</v>
      </c>
      <c r="C84" s="383">
        <f>C83/C58</f>
        <v>0</v>
      </c>
      <c r="D84" s="383">
        <f t="shared" ref="D84" si="334">D83/D58</f>
        <v>0</v>
      </c>
      <c r="E84" s="186" t="str">
        <f>IFERROR(E83/E$58,"")</f>
        <v/>
      </c>
      <c r="F84" s="186" t="str">
        <f t="shared" ref="F84" si="335">IFERROR(F83/F$58,"")</f>
        <v/>
      </c>
      <c r="G84" s="186" t="str">
        <f t="shared" ref="G84" si="336">IFERROR(G83/G$58,"")</f>
        <v/>
      </c>
      <c r="H84" s="186" t="str">
        <f t="shared" ref="H84" si="337">IFERROR(H83/H$58,"")</f>
        <v/>
      </c>
      <c r="I84" s="186" t="str">
        <f t="shared" ref="I84" si="338">IFERROR(I83/I$58,"")</f>
        <v/>
      </c>
      <c r="J84" s="186" t="str">
        <f t="shared" ref="J84" si="339">IFERROR(J83/J$58,"")</f>
        <v/>
      </c>
      <c r="K84" s="186" t="str">
        <f t="shared" ref="K84" si="340">IFERROR(K83/K$58,"")</f>
        <v/>
      </c>
      <c r="L84" s="186" t="str">
        <f t="shared" ref="L84" si="341">IFERROR(L83/L$58,"")</f>
        <v/>
      </c>
      <c r="M84" s="186" t="str">
        <f t="shared" ref="M84" si="342">IFERROR(M83/M$58,"")</f>
        <v/>
      </c>
      <c r="N84" s="186" t="str">
        <f t="shared" ref="N84" si="343">IFERROR(N83/N$58,"")</f>
        <v/>
      </c>
      <c r="O84" s="232">
        <f>O83/O58</f>
        <v>0</v>
      </c>
    </row>
    <row r="85" spans="1:15" ht="24" x14ac:dyDescent="0.25">
      <c r="A85" s="29" t="s">
        <v>225</v>
      </c>
      <c r="B85" s="204" t="s">
        <v>83</v>
      </c>
      <c r="C85" s="384">
        <v>1</v>
      </c>
      <c r="D85" s="379">
        <v>2</v>
      </c>
      <c r="E85" s="40"/>
      <c r="F85" s="40"/>
      <c r="G85" s="269"/>
      <c r="H85" s="269"/>
      <c r="I85" s="269"/>
      <c r="J85" s="269"/>
      <c r="K85" s="269"/>
      <c r="L85" s="269"/>
      <c r="M85" s="269"/>
      <c r="N85" s="304"/>
      <c r="O85" s="198">
        <f>SUM(C85:N85)</f>
        <v>3</v>
      </c>
    </row>
    <row r="86" spans="1:15" x14ac:dyDescent="0.25">
      <c r="A86" s="29" t="s">
        <v>226</v>
      </c>
      <c r="B86" s="184" t="s">
        <v>80</v>
      </c>
      <c r="C86" s="383">
        <f>C85/C58</f>
        <v>4.7619047619047616E-2</v>
      </c>
      <c r="D86" s="383">
        <f t="shared" ref="D86" si="344">D85/D58</f>
        <v>7.6923076923076927E-2</v>
      </c>
      <c r="E86" s="186" t="str">
        <f>IFERROR(E85/E$58,"")</f>
        <v/>
      </c>
      <c r="F86" s="186" t="str">
        <f t="shared" ref="F86" si="345">IFERROR(F85/F$58,"")</f>
        <v/>
      </c>
      <c r="G86" s="186" t="str">
        <f t="shared" ref="G86" si="346">IFERROR(G85/G$58,"")</f>
        <v/>
      </c>
      <c r="H86" s="186" t="str">
        <f t="shared" ref="H86" si="347">IFERROR(H85/H$58,"")</f>
        <v/>
      </c>
      <c r="I86" s="186" t="str">
        <f t="shared" ref="I86" si="348">IFERROR(I85/I$58,"")</f>
        <v/>
      </c>
      <c r="J86" s="186" t="str">
        <f t="shared" ref="J86" si="349">IFERROR(J85/J$58,"")</f>
        <v/>
      </c>
      <c r="K86" s="186" t="str">
        <f t="shared" ref="K86" si="350">IFERROR(K85/K$58,"")</f>
        <v/>
      </c>
      <c r="L86" s="186" t="str">
        <f t="shared" ref="L86" si="351">IFERROR(L85/L$58,"")</f>
        <v/>
      </c>
      <c r="M86" s="186" t="str">
        <f t="shared" ref="M86" si="352">IFERROR(M85/M$58,"")</f>
        <v/>
      </c>
      <c r="N86" s="186" t="str">
        <f t="shared" ref="N86" si="353">IFERROR(N85/N$58,"")</f>
        <v/>
      </c>
      <c r="O86" s="232">
        <f>O85/O58</f>
        <v>6.3829787234042548E-2</v>
      </c>
    </row>
    <row r="87" spans="1:15" ht="24.75" x14ac:dyDescent="0.25">
      <c r="A87" s="29" t="s">
        <v>227</v>
      </c>
      <c r="B87" s="203" t="s">
        <v>84</v>
      </c>
      <c r="C87" s="384">
        <v>2</v>
      </c>
      <c r="D87" s="379">
        <v>5</v>
      </c>
      <c r="E87" s="40"/>
      <c r="F87" s="40"/>
      <c r="G87" s="269"/>
      <c r="H87" s="269"/>
      <c r="I87" s="269"/>
      <c r="J87" s="269"/>
      <c r="K87" s="269"/>
      <c r="L87" s="269"/>
      <c r="M87" s="269"/>
      <c r="N87" s="304"/>
      <c r="O87" s="198">
        <f>SUM(C87:N87)</f>
        <v>7</v>
      </c>
    </row>
    <row r="88" spans="1:15" x14ac:dyDescent="0.25">
      <c r="A88" s="29" t="s">
        <v>230</v>
      </c>
      <c r="B88" s="184" t="s">
        <v>80</v>
      </c>
      <c r="C88" s="383">
        <f>C87/C58</f>
        <v>9.5238095238095233E-2</v>
      </c>
      <c r="D88" s="383">
        <f t="shared" ref="D88" si="354">D87/D58</f>
        <v>0.19230769230769232</v>
      </c>
      <c r="E88" s="186" t="str">
        <f>IFERROR(E87/E$58,"")</f>
        <v/>
      </c>
      <c r="F88" s="186" t="str">
        <f t="shared" ref="F88" si="355">IFERROR(F87/F$58,"")</f>
        <v/>
      </c>
      <c r="G88" s="186" t="str">
        <f t="shared" ref="G88" si="356">IFERROR(G87/G$58,"")</f>
        <v/>
      </c>
      <c r="H88" s="186" t="str">
        <f t="shared" ref="H88" si="357">IFERROR(H87/H$58,"")</f>
        <v/>
      </c>
      <c r="I88" s="186" t="str">
        <f t="shared" ref="I88" si="358">IFERROR(I87/I$58,"")</f>
        <v/>
      </c>
      <c r="J88" s="186" t="str">
        <f t="shared" ref="J88" si="359">IFERROR(J87/J$58,"")</f>
        <v/>
      </c>
      <c r="K88" s="186" t="str">
        <f t="shared" ref="K88" si="360">IFERROR(K87/K$58,"")</f>
        <v/>
      </c>
      <c r="L88" s="186" t="str">
        <f t="shared" ref="L88" si="361">IFERROR(L87/L$58,"")</f>
        <v/>
      </c>
      <c r="M88" s="186" t="str">
        <f t="shared" ref="M88" si="362">IFERROR(M87/M$58,"")</f>
        <v/>
      </c>
      <c r="N88" s="186" t="str">
        <f t="shared" ref="N88" si="363">IFERROR(N87/N$58,"")</f>
        <v/>
      </c>
      <c r="O88" s="232">
        <f>O87/O58</f>
        <v>0.14893617021276595</v>
      </c>
    </row>
    <row r="89" spans="1:15" ht="24.75" x14ac:dyDescent="0.25">
      <c r="A89" s="29" t="s">
        <v>231</v>
      </c>
      <c r="B89" s="203" t="s">
        <v>293</v>
      </c>
      <c r="C89" s="384">
        <v>2</v>
      </c>
      <c r="D89" s="379">
        <v>4</v>
      </c>
      <c r="E89" s="40"/>
      <c r="F89" s="40"/>
      <c r="G89" s="269"/>
      <c r="H89" s="269"/>
      <c r="I89" s="269"/>
      <c r="J89" s="269"/>
      <c r="K89" s="269"/>
      <c r="L89" s="269"/>
      <c r="M89" s="269"/>
      <c r="N89" s="304"/>
      <c r="O89" s="198">
        <f>SUM(C89:N89)</f>
        <v>6</v>
      </c>
    </row>
    <row r="90" spans="1:15" x14ac:dyDescent="0.25">
      <c r="A90" s="29" t="s">
        <v>233</v>
      </c>
      <c r="B90" s="184" t="s">
        <v>80</v>
      </c>
      <c r="C90" s="383">
        <f>C89/C58</f>
        <v>9.5238095238095233E-2</v>
      </c>
      <c r="D90" s="383">
        <f t="shared" ref="D90" si="364">D89/D58</f>
        <v>0.15384615384615385</v>
      </c>
      <c r="E90" s="186" t="str">
        <f>IFERROR(E89/E$58,"")</f>
        <v/>
      </c>
      <c r="F90" s="186" t="str">
        <f t="shared" ref="F90" si="365">IFERROR(F89/F$58,"")</f>
        <v/>
      </c>
      <c r="G90" s="186" t="str">
        <f t="shared" ref="G90" si="366">IFERROR(G89/G$58,"")</f>
        <v/>
      </c>
      <c r="H90" s="186" t="str">
        <f t="shared" ref="H90" si="367">IFERROR(H89/H$58,"")</f>
        <v/>
      </c>
      <c r="I90" s="186" t="str">
        <f t="shared" ref="I90" si="368">IFERROR(I89/I$58,"")</f>
        <v/>
      </c>
      <c r="J90" s="186" t="str">
        <f t="shared" ref="J90" si="369">IFERROR(J89/J$58,"")</f>
        <v/>
      </c>
      <c r="K90" s="186" t="str">
        <f t="shared" ref="K90" si="370">IFERROR(K89/K$58,"")</f>
        <v/>
      </c>
      <c r="L90" s="186" t="str">
        <f t="shared" ref="L90" si="371">IFERROR(L89/L$58,"")</f>
        <v/>
      </c>
      <c r="M90" s="186" t="str">
        <f t="shared" ref="M90" si="372">IFERROR(M89/M$58,"")</f>
        <v/>
      </c>
      <c r="N90" s="186" t="str">
        <f t="shared" ref="N90" si="373">IFERROR(N89/N$58,"")</f>
        <v/>
      </c>
      <c r="O90" s="232">
        <f>O89/O58</f>
        <v>0.1276595744680851</v>
      </c>
    </row>
    <row r="91" spans="1:15" ht="24.75" x14ac:dyDescent="0.25">
      <c r="A91" s="29" t="s">
        <v>234</v>
      </c>
      <c r="B91" s="203" t="s">
        <v>294</v>
      </c>
      <c r="C91" s="392">
        <v>0</v>
      </c>
      <c r="D91" s="379">
        <v>0</v>
      </c>
      <c r="E91" s="40"/>
      <c r="F91" s="40"/>
      <c r="G91" s="269"/>
      <c r="H91" s="269"/>
      <c r="I91" s="269"/>
      <c r="J91" s="269"/>
      <c r="K91" s="269"/>
      <c r="L91" s="269"/>
      <c r="M91" s="269"/>
      <c r="N91" s="304"/>
      <c r="O91" s="198">
        <f>SUM(C91:N91)</f>
        <v>0</v>
      </c>
    </row>
    <row r="92" spans="1:15" x14ac:dyDescent="0.25">
      <c r="A92" s="29" t="s">
        <v>235</v>
      </c>
      <c r="B92" s="184" t="s">
        <v>80</v>
      </c>
      <c r="C92" s="383">
        <f>C91/C58</f>
        <v>0</v>
      </c>
      <c r="D92" s="383">
        <f t="shared" ref="D92" si="374">D91/D58</f>
        <v>0</v>
      </c>
      <c r="E92" s="186" t="str">
        <f>IFERROR(E91/E$58,"")</f>
        <v/>
      </c>
      <c r="F92" s="186" t="str">
        <f t="shared" ref="F92" si="375">IFERROR(F91/F$58,"")</f>
        <v/>
      </c>
      <c r="G92" s="186" t="str">
        <f t="shared" ref="G92" si="376">IFERROR(G91/G$58,"")</f>
        <v/>
      </c>
      <c r="H92" s="186" t="str">
        <f t="shared" ref="H92" si="377">IFERROR(H91/H$58,"")</f>
        <v/>
      </c>
      <c r="I92" s="186" t="str">
        <f t="shared" ref="I92" si="378">IFERROR(I91/I$58,"")</f>
        <v/>
      </c>
      <c r="J92" s="186" t="str">
        <f t="shared" ref="J92" si="379">IFERROR(J91/J$58,"")</f>
        <v/>
      </c>
      <c r="K92" s="186" t="str">
        <f t="shared" ref="K92" si="380">IFERROR(K91/K$58,"")</f>
        <v/>
      </c>
      <c r="L92" s="186" t="str">
        <f t="shared" ref="L92" si="381">IFERROR(L91/L$58,"")</f>
        <v/>
      </c>
      <c r="M92" s="186" t="str">
        <f t="shared" ref="M92" si="382">IFERROR(M91/M$58,"")</f>
        <v/>
      </c>
      <c r="N92" s="186" t="str">
        <f t="shared" ref="N92" si="383">IFERROR(N91/N$58,"")</f>
        <v/>
      </c>
      <c r="O92" s="232">
        <f>O91/O58</f>
        <v>0</v>
      </c>
    </row>
    <row r="93" spans="1:15" ht="24.75" x14ac:dyDescent="0.25">
      <c r="A93" s="29" t="s">
        <v>236</v>
      </c>
      <c r="B93" s="203" t="s">
        <v>295</v>
      </c>
      <c r="C93" s="384">
        <v>0</v>
      </c>
      <c r="D93" s="379">
        <v>0</v>
      </c>
      <c r="E93" s="40"/>
      <c r="F93" s="40"/>
      <c r="G93" s="269"/>
      <c r="H93" s="269"/>
      <c r="I93" s="269"/>
      <c r="J93" s="269"/>
      <c r="K93" s="269"/>
      <c r="L93" s="269"/>
      <c r="M93" s="269"/>
      <c r="N93" s="304"/>
      <c r="O93" s="198">
        <f>SUM(C93:N93)</f>
        <v>0</v>
      </c>
    </row>
    <row r="94" spans="1:15" x14ac:dyDescent="0.25">
      <c r="A94" s="29" t="s">
        <v>237</v>
      </c>
      <c r="B94" s="184" t="s">
        <v>80</v>
      </c>
      <c r="C94" s="383">
        <f>C93/C58</f>
        <v>0</v>
      </c>
      <c r="D94" s="383">
        <f t="shared" ref="D94" si="384">D93/D58</f>
        <v>0</v>
      </c>
      <c r="E94" s="186" t="str">
        <f>IFERROR(E93/E$58,"")</f>
        <v/>
      </c>
      <c r="F94" s="186" t="str">
        <f t="shared" ref="F94" si="385">IFERROR(F93/F$58,"")</f>
        <v/>
      </c>
      <c r="G94" s="186" t="str">
        <f t="shared" ref="G94" si="386">IFERROR(G93/G$58,"")</f>
        <v/>
      </c>
      <c r="H94" s="186" t="str">
        <f t="shared" ref="H94" si="387">IFERROR(H93/H$58,"")</f>
        <v/>
      </c>
      <c r="I94" s="186" t="str">
        <f t="shared" ref="I94" si="388">IFERROR(I93/I$58,"")</f>
        <v/>
      </c>
      <c r="J94" s="186" t="str">
        <f t="shared" ref="J94" si="389">IFERROR(J93/J$58,"")</f>
        <v/>
      </c>
      <c r="K94" s="186" t="str">
        <f t="shared" ref="K94" si="390">IFERROR(K93/K$58,"")</f>
        <v/>
      </c>
      <c r="L94" s="186" t="str">
        <f t="shared" ref="L94" si="391">IFERROR(L93/L$58,"")</f>
        <v/>
      </c>
      <c r="M94" s="186" t="str">
        <f t="shared" ref="M94" si="392">IFERROR(M93/M$58,"")</f>
        <v/>
      </c>
      <c r="N94" s="186" t="str">
        <f t="shared" ref="N94" si="393">IFERROR(N93/N$58,"")</f>
        <v/>
      </c>
      <c r="O94" s="232">
        <f>O93/O58</f>
        <v>0</v>
      </c>
    </row>
    <row r="95" spans="1:15" ht="24.75" x14ac:dyDescent="0.25">
      <c r="A95" s="29" t="s">
        <v>298</v>
      </c>
      <c r="B95" s="203" t="s">
        <v>296</v>
      </c>
      <c r="C95" s="392">
        <f>C58-C61-C79-C81-C83-C85-C87-C89-C91-C93</f>
        <v>6</v>
      </c>
      <c r="D95" s="392">
        <f>D58-D61-D79-D81-D83-D85-D87-D89-D91-D93</f>
        <v>0</v>
      </c>
      <c r="E95" s="73"/>
      <c r="F95" s="73"/>
      <c r="G95" s="271"/>
      <c r="H95" s="271"/>
      <c r="I95" s="271"/>
      <c r="J95" s="271"/>
      <c r="K95" s="271"/>
      <c r="L95" s="271"/>
      <c r="M95" s="271"/>
      <c r="N95" s="304"/>
      <c r="O95" s="198">
        <f>SUM(C95:N95)</f>
        <v>6</v>
      </c>
    </row>
    <row r="96" spans="1:15" ht="15.75" thickBot="1" x14ac:dyDescent="0.3">
      <c r="A96" s="29" t="s">
        <v>299</v>
      </c>
      <c r="B96" s="205" t="s">
        <v>80</v>
      </c>
      <c r="C96" s="390">
        <f>C95/C58</f>
        <v>0.2857142857142857</v>
      </c>
      <c r="D96" s="388">
        <f t="shared" ref="D96" si="394">D95/D58</f>
        <v>0</v>
      </c>
      <c r="E96" s="186" t="str">
        <f>IFERROR(E95/E$58,"")</f>
        <v/>
      </c>
      <c r="F96" s="186" t="str">
        <f t="shared" ref="F96" si="395">IFERROR(F95/F$58,"")</f>
        <v/>
      </c>
      <c r="G96" s="186" t="str">
        <f t="shared" ref="G96" si="396">IFERROR(G95/G$58,"")</f>
        <v/>
      </c>
      <c r="H96" s="186" t="str">
        <f t="shared" ref="H96" si="397">IFERROR(H95/H$58,"")</f>
        <v/>
      </c>
      <c r="I96" s="186" t="str">
        <f t="shared" ref="I96" si="398">IFERROR(I95/I$58,"")</f>
        <v/>
      </c>
      <c r="J96" s="186" t="str">
        <f t="shared" ref="J96" si="399">IFERROR(J95/J$58,"")</f>
        <v/>
      </c>
      <c r="K96" s="186" t="str">
        <f t="shared" ref="K96" si="400">IFERROR(K95/K$58,"")</f>
        <v/>
      </c>
      <c r="L96" s="186" t="str">
        <f t="shared" ref="L96" si="401">IFERROR(L95/L$58,"")</f>
        <v/>
      </c>
      <c r="M96" s="186" t="str">
        <f t="shared" ref="M96" si="402">IFERROR(M95/M$58,"")</f>
        <v/>
      </c>
      <c r="N96" s="186" t="str">
        <f t="shared" ref="N96" si="403">IFERROR(N95/N$58,"")</f>
        <v/>
      </c>
      <c r="O96" s="234">
        <f>O95/O58</f>
        <v>0.1276595744680851</v>
      </c>
    </row>
  </sheetData>
  <pageMargins left="0.7" right="0.7" top="0.75" bottom="0.75" header="0.3" footer="0.3"/>
  <pageSetup paperSize="9" scale="4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96"/>
  <sheetViews>
    <sheetView view="pageBreakPreview" zoomScaleNormal="100" zoomScaleSheetLayoutView="100" workbookViewId="0">
      <selection activeCell="B2" sqref="B2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35" t="s">
        <v>311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7"/>
    </row>
    <row r="2" spans="1:15" ht="48" thickBot="1" x14ac:dyDescent="0.3">
      <c r="A2" s="214" t="s">
        <v>6</v>
      </c>
      <c r="B2" s="58" t="s">
        <v>0</v>
      </c>
      <c r="C2" s="57" t="s">
        <v>369</v>
      </c>
      <c r="D2" s="57" t="s">
        <v>372</v>
      </c>
      <c r="E2" s="57" t="s">
        <v>373</v>
      </c>
      <c r="F2" s="57" t="s">
        <v>374</v>
      </c>
      <c r="G2" s="57" t="s">
        <v>375</v>
      </c>
      <c r="H2" s="57" t="s">
        <v>376</v>
      </c>
      <c r="I2" s="57" t="s">
        <v>377</v>
      </c>
      <c r="J2" s="57" t="s">
        <v>378</v>
      </c>
      <c r="K2" s="57" t="s">
        <v>379</v>
      </c>
      <c r="L2" s="57" t="s">
        <v>380</v>
      </c>
      <c r="M2" s="57" t="s">
        <v>381</v>
      </c>
      <c r="N2" s="57" t="s">
        <v>382</v>
      </c>
      <c r="O2" s="57" t="s">
        <v>383</v>
      </c>
    </row>
    <row r="3" spans="1:15" ht="15.75" thickBot="1" x14ac:dyDescent="0.3">
      <c r="A3" s="13" t="s">
        <v>7</v>
      </c>
      <c r="B3" s="5" t="s">
        <v>5</v>
      </c>
      <c r="C3" s="6">
        <v>37</v>
      </c>
      <c r="D3" s="376">
        <v>43</v>
      </c>
      <c r="E3" s="376">
        <v>51</v>
      </c>
      <c r="F3" s="6"/>
      <c r="G3" s="6"/>
      <c r="H3" s="267"/>
      <c r="I3" s="267"/>
      <c r="J3" s="267"/>
      <c r="K3" s="267"/>
      <c r="L3" s="267"/>
      <c r="M3" s="267"/>
      <c r="N3" s="267"/>
      <c r="O3" s="302"/>
    </row>
    <row r="4" spans="1:15" x14ac:dyDescent="0.25">
      <c r="A4" s="13" t="s">
        <v>8</v>
      </c>
      <c r="B4" s="174" t="s">
        <v>41</v>
      </c>
      <c r="C4" s="176">
        <v>31</v>
      </c>
      <c r="D4" s="377">
        <v>37</v>
      </c>
      <c r="E4" s="377">
        <v>44</v>
      </c>
      <c r="F4" s="177"/>
      <c r="G4" s="177"/>
      <c r="H4" s="268"/>
      <c r="I4" s="268"/>
      <c r="J4" s="268"/>
      <c r="K4" s="268"/>
      <c r="L4" s="268"/>
      <c r="M4" s="268"/>
      <c r="N4" s="268"/>
      <c r="O4" s="303"/>
    </row>
    <row r="5" spans="1:15" x14ac:dyDescent="0.25">
      <c r="A5" s="13" t="s">
        <v>9</v>
      </c>
      <c r="B5" s="173" t="s">
        <v>15</v>
      </c>
      <c r="C5" s="175">
        <f>C4/C3</f>
        <v>0.83783783783783783</v>
      </c>
      <c r="D5" s="378">
        <f>D4/D3</f>
        <v>0.86046511627906974</v>
      </c>
      <c r="E5" s="378">
        <f t="shared" ref="E5" si="0">E4/E3</f>
        <v>0.86274509803921573</v>
      </c>
      <c r="F5" s="208" t="str">
        <f>IFERROR(F4/F$3,"")</f>
        <v/>
      </c>
      <c r="G5" s="208" t="str">
        <f t="shared" ref="G5:O5" si="1">IFERROR(G4/G$3,"")</f>
        <v/>
      </c>
      <c r="H5" s="208" t="str">
        <f t="shared" si="1"/>
        <v/>
      </c>
      <c r="I5" s="208" t="str">
        <f t="shared" si="1"/>
        <v/>
      </c>
      <c r="J5" s="208" t="str">
        <f t="shared" si="1"/>
        <v/>
      </c>
      <c r="K5" s="208" t="str">
        <f t="shared" si="1"/>
        <v/>
      </c>
      <c r="L5" s="208" t="str">
        <f t="shared" si="1"/>
        <v/>
      </c>
      <c r="M5" s="208" t="str">
        <f t="shared" si="1"/>
        <v/>
      </c>
      <c r="N5" s="208" t="str">
        <f t="shared" si="1"/>
        <v/>
      </c>
      <c r="O5" s="208" t="str">
        <f t="shared" si="1"/>
        <v/>
      </c>
    </row>
    <row r="6" spans="1:15" x14ac:dyDescent="0.25">
      <c r="A6" s="13" t="s">
        <v>10</v>
      </c>
      <c r="B6" s="178" t="s">
        <v>285</v>
      </c>
      <c r="C6" s="179">
        <v>1</v>
      </c>
      <c r="D6" s="379">
        <v>2</v>
      </c>
      <c r="E6" s="379">
        <v>4</v>
      </c>
      <c r="F6" s="40"/>
      <c r="G6" s="40"/>
      <c r="H6" s="269"/>
      <c r="I6" s="269"/>
      <c r="J6" s="269"/>
      <c r="K6" s="269"/>
      <c r="L6" s="269"/>
      <c r="M6" s="269"/>
      <c r="N6" s="269"/>
      <c r="O6" s="304"/>
    </row>
    <row r="7" spans="1:15" x14ac:dyDescent="0.25">
      <c r="A7" s="13" t="s">
        <v>11</v>
      </c>
      <c r="B7" s="173" t="s">
        <v>15</v>
      </c>
      <c r="C7" s="175">
        <f>C6/C3</f>
        <v>2.7027027027027029E-2</v>
      </c>
      <c r="D7" s="378">
        <f>D6/D3</f>
        <v>4.6511627906976744E-2</v>
      </c>
      <c r="E7" s="378">
        <f t="shared" ref="E7" si="2">E6/E3</f>
        <v>7.8431372549019607E-2</v>
      </c>
      <c r="F7" s="208" t="str">
        <f>IFERROR(F6/F$3,"")</f>
        <v/>
      </c>
      <c r="G7" s="208" t="str">
        <f t="shared" ref="G7:O7" si="3">IFERROR(G6/G$3,"")</f>
        <v/>
      </c>
      <c r="H7" s="208" t="str">
        <f t="shared" si="3"/>
        <v/>
      </c>
      <c r="I7" s="208" t="str">
        <f t="shared" si="3"/>
        <v/>
      </c>
      <c r="J7" s="208" t="str">
        <f t="shared" si="3"/>
        <v/>
      </c>
      <c r="K7" s="208" t="str">
        <f t="shared" si="3"/>
        <v/>
      </c>
      <c r="L7" s="208" t="str">
        <f t="shared" si="3"/>
        <v/>
      </c>
      <c r="M7" s="208" t="str">
        <f t="shared" si="3"/>
        <v/>
      </c>
      <c r="N7" s="208" t="str">
        <f t="shared" si="3"/>
        <v/>
      </c>
      <c r="O7" s="208" t="str">
        <f t="shared" si="3"/>
        <v/>
      </c>
    </row>
    <row r="8" spans="1:15" x14ac:dyDescent="0.25">
      <c r="A8" s="13" t="s">
        <v>12</v>
      </c>
      <c r="B8" s="178" t="s">
        <v>16</v>
      </c>
      <c r="C8" s="179">
        <v>4</v>
      </c>
      <c r="D8" s="379">
        <v>6</v>
      </c>
      <c r="E8" s="379">
        <v>9</v>
      </c>
      <c r="F8" s="40"/>
      <c r="G8" s="40"/>
      <c r="H8" s="269"/>
      <c r="I8" s="269"/>
      <c r="J8" s="269"/>
      <c r="K8" s="269"/>
      <c r="L8" s="269"/>
      <c r="M8" s="269"/>
      <c r="N8" s="269"/>
      <c r="O8" s="304"/>
    </row>
    <row r="9" spans="1:15" x14ac:dyDescent="0.25">
      <c r="A9" s="13" t="s">
        <v>13</v>
      </c>
      <c r="B9" s="173" t="s">
        <v>15</v>
      </c>
      <c r="C9" s="175">
        <f>C8/C3</f>
        <v>0.10810810810810811</v>
      </c>
      <c r="D9" s="378">
        <f>D8/D3</f>
        <v>0.13953488372093023</v>
      </c>
      <c r="E9" s="378">
        <f t="shared" ref="E9" si="4">E8/E3</f>
        <v>0.17647058823529413</v>
      </c>
      <c r="F9" s="208" t="str">
        <f>IFERROR(F8/F$3,"")</f>
        <v/>
      </c>
      <c r="G9" s="208" t="str">
        <f t="shared" ref="G9:O9" si="5">IFERROR(G8/G$3,"")</f>
        <v/>
      </c>
      <c r="H9" s="208" t="str">
        <f t="shared" si="5"/>
        <v/>
      </c>
      <c r="I9" s="208" t="str">
        <f t="shared" si="5"/>
        <v/>
      </c>
      <c r="J9" s="208" t="str">
        <f t="shared" si="5"/>
        <v/>
      </c>
      <c r="K9" s="208" t="str">
        <f t="shared" si="5"/>
        <v/>
      </c>
      <c r="L9" s="208" t="str">
        <f t="shared" si="5"/>
        <v/>
      </c>
      <c r="M9" s="208" t="str">
        <f t="shared" si="5"/>
        <v/>
      </c>
      <c r="N9" s="208" t="str">
        <f t="shared" si="5"/>
        <v/>
      </c>
      <c r="O9" s="208" t="str">
        <f t="shared" si="5"/>
        <v/>
      </c>
    </row>
    <row r="10" spans="1:15" x14ac:dyDescent="0.25">
      <c r="A10" s="13" t="s">
        <v>18</v>
      </c>
      <c r="B10" s="178" t="s">
        <v>17</v>
      </c>
      <c r="C10" s="179">
        <v>18</v>
      </c>
      <c r="D10" s="379">
        <v>19</v>
      </c>
      <c r="E10" s="379">
        <v>22</v>
      </c>
      <c r="F10" s="40"/>
      <c r="G10" s="40"/>
      <c r="H10" s="269"/>
      <c r="I10" s="269"/>
      <c r="J10" s="269"/>
      <c r="K10" s="269"/>
      <c r="L10" s="269"/>
      <c r="M10" s="269"/>
      <c r="N10" s="269"/>
      <c r="O10" s="304"/>
    </row>
    <row r="11" spans="1:15" x14ac:dyDescent="0.25">
      <c r="A11" s="13" t="s">
        <v>19</v>
      </c>
      <c r="B11" s="173" t="s">
        <v>15</v>
      </c>
      <c r="C11" s="175">
        <f>C10/C3</f>
        <v>0.48648648648648651</v>
      </c>
      <c r="D11" s="378">
        <f>D10/D3</f>
        <v>0.44186046511627908</v>
      </c>
      <c r="E11" s="378">
        <f t="shared" ref="E11" si="6">E10/E3</f>
        <v>0.43137254901960786</v>
      </c>
      <c r="F11" s="208" t="str">
        <f>IFERROR(F10/F$3,"")</f>
        <v/>
      </c>
      <c r="G11" s="208" t="str">
        <f t="shared" ref="G11:O11" si="7">IFERROR(G10/G$3,"")</f>
        <v/>
      </c>
      <c r="H11" s="208" t="str">
        <f t="shared" si="7"/>
        <v/>
      </c>
      <c r="I11" s="208" t="str">
        <f t="shared" si="7"/>
        <v/>
      </c>
      <c r="J11" s="208" t="str">
        <f t="shared" si="7"/>
        <v/>
      </c>
      <c r="K11" s="208" t="str">
        <f t="shared" si="7"/>
        <v/>
      </c>
      <c r="L11" s="208" t="str">
        <f t="shared" si="7"/>
        <v/>
      </c>
      <c r="M11" s="208" t="str">
        <f t="shared" si="7"/>
        <v/>
      </c>
      <c r="N11" s="208" t="str">
        <f t="shared" si="7"/>
        <v/>
      </c>
      <c r="O11" s="208" t="str">
        <f t="shared" si="7"/>
        <v/>
      </c>
    </row>
    <row r="12" spans="1:15" x14ac:dyDescent="0.25">
      <c r="A12" s="13" t="s">
        <v>20</v>
      </c>
      <c r="B12" s="180" t="s">
        <v>38</v>
      </c>
      <c r="C12" s="179">
        <v>5</v>
      </c>
      <c r="D12" s="379">
        <v>5</v>
      </c>
      <c r="E12" s="379">
        <v>5</v>
      </c>
      <c r="F12" s="40"/>
      <c r="G12" s="40"/>
      <c r="H12" s="269"/>
      <c r="I12" s="269"/>
      <c r="J12" s="269"/>
      <c r="K12" s="269"/>
      <c r="L12" s="269"/>
      <c r="M12" s="269"/>
      <c r="N12" s="269"/>
      <c r="O12" s="304"/>
    </row>
    <row r="13" spans="1:15" x14ac:dyDescent="0.25">
      <c r="A13" s="13" t="s">
        <v>21</v>
      </c>
      <c r="B13" s="173" t="s">
        <v>15</v>
      </c>
      <c r="C13" s="175">
        <f>C12/C3</f>
        <v>0.13513513513513514</v>
      </c>
      <c r="D13" s="378">
        <f>D12/D3</f>
        <v>0.11627906976744186</v>
      </c>
      <c r="E13" s="378">
        <f t="shared" ref="E13" si="8">E12/E3</f>
        <v>9.8039215686274508E-2</v>
      </c>
      <c r="F13" s="208" t="str">
        <f>IFERROR(F12/F$3,"")</f>
        <v/>
      </c>
      <c r="G13" s="208" t="str">
        <f t="shared" ref="G13:O13" si="9">IFERROR(G12/G$3,"")</f>
        <v/>
      </c>
      <c r="H13" s="208" t="str">
        <f t="shared" si="9"/>
        <v/>
      </c>
      <c r="I13" s="208" t="str">
        <f t="shared" si="9"/>
        <v/>
      </c>
      <c r="J13" s="208" t="str">
        <f t="shared" si="9"/>
        <v/>
      </c>
      <c r="K13" s="208" t="str">
        <f t="shared" si="9"/>
        <v/>
      </c>
      <c r="L13" s="208" t="str">
        <f t="shared" si="9"/>
        <v/>
      </c>
      <c r="M13" s="208" t="str">
        <f t="shared" si="9"/>
        <v/>
      </c>
      <c r="N13" s="208" t="str">
        <f t="shared" si="9"/>
        <v/>
      </c>
      <c r="O13" s="208" t="str">
        <f t="shared" si="9"/>
        <v/>
      </c>
    </row>
    <row r="14" spans="1:15" x14ac:dyDescent="0.25">
      <c r="A14" s="13" t="s">
        <v>22</v>
      </c>
      <c r="B14" s="178" t="s">
        <v>39</v>
      </c>
      <c r="C14" s="179">
        <v>5</v>
      </c>
      <c r="D14" s="379">
        <v>5</v>
      </c>
      <c r="E14" s="379">
        <v>8</v>
      </c>
      <c r="F14" s="40"/>
      <c r="G14" s="40"/>
      <c r="H14" s="269"/>
      <c r="I14" s="269"/>
      <c r="J14" s="269"/>
      <c r="K14" s="269"/>
      <c r="L14" s="269"/>
      <c r="M14" s="269"/>
      <c r="N14" s="269"/>
      <c r="O14" s="304"/>
    </row>
    <row r="15" spans="1:15" x14ac:dyDescent="0.25">
      <c r="A15" s="13" t="s">
        <v>23</v>
      </c>
      <c r="B15" s="173" t="s">
        <v>15</v>
      </c>
      <c r="C15" s="175">
        <f>C14/C3</f>
        <v>0.13513513513513514</v>
      </c>
      <c r="D15" s="378">
        <f>D14/D3</f>
        <v>0.11627906976744186</v>
      </c>
      <c r="E15" s="378">
        <f t="shared" ref="E15" si="10">E14/E3</f>
        <v>0.15686274509803921</v>
      </c>
      <c r="F15" s="208" t="str">
        <f>IFERROR(F14/F$3,"")</f>
        <v/>
      </c>
      <c r="G15" s="208" t="str">
        <f t="shared" ref="G15:O15" si="11">IFERROR(G14/G$3,"")</f>
        <v/>
      </c>
      <c r="H15" s="208" t="str">
        <f t="shared" si="11"/>
        <v/>
      </c>
      <c r="I15" s="208" t="str">
        <f t="shared" si="11"/>
        <v/>
      </c>
      <c r="J15" s="208" t="str">
        <f t="shared" si="11"/>
        <v/>
      </c>
      <c r="K15" s="208" t="str">
        <f t="shared" si="11"/>
        <v/>
      </c>
      <c r="L15" s="208" t="str">
        <f t="shared" si="11"/>
        <v/>
      </c>
      <c r="M15" s="208" t="str">
        <f t="shared" si="11"/>
        <v/>
      </c>
      <c r="N15" s="208" t="str">
        <f t="shared" si="11"/>
        <v/>
      </c>
      <c r="O15" s="208" t="str">
        <f t="shared" si="11"/>
        <v/>
      </c>
    </row>
    <row r="16" spans="1:15" x14ac:dyDescent="0.25">
      <c r="A16" s="13" t="s">
        <v>24</v>
      </c>
      <c r="B16" s="178" t="s">
        <v>40</v>
      </c>
      <c r="C16" s="179">
        <v>9</v>
      </c>
      <c r="D16" s="379">
        <v>9</v>
      </c>
      <c r="E16" s="379">
        <v>11</v>
      </c>
      <c r="F16" s="40"/>
      <c r="G16" s="40"/>
      <c r="H16" s="269"/>
      <c r="I16" s="269"/>
      <c r="J16" s="269"/>
      <c r="K16" s="269"/>
      <c r="L16" s="269"/>
      <c r="M16" s="269"/>
      <c r="N16" s="269"/>
      <c r="O16" s="304"/>
    </row>
    <row r="17" spans="1:15" x14ac:dyDescent="0.25">
      <c r="A17" s="13" t="s">
        <v>25</v>
      </c>
      <c r="B17" s="181" t="s">
        <v>15</v>
      </c>
      <c r="C17" s="175">
        <f>C16/C3</f>
        <v>0.24324324324324326</v>
      </c>
      <c r="D17" s="378">
        <f>D16/D3</f>
        <v>0.20930232558139536</v>
      </c>
      <c r="E17" s="378">
        <f t="shared" ref="E17" si="12">E16/E3</f>
        <v>0.21568627450980393</v>
      </c>
      <c r="F17" s="208" t="str">
        <f>IFERROR(F16/F$3,"")</f>
        <v/>
      </c>
      <c r="G17" s="208" t="str">
        <f t="shared" ref="G17:O17" si="13">IFERROR(G16/G$3,"")</f>
        <v/>
      </c>
      <c r="H17" s="208" t="str">
        <f t="shared" si="13"/>
        <v/>
      </c>
      <c r="I17" s="208" t="str">
        <f t="shared" si="13"/>
        <v/>
      </c>
      <c r="J17" s="208" t="str">
        <f t="shared" si="13"/>
        <v/>
      </c>
      <c r="K17" s="208" t="str">
        <f t="shared" si="13"/>
        <v/>
      </c>
      <c r="L17" s="208" t="str">
        <f t="shared" si="13"/>
        <v/>
      </c>
      <c r="M17" s="208" t="str">
        <f t="shared" si="13"/>
        <v/>
      </c>
      <c r="N17" s="208" t="str">
        <f t="shared" si="13"/>
        <v/>
      </c>
      <c r="O17" s="208" t="str">
        <f t="shared" si="13"/>
        <v/>
      </c>
    </row>
    <row r="18" spans="1:15" x14ac:dyDescent="0.25">
      <c r="A18" s="13" t="s">
        <v>26</v>
      </c>
      <c r="B18" s="178" t="s">
        <v>124</v>
      </c>
      <c r="C18" s="179">
        <v>4</v>
      </c>
      <c r="D18" s="379">
        <v>4</v>
      </c>
      <c r="E18" s="379">
        <v>4</v>
      </c>
      <c r="F18" s="40"/>
      <c r="G18" s="40"/>
      <c r="H18" s="269"/>
      <c r="I18" s="269"/>
      <c r="J18" s="269"/>
      <c r="K18" s="269"/>
      <c r="L18" s="269"/>
      <c r="M18" s="269"/>
      <c r="N18" s="269"/>
      <c r="O18" s="304"/>
    </row>
    <row r="19" spans="1:15" ht="15.75" thickBot="1" x14ac:dyDescent="0.3">
      <c r="A19" s="13" t="s">
        <v>27</v>
      </c>
      <c r="B19" s="182" t="s">
        <v>15</v>
      </c>
      <c r="C19" s="183">
        <f>C18/C3</f>
        <v>0.10810810810810811</v>
      </c>
      <c r="D19" s="380">
        <f>D18/D3</f>
        <v>9.3023255813953487E-2</v>
      </c>
      <c r="E19" s="380">
        <f>E18/E3</f>
        <v>7.8431372549019607E-2</v>
      </c>
      <c r="F19" s="208" t="str">
        <f>IFERROR(F18/F$3,"")</f>
        <v/>
      </c>
      <c r="G19" s="208" t="str">
        <f t="shared" ref="G19:O19" si="14">IFERROR(G18/G$3,"")</f>
        <v/>
      </c>
      <c r="H19" s="208" t="str">
        <f t="shared" si="14"/>
        <v/>
      </c>
      <c r="I19" s="208" t="str">
        <f t="shared" si="14"/>
        <v/>
      </c>
      <c r="J19" s="208" t="str">
        <f t="shared" si="14"/>
        <v/>
      </c>
      <c r="K19" s="208" t="str">
        <f t="shared" si="14"/>
        <v/>
      </c>
      <c r="L19" s="208" t="str">
        <f t="shared" si="14"/>
        <v/>
      </c>
      <c r="M19" s="208" t="str">
        <f t="shared" si="14"/>
        <v/>
      </c>
      <c r="N19" s="208" t="str">
        <f t="shared" si="14"/>
        <v/>
      </c>
      <c r="O19" s="208" t="str">
        <f t="shared" si="14"/>
        <v/>
      </c>
    </row>
    <row r="20" spans="1:15" ht="20.100000000000001" customHeight="1" thickBot="1" x14ac:dyDescent="0.3">
      <c r="A20" s="20" t="s">
        <v>312</v>
      </c>
      <c r="C20" s="18"/>
      <c r="D20" s="18"/>
      <c r="E20" s="18"/>
      <c r="F20" s="18"/>
      <c r="G20" s="18"/>
      <c r="H20" s="18"/>
      <c r="I20" s="18"/>
      <c r="J20" s="18"/>
      <c r="K20" s="153"/>
      <c r="L20" s="18"/>
      <c r="M20" s="18"/>
      <c r="N20" s="18"/>
      <c r="O20" s="18"/>
    </row>
    <row r="21" spans="1:15" ht="48" thickBot="1" x14ac:dyDescent="0.3">
      <c r="A21" s="59" t="s">
        <v>6</v>
      </c>
      <c r="B21" s="50" t="s">
        <v>0</v>
      </c>
      <c r="C21" s="51" t="s">
        <v>372</v>
      </c>
      <c r="D21" s="51" t="s">
        <v>373</v>
      </c>
      <c r="E21" s="51" t="s">
        <v>374</v>
      </c>
      <c r="F21" s="51" t="s">
        <v>375</v>
      </c>
      <c r="G21" s="51" t="s">
        <v>376</v>
      </c>
      <c r="H21" s="51" t="s">
        <v>377</v>
      </c>
      <c r="I21" s="51" t="s">
        <v>378</v>
      </c>
      <c r="J21" s="51" t="s">
        <v>379</v>
      </c>
      <c r="K21" s="51" t="s">
        <v>380</v>
      </c>
      <c r="L21" s="51" t="s">
        <v>381</v>
      </c>
      <c r="M21" s="51" t="s">
        <v>382</v>
      </c>
      <c r="N21" s="51" t="s">
        <v>383</v>
      </c>
      <c r="O21" s="52" t="s">
        <v>105</v>
      </c>
    </row>
    <row r="22" spans="1:15" ht="15.75" thickBot="1" x14ac:dyDescent="0.3">
      <c r="A22" s="10" t="s">
        <v>28</v>
      </c>
      <c r="B22" s="9" t="s">
        <v>291</v>
      </c>
      <c r="C22" s="381">
        <v>7</v>
      </c>
      <c r="D22" s="441">
        <v>11</v>
      </c>
      <c r="E22" s="9"/>
      <c r="F22" s="9"/>
      <c r="G22" s="270"/>
      <c r="H22" s="270"/>
      <c r="I22" s="270"/>
      <c r="J22" s="270"/>
      <c r="K22" s="270"/>
      <c r="L22" s="270"/>
      <c r="M22" s="270"/>
      <c r="N22" s="270"/>
      <c r="O22" s="8">
        <f>SUM(C22:N22)</f>
        <v>18</v>
      </c>
    </row>
    <row r="23" spans="1:15" x14ac:dyDescent="0.25">
      <c r="A23" s="10" t="s">
        <v>29</v>
      </c>
      <c r="B23" s="185" t="s">
        <v>44</v>
      </c>
      <c r="C23" s="382">
        <v>3</v>
      </c>
      <c r="D23" s="377">
        <v>7</v>
      </c>
      <c r="E23" s="177"/>
      <c r="F23" s="177"/>
      <c r="G23" s="268"/>
      <c r="H23" s="268"/>
      <c r="I23" s="268"/>
      <c r="J23" s="268"/>
      <c r="K23" s="268"/>
      <c r="L23" s="268"/>
      <c r="M23" s="268"/>
      <c r="N23" s="303"/>
      <c r="O23" s="185">
        <f>SUM(C23:N23)</f>
        <v>10</v>
      </c>
    </row>
    <row r="24" spans="1:15" x14ac:dyDescent="0.25">
      <c r="A24" s="10" t="s">
        <v>30</v>
      </c>
      <c r="B24" s="158" t="s">
        <v>69</v>
      </c>
      <c r="C24" s="383">
        <f>C23/C22</f>
        <v>0.42857142857142855</v>
      </c>
      <c r="D24" s="383">
        <f>D23/D22</f>
        <v>0.63636363636363635</v>
      </c>
      <c r="E24" s="186" t="str">
        <f>IFERROR(E23/E$22,"")</f>
        <v/>
      </c>
      <c r="F24" s="186" t="str">
        <f t="shared" ref="F24:N24" si="15">IFERROR(F23/F$22,"")</f>
        <v/>
      </c>
      <c r="G24" s="186" t="str">
        <f t="shared" si="15"/>
        <v/>
      </c>
      <c r="H24" s="186" t="str">
        <f t="shared" si="15"/>
        <v/>
      </c>
      <c r="I24" s="186" t="str">
        <f t="shared" si="15"/>
        <v/>
      </c>
      <c r="J24" s="186" t="str">
        <f t="shared" si="15"/>
        <v/>
      </c>
      <c r="K24" s="186" t="str">
        <f t="shared" si="15"/>
        <v/>
      </c>
      <c r="L24" s="186" t="str">
        <f t="shared" si="15"/>
        <v/>
      </c>
      <c r="M24" s="186" t="str">
        <f t="shared" si="15"/>
        <v/>
      </c>
      <c r="N24" s="186" t="str">
        <f t="shared" si="15"/>
        <v/>
      </c>
      <c r="O24" s="187">
        <f>O23/O22</f>
        <v>0.55555555555555558</v>
      </c>
    </row>
    <row r="25" spans="1:15" x14ac:dyDescent="0.25">
      <c r="A25" s="10" t="s">
        <v>31</v>
      </c>
      <c r="B25" s="81" t="s">
        <v>339</v>
      </c>
      <c r="C25" s="392">
        <v>2</v>
      </c>
      <c r="D25" s="392">
        <v>5</v>
      </c>
      <c r="E25" s="73"/>
      <c r="F25" s="73"/>
      <c r="G25" s="271"/>
      <c r="H25" s="271"/>
      <c r="I25" s="271"/>
      <c r="J25" s="271"/>
      <c r="K25" s="271"/>
      <c r="L25" s="271"/>
      <c r="M25" s="271"/>
      <c r="N25" s="305"/>
      <c r="O25" s="81">
        <f>SUM(C25:N25)</f>
        <v>7</v>
      </c>
    </row>
    <row r="26" spans="1:15" x14ac:dyDescent="0.25">
      <c r="A26" s="10" t="s">
        <v>32</v>
      </c>
      <c r="B26" s="158" t="s">
        <v>69</v>
      </c>
      <c r="C26" s="383">
        <f>C25/C22</f>
        <v>0.2857142857142857</v>
      </c>
      <c r="D26" s="383">
        <f>D25/D22</f>
        <v>0.45454545454545453</v>
      </c>
      <c r="E26" s="186" t="str">
        <f>IFERROR(E25/E$22,"")</f>
        <v/>
      </c>
      <c r="F26" s="186" t="str">
        <f t="shared" ref="F26:N26" si="16">IFERROR(F25/F$22,"")</f>
        <v/>
      </c>
      <c r="G26" s="186" t="str">
        <f t="shared" si="16"/>
        <v/>
      </c>
      <c r="H26" s="186" t="str">
        <f t="shared" si="16"/>
        <v/>
      </c>
      <c r="I26" s="186" t="str">
        <f t="shared" si="16"/>
        <v/>
      </c>
      <c r="J26" s="186" t="str">
        <f t="shared" si="16"/>
        <v/>
      </c>
      <c r="K26" s="186" t="str">
        <f t="shared" si="16"/>
        <v/>
      </c>
      <c r="L26" s="186" t="str">
        <f t="shared" si="16"/>
        <v/>
      </c>
      <c r="M26" s="186" t="str">
        <f t="shared" si="16"/>
        <v/>
      </c>
      <c r="N26" s="186" t="str">
        <f t="shared" si="16"/>
        <v/>
      </c>
      <c r="O26" s="187">
        <f>O25/O22</f>
        <v>0.3888888888888889</v>
      </c>
    </row>
    <row r="27" spans="1:15" x14ac:dyDescent="0.25">
      <c r="A27" s="10" t="s">
        <v>33</v>
      </c>
      <c r="B27" s="81" t="s">
        <v>287</v>
      </c>
      <c r="C27" s="392">
        <v>7</v>
      </c>
      <c r="D27" s="379">
        <v>9</v>
      </c>
      <c r="E27" s="40"/>
      <c r="F27" s="40"/>
      <c r="G27" s="269"/>
      <c r="H27" s="269"/>
      <c r="I27" s="269"/>
      <c r="J27" s="269"/>
      <c r="K27" s="269"/>
      <c r="L27" s="269"/>
      <c r="M27" s="269"/>
      <c r="N27" s="304"/>
      <c r="O27" s="81">
        <f>SUM(C27:N27)</f>
        <v>16</v>
      </c>
    </row>
    <row r="28" spans="1:15" x14ac:dyDescent="0.25">
      <c r="A28" s="10" t="s">
        <v>34</v>
      </c>
      <c r="B28" s="158" t="s">
        <v>69</v>
      </c>
      <c r="C28" s="383">
        <f>C27/C22</f>
        <v>1</v>
      </c>
      <c r="D28" s="383">
        <f t="shared" ref="D28" si="17">D27/D22</f>
        <v>0.81818181818181823</v>
      </c>
      <c r="E28" s="186" t="str">
        <f>IFERROR(E27/E$22,"")</f>
        <v/>
      </c>
      <c r="F28" s="186" t="str">
        <f t="shared" ref="F28:N28" si="18">IFERROR(F27/F$22,"")</f>
        <v/>
      </c>
      <c r="G28" s="186" t="str">
        <f t="shared" si="18"/>
        <v/>
      </c>
      <c r="H28" s="186" t="str">
        <f t="shared" si="18"/>
        <v/>
      </c>
      <c r="I28" s="186" t="str">
        <f t="shared" si="18"/>
        <v/>
      </c>
      <c r="J28" s="186" t="str">
        <f t="shared" si="18"/>
        <v/>
      </c>
      <c r="K28" s="186" t="str">
        <f t="shared" si="18"/>
        <v/>
      </c>
      <c r="L28" s="186" t="str">
        <f t="shared" si="18"/>
        <v/>
      </c>
      <c r="M28" s="186" t="str">
        <f t="shared" si="18"/>
        <v/>
      </c>
      <c r="N28" s="186" t="str">
        <f t="shared" si="18"/>
        <v/>
      </c>
      <c r="O28" s="187">
        <f>O27/O22</f>
        <v>0.88888888888888884</v>
      </c>
    </row>
    <row r="29" spans="1:15" x14ac:dyDescent="0.25">
      <c r="A29" s="10" t="s">
        <v>35</v>
      </c>
      <c r="B29" s="81" t="s">
        <v>163</v>
      </c>
      <c r="C29" s="392">
        <v>1</v>
      </c>
      <c r="D29" s="379">
        <v>2</v>
      </c>
      <c r="E29" s="40"/>
      <c r="F29" s="40"/>
      <c r="G29" s="269"/>
      <c r="H29" s="269"/>
      <c r="I29" s="269"/>
      <c r="J29" s="269"/>
      <c r="K29" s="269"/>
      <c r="L29" s="269"/>
      <c r="M29" s="269"/>
      <c r="N29" s="304"/>
      <c r="O29" s="81">
        <f>SUM(C29:N29)</f>
        <v>3</v>
      </c>
    </row>
    <row r="30" spans="1:15" x14ac:dyDescent="0.25">
      <c r="A30" s="10" t="s">
        <v>36</v>
      </c>
      <c r="B30" s="158" t="s">
        <v>69</v>
      </c>
      <c r="C30" s="383">
        <f>C29/C22</f>
        <v>0.14285714285714285</v>
      </c>
      <c r="D30" s="383">
        <f t="shared" ref="D30" si="19">D29/D22</f>
        <v>0.18181818181818182</v>
      </c>
      <c r="E30" s="186" t="str">
        <f>IFERROR(E29/E$22,"")</f>
        <v/>
      </c>
      <c r="F30" s="186" t="str">
        <f t="shared" ref="F30:N30" si="20">IFERROR(F29/F$22,"")</f>
        <v/>
      </c>
      <c r="G30" s="186" t="str">
        <f t="shared" si="20"/>
        <v/>
      </c>
      <c r="H30" s="186" t="str">
        <f t="shared" si="20"/>
        <v/>
      </c>
      <c r="I30" s="186" t="str">
        <f t="shared" si="20"/>
        <v/>
      </c>
      <c r="J30" s="186" t="str">
        <f t="shared" si="20"/>
        <v/>
      </c>
      <c r="K30" s="186" t="str">
        <f t="shared" si="20"/>
        <v/>
      </c>
      <c r="L30" s="186" t="str">
        <f t="shared" si="20"/>
        <v/>
      </c>
      <c r="M30" s="186" t="str">
        <f t="shared" si="20"/>
        <v/>
      </c>
      <c r="N30" s="186" t="str">
        <f t="shared" si="20"/>
        <v/>
      </c>
      <c r="O30" s="187">
        <f>O29/O22</f>
        <v>0.16666666666666666</v>
      </c>
    </row>
    <row r="31" spans="1:15" x14ac:dyDescent="0.25">
      <c r="A31" s="10" t="s">
        <v>37</v>
      </c>
      <c r="B31" s="81" t="s">
        <v>132</v>
      </c>
      <c r="C31" s="379">
        <f>C22-C27</f>
        <v>0</v>
      </c>
      <c r="D31" s="379">
        <f>D22-D27</f>
        <v>2</v>
      </c>
      <c r="E31" s="40"/>
      <c r="F31" s="40"/>
      <c r="G31" s="269"/>
      <c r="H31" s="269"/>
      <c r="I31" s="269"/>
      <c r="J31" s="269"/>
      <c r="K31" s="269"/>
      <c r="L31" s="269"/>
      <c r="M31" s="269"/>
      <c r="N31" s="269"/>
      <c r="O31" s="81">
        <f>SUM(C31:N31)</f>
        <v>2</v>
      </c>
    </row>
    <row r="32" spans="1:15" x14ac:dyDescent="0.25">
      <c r="A32" s="10" t="s">
        <v>46</v>
      </c>
      <c r="B32" s="158" t="s">
        <v>69</v>
      </c>
      <c r="C32" s="383">
        <f>C31/C22</f>
        <v>0</v>
      </c>
      <c r="D32" s="383">
        <f t="shared" ref="D32" si="21">D31/D22</f>
        <v>0.18181818181818182</v>
      </c>
      <c r="E32" s="186" t="str">
        <f>IFERROR(E31/E$22,"")</f>
        <v/>
      </c>
      <c r="F32" s="186" t="str">
        <f t="shared" ref="F32:N32" si="22">IFERROR(F31/F$22,"")</f>
        <v/>
      </c>
      <c r="G32" s="186" t="str">
        <f t="shared" si="22"/>
        <v/>
      </c>
      <c r="H32" s="186" t="str">
        <f t="shared" si="22"/>
        <v/>
      </c>
      <c r="I32" s="186" t="str">
        <f t="shared" si="22"/>
        <v/>
      </c>
      <c r="J32" s="186" t="str">
        <f t="shared" si="22"/>
        <v/>
      </c>
      <c r="K32" s="186" t="str">
        <f t="shared" si="22"/>
        <v/>
      </c>
      <c r="L32" s="186" t="str">
        <f t="shared" si="22"/>
        <v/>
      </c>
      <c r="M32" s="186" t="str">
        <f t="shared" si="22"/>
        <v/>
      </c>
      <c r="N32" s="186" t="str">
        <f t="shared" si="22"/>
        <v/>
      </c>
      <c r="O32" s="187">
        <f>O31/O22</f>
        <v>0.1111111111111111</v>
      </c>
    </row>
    <row r="33" spans="1:15" ht="24.75" x14ac:dyDescent="0.25">
      <c r="A33" s="10" t="s">
        <v>47</v>
      </c>
      <c r="B33" s="188" t="s">
        <v>67</v>
      </c>
      <c r="C33" s="392">
        <v>0</v>
      </c>
      <c r="D33" s="379">
        <v>1</v>
      </c>
      <c r="E33" s="40"/>
      <c r="F33" s="40"/>
      <c r="G33" s="269"/>
      <c r="H33" s="269"/>
      <c r="I33" s="269"/>
      <c r="J33" s="269"/>
      <c r="K33" s="269"/>
      <c r="L33" s="269"/>
      <c r="M33" s="269"/>
      <c r="N33" s="304"/>
      <c r="O33" s="81">
        <f>SUM(C33:N33)</f>
        <v>1</v>
      </c>
    </row>
    <row r="34" spans="1:15" x14ac:dyDescent="0.25">
      <c r="A34" s="10" t="s">
        <v>48</v>
      </c>
      <c r="B34" s="158" t="s">
        <v>69</v>
      </c>
      <c r="C34" s="383">
        <f>C33/C22</f>
        <v>0</v>
      </c>
      <c r="D34" s="383">
        <f t="shared" ref="D34" si="23">D33/D22</f>
        <v>9.0909090909090912E-2</v>
      </c>
      <c r="E34" s="186" t="str">
        <f>IFERROR(E33/E$22,"")</f>
        <v/>
      </c>
      <c r="F34" s="186" t="str">
        <f t="shared" ref="F34:N34" si="24">IFERROR(F33/F$22,"")</f>
        <v/>
      </c>
      <c r="G34" s="186" t="str">
        <f t="shared" si="24"/>
        <v/>
      </c>
      <c r="H34" s="186" t="str">
        <f t="shared" si="24"/>
        <v/>
      </c>
      <c r="I34" s="186" t="str">
        <f t="shared" si="24"/>
        <v/>
      </c>
      <c r="J34" s="186" t="str">
        <f t="shared" si="24"/>
        <v/>
      </c>
      <c r="K34" s="186" t="str">
        <f t="shared" si="24"/>
        <v/>
      </c>
      <c r="L34" s="186" t="str">
        <f t="shared" si="24"/>
        <v/>
      </c>
      <c r="M34" s="186" t="str">
        <f t="shared" si="24"/>
        <v/>
      </c>
      <c r="N34" s="186" t="str">
        <f t="shared" si="24"/>
        <v/>
      </c>
      <c r="O34" s="187">
        <f>O33/O22</f>
        <v>5.5555555555555552E-2</v>
      </c>
    </row>
    <row r="35" spans="1:15" x14ac:dyDescent="0.25">
      <c r="A35" s="10" t="s">
        <v>49</v>
      </c>
      <c r="B35" s="81" t="s">
        <v>288</v>
      </c>
      <c r="C35" s="392">
        <v>0</v>
      </c>
      <c r="D35" s="379">
        <v>3</v>
      </c>
      <c r="E35" s="40"/>
      <c r="F35" s="40"/>
      <c r="G35" s="269"/>
      <c r="H35" s="269"/>
      <c r="I35" s="269"/>
      <c r="J35" s="269"/>
      <c r="K35" s="269"/>
      <c r="L35" s="269"/>
      <c r="M35" s="269"/>
      <c r="N35" s="304"/>
      <c r="O35" s="81">
        <f>SUM(C35:N35)</f>
        <v>3</v>
      </c>
    </row>
    <row r="36" spans="1:15" x14ac:dyDescent="0.25">
      <c r="A36" s="10" t="s">
        <v>50</v>
      </c>
      <c r="B36" s="189" t="s">
        <v>69</v>
      </c>
      <c r="C36" s="383">
        <f>C35/C22</f>
        <v>0</v>
      </c>
      <c r="D36" s="383">
        <f t="shared" ref="D36" si="25">D35/D22</f>
        <v>0.27272727272727271</v>
      </c>
      <c r="E36" s="186" t="str">
        <f>IFERROR(E35/E$22,"")</f>
        <v/>
      </c>
      <c r="F36" s="186" t="str">
        <f t="shared" ref="F36:N36" si="26">IFERROR(F35/F$22,"")</f>
        <v/>
      </c>
      <c r="G36" s="186" t="str">
        <f t="shared" si="26"/>
        <v/>
      </c>
      <c r="H36" s="186" t="str">
        <f t="shared" si="26"/>
        <v/>
      </c>
      <c r="I36" s="186" t="str">
        <f t="shared" si="26"/>
        <v/>
      </c>
      <c r="J36" s="186" t="str">
        <f t="shared" si="26"/>
        <v/>
      </c>
      <c r="K36" s="186" t="str">
        <f t="shared" si="26"/>
        <v/>
      </c>
      <c r="L36" s="186" t="str">
        <f t="shared" si="26"/>
        <v/>
      </c>
      <c r="M36" s="186" t="str">
        <f t="shared" si="26"/>
        <v/>
      </c>
      <c r="N36" s="186" t="str">
        <f t="shared" si="26"/>
        <v/>
      </c>
      <c r="O36" s="187">
        <f>O35/O22</f>
        <v>0.16666666666666666</v>
      </c>
    </row>
    <row r="37" spans="1:15" x14ac:dyDescent="0.25">
      <c r="A37" s="10" t="s">
        <v>51</v>
      </c>
      <c r="B37" s="81" t="s">
        <v>289</v>
      </c>
      <c r="C37" s="384">
        <v>0</v>
      </c>
      <c r="D37" s="379">
        <v>3</v>
      </c>
      <c r="E37" s="40"/>
      <c r="F37" s="40"/>
      <c r="G37" s="269"/>
      <c r="H37" s="269"/>
      <c r="I37" s="269"/>
      <c r="J37" s="269"/>
      <c r="K37" s="269"/>
      <c r="L37" s="269"/>
      <c r="M37" s="269"/>
      <c r="N37" s="304"/>
      <c r="O37" s="81">
        <f>SUM(C37:N37)</f>
        <v>3</v>
      </c>
    </row>
    <row r="38" spans="1:15" x14ac:dyDescent="0.25">
      <c r="A38" s="10" t="s">
        <v>52</v>
      </c>
      <c r="B38" s="189" t="s">
        <v>69</v>
      </c>
      <c r="C38" s="405">
        <f>C37/C22</f>
        <v>0</v>
      </c>
      <c r="D38" s="378">
        <f t="shared" ref="D38" si="27">D37/D22</f>
        <v>0.27272727272727271</v>
      </c>
      <c r="E38" s="186" t="str">
        <f>IFERROR(E37/E$22,"")</f>
        <v/>
      </c>
      <c r="F38" s="186" t="str">
        <f t="shared" ref="F38:N38" si="28">IFERROR(F37/F$22,"")</f>
        <v/>
      </c>
      <c r="G38" s="186" t="str">
        <f t="shared" si="28"/>
        <v/>
      </c>
      <c r="H38" s="186" t="str">
        <f t="shared" si="28"/>
        <v/>
      </c>
      <c r="I38" s="186" t="str">
        <f t="shared" si="28"/>
        <v/>
      </c>
      <c r="J38" s="186" t="str">
        <f t="shared" si="28"/>
        <v/>
      </c>
      <c r="K38" s="186" t="str">
        <f t="shared" si="28"/>
        <v/>
      </c>
      <c r="L38" s="186" t="str">
        <f t="shared" si="28"/>
        <v/>
      </c>
      <c r="M38" s="186" t="str">
        <f t="shared" si="28"/>
        <v/>
      </c>
      <c r="N38" s="186" t="str">
        <f t="shared" si="28"/>
        <v/>
      </c>
      <c r="O38" s="187">
        <f>O37/O22</f>
        <v>0.16666666666666666</v>
      </c>
    </row>
    <row r="39" spans="1:15" x14ac:dyDescent="0.25">
      <c r="A39" s="10" t="s">
        <v>53</v>
      </c>
      <c r="B39" s="207" t="s">
        <v>116</v>
      </c>
      <c r="C39" s="408">
        <v>0</v>
      </c>
      <c r="D39" s="410">
        <v>0</v>
      </c>
      <c r="E39" s="201"/>
      <c r="F39" s="201"/>
      <c r="G39" s="342"/>
      <c r="H39" s="342"/>
      <c r="I39" s="342"/>
      <c r="J39" s="342"/>
      <c r="K39" s="342"/>
      <c r="L39" s="342"/>
      <c r="M39" s="342"/>
      <c r="N39" s="375"/>
      <c r="O39" s="207">
        <f>SUM(C39:N39)</f>
        <v>0</v>
      </c>
    </row>
    <row r="40" spans="1:15" ht="15.75" thickBot="1" x14ac:dyDescent="0.3">
      <c r="A40" s="10" t="s">
        <v>54</v>
      </c>
      <c r="B40" s="206" t="s">
        <v>69</v>
      </c>
      <c r="C40" s="383">
        <f>C39/C22</f>
        <v>0</v>
      </c>
      <c r="D40" s="383">
        <f t="shared" ref="D40" si="29">D39/D22</f>
        <v>0</v>
      </c>
      <c r="E40" s="186" t="str">
        <f>IFERROR(E39/E$22,"")</f>
        <v/>
      </c>
      <c r="F40" s="186" t="str">
        <f t="shared" ref="F40:N40" si="30">IFERROR(F39/F$22,"")</f>
        <v/>
      </c>
      <c r="G40" s="186" t="str">
        <f t="shared" si="30"/>
        <v/>
      </c>
      <c r="H40" s="186" t="str">
        <f t="shared" si="30"/>
        <v/>
      </c>
      <c r="I40" s="186" t="str">
        <f t="shared" si="30"/>
        <v/>
      </c>
      <c r="J40" s="186" t="str">
        <f t="shared" si="30"/>
        <v/>
      </c>
      <c r="K40" s="186" t="str">
        <f t="shared" si="30"/>
        <v/>
      </c>
      <c r="L40" s="186" t="str">
        <f t="shared" si="30"/>
        <v/>
      </c>
      <c r="M40" s="186" t="str">
        <f t="shared" si="30"/>
        <v/>
      </c>
      <c r="N40" s="186" t="str">
        <f t="shared" si="30"/>
        <v/>
      </c>
      <c r="O40" s="187">
        <f>O39/O22</f>
        <v>0</v>
      </c>
    </row>
    <row r="41" spans="1:15" ht="26.25" thickTop="1" thickBot="1" x14ac:dyDescent="0.3">
      <c r="A41" s="10" t="s">
        <v>55</v>
      </c>
      <c r="B41" s="31" t="s">
        <v>71</v>
      </c>
      <c r="C41" s="386">
        <v>6</v>
      </c>
      <c r="D41" s="386">
        <v>11</v>
      </c>
      <c r="E41" s="16"/>
      <c r="F41" s="16"/>
      <c r="G41" s="343"/>
      <c r="H41" s="343"/>
      <c r="I41" s="343"/>
      <c r="J41" s="343"/>
      <c r="K41" s="343"/>
      <c r="L41" s="343"/>
      <c r="M41" s="343"/>
      <c r="N41" s="373"/>
      <c r="O41" s="236">
        <f>SUM(C41:N41)</f>
        <v>17</v>
      </c>
    </row>
    <row r="42" spans="1:15" ht="15.75" thickTop="1" x14ac:dyDescent="0.25">
      <c r="A42" s="10" t="s">
        <v>56</v>
      </c>
      <c r="B42" s="190" t="s">
        <v>164</v>
      </c>
      <c r="C42" s="387">
        <v>3</v>
      </c>
      <c r="D42" s="407">
        <v>6</v>
      </c>
      <c r="E42" s="191"/>
      <c r="F42" s="191"/>
      <c r="G42" s="344"/>
      <c r="H42" s="344"/>
      <c r="I42" s="344"/>
      <c r="J42" s="344"/>
      <c r="K42" s="344"/>
      <c r="L42" s="369"/>
      <c r="M42" s="344"/>
      <c r="N42" s="374"/>
      <c r="O42" s="190">
        <f>SUM(C42:N42)</f>
        <v>9</v>
      </c>
    </row>
    <row r="43" spans="1:15" x14ac:dyDescent="0.25">
      <c r="A43" s="10" t="s">
        <v>57</v>
      </c>
      <c r="B43" s="158" t="s">
        <v>69</v>
      </c>
      <c r="C43" s="383">
        <f>C42/C22</f>
        <v>0.42857142857142855</v>
      </c>
      <c r="D43" s="383">
        <f t="shared" ref="D43" si="31">D42/D22</f>
        <v>0.54545454545454541</v>
      </c>
      <c r="E43" s="186" t="str">
        <f>IFERROR(E42/E$22,"")</f>
        <v/>
      </c>
      <c r="F43" s="186" t="str">
        <f t="shared" ref="F43:N43" si="32">IFERROR(F42/F$22,"")</f>
        <v/>
      </c>
      <c r="G43" s="186" t="str">
        <f t="shared" si="32"/>
        <v/>
      </c>
      <c r="H43" s="186" t="str">
        <f t="shared" si="32"/>
        <v/>
      </c>
      <c r="I43" s="186" t="str">
        <f t="shared" si="32"/>
        <v/>
      </c>
      <c r="J43" s="186" t="str">
        <f t="shared" si="32"/>
        <v/>
      </c>
      <c r="K43" s="186" t="str">
        <f t="shared" si="32"/>
        <v/>
      </c>
      <c r="L43" s="186" t="str">
        <f t="shared" si="32"/>
        <v/>
      </c>
      <c r="M43" s="186" t="str">
        <f t="shared" si="32"/>
        <v/>
      </c>
      <c r="N43" s="186" t="str">
        <f t="shared" si="32"/>
        <v/>
      </c>
      <c r="O43" s="187">
        <f>O42/O22</f>
        <v>0.5</v>
      </c>
    </row>
    <row r="44" spans="1:15" x14ac:dyDescent="0.25">
      <c r="A44" s="10" t="s">
        <v>58</v>
      </c>
      <c r="B44" s="81" t="s">
        <v>165</v>
      </c>
      <c r="C44" s="392">
        <v>0</v>
      </c>
      <c r="D44" s="379">
        <v>3</v>
      </c>
      <c r="E44" s="40"/>
      <c r="F44" s="40"/>
      <c r="G44" s="269"/>
      <c r="H44" s="269"/>
      <c r="I44" s="269"/>
      <c r="J44" s="269"/>
      <c r="K44" s="269"/>
      <c r="L44" s="269"/>
      <c r="M44" s="269"/>
      <c r="N44" s="304"/>
      <c r="O44" s="81">
        <f>SUM(C44:N44)</f>
        <v>3</v>
      </c>
    </row>
    <row r="45" spans="1:15" x14ac:dyDescent="0.25">
      <c r="A45" s="10" t="s">
        <v>59</v>
      </c>
      <c r="B45" s="158" t="s">
        <v>69</v>
      </c>
      <c r="C45" s="383">
        <f>C44/C22</f>
        <v>0</v>
      </c>
      <c r="D45" s="383">
        <f t="shared" ref="D45" si="33">D44/D22</f>
        <v>0.27272727272727271</v>
      </c>
      <c r="E45" s="186" t="str">
        <f>IFERROR(E44/E$22,"")</f>
        <v/>
      </c>
      <c r="F45" s="186" t="str">
        <f t="shared" ref="F45:N45" si="34">IFERROR(F44/F$22,"")</f>
        <v/>
      </c>
      <c r="G45" s="186" t="str">
        <f t="shared" si="34"/>
        <v/>
      </c>
      <c r="H45" s="186" t="str">
        <f t="shared" si="34"/>
        <v/>
      </c>
      <c r="I45" s="186" t="str">
        <f t="shared" si="34"/>
        <v/>
      </c>
      <c r="J45" s="186" t="str">
        <f t="shared" si="34"/>
        <v/>
      </c>
      <c r="K45" s="186" t="str">
        <f t="shared" si="34"/>
        <v/>
      </c>
      <c r="L45" s="186" t="str">
        <f t="shared" si="34"/>
        <v/>
      </c>
      <c r="M45" s="186" t="str">
        <f t="shared" si="34"/>
        <v/>
      </c>
      <c r="N45" s="186" t="str">
        <f t="shared" si="34"/>
        <v/>
      </c>
      <c r="O45" s="187">
        <f>O44/O22</f>
        <v>0.16666666666666666</v>
      </c>
    </row>
    <row r="46" spans="1:15" x14ac:dyDescent="0.25">
      <c r="A46" s="10" t="s">
        <v>60</v>
      </c>
      <c r="B46" s="81" t="s">
        <v>166</v>
      </c>
      <c r="C46" s="392">
        <v>2</v>
      </c>
      <c r="D46" s="379">
        <v>3</v>
      </c>
      <c r="E46" s="40"/>
      <c r="F46" s="40"/>
      <c r="G46" s="269"/>
      <c r="H46" s="269"/>
      <c r="I46" s="269"/>
      <c r="J46" s="269"/>
      <c r="K46" s="269"/>
      <c r="L46" s="269"/>
      <c r="M46" s="269"/>
      <c r="N46" s="304"/>
      <c r="O46" s="81">
        <f>SUM(C46:N46)</f>
        <v>5</v>
      </c>
    </row>
    <row r="47" spans="1:15" x14ac:dyDescent="0.25">
      <c r="A47" s="10" t="s">
        <v>61</v>
      </c>
      <c r="B47" s="158" t="s">
        <v>69</v>
      </c>
      <c r="C47" s="383">
        <f>C46/C22</f>
        <v>0.2857142857142857</v>
      </c>
      <c r="D47" s="383">
        <f t="shared" ref="D47" si="35">D46/D22</f>
        <v>0.27272727272727271</v>
      </c>
      <c r="E47" s="186" t="str">
        <f>IFERROR(E46/E$22,"")</f>
        <v/>
      </c>
      <c r="F47" s="186" t="str">
        <f t="shared" ref="F47:N47" si="36">IFERROR(F46/F$22,"")</f>
        <v/>
      </c>
      <c r="G47" s="186" t="str">
        <f t="shared" si="36"/>
        <v/>
      </c>
      <c r="H47" s="186" t="str">
        <f t="shared" si="36"/>
        <v/>
      </c>
      <c r="I47" s="186" t="str">
        <f t="shared" si="36"/>
        <v/>
      </c>
      <c r="J47" s="186" t="str">
        <f t="shared" si="36"/>
        <v/>
      </c>
      <c r="K47" s="186" t="str">
        <f t="shared" si="36"/>
        <v/>
      </c>
      <c r="L47" s="186" t="str">
        <f t="shared" si="36"/>
        <v/>
      </c>
      <c r="M47" s="186" t="str">
        <f t="shared" si="36"/>
        <v/>
      </c>
      <c r="N47" s="186" t="str">
        <f t="shared" si="36"/>
        <v/>
      </c>
      <c r="O47" s="187">
        <f>O46/O22</f>
        <v>0.27777777777777779</v>
      </c>
    </row>
    <row r="48" spans="1:15" x14ac:dyDescent="0.25">
      <c r="A48" s="10" t="s">
        <v>62</v>
      </c>
      <c r="B48" s="81" t="s">
        <v>306</v>
      </c>
      <c r="C48" s="392">
        <v>0</v>
      </c>
      <c r="D48" s="379">
        <v>0</v>
      </c>
      <c r="E48" s="40"/>
      <c r="F48" s="40"/>
      <c r="G48" s="269"/>
      <c r="H48" s="269"/>
      <c r="I48" s="269"/>
      <c r="J48" s="269"/>
      <c r="K48" s="269"/>
      <c r="L48" s="269"/>
      <c r="M48" s="269"/>
      <c r="N48" s="304"/>
      <c r="O48" s="81">
        <f>SUM(C48:N48)</f>
        <v>0</v>
      </c>
    </row>
    <row r="49" spans="1:15" x14ac:dyDescent="0.25">
      <c r="A49" s="10" t="s">
        <v>63</v>
      </c>
      <c r="B49" s="158" t="s">
        <v>69</v>
      </c>
      <c r="C49" s="383">
        <v>0</v>
      </c>
      <c r="D49" s="383">
        <f t="shared" ref="D49" si="37">D48/D22</f>
        <v>0</v>
      </c>
      <c r="E49" s="186" t="str">
        <f>IFERROR(E48/E$22,"")</f>
        <v/>
      </c>
      <c r="F49" s="186" t="str">
        <f t="shared" ref="F49:N49" si="38">IFERROR(F48/F$22,"")</f>
        <v/>
      </c>
      <c r="G49" s="186" t="str">
        <f t="shared" si="38"/>
        <v/>
      </c>
      <c r="H49" s="186" t="str">
        <f t="shared" si="38"/>
        <v/>
      </c>
      <c r="I49" s="186" t="str">
        <f t="shared" si="38"/>
        <v/>
      </c>
      <c r="J49" s="186" t="str">
        <f t="shared" si="38"/>
        <v/>
      </c>
      <c r="K49" s="186" t="str">
        <f t="shared" si="38"/>
        <v/>
      </c>
      <c r="L49" s="186" t="str">
        <f t="shared" si="38"/>
        <v/>
      </c>
      <c r="M49" s="186" t="str">
        <f t="shared" si="38"/>
        <v/>
      </c>
      <c r="N49" s="186" t="str">
        <f t="shared" si="38"/>
        <v/>
      </c>
      <c r="O49" s="187">
        <f>O48/O22</f>
        <v>0</v>
      </c>
    </row>
    <row r="50" spans="1:15" x14ac:dyDescent="0.25">
      <c r="A50" s="10" t="s">
        <v>64</v>
      </c>
      <c r="B50" s="188" t="s">
        <v>168</v>
      </c>
      <c r="C50" s="384">
        <v>1</v>
      </c>
      <c r="D50" s="379">
        <v>0</v>
      </c>
      <c r="E50" s="40"/>
      <c r="F50" s="40"/>
      <c r="G50" s="269"/>
      <c r="H50" s="269"/>
      <c r="I50" s="269"/>
      <c r="J50" s="269"/>
      <c r="K50" s="269"/>
      <c r="L50" s="269"/>
      <c r="M50" s="269"/>
      <c r="N50" s="304"/>
      <c r="O50" s="81">
        <f>SUM(C50:N50)</f>
        <v>1</v>
      </c>
    </row>
    <row r="51" spans="1:15" x14ac:dyDescent="0.25">
      <c r="A51" s="10" t="s">
        <v>65</v>
      </c>
      <c r="B51" s="158" t="s">
        <v>69</v>
      </c>
      <c r="C51" s="383">
        <v>0</v>
      </c>
      <c r="D51" s="383">
        <f t="shared" ref="D51" si="39">D50/D22</f>
        <v>0</v>
      </c>
      <c r="E51" s="186" t="str">
        <f>IFERROR(E50/E$22,"")</f>
        <v/>
      </c>
      <c r="F51" s="186" t="str">
        <f t="shared" ref="F51:N51" si="40">IFERROR(F50/F$22,"")</f>
        <v/>
      </c>
      <c r="G51" s="186" t="str">
        <f t="shared" si="40"/>
        <v/>
      </c>
      <c r="H51" s="186" t="str">
        <f t="shared" si="40"/>
        <v/>
      </c>
      <c r="I51" s="186" t="str">
        <f t="shared" si="40"/>
        <v/>
      </c>
      <c r="J51" s="186" t="str">
        <f t="shared" si="40"/>
        <v/>
      </c>
      <c r="K51" s="186" t="str">
        <f t="shared" si="40"/>
        <v/>
      </c>
      <c r="L51" s="186" t="str">
        <f t="shared" si="40"/>
        <v/>
      </c>
      <c r="M51" s="186" t="str">
        <f t="shared" si="40"/>
        <v/>
      </c>
      <c r="N51" s="186" t="str">
        <f t="shared" si="40"/>
        <v/>
      </c>
      <c r="O51" s="187">
        <f>O50/O22</f>
        <v>5.5555555555555552E-2</v>
      </c>
    </row>
    <row r="52" spans="1:15" ht="24.75" x14ac:dyDescent="0.25">
      <c r="A52" s="10" t="s">
        <v>155</v>
      </c>
      <c r="B52" s="188" t="s">
        <v>169</v>
      </c>
      <c r="C52" s="392">
        <v>0</v>
      </c>
      <c r="D52" s="379">
        <v>0</v>
      </c>
      <c r="E52" s="40"/>
      <c r="F52" s="40"/>
      <c r="G52" s="269"/>
      <c r="H52" s="269"/>
      <c r="I52" s="269"/>
      <c r="J52" s="269"/>
      <c r="K52" s="269"/>
      <c r="L52" s="269"/>
      <c r="M52" s="269"/>
      <c r="N52" s="304"/>
      <c r="O52" s="81">
        <f>SUM(C52:N52)</f>
        <v>0</v>
      </c>
    </row>
    <row r="53" spans="1:15" x14ac:dyDescent="0.25">
      <c r="A53" s="10" t="s">
        <v>66</v>
      </c>
      <c r="B53" s="158" t="s">
        <v>69</v>
      </c>
      <c r="C53" s="383">
        <f>C52/C22</f>
        <v>0</v>
      </c>
      <c r="D53" s="383">
        <f t="shared" ref="D53" si="41">D52/D22</f>
        <v>0</v>
      </c>
      <c r="E53" s="186" t="str">
        <f>IFERROR(E52/E$22,"")</f>
        <v/>
      </c>
      <c r="F53" s="186" t="str">
        <f t="shared" ref="F53:N53" si="42">IFERROR(F52/F$22,"")</f>
        <v/>
      </c>
      <c r="G53" s="186" t="str">
        <f t="shared" si="42"/>
        <v/>
      </c>
      <c r="H53" s="186" t="str">
        <f t="shared" si="42"/>
        <v/>
      </c>
      <c r="I53" s="186" t="str">
        <f t="shared" si="42"/>
        <v/>
      </c>
      <c r="J53" s="186" t="str">
        <f t="shared" si="42"/>
        <v/>
      </c>
      <c r="K53" s="186" t="str">
        <f t="shared" si="42"/>
        <v/>
      </c>
      <c r="L53" s="186" t="str">
        <f t="shared" si="42"/>
        <v/>
      </c>
      <c r="M53" s="186" t="str">
        <f t="shared" si="42"/>
        <v/>
      </c>
      <c r="N53" s="186" t="str">
        <f t="shared" si="42"/>
        <v/>
      </c>
      <c r="O53" s="187">
        <f>O52/O22</f>
        <v>0</v>
      </c>
    </row>
    <row r="54" spans="1:15" x14ac:dyDescent="0.25">
      <c r="A54" s="10" t="s">
        <v>72</v>
      </c>
      <c r="B54" s="81" t="s">
        <v>290</v>
      </c>
      <c r="C54" s="384">
        <v>0</v>
      </c>
      <c r="D54" s="379">
        <v>0</v>
      </c>
      <c r="E54" s="40"/>
      <c r="F54" s="40"/>
      <c r="G54" s="269"/>
      <c r="H54" s="269"/>
      <c r="I54" s="269"/>
      <c r="J54" s="269"/>
      <c r="K54" s="269"/>
      <c r="L54" s="269"/>
      <c r="M54" s="269"/>
      <c r="N54" s="304"/>
      <c r="O54" s="81">
        <f>SUM(C54:N54)</f>
        <v>0</v>
      </c>
    </row>
    <row r="55" spans="1:15" ht="15.75" thickBot="1" x14ac:dyDescent="0.3">
      <c r="A55" s="10" t="s">
        <v>73</v>
      </c>
      <c r="B55" s="161" t="s">
        <v>69</v>
      </c>
      <c r="C55" s="390">
        <f>C54/C22</f>
        <v>0</v>
      </c>
      <c r="D55" s="388">
        <f t="shared" ref="D55" si="43">D54/D22</f>
        <v>0</v>
      </c>
      <c r="E55" s="186" t="str">
        <f>IFERROR(E54/E$22,"")</f>
        <v/>
      </c>
      <c r="F55" s="186" t="str">
        <f t="shared" ref="F55:N55" si="44">IFERROR(F54/F$22,"")</f>
        <v/>
      </c>
      <c r="G55" s="186" t="str">
        <f t="shared" si="44"/>
        <v/>
      </c>
      <c r="H55" s="186" t="str">
        <f t="shared" si="44"/>
        <v/>
      </c>
      <c r="I55" s="186" t="str">
        <f t="shared" si="44"/>
        <v/>
      </c>
      <c r="J55" s="186" t="str">
        <f t="shared" si="44"/>
        <v/>
      </c>
      <c r="K55" s="186" t="str">
        <f t="shared" si="44"/>
        <v/>
      </c>
      <c r="L55" s="186" t="str">
        <f t="shared" si="44"/>
        <v/>
      </c>
      <c r="M55" s="186" t="str">
        <f t="shared" si="44"/>
        <v/>
      </c>
      <c r="N55" s="186" t="str">
        <f t="shared" si="44"/>
        <v/>
      </c>
      <c r="O55" s="194">
        <f>O54/O22</f>
        <v>0</v>
      </c>
    </row>
    <row r="56" spans="1:15" ht="20.100000000000001" customHeight="1" thickBot="1" x14ac:dyDescent="0.3">
      <c r="A56" s="21" t="s">
        <v>331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" thickBot="1" x14ac:dyDescent="0.3">
      <c r="A57" s="59" t="s">
        <v>6</v>
      </c>
      <c r="B57" s="53" t="s">
        <v>0</v>
      </c>
      <c r="C57" s="54" t="s">
        <v>372</v>
      </c>
      <c r="D57" s="54" t="s">
        <v>373</v>
      </c>
      <c r="E57" s="54" t="s">
        <v>374</v>
      </c>
      <c r="F57" s="340" t="s">
        <v>375</v>
      </c>
      <c r="G57" s="54" t="s">
        <v>376</v>
      </c>
      <c r="H57" s="54" t="s">
        <v>377</v>
      </c>
      <c r="I57" s="54" t="s">
        <v>378</v>
      </c>
      <c r="J57" s="54" t="s">
        <v>379</v>
      </c>
      <c r="K57" s="54" t="s">
        <v>380</v>
      </c>
      <c r="L57" s="54" t="s">
        <v>381</v>
      </c>
      <c r="M57" s="54" t="s">
        <v>382</v>
      </c>
      <c r="N57" s="54" t="s">
        <v>383</v>
      </c>
      <c r="O57" s="172" t="s">
        <v>105</v>
      </c>
    </row>
    <row r="58" spans="1:15" ht="15.75" thickBot="1" x14ac:dyDescent="0.3">
      <c r="A58" s="29" t="s">
        <v>74</v>
      </c>
      <c r="B58" s="26" t="s">
        <v>292</v>
      </c>
      <c r="C58" s="389">
        <v>1</v>
      </c>
      <c r="D58" s="389">
        <v>3</v>
      </c>
      <c r="E58" s="17"/>
      <c r="F58" s="17"/>
      <c r="G58" s="272"/>
      <c r="H58" s="272"/>
      <c r="I58" s="272"/>
      <c r="J58" s="272"/>
      <c r="K58" s="272"/>
      <c r="L58" s="272"/>
      <c r="M58" s="272"/>
      <c r="N58" s="331"/>
      <c r="O58" s="26">
        <f>SUM(C58:N58)</f>
        <v>4</v>
      </c>
    </row>
    <row r="59" spans="1:15" x14ac:dyDescent="0.25">
      <c r="A59" s="29" t="s">
        <v>75</v>
      </c>
      <c r="B59" s="196" t="s">
        <v>297</v>
      </c>
      <c r="C59" s="382">
        <v>1</v>
      </c>
      <c r="D59" s="377">
        <v>2</v>
      </c>
      <c r="E59" s="177"/>
      <c r="F59" s="177"/>
      <c r="G59" s="268"/>
      <c r="H59" s="268"/>
      <c r="I59" s="268"/>
      <c r="J59" s="268"/>
      <c r="K59" s="268"/>
      <c r="L59" s="268"/>
      <c r="M59" s="268"/>
      <c r="N59" s="303"/>
      <c r="O59" s="27">
        <f>SUM(C59:N59)</f>
        <v>3</v>
      </c>
    </row>
    <row r="60" spans="1:15" x14ac:dyDescent="0.25">
      <c r="A60" s="29" t="s">
        <v>76</v>
      </c>
      <c r="B60" s="195" t="s">
        <v>80</v>
      </c>
      <c r="C60" s="383">
        <f>C59/C58</f>
        <v>1</v>
      </c>
      <c r="D60" s="383">
        <f t="shared" ref="D60" si="45">D59/D58</f>
        <v>0.66666666666666663</v>
      </c>
      <c r="E60" s="186" t="str">
        <f>IFERROR(E59/E$58,"")</f>
        <v/>
      </c>
      <c r="F60" s="186" t="str">
        <f t="shared" ref="F60:N60" si="46">IFERROR(F59/F$58,"")</f>
        <v/>
      </c>
      <c r="G60" s="186" t="str">
        <f t="shared" si="46"/>
        <v/>
      </c>
      <c r="H60" s="186" t="str">
        <f t="shared" si="46"/>
        <v/>
      </c>
      <c r="I60" s="186" t="str">
        <f t="shared" si="46"/>
        <v/>
      </c>
      <c r="J60" s="186" t="str">
        <f t="shared" si="46"/>
        <v/>
      </c>
      <c r="K60" s="186" t="str">
        <f t="shared" si="46"/>
        <v/>
      </c>
      <c r="L60" s="186" t="str">
        <f t="shared" si="46"/>
        <v/>
      </c>
      <c r="M60" s="186" t="str">
        <f t="shared" si="46"/>
        <v/>
      </c>
      <c r="N60" s="186" t="str">
        <f t="shared" si="46"/>
        <v/>
      </c>
      <c r="O60" s="232">
        <f>O59/O58</f>
        <v>0.75</v>
      </c>
    </row>
    <row r="61" spans="1:15" x14ac:dyDescent="0.25">
      <c r="A61" s="29" t="s">
        <v>87</v>
      </c>
      <c r="B61" s="197" t="s">
        <v>78</v>
      </c>
      <c r="C61" s="384">
        <v>1</v>
      </c>
      <c r="D61" s="379">
        <v>1</v>
      </c>
      <c r="E61" s="40"/>
      <c r="F61" s="40"/>
      <c r="G61" s="269"/>
      <c r="H61" s="269"/>
      <c r="I61" s="269"/>
      <c r="J61" s="269"/>
      <c r="K61" s="269"/>
      <c r="L61" s="269"/>
      <c r="M61" s="269"/>
      <c r="N61" s="304"/>
      <c r="O61" s="198">
        <f>SUM(C61:N61)</f>
        <v>2</v>
      </c>
    </row>
    <row r="62" spans="1:15" x14ac:dyDescent="0.25">
      <c r="A62" s="29" t="s">
        <v>88</v>
      </c>
      <c r="B62" s="195" t="s">
        <v>80</v>
      </c>
      <c r="C62" s="383">
        <f>C61/C58</f>
        <v>1</v>
      </c>
      <c r="D62" s="383">
        <f t="shared" ref="D62" si="47">D61/D58</f>
        <v>0.33333333333333331</v>
      </c>
      <c r="E62" s="186" t="str">
        <f>IFERROR(E61/E$58,"")</f>
        <v/>
      </c>
      <c r="F62" s="186" t="str">
        <f t="shared" ref="F62:N62" si="48">IFERROR(F61/F$58,"")</f>
        <v/>
      </c>
      <c r="G62" s="186" t="str">
        <f t="shared" si="48"/>
        <v/>
      </c>
      <c r="H62" s="186" t="str">
        <f t="shared" si="48"/>
        <v/>
      </c>
      <c r="I62" s="186" t="str">
        <f t="shared" si="48"/>
        <v/>
      </c>
      <c r="J62" s="186" t="str">
        <f t="shared" si="48"/>
        <v/>
      </c>
      <c r="K62" s="186" t="str">
        <f t="shared" si="48"/>
        <v/>
      </c>
      <c r="L62" s="186" t="str">
        <f t="shared" si="48"/>
        <v/>
      </c>
      <c r="M62" s="186" t="str">
        <f t="shared" si="48"/>
        <v/>
      </c>
      <c r="N62" s="186" t="str">
        <f t="shared" si="48"/>
        <v/>
      </c>
      <c r="O62" s="232">
        <f>O61/O58</f>
        <v>0.5</v>
      </c>
    </row>
    <row r="63" spans="1:15" x14ac:dyDescent="0.25">
      <c r="A63" s="29" t="s">
        <v>89</v>
      </c>
      <c r="B63" s="197" t="s">
        <v>300</v>
      </c>
      <c r="C63" s="384">
        <v>1</v>
      </c>
      <c r="D63" s="379">
        <v>0</v>
      </c>
      <c r="E63" s="40"/>
      <c r="F63" s="40"/>
      <c r="G63" s="269"/>
      <c r="H63" s="269"/>
      <c r="I63" s="269"/>
      <c r="J63" s="269"/>
      <c r="K63" s="269"/>
      <c r="L63" s="269"/>
      <c r="M63" s="269"/>
      <c r="N63" s="304"/>
      <c r="O63" s="198">
        <f>SUM(C63:N63)</f>
        <v>1</v>
      </c>
    </row>
    <row r="64" spans="1:15" x14ac:dyDescent="0.25">
      <c r="A64" s="29" t="s">
        <v>90</v>
      </c>
      <c r="B64" s="184" t="s">
        <v>80</v>
      </c>
      <c r="C64" s="383">
        <f>C63/C58</f>
        <v>1</v>
      </c>
      <c r="D64" s="383">
        <f t="shared" ref="D64" si="49">D63/D58</f>
        <v>0</v>
      </c>
      <c r="E64" s="186" t="str">
        <f>IFERROR(E63/E$58,"")</f>
        <v/>
      </c>
      <c r="F64" s="186" t="str">
        <f t="shared" ref="F64:N64" si="50">IFERROR(F63/F$58,"")</f>
        <v/>
      </c>
      <c r="G64" s="186" t="str">
        <f t="shared" si="50"/>
        <v/>
      </c>
      <c r="H64" s="186" t="str">
        <f t="shared" si="50"/>
        <v/>
      </c>
      <c r="I64" s="186" t="str">
        <f t="shared" si="50"/>
        <v/>
      </c>
      <c r="J64" s="186" t="str">
        <f t="shared" si="50"/>
        <v/>
      </c>
      <c r="K64" s="186" t="str">
        <f t="shared" si="50"/>
        <v/>
      </c>
      <c r="L64" s="186" t="str">
        <f t="shared" si="50"/>
        <v/>
      </c>
      <c r="M64" s="186" t="str">
        <f t="shared" si="50"/>
        <v/>
      </c>
      <c r="N64" s="186" t="str">
        <f t="shared" si="50"/>
        <v/>
      </c>
      <c r="O64" s="232">
        <f>O63/O58</f>
        <v>0.25</v>
      </c>
    </row>
    <row r="65" spans="1:15" x14ac:dyDescent="0.25">
      <c r="A65" s="29" t="s">
        <v>91</v>
      </c>
      <c r="B65" s="197" t="s">
        <v>301</v>
      </c>
      <c r="C65" s="379">
        <f>C61-C67</f>
        <v>1</v>
      </c>
      <c r="D65" s="379">
        <f>D61-D67</f>
        <v>1</v>
      </c>
      <c r="E65" s="40"/>
      <c r="F65" s="40"/>
      <c r="G65" s="269"/>
      <c r="H65" s="269"/>
      <c r="I65" s="269"/>
      <c r="J65" s="269"/>
      <c r="K65" s="269"/>
      <c r="L65" s="269"/>
      <c r="M65" s="269"/>
      <c r="N65" s="304"/>
      <c r="O65" s="198">
        <f>SUM(C65:N65)</f>
        <v>2</v>
      </c>
    </row>
    <row r="66" spans="1:15" ht="15.75" thickBot="1" x14ac:dyDescent="0.3">
      <c r="A66" s="29" t="s">
        <v>92</v>
      </c>
      <c r="B66" s="199" t="s">
        <v>80</v>
      </c>
      <c r="C66" s="406">
        <f>C65/C58</f>
        <v>1</v>
      </c>
      <c r="D66" s="385">
        <f>D65/D58</f>
        <v>0.33333333333333331</v>
      </c>
      <c r="E66" s="186" t="str">
        <f>IFERROR(E65/E$58,"")</f>
        <v/>
      </c>
      <c r="F66" s="186" t="str">
        <f t="shared" ref="F66:N66" si="51">IFERROR(F65/F$58,"")</f>
        <v/>
      </c>
      <c r="G66" s="186" t="str">
        <f t="shared" si="51"/>
        <v/>
      </c>
      <c r="H66" s="186" t="str">
        <f t="shared" si="51"/>
        <v/>
      </c>
      <c r="I66" s="186" t="str">
        <f t="shared" si="51"/>
        <v/>
      </c>
      <c r="J66" s="186" t="str">
        <f t="shared" si="51"/>
        <v/>
      </c>
      <c r="K66" s="186" t="str">
        <f t="shared" si="51"/>
        <v/>
      </c>
      <c r="L66" s="186" t="str">
        <f t="shared" si="51"/>
        <v/>
      </c>
      <c r="M66" s="186" t="str">
        <f t="shared" si="51"/>
        <v/>
      </c>
      <c r="N66" s="186" t="str">
        <f t="shared" si="51"/>
        <v/>
      </c>
      <c r="O66" s="233">
        <f>O65/O58</f>
        <v>0.5</v>
      </c>
    </row>
    <row r="67" spans="1:15" ht="15.75" thickTop="1" x14ac:dyDescent="0.25">
      <c r="A67" s="29" t="s">
        <v>93</v>
      </c>
      <c r="B67" s="210" t="s">
        <v>302</v>
      </c>
      <c r="C67" s="407">
        <f>C69+C71+C73+C75+C77</f>
        <v>0</v>
      </c>
      <c r="D67" s="407">
        <f>D69+D71+D73+D75+D77</f>
        <v>0</v>
      </c>
      <c r="E67" s="191"/>
      <c r="F67" s="191"/>
      <c r="G67" s="344"/>
      <c r="H67" s="344"/>
      <c r="I67" s="344"/>
      <c r="J67" s="344"/>
      <c r="K67" s="344"/>
      <c r="L67" s="344"/>
      <c r="M67" s="344"/>
      <c r="N67" s="374"/>
      <c r="O67" s="209">
        <f>SUM(C67:N67)</f>
        <v>0</v>
      </c>
    </row>
    <row r="68" spans="1:15" ht="15.75" thickBot="1" x14ac:dyDescent="0.3">
      <c r="A68" s="29" t="s">
        <v>94</v>
      </c>
      <c r="B68" s="199" t="s">
        <v>80</v>
      </c>
      <c r="C68" s="406">
        <f>C67/C58</f>
        <v>0</v>
      </c>
      <c r="D68" s="411">
        <f t="shared" ref="D68" si="52">D67/D58</f>
        <v>0</v>
      </c>
      <c r="E68" s="186" t="str">
        <f>IFERROR(E67/E$58,"")</f>
        <v/>
      </c>
      <c r="F68" s="186" t="str">
        <f t="shared" ref="F68:N68" si="53">IFERROR(F67/F$58,"")</f>
        <v/>
      </c>
      <c r="G68" s="186" t="str">
        <f t="shared" si="53"/>
        <v/>
      </c>
      <c r="H68" s="186" t="str">
        <f t="shared" si="53"/>
        <v/>
      </c>
      <c r="I68" s="186" t="str">
        <f t="shared" si="53"/>
        <v/>
      </c>
      <c r="J68" s="186" t="str">
        <f t="shared" si="53"/>
        <v/>
      </c>
      <c r="K68" s="186" t="str">
        <f t="shared" si="53"/>
        <v/>
      </c>
      <c r="L68" s="186" t="str">
        <f t="shared" si="53"/>
        <v/>
      </c>
      <c r="M68" s="186" t="str">
        <f t="shared" si="53"/>
        <v/>
      </c>
      <c r="N68" s="186" t="str">
        <f t="shared" si="53"/>
        <v/>
      </c>
      <c r="O68" s="233">
        <f>O67/O58</f>
        <v>0</v>
      </c>
    </row>
    <row r="69" spans="1:15" ht="15.75" thickTop="1" x14ac:dyDescent="0.25">
      <c r="A69" s="29" t="s">
        <v>95</v>
      </c>
      <c r="B69" s="200" t="s">
        <v>307</v>
      </c>
      <c r="C69" s="409">
        <v>0</v>
      </c>
      <c r="D69" s="410">
        <v>0</v>
      </c>
      <c r="E69" s="201"/>
      <c r="F69" s="201"/>
      <c r="G69" s="342"/>
      <c r="H69" s="342"/>
      <c r="I69" s="342"/>
      <c r="J69" s="342"/>
      <c r="K69" s="342"/>
      <c r="L69" s="342"/>
      <c r="M69" s="342"/>
      <c r="N69" s="375"/>
      <c r="O69" s="28">
        <f>SUM(C69:N69)</f>
        <v>0</v>
      </c>
    </row>
    <row r="70" spans="1:15" x14ac:dyDescent="0.25">
      <c r="A70" s="29" t="s">
        <v>96</v>
      </c>
      <c r="B70" s="195" t="s">
        <v>80</v>
      </c>
      <c r="C70" s="405">
        <f>C69/C58</f>
        <v>0</v>
      </c>
      <c r="D70" s="383">
        <f t="shared" ref="D70" si="54">D69/D58</f>
        <v>0</v>
      </c>
      <c r="E70" s="186" t="str">
        <f>IFERROR(E69/E$58,"")</f>
        <v/>
      </c>
      <c r="F70" s="186" t="str">
        <f t="shared" ref="F70:N70" si="55">IFERROR(F69/F$58,"")</f>
        <v/>
      </c>
      <c r="G70" s="186" t="str">
        <f t="shared" si="55"/>
        <v/>
      </c>
      <c r="H70" s="186" t="str">
        <f t="shared" si="55"/>
        <v/>
      </c>
      <c r="I70" s="186" t="str">
        <f t="shared" si="55"/>
        <v/>
      </c>
      <c r="J70" s="186" t="str">
        <f t="shared" si="55"/>
        <v/>
      </c>
      <c r="K70" s="186" t="str">
        <f t="shared" si="55"/>
        <v/>
      </c>
      <c r="L70" s="186" t="str">
        <f t="shared" si="55"/>
        <v/>
      </c>
      <c r="M70" s="186" t="str">
        <f t="shared" si="55"/>
        <v/>
      </c>
      <c r="N70" s="186" t="str">
        <f t="shared" si="55"/>
        <v/>
      </c>
      <c r="O70" s="232">
        <f>O69/O58</f>
        <v>0</v>
      </c>
    </row>
    <row r="71" spans="1:15" x14ac:dyDescent="0.25">
      <c r="A71" s="29" t="s">
        <v>97</v>
      </c>
      <c r="B71" s="200" t="s">
        <v>308</v>
      </c>
      <c r="C71" s="408">
        <v>0</v>
      </c>
      <c r="D71" s="410">
        <v>0</v>
      </c>
      <c r="E71" s="201"/>
      <c r="F71" s="201"/>
      <c r="G71" s="342"/>
      <c r="H71" s="342"/>
      <c r="I71" s="342"/>
      <c r="J71" s="342"/>
      <c r="K71" s="342"/>
      <c r="L71" s="342"/>
      <c r="M71" s="342"/>
      <c r="N71" s="375"/>
      <c r="O71" s="28">
        <f>SUM(C71:N71)</f>
        <v>0</v>
      </c>
    </row>
    <row r="72" spans="1:15" x14ac:dyDescent="0.25">
      <c r="A72" s="29" t="s">
        <v>98</v>
      </c>
      <c r="B72" s="184" t="s">
        <v>80</v>
      </c>
      <c r="C72" s="383">
        <f>C71/C58</f>
        <v>0</v>
      </c>
      <c r="D72" s="383">
        <f t="shared" ref="D72" si="56">D71/D58</f>
        <v>0</v>
      </c>
      <c r="E72" s="186" t="str">
        <f>IFERROR(E71/E$58,"")</f>
        <v/>
      </c>
      <c r="F72" s="186" t="str">
        <f t="shared" ref="F72:N72" si="57">IFERROR(F71/F$58,"")</f>
        <v/>
      </c>
      <c r="G72" s="186" t="str">
        <f t="shared" si="57"/>
        <v/>
      </c>
      <c r="H72" s="186" t="str">
        <f t="shared" si="57"/>
        <v/>
      </c>
      <c r="I72" s="186" t="str">
        <f t="shared" si="57"/>
        <v/>
      </c>
      <c r="J72" s="186" t="str">
        <f t="shared" si="57"/>
        <v/>
      </c>
      <c r="K72" s="186" t="str">
        <f t="shared" si="57"/>
        <v/>
      </c>
      <c r="L72" s="186" t="str">
        <f t="shared" si="57"/>
        <v/>
      </c>
      <c r="M72" s="186" t="str">
        <f t="shared" si="57"/>
        <v/>
      </c>
      <c r="N72" s="186" t="str">
        <f t="shared" si="57"/>
        <v/>
      </c>
      <c r="O72" s="232">
        <f>O71/O58</f>
        <v>0</v>
      </c>
    </row>
    <row r="73" spans="1:15" ht="23.25" x14ac:dyDescent="0.25">
      <c r="A73" s="29" t="s">
        <v>99</v>
      </c>
      <c r="B73" s="202" t="s">
        <v>303</v>
      </c>
      <c r="C73" s="384">
        <v>0</v>
      </c>
      <c r="D73" s="379">
        <v>0</v>
      </c>
      <c r="E73" s="40"/>
      <c r="F73" s="40"/>
      <c r="G73" s="269"/>
      <c r="H73" s="269"/>
      <c r="I73" s="269"/>
      <c r="J73" s="269"/>
      <c r="K73" s="269"/>
      <c r="L73" s="269"/>
      <c r="M73" s="269"/>
      <c r="N73" s="304"/>
      <c r="O73" s="198">
        <f>SUM(C73:N73)</f>
        <v>0</v>
      </c>
    </row>
    <row r="74" spans="1:15" x14ac:dyDescent="0.25">
      <c r="A74" s="29" t="s">
        <v>100</v>
      </c>
      <c r="B74" s="184" t="s">
        <v>80</v>
      </c>
      <c r="C74" s="383">
        <f>C73/C58</f>
        <v>0</v>
      </c>
      <c r="D74" s="383">
        <f t="shared" ref="D74" si="58">D73/D58</f>
        <v>0</v>
      </c>
      <c r="E74" s="186" t="str">
        <f>IFERROR(E73/E$58,"")</f>
        <v/>
      </c>
      <c r="F74" s="186" t="str">
        <f t="shared" ref="F74:N74" si="59">IFERROR(F73/F$58,"")</f>
        <v/>
      </c>
      <c r="G74" s="186" t="str">
        <f t="shared" si="59"/>
        <v/>
      </c>
      <c r="H74" s="186" t="str">
        <f t="shared" si="59"/>
        <v/>
      </c>
      <c r="I74" s="186" t="str">
        <f t="shared" si="59"/>
        <v/>
      </c>
      <c r="J74" s="186" t="str">
        <f t="shared" si="59"/>
        <v/>
      </c>
      <c r="K74" s="186" t="str">
        <f t="shared" si="59"/>
        <v/>
      </c>
      <c r="L74" s="186" t="str">
        <f t="shared" si="59"/>
        <v/>
      </c>
      <c r="M74" s="186" t="str">
        <f t="shared" si="59"/>
        <v/>
      </c>
      <c r="N74" s="186" t="str">
        <f t="shared" si="59"/>
        <v/>
      </c>
      <c r="O74" s="232">
        <f>O73/O58</f>
        <v>0</v>
      </c>
    </row>
    <row r="75" spans="1:15" ht="23.25" x14ac:dyDescent="0.25">
      <c r="A75" s="29" t="s">
        <v>101</v>
      </c>
      <c r="B75" s="202" t="s">
        <v>304</v>
      </c>
      <c r="C75" s="392">
        <v>0</v>
      </c>
      <c r="D75" s="379">
        <v>0</v>
      </c>
      <c r="E75" s="40"/>
      <c r="F75" s="40"/>
      <c r="G75" s="269"/>
      <c r="H75" s="269"/>
      <c r="I75" s="269"/>
      <c r="J75" s="269"/>
      <c r="K75" s="269"/>
      <c r="L75" s="269"/>
      <c r="M75" s="269"/>
      <c r="N75" s="304"/>
      <c r="O75" s="198">
        <f>SUM(C75:N75)</f>
        <v>0</v>
      </c>
    </row>
    <row r="76" spans="1:15" x14ac:dyDescent="0.25">
      <c r="A76" s="29" t="s">
        <v>102</v>
      </c>
      <c r="B76" s="184" t="s">
        <v>80</v>
      </c>
      <c r="C76" s="383">
        <f>C75/C58</f>
        <v>0</v>
      </c>
      <c r="D76" s="383">
        <f t="shared" ref="D76" si="60">D75/D58</f>
        <v>0</v>
      </c>
      <c r="E76" s="186" t="str">
        <f>IFERROR(E75/E$58,"")</f>
        <v/>
      </c>
      <c r="F76" s="186" t="str">
        <f t="shared" ref="F76:N76" si="61">IFERROR(F75/F$58,"")</f>
        <v/>
      </c>
      <c r="G76" s="186" t="str">
        <f t="shared" si="61"/>
        <v/>
      </c>
      <c r="H76" s="186" t="str">
        <f t="shared" si="61"/>
        <v/>
      </c>
      <c r="I76" s="186" t="str">
        <f t="shared" si="61"/>
        <v/>
      </c>
      <c r="J76" s="186" t="str">
        <f t="shared" si="61"/>
        <v/>
      </c>
      <c r="K76" s="186" t="str">
        <f t="shared" si="61"/>
        <v/>
      </c>
      <c r="L76" s="186" t="str">
        <f t="shared" si="61"/>
        <v/>
      </c>
      <c r="M76" s="186" t="str">
        <f t="shared" si="61"/>
        <v/>
      </c>
      <c r="N76" s="186" t="str">
        <f t="shared" si="61"/>
        <v/>
      </c>
      <c r="O76" s="232">
        <f>O75/O58</f>
        <v>0</v>
      </c>
    </row>
    <row r="77" spans="1:15" x14ac:dyDescent="0.25">
      <c r="A77" s="29" t="s">
        <v>103</v>
      </c>
      <c r="B77" s="202" t="s">
        <v>305</v>
      </c>
      <c r="C77" s="392">
        <v>0</v>
      </c>
      <c r="D77" s="379">
        <v>0</v>
      </c>
      <c r="E77" s="40"/>
      <c r="F77" s="40"/>
      <c r="G77" s="269"/>
      <c r="H77" s="269"/>
      <c r="I77" s="269"/>
      <c r="J77" s="269"/>
      <c r="K77" s="269"/>
      <c r="L77" s="269"/>
      <c r="M77" s="269"/>
      <c r="N77" s="304"/>
      <c r="O77" s="198">
        <f>SUM(C77:N77)</f>
        <v>0</v>
      </c>
    </row>
    <row r="78" spans="1:15" x14ac:dyDescent="0.25">
      <c r="A78" s="29" t="s">
        <v>104</v>
      </c>
      <c r="B78" s="184" t="s">
        <v>80</v>
      </c>
      <c r="C78" s="383">
        <f>C77/C58</f>
        <v>0</v>
      </c>
      <c r="D78" s="383">
        <f t="shared" ref="D78" si="62">D77/D58</f>
        <v>0</v>
      </c>
      <c r="E78" s="186" t="str">
        <f>IFERROR(E77/E$58,"")</f>
        <v/>
      </c>
      <c r="F78" s="186" t="str">
        <f t="shared" ref="F78:N78" si="63">IFERROR(F77/F$58,"")</f>
        <v/>
      </c>
      <c r="G78" s="186" t="str">
        <f t="shared" si="63"/>
        <v/>
      </c>
      <c r="H78" s="186" t="str">
        <f t="shared" si="63"/>
        <v/>
      </c>
      <c r="I78" s="186" t="str">
        <f t="shared" si="63"/>
        <v/>
      </c>
      <c r="J78" s="186" t="str">
        <f t="shared" si="63"/>
        <v/>
      </c>
      <c r="K78" s="186" t="str">
        <f t="shared" si="63"/>
        <v/>
      </c>
      <c r="L78" s="186" t="str">
        <f t="shared" si="63"/>
        <v/>
      </c>
      <c r="M78" s="186" t="str">
        <f t="shared" si="63"/>
        <v/>
      </c>
      <c r="N78" s="186" t="str">
        <f t="shared" si="63"/>
        <v/>
      </c>
      <c r="O78" s="232">
        <f>O77/O58</f>
        <v>0</v>
      </c>
    </row>
    <row r="79" spans="1:15" x14ac:dyDescent="0.25">
      <c r="A79" s="29" t="s">
        <v>156</v>
      </c>
      <c r="B79" s="197" t="s">
        <v>79</v>
      </c>
      <c r="C79" s="384">
        <v>0</v>
      </c>
      <c r="D79" s="379">
        <v>0</v>
      </c>
      <c r="E79" s="40"/>
      <c r="F79" s="40"/>
      <c r="G79" s="269"/>
      <c r="H79" s="269"/>
      <c r="I79" s="269"/>
      <c r="J79" s="269"/>
      <c r="K79" s="269"/>
      <c r="L79" s="269"/>
      <c r="M79" s="269"/>
      <c r="N79" s="304"/>
      <c r="O79" s="198">
        <f>SUM(C79:N79)</f>
        <v>0</v>
      </c>
    </row>
    <row r="80" spans="1:15" x14ac:dyDescent="0.25">
      <c r="A80" s="29" t="s">
        <v>157</v>
      </c>
      <c r="B80" s="184" t="s">
        <v>80</v>
      </c>
      <c r="C80" s="383">
        <f>C79/C58</f>
        <v>0</v>
      </c>
      <c r="D80" s="383">
        <f t="shared" ref="D80" si="64">D79/D58</f>
        <v>0</v>
      </c>
      <c r="E80" s="186" t="str">
        <f>IFERROR(E79/E$58,"")</f>
        <v/>
      </c>
      <c r="F80" s="186" t="str">
        <f t="shared" ref="F80:N80" si="65">IFERROR(F79/F$58,"")</f>
        <v/>
      </c>
      <c r="G80" s="186" t="str">
        <f t="shared" si="65"/>
        <v/>
      </c>
      <c r="H80" s="186" t="str">
        <f t="shared" si="65"/>
        <v/>
      </c>
      <c r="I80" s="186" t="str">
        <f t="shared" si="65"/>
        <v/>
      </c>
      <c r="J80" s="186" t="str">
        <f t="shared" si="65"/>
        <v/>
      </c>
      <c r="K80" s="186" t="str">
        <f t="shared" si="65"/>
        <v/>
      </c>
      <c r="L80" s="186" t="str">
        <f t="shared" si="65"/>
        <v/>
      </c>
      <c r="M80" s="186" t="str">
        <f t="shared" si="65"/>
        <v/>
      </c>
      <c r="N80" s="186" t="str">
        <f t="shared" si="65"/>
        <v/>
      </c>
      <c r="O80" s="232">
        <f>O79/O58</f>
        <v>0</v>
      </c>
    </row>
    <row r="81" spans="1:15" x14ac:dyDescent="0.25">
      <c r="A81" s="29" t="s">
        <v>158</v>
      </c>
      <c r="B81" s="197" t="s">
        <v>81</v>
      </c>
      <c r="C81" s="384">
        <v>0</v>
      </c>
      <c r="D81" s="379">
        <v>0</v>
      </c>
      <c r="E81" s="40"/>
      <c r="F81" s="40"/>
      <c r="G81" s="269"/>
      <c r="H81" s="269"/>
      <c r="I81" s="269"/>
      <c r="J81" s="269"/>
      <c r="K81" s="269"/>
      <c r="L81" s="269"/>
      <c r="M81" s="269"/>
      <c r="N81" s="304"/>
      <c r="O81" s="198">
        <f>SUM(C81:N81)</f>
        <v>0</v>
      </c>
    </row>
    <row r="82" spans="1:15" x14ac:dyDescent="0.25">
      <c r="A82" s="29" t="s">
        <v>159</v>
      </c>
      <c r="B82" s="184" t="s">
        <v>80</v>
      </c>
      <c r="C82" s="383">
        <f>C81/C58</f>
        <v>0</v>
      </c>
      <c r="D82" s="383">
        <f t="shared" ref="D82" si="66">D81/D58</f>
        <v>0</v>
      </c>
      <c r="E82" s="186" t="str">
        <f>IFERROR(E81/E$58,"")</f>
        <v/>
      </c>
      <c r="F82" s="186" t="str">
        <f t="shared" ref="F82:N82" si="67">IFERROR(F81/F$58,"")</f>
        <v/>
      </c>
      <c r="G82" s="186" t="str">
        <f t="shared" si="67"/>
        <v/>
      </c>
      <c r="H82" s="186" t="str">
        <f t="shared" si="67"/>
        <v/>
      </c>
      <c r="I82" s="186" t="str">
        <f t="shared" si="67"/>
        <v/>
      </c>
      <c r="J82" s="186" t="str">
        <f t="shared" si="67"/>
        <v/>
      </c>
      <c r="K82" s="186" t="str">
        <f t="shared" si="67"/>
        <v/>
      </c>
      <c r="L82" s="186" t="str">
        <f t="shared" si="67"/>
        <v/>
      </c>
      <c r="M82" s="186" t="str">
        <f t="shared" si="67"/>
        <v/>
      </c>
      <c r="N82" s="186" t="str">
        <f t="shared" si="67"/>
        <v/>
      </c>
      <c r="O82" s="232">
        <f>O81/O58</f>
        <v>0</v>
      </c>
    </row>
    <row r="83" spans="1:15" ht="24.75" x14ac:dyDescent="0.25">
      <c r="A83" s="29" t="s">
        <v>223</v>
      </c>
      <c r="B83" s="203" t="s">
        <v>82</v>
      </c>
      <c r="C83" s="384">
        <v>0</v>
      </c>
      <c r="D83" s="379">
        <v>0</v>
      </c>
      <c r="E83" s="40"/>
      <c r="F83" s="40"/>
      <c r="G83" s="269"/>
      <c r="H83" s="269"/>
      <c r="I83" s="269"/>
      <c r="J83" s="269"/>
      <c r="K83" s="269"/>
      <c r="L83" s="269"/>
      <c r="M83" s="269"/>
      <c r="N83" s="304"/>
      <c r="O83" s="198">
        <f>SUM(C83:N83)</f>
        <v>0</v>
      </c>
    </row>
    <row r="84" spans="1:15" x14ac:dyDescent="0.25">
      <c r="A84" s="29" t="s">
        <v>224</v>
      </c>
      <c r="B84" s="184" t="s">
        <v>80</v>
      </c>
      <c r="C84" s="383">
        <f>C83/C58</f>
        <v>0</v>
      </c>
      <c r="D84" s="383">
        <f t="shared" ref="D84" si="68">D83/D58</f>
        <v>0</v>
      </c>
      <c r="E84" s="186" t="str">
        <f>IFERROR(E83/E$58,"")</f>
        <v/>
      </c>
      <c r="F84" s="186" t="str">
        <f t="shared" ref="F84:N84" si="69">IFERROR(F83/F$58,"")</f>
        <v/>
      </c>
      <c r="G84" s="186" t="str">
        <f t="shared" si="69"/>
        <v/>
      </c>
      <c r="H84" s="186" t="str">
        <f t="shared" si="69"/>
        <v/>
      </c>
      <c r="I84" s="186" t="str">
        <f t="shared" si="69"/>
        <v/>
      </c>
      <c r="J84" s="186" t="str">
        <f t="shared" si="69"/>
        <v/>
      </c>
      <c r="K84" s="186" t="str">
        <f t="shared" si="69"/>
        <v/>
      </c>
      <c r="L84" s="186" t="str">
        <f t="shared" si="69"/>
        <v/>
      </c>
      <c r="M84" s="186" t="str">
        <f t="shared" si="69"/>
        <v/>
      </c>
      <c r="N84" s="186" t="str">
        <f t="shared" si="69"/>
        <v/>
      </c>
      <c r="O84" s="232">
        <f>O83/O58</f>
        <v>0</v>
      </c>
    </row>
    <row r="85" spans="1:15" ht="24" x14ac:dyDescent="0.25">
      <c r="A85" s="29" t="s">
        <v>225</v>
      </c>
      <c r="B85" s="204" t="s">
        <v>83</v>
      </c>
      <c r="C85" s="384">
        <v>0</v>
      </c>
      <c r="D85" s="379">
        <v>0</v>
      </c>
      <c r="E85" s="40"/>
      <c r="F85" s="40"/>
      <c r="G85" s="269"/>
      <c r="H85" s="269"/>
      <c r="I85" s="269"/>
      <c r="J85" s="269"/>
      <c r="K85" s="269"/>
      <c r="L85" s="269"/>
      <c r="M85" s="269"/>
      <c r="N85" s="304"/>
      <c r="O85" s="198">
        <f>SUM(C85:N85)</f>
        <v>0</v>
      </c>
    </row>
    <row r="86" spans="1:15" x14ac:dyDescent="0.25">
      <c r="A86" s="29" t="s">
        <v>226</v>
      </c>
      <c r="B86" s="184" t="s">
        <v>80</v>
      </c>
      <c r="C86" s="383">
        <f>C85/C58</f>
        <v>0</v>
      </c>
      <c r="D86" s="383">
        <f t="shared" ref="D86" si="70">D85/D58</f>
        <v>0</v>
      </c>
      <c r="E86" s="186" t="str">
        <f>IFERROR(E85/E$58,"")</f>
        <v/>
      </c>
      <c r="F86" s="186" t="str">
        <f t="shared" ref="F86:N86" si="71">IFERROR(F85/F$58,"")</f>
        <v/>
      </c>
      <c r="G86" s="186" t="str">
        <f t="shared" si="71"/>
        <v/>
      </c>
      <c r="H86" s="186" t="str">
        <f t="shared" si="71"/>
        <v/>
      </c>
      <c r="I86" s="186" t="str">
        <f t="shared" si="71"/>
        <v/>
      </c>
      <c r="J86" s="186" t="str">
        <f t="shared" si="71"/>
        <v/>
      </c>
      <c r="K86" s="186" t="str">
        <f t="shared" si="71"/>
        <v/>
      </c>
      <c r="L86" s="186" t="str">
        <f t="shared" si="71"/>
        <v/>
      </c>
      <c r="M86" s="186" t="str">
        <f t="shared" si="71"/>
        <v/>
      </c>
      <c r="N86" s="186" t="str">
        <f t="shared" si="71"/>
        <v/>
      </c>
      <c r="O86" s="232">
        <f>O85/O58</f>
        <v>0</v>
      </c>
    </row>
    <row r="87" spans="1:15" ht="24.75" x14ac:dyDescent="0.25">
      <c r="A87" s="29" t="s">
        <v>227</v>
      </c>
      <c r="B87" s="203" t="s">
        <v>84</v>
      </c>
      <c r="C87" s="384">
        <v>0</v>
      </c>
      <c r="D87" s="379">
        <v>1</v>
      </c>
      <c r="E87" s="40"/>
      <c r="F87" s="40"/>
      <c r="G87" s="269"/>
      <c r="H87" s="269"/>
      <c r="I87" s="269"/>
      <c r="J87" s="269"/>
      <c r="K87" s="269"/>
      <c r="L87" s="269"/>
      <c r="M87" s="269"/>
      <c r="N87" s="304"/>
      <c r="O87" s="198">
        <f>SUM(C87:N87)</f>
        <v>1</v>
      </c>
    </row>
    <row r="88" spans="1:15" x14ac:dyDescent="0.25">
      <c r="A88" s="29" t="s">
        <v>230</v>
      </c>
      <c r="B88" s="184" t="s">
        <v>80</v>
      </c>
      <c r="C88" s="383">
        <f>C87/C58</f>
        <v>0</v>
      </c>
      <c r="D88" s="383">
        <f t="shared" ref="D88" si="72">D87/D58</f>
        <v>0.33333333333333331</v>
      </c>
      <c r="E88" s="186" t="str">
        <f>IFERROR(E87/E$58,"")</f>
        <v/>
      </c>
      <c r="F88" s="186" t="str">
        <f t="shared" ref="F88:N88" si="73">IFERROR(F87/F$58,"")</f>
        <v/>
      </c>
      <c r="G88" s="186" t="str">
        <f t="shared" si="73"/>
        <v/>
      </c>
      <c r="H88" s="186" t="str">
        <f t="shared" si="73"/>
        <v/>
      </c>
      <c r="I88" s="186" t="str">
        <f t="shared" si="73"/>
        <v/>
      </c>
      <c r="J88" s="186" t="str">
        <f t="shared" si="73"/>
        <v/>
      </c>
      <c r="K88" s="186" t="str">
        <f t="shared" si="73"/>
        <v/>
      </c>
      <c r="L88" s="186" t="str">
        <f t="shared" si="73"/>
        <v/>
      </c>
      <c r="M88" s="186" t="str">
        <f t="shared" si="73"/>
        <v/>
      </c>
      <c r="N88" s="186" t="str">
        <f t="shared" si="73"/>
        <v/>
      </c>
      <c r="O88" s="232">
        <f>O87/O58</f>
        <v>0.25</v>
      </c>
    </row>
    <row r="89" spans="1:15" ht="24.75" x14ac:dyDescent="0.25">
      <c r="A89" s="29" t="s">
        <v>231</v>
      </c>
      <c r="B89" s="203" t="s">
        <v>293</v>
      </c>
      <c r="C89" s="384">
        <v>0</v>
      </c>
      <c r="D89" s="379">
        <v>1</v>
      </c>
      <c r="E89" s="40"/>
      <c r="F89" s="40"/>
      <c r="G89" s="269"/>
      <c r="H89" s="269"/>
      <c r="I89" s="269"/>
      <c r="J89" s="269"/>
      <c r="K89" s="269"/>
      <c r="L89" s="269"/>
      <c r="M89" s="269"/>
      <c r="N89" s="304"/>
      <c r="O89" s="198">
        <f>SUM(C89:N89)</f>
        <v>1</v>
      </c>
    </row>
    <row r="90" spans="1:15" x14ac:dyDescent="0.25">
      <c r="A90" s="29" t="s">
        <v>233</v>
      </c>
      <c r="B90" s="184" t="s">
        <v>80</v>
      </c>
      <c r="C90" s="383">
        <f>C89/C58</f>
        <v>0</v>
      </c>
      <c r="D90" s="383">
        <f t="shared" ref="D90" si="74">D89/D58</f>
        <v>0.33333333333333331</v>
      </c>
      <c r="E90" s="186" t="str">
        <f>IFERROR(E89/E$58,"")</f>
        <v/>
      </c>
      <c r="F90" s="186" t="str">
        <f t="shared" ref="F90:N90" si="75">IFERROR(F89/F$58,"")</f>
        <v/>
      </c>
      <c r="G90" s="186" t="str">
        <f t="shared" si="75"/>
        <v/>
      </c>
      <c r="H90" s="186" t="str">
        <f t="shared" si="75"/>
        <v/>
      </c>
      <c r="I90" s="186" t="str">
        <f t="shared" si="75"/>
        <v/>
      </c>
      <c r="J90" s="186" t="str">
        <f t="shared" si="75"/>
        <v/>
      </c>
      <c r="K90" s="186" t="str">
        <f t="shared" si="75"/>
        <v/>
      </c>
      <c r="L90" s="186" t="str">
        <f t="shared" si="75"/>
        <v/>
      </c>
      <c r="M90" s="186" t="str">
        <f t="shared" si="75"/>
        <v/>
      </c>
      <c r="N90" s="186" t="str">
        <f t="shared" si="75"/>
        <v/>
      </c>
      <c r="O90" s="232">
        <f>O89/O58</f>
        <v>0.25</v>
      </c>
    </row>
    <row r="91" spans="1:15" ht="24.75" x14ac:dyDescent="0.25">
      <c r="A91" s="29" t="s">
        <v>234</v>
      </c>
      <c r="B91" s="203" t="s">
        <v>294</v>
      </c>
      <c r="C91" s="392">
        <v>0</v>
      </c>
      <c r="D91" s="379">
        <v>0</v>
      </c>
      <c r="E91" s="40"/>
      <c r="F91" s="40"/>
      <c r="G91" s="269"/>
      <c r="H91" s="269"/>
      <c r="I91" s="269"/>
      <c r="J91" s="269"/>
      <c r="K91" s="269"/>
      <c r="L91" s="269"/>
      <c r="M91" s="269"/>
      <c r="N91" s="304"/>
      <c r="O91" s="198">
        <f>SUM(C91:N91)</f>
        <v>0</v>
      </c>
    </row>
    <row r="92" spans="1:15" x14ac:dyDescent="0.25">
      <c r="A92" s="29" t="s">
        <v>235</v>
      </c>
      <c r="B92" s="184" t="s">
        <v>80</v>
      </c>
      <c r="C92" s="383">
        <f>C91/C58</f>
        <v>0</v>
      </c>
      <c r="D92" s="383">
        <f t="shared" ref="D92" si="76">D91/D58</f>
        <v>0</v>
      </c>
      <c r="E92" s="186" t="str">
        <f>IFERROR(E91/E$58,"")</f>
        <v/>
      </c>
      <c r="F92" s="186" t="str">
        <f t="shared" ref="F92:N92" si="77">IFERROR(F91/F$58,"")</f>
        <v/>
      </c>
      <c r="G92" s="186" t="str">
        <f t="shared" si="77"/>
        <v/>
      </c>
      <c r="H92" s="186" t="str">
        <f t="shared" si="77"/>
        <v/>
      </c>
      <c r="I92" s="186" t="str">
        <f t="shared" si="77"/>
        <v/>
      </c>
      <c r="J92" s="186" t="str">
        <f t="shared" si="77"/>
        <v/>
      </c>
      <c r="K92" s="186" t="str">
        <f t="shared" si="77"/>
        <v/>
      </c>
      <c r="L92" s="186" t="str">
        <f t="shared" si="77"/>
        <v/>
      </c>
      <c r="M92" s="186" t="str">
        <f t="shared" si="77"/>
        <v/>
      </c>
      <c r="N92" s="186" t="str">
        <f t="shared" si="77"/>
        <v/>
      </c>
      <c r="O92" s="232">
        <f>O91/O58</f>
        <v>0</v>
      </c>
    </row>
    <row r="93" spans="1:15" ht="24.75" x14ac:dyDescent="0.25">
      <c r="A93" s="29" t="s">
        <v>236</v>
      </c>
      <c r="B93" s="203" t="s">
        <v>295</v>
      </c>
      <c r="C93" s="384">
        <v>0</v>
      </c>
      <c r="D93" s="379">
        <v>0</v>
      </c>
      <c r="E93" s="40"/>
      <c r="F93" s="40"/>
      <c r="G93" s="269"/>
      <c r="H93" s="269"/>
      <c r="I93" s="269"/>
      <c r="J93" s="269"/>
      <c r="K93" s="269"/>
      <c r="L93" s="269"/>
      <c r="M93" s="269"/>
      <c r="N93" s="304"/>
      <c r="O93" s="198">
        <f>SUM(C93:N93)</f>
        <v>0</v>
      </c>
    </row>
    <row r="94" spans="1:15" x14ac:dyDescent="0.25">
      <c r="A94" s="29" t="s">
        <v>237</v>
      </c>
      <c r="B94" s="184" t="s">
        <v>80</v>
      </c>
      <c r="C94" s="383">
        <f>C93/C58</f>
        <v>0</v>
      </c>
      <c r="D94" s="383">
        <f t="shared" ref="D94" si="78">D93/D58</f>
        <v>0</v>
      </c>
      <c r="E94" s="186" t="str">
        <f>IFERROR(E93/E$58,"")</f>
        <v/>
      </c>
      <c r="F94" s="186" t="str">
        <f t="shared" ref="F94:N94" si="79">IFERROR(F93/F$58,"")</f>
        <v/>
      </c>
      <c r="G94" s="186" t="str">
        <f t="shared" si="79"/>
        <v/>
      </c>
      <c r="H94" s="186" t="str">
        <f t="shared" si="79"/>
        <v/>
      </c>
      <c r="I94" s="186" t="str">
        <f t="shared" si="79"/>
        <v/>
      </c>
      <c r="J94" s="186" t="str">
        <f t="shared" si="79"/>
        <v/>
      </c>
      <c r="K94" s="186" t="str">
        <f t="shared" si="79"/>
        <v/>
      </c>
      <c r="L94" s="186" t="str">
        <f t="shared" si="79"/>
        <v/>
      </c>
      <c r="M94" s="186" t="str">
        <f t="shared" si="79"/>
        <v/>
      </c>
      <c r="N94" s="186" t="str">
        <f t="shared" si="79"/>
        <v/>
      </c>
      <c r="O94" s="232">
        <f>O93/O58</f>
        <v>0</v>
      </c>
    </row>
    <row r="95" spans="1:15" ht="24.75" x14ac:dyDescent="0.25">
      <c r="A95" s="29" t="s">
        <v>298</v>
      </c>
      <c r="B95" s="203" t="s">
        <v>296</v>
      </c>
      <c r="C95" s="392">
        <f>C58-C61-C79-C81-C83-C85-C87-C89-C91-C93</f>
        <v>0</v>
      </c>
      <c r="D95" s="392">
        <f>D58-D61-D79-D81-D83-D85-D87-D89-D91-D93</f>
        <v>0</v>
      </c>
      <c r="E95" s="73"/>
      <c r="F95" s="73"/>
      <c r="G95" s="271"/>
      <c r="H95" s="271"/>
      <c r="I95" s="271"/>
      <c r="J95" s="271"/>
      <c r="K95" s="271"/>
      <c r="L95" s="271"/>
      <c r="M95" s="271"/>
      <c r="N95" s="304"/>
      <c r="O95" s="198">
        <f>SUM(C95:N95)</f>
        <v>0</v>
      </c>
    </row>
    <row r="96" spans="1:15" ht="15.75" thickBot="1" x14ac:dyDescent="0.3">
      <c r="A96" s="29" t="s">
        <v>299</v>
      </c>
      <c r="B96" s="205" t="s">
        <v>80</v>
      </c>
      <c r="C96" s="390">
        <f>C95/C58</f>
        <v>0</v>
      </c>
      <c r="D96" s="388">
        <f t="shared" ref="D96" si="80">D95/D58</f>
        <v>0</v>
      </c>
      <c r="E96" s="186" t="str">
        <f>IFERROR(E95/E$58,"")</f>
        <v/>
      </c>
      <c r="F96" s="186" t="str">
        <f t="shared" ref="F96:N96" si="81">IFERROR(F95/F$58,"")</f>
        <v/>
      </c>
      <c r="G96" s="186" t="str">
        <f t="shared" si="81"/>
        <v/>
      </c>
      <c r="H96" s="186" t="str">
        <f t="shared" si="81"/>
        <v/>
      </c>
      <c r="I96" s="186" t="str">
        <f t="shared" si="81"/>
        <v/>
      </c>
      <c r="J96" s="186" t="str">
        <f t="shared" si="81"/>
        <v/>
      </c>
      <c r="K96" s="186" t="str">
        <f t="shared" si="81"/>
        <v/>
      </c>
      <c r="L96" s="186" t="str">
        <f t="shared" si="81"/>
        <v/>
      </c>
      <c r="M96" s="186" t="str">
        <f t="shared" si="81"/>
        <v/>
      </c>
      <c r="N96" s="186" t="str">
        <f t="shared" si="81"/>
        <v/>
      </c>
      <c r="O96" s="234">
        <f>O95/O58</f>
        <v>0</v>
      </c>
    </row>
  </sheetData>
  <pageMargins left="0.7" right="0.7" top="0.75" bottom="0.75" header="0.3" footer="0.3"/>
  <pageSetup paperSize="9" scale="4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96"/>
  <sheetViews>
    <sheetView view="pageBreakPreview" zoomScaleNormal="100" zoomScaleSheetLayoutView="100" workbookViewId="0">
      <selection activeCell="B2" sqref="B2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13" t="s">
        <v>313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7"/>
    </row>
    <row r="2" spans="1:15" ht="48" thickBot="1" x14ac:dyDescent="0.3">
      <c r="A2" s="214" t="s">
        <v>6</v>
      </c>
      <c r="B2" s="58" t="s">
        <v>0</v>
      </c>
      <c r="C2" s="57" t="s">
        <v>369</v>
      </c>
      <c r="D2" s="57" t="s">
        <v>372</v>
      </c>
      <c r="E2" s="57" t="s">
        <v>373</v>
      </c>
      <c r="F2" s="57" t="s">
        <v>374</v>
      </c>
      <c r="G2" s="57" t="s">
        <v>375</v>
      </c>
      <c r="H2" s="57" t="s">
        <v>376</v>
      </c>
      <c r="I2" s="57" t="s">
        <v>377</v>
      </c>
      <c r="J2" s="57" t="s">
        <v>378</v>
      </c>
      <c r="K2" s="57" t="s">
        <v>379</v>
      </c>
      <c r="L2" s="57" t="s">
        <v>380</v>
      </c>
      <c r="M2" s="57" t="s">
        <v>381</v>
      </c>
      <c r="N2" s="57" t="s">
        <v>382</v>
      </c>
      <c r="O2" s="57" t="s">
        <v>383</v>
      </c>
    </row>
    <row r="3" spans="1:15" ht="15.75" thickBot="1" x14ac:dyDescent="0.3">
      <c r="A3" s="13" t="s">
        <v>7</v>
      </c>
      <c r="B3" s="5" t="s">
        <v>5</v>
      </c>
      <c r="C3" s="6">
        <v>47</v>
      </c>
      <c r="D3" s="376">
        <v>52</v>
      </c>
      <c r="E3" s="376">
        <v>57</v>
      </c>
      <c r="F3" s="6"/>
      <c r="G3" s="6"/>
      <c r="H3" s="267"/>
      <c r="I3" s="267"/>
      <c r="J3" s="267"/>
      <c r="K3" s="267"/>
      <c r="L3" s="267"/>
      <c r="M3" s="267"/>
      <c r="N3" s="267"/>
      <c r="O3" s="302"/>
    </row>
    <row r="4" spans="1:15" x14ac:dyDescent="0.25">
      <c r="A4" s="13" t="s">
        <v>8</v>
      </c>
      <c r="B4" s="174" t="s">
        <v>41</v>
      </c>
      <c r="C4" s="176">
        <v>40</v>
      </c>
      <c r="D4" s="377">
        <v>45</v>
      </c>
      <c r="E4" s="377">
        <v>50</v>
      </c>
      <c r="F4" s="177"/>
      <c r="G4" s="177"/>
      <c r="H4" s="268"/>
      <c r="I4" s="268"/>
      <c r="J4" s="268"/>
      <c r="K4" s="268"/>
      <c r="L4" s="268"/>
      <c r="M4" s="268"/>
      <c r="N4" s="268"/>
      <c r="O4" s="303"/>
    </row>
    <row r="5" spans="1:15" x14ac:dyDescent="0.25">
      <c r="A5" s="13" t="s">
        <v>9</v>
      </c>
      <c r="B5" s="173" t="s">
        <v>15</v>
      </c>
      <c r="C5" s="175">
        <f>C4/C3</f>
        <v>0.85106382978723405</v>
      </c>
      <c r="D5" s="378">
        <f>D4/D3</f>
        <v>0.86538461538461542</v>
      </c>
      <c r="E5" s="378">
        <f t="shared" ref="E5" si="0">E4/E3</f>
        <v>0.8771929824561403</v>
      </c>
      <c r="F5" s="208" t="str">
        <f>IFERROR(F4/F$3,"")</f>
        <v/>
      </c>
      <c r="G5" s="208" t="str">
        <f t="shared" ref="G5:O5" si="1">IFERROR(G4/G$3,"")</f>
        <v/>
      </c>
      <c r="H5" s="208" t="str">
        <f t="shared" si="1"/>
        <v/>
      </c>
      <c r="I5" s="208" t="str">
        <f t="shared" si="1"/>
        <v/>
      </c>
      <c r="J5" s="208" t="str">
        <f t="shared" si="1"/>
        <v/>
      </c>
      <c r="K5" s="208" t="str">
        <f t="shared" si="1"/>
        <v/>
      </c>
      <c r="L5" s="208" t="str">
        <f t="shared" si="1"/>
        <v/>
      </c>
      <c r="M5" s="208" t="str">
        <f t="shared" si="1"/>
        <v/>
      </c>
      <c r="N5" s="208" t="str">
        <f t="shared" si="1"/>
        <v/>
      </c>
      <c r="O5" s="208" t="str">
        <f t="shared" si="1"/>
        <v/>
      </c>
    </row>
    <row r="6" spans="1:15" x14ac:dyDescent="0.25">
      <c r="A6" s="13" t="s">
        <v>10</v>
      </c>
      <c r="B6" s="178" t="s">
        <v>285</v>
      </c>
      <c r="C6" s="179">
        <v>4</v>
      </c>
      <c r="D6" s="379">
        <v>3</v>
      </c>
      <c r="E6" s="379">
        <v>3</v>
      </c>
      <c r="F6" s="40"/>
      <c r="G6" s="40"/>
      <c r="H6" s="269"/>
      <c r="I6" s="269"/>
      <c r="J6" s="269"/>
      <c r="K6" s="269"/>
      <c r="L6" s="269"/>
      <c r="M6" s="269"/>
      <c r="N6" s="269"/>
      <c r="O6" s="304"/>
    </row>
    <row r="7" spans="1:15" x14ac:dyDescent="0.25">
      <c r="A7" s="13" t="s">
        <v>11</v>
      </c>
      <c r="B7" s="173" t="s">
        <v>15</v>
      </c>
      <c r="C7" s="175">
        <f>C6/C3</f>
        <v>8.5106382978723402E-2</v>
      </c>
      <c r="D7" s="378">
        <f>D6/D3</f>
        <v>5.7692307692307696E-2</v>
      </c>
      <c r="E7" s="378">
        <f t="shared" ref="E7" si="2">E6/E3</f>
        <v>5.2631578947368418E-2</v>
      </c>
      <c r="F7" s="208" t="str">
        <f>IFERROR(F6/F$3,"")</f>
        <v/>
      </c>
      <c r="G7" s="208" t="str">
        <f t="shared" ref="G7:O7" si="3">IFERROR(G6/G$3,"")</f>
        <v/>
      </c>
      <c r="H7" s="208" t="str">
        <f t="shared" si="3"/>
        <v/>
      </c>
      <c r="I7" s="208" t="str">
        <f t="shared" si="3"/>
        <v/>
      </c>
      <c r="J7" s="208" t="str">
        <f t="shared" si="3"/>
        <v/>
      </c>
      <c r="K7" s="208" t="str">
        <f t="shared" si="3"/>
        <v/>
      </c>
      <c r="L7" s="208" t="str">
        <f t="shared" si="3"/>
        <v/>
      </c>
      <c r="M7" s="208" t="str">
        <f t="shared" si="3"/>
        <v/>
      </c>
      <c r="N7" s="208" t="str">
        <f t="shared" si="3"/>
        <v/>
      </c>
      <c r="O7" s="208" t="str">
        <f t="shared" si="3"/>
        <v/>
      </c>
    </row>
    <row r="8" spans="1:15" x14ac:dyDescent="0.25">
      <c r="A8" s="13" t="s">
        <v>12</v>
      </c>
      <c r="B8" s="178" t="s">
        <v>16</v>
      </c>
      <c r="C8" s="179">
        <v>13</v>
      </c>
      <c r="D8" s="379">
        <v>10</v>
      </c>
      <c r="E8" s="379">
        <v>8</v>
      </c>
      <c r="F8" s="40"/>
      <c r="G8" s="40"/>
      <c r="H8" s="269"/>
      <c r="I8" s="269"/>
      <c r="J8" s="269"/>
      <c r="K8" s="269"/>
      <c r="L8" s="269"/>
      <c r="M8" s="269"/>
      <c r="N8" s="269"/>
      <c r="O8" s="304"/>
    </row>
    <row r="9" spans="1:15" x14ac:dyDescent="0.25">
      <c r="A9" s="13" t="s">
        <v>13</v>
      </c>
      <c r="B9" s="173" t="s">
        <v>15</v>
      </c>
      <c r="C9" s="175">
        <f>C8/C3</f>
        <v>0.27659574468085107</v>
      </c>
      <c r="D9" s="378">
        <f>D8/D3</f>
        <v>0.19230769230769232</v>
      </c>
      <c r="E9" s="378">
        <f t="shared" ref="E9" si="4">E8/E3</f>
        <v>0.14035087719298245</v>
      </c>
      <c r="F9" s="208" t="str">
        <f>IFERROR(F8/F$3,"")</f>
        <v/>
      </c>
      <c r="G9" s="208" t="str">
        <f t="shared" ref="G9:O9" si="5">IFERROR(G8/G$3,"")</f>
        <v/>
      </c>
      <c r="H9" s="208" t="str">
        <f t="shared" si="5"/>
        <v/>
      </c>
      <c r="I9" s="208" t="str">
        <f t="shared" si="5"/>
        <v/>
      </c>
      <c r="J9" s="208" t="str">
        <f t="shared" si="5"/>
        <v/>
      </c>
      <c r="K9" s="208" t="str">
        <f t="shared" si="5"/>
        <v/>
      </c>
      <c r="L9" s="208" t="str">
        <f t="shared" si="5"/>
        <v/>
      </c>
      <c r="M9" s="208" t="str">
        <f t="shared" si="5"/>
        <v/>
      </c>
      <c r="N9" s="208" t="str">
        <f t="shared" si="5"/>
        <v/>
      </c>
      <c r="O9" s="208" t="str">
        <f t="shared" si="5"/>
        <v/>
      </c>
    </row>
    <row r="10" spans="1:15" x14ac:dyDescent="0.25">
      <c r="A10" s="13" t="s">
        <v>18</v>
      </c>
      <c r="B10" s="178" t="s">
        <v>17</v>
      </c>
      <c r="C10" s="179">
        <v>23</v>
      </c>
      <c r="D10" s="379">
        <v>31</v>
      </c>
      <c r="E10" s="379">
        <v>33</v>
      </c>
      <c r="F10" s="40"/>
      <c r="G10" s="40"/>
      <c r="H10" s="269"/>
      <c r="I10" s="269"/>
      <c r="J10" s="269"/>
      <c r="K10" s="269"/>
      <c r="L10" s="269"/>
      <c r="M10" s="269"/>
      <c r="N10" s="269"/>
      <c r="O10" s="304"/>
    </row>
    <row r="11" spans="1:15" x14ac:dyDescent="0.25">
      <c r="A11" s="13" t="s">
        <v>19</v>
      </c>
      <c r="B11" s="173" t="s">
        <v>15</v>
      </c>
      <c r="C11" s="175">
        <f>C10/C3</f>
        <v>0.48936170212765956</v>
      </c>
      <c r="D11" s="378">
        <f>D10/D3</f>
        <v>0.59615384615384615</v>
      </c>
      <c r="E11" s="378">
        <f t="shared" ref="E11" si="6">E10/E3</f>
        <v>0.57894736842105265</v>
      </c>
      <c r="F11" s="208" t="str">
        <f>IFERROR(F10/F$3,"")</f>
        <v/>
      </c>
      <c r="G11" s="208" t="str">
        <f t="shared" ref="G11:O11" si="7">IFERROR(G10/G$3,"")</f>
        <v/>
      </c>
      <c r="H11" s="208" t="str">
        <f t="shared" si="7"/>
        <v/>
      </c>
      <c r="I11" s="208" t="str">
        <f t="shared" si="7"/>
        <v/>
      </c>
      <c r="J11" s="208" t="str">
        <f t="shared" si="7"/>
        <v/>
      </c>
      <c r="K11" s="208" t="str">
        <f t="shared" si="7"/>
        <v/>
      </c>
      <c r="L11" s="208" t="str">
        <f t="shared" si="7"/>
        <v/>
      </c>
      <c r="M11" s="208" t="str">
        <f t="shared" si="7"/>
        <v/>
      </c>
      <c r="N11" s="208" t="str">
        <f t="shared" si="7"/>
        <v/>
      </c>
      <c r="O11" s="208" t="str">
        <f t="shared" si="7"/>
        <v/>
      </c>
    </row>
    <row r="12" spans="1:15" x14ac:dyDescent="0.25">
      <c r="A12" s="13" t="s">
        <v>20</v>
      </c>
      <c r="B12" s="180" t="s">
        <v>38</v>
      </c>
      <c r="C12" s="179">
        <v>4</v>
      </c>
      <c r="D12" s="379">
        <v>6</v>
      </c>
      <c r="E12" s="379">
        <v>6</v>
      </c>
      <c r="F12" s="40"/>
      <c r="G12" s="40"/>
      <c r="H12" s="269"/>
      <c r="I12" s="269"/>
      <c r="J12" s="269"/>
      <c r="K12" s="269"/>
      <c r="L12" s="269"/>
      <c r="M12" s="269"/>
      <c r="N12" s="269"/>
      <c r="O12" s="304"/>
    </row>
    <row r="13" spans="1:15" x14ac:dyDescent="0.25">
      <c r="A13" s="13" t="s">
        <v>21</v>
      </c>
      <c r="B13" s="173" t="s">
        <v>15</v>
      </c>
      <c r="C13" s="175">
        <f>C12/C3</f>
        <v>8.5106382978723402E-2</v>
      </c>
      <c r="D13" s="378">
        <f>D12/D3</f>
        <v>0.11538461538461539</v>
      </c>
      <c r="E13" s="378">
        <f t="shared" ref="E13" si="8">E12/E3</f>
        <v>0.10526315789473684</v>
      </c>
      <c r="F13" s="208" t="str">
        <f>IFERROR(F12/F$3,"")</f>
        <v/>
      </c>
      <c r="G13" s="208" t="str">
        <f t="shared" ref="G13:O13" si="9">IFERROR(G12/G$3,"")</f>
        <v/>
      </c>
      <c r="H13" s="208" t="str">
        <f t="shared" si="9"/>
        <v/>
      </c>
      <c r="I13" s="208" t="str">
        <f t="shared" si="9"/>
        <v/>
      </c>
      <c r="J13" s="208" t="str">
        <f t="shared" si="9"/>
        <v/>
      </c>
      <c r="K13" s="208" t="str">
        <f t="shared" si="9"/>
        <v/>
      </c>
      <c r="L13" s="208" t="str">
        <f t="shared" si="9"/>
        <v/>
      </c>
      <c r="M13" s="208" t="str">
        <f t="shared" si="9"/>
        <v/>
      </c>
      <c r="N13" s="208" t="str">
        <f t="shared" si="9"/>
        <v/>
      </c>
      <c r="O13" s="208" t="str">
        <f t="shared" si="9"/>
        <v/>
      </c>
    </row>
    <row r="14" spans="1:15" x14ac:dyDescent="0.25">
      <c r="A14" s="13" t="s">
        <v>22</v>
      </c>
      <c r="B14" s="178" t="s">
        <v>39</v>
      </c>
      <c r="C14" s="179">
        <v>5</v>
      </c>
      <c r="D14" s="379">
        <v>5</v>
      </c>
      <c r="E14" s="379">
        <v>6</v>
      </c>
      <c r="F14" s="40"/>
      <c r="G14" s="40"/>
      <c r="H14" s="269"/>
      <c r="I14" s="269"/>
      <c r="J14" s="269"/>
      <c r="K14" s="269"/>
      <c r="L14" s="269"/>
      <c r="M14" s="269"/>
      <c r="N14" s="269"/>
      <c r="O14" s="304"/>
    </row>
    <row r="15" spans="1:15" x14ac:dyDescent="0.25">
      <c r="A15" s="13" t="s">
        <v>23</v>
      </c>
      <c r="B15" s="173" t="s">
        <v>15</v>
      </c>
      <c r="C15" s="175">
        <f>C14/C3</f>
        <v>0.10638297872340426</v>
      </c>
      <c r="D15" s="378">
        <f>D14/D3</f>
        <v>9.6153846153846159E-2</v>
      </c>
      <c r="E15" s="378">
        <f t="shared" ref="E15" si="10">E14/E3</f>
        <v>0.10526315789473684</v>
      </c>
      <c r="F15" s="208" t="str">
        <f>IFERROR(F14/F$3,"")</f>
        <v/>
      </c>
      <c r="G15" s="208" t="str">
        <f t="shared" ref="G15:O15" si="11">IFERROR(G14/G$3,"")</f>
        <v/>
      </c>
      <c r="H15" s="208" t="str">
        <f t="shared" si="11"/>
        <v/>
      </c>
      <c r="I15" s="208" t="str">
        <f t="shared" si="11"/>
        <v/>
      </c>
      <c r="J15" s="208" t="str">
        <f t="shared" si="11"/>
        <v/>
      </c>
      <c r="K15" s="208" t="str">
        <f t="shared" si="11"/>
        <v/>
      </c>
      <c r="L15" s="208" t="str">
        <f t="shared" si="11"/>
        <v/>
      </c>
      <c r="M15" s="208" t="str">
        <f t="shared" si="11"/>
        <v/>
      </c>
      <c r="N15" s="208" t="str">
        <f t="shared" si="11"/>
        <v/>
      </c>
      <c r="O15" s="208" t="str">
        <f t="shared" si="11"/>
        <v/>
      </c>
    </row>
    <row r="16" spans="1:15" x14ac:dyDescent="0.25">
      <c r="A16" s="13" t="s">
        <v>24</v>
      </c>
      <c r="B16" s="178" t="s">
        <v>40</v>
      </c>
      <c r="C16" s="179">
        <v>9</v>
      </c>
      <c r="D16" s="379">
        <v>8</v>
      </c>
      <c r="E16" s="379">
        <v>9</v>
      </c>
      <c r="F16" s="40"/>
      <c r="G16" s="40"/>
      <c r="H16" s="269"/>
      <c r="I16" s="269"/>
      <c r="J16" s="269"/>
      <c r="K16" s="269"/>
      <c r="L16" s="269"/>
      <c r="M16" s="269"/>
      <c r="N16" s="269"/>
      <c r="O16" s="304"/>
    </row>
    <row r="17" spans="1:15" x14ac:dyDescent="0.25">
      <c r="A17" s="13" t="s">
        <v>25</v>
      </c>
      <c r="B17" s="181" t="s">
        <v>15</v>
      </c>
      <c r="C17" s="175">
        <f>C16/C3</f>
        <v>0.19148936170212766</v>
      </c>
      <c r="D17" s="378">
        <f>D16/D3</f>
        <v>0.15384615384615385</v>
      </c>
      <c r="E17" s="378">
        <f t="shared" ref="E17" si="12">E16/E3</f>
        <v>0.15789473684210525</v>
      </c>
      <c r="F17" s="208" t="str">
        <f>IFERROR(F16/F$3,"")</f>
        <v/>
      </c>
      <c r="G17" s="208" t="str">
        <f t="shared" ref="G17:O17" si="13">IFERROR(G16/G$3,"")</f>
        <v/>
      </c>
      <c r="H17" s="208" t="str">
        <f t="shared" si="13"/>
        <v/>
      </c>
      <c r="I17" s="208" t="str">
        <f t="shared" si="13"/>
        <v/>
      </c>
      <c r="J17" s="208" t="str">
        <f t="shared" si="13"/>
        <v/>
      </c>
      <c r="K17" s="208" t="str">
        <f t="shared" si="13"/>
        <v/>
      </c>
      <c r="L17" s="208" t="str">
        <f t="shared" si="13"/>
        <v/>
      </c>
      <c r="M17" s="208" t="str">
        <f t="shared" si="13"/>
        <v/>
      </c>
      <c r="N17" s="208" t="str">
        <f t="shared" si="13"/>
        <v/>
      </c>
      <c r="O17" s="208" t="str">
        <f t="shared" si="13"/>
        <v/>
      </c>
    </row>
    <row r="18" spans="1:15" x14ac:dyDescent="0.25">
      <c r="A18" s="13" t="s">
        <v>26</v>
      </c>
      <c r="B18" s="178" t="s">
        <v>124</v>
      </c>
      <c r="C18" s="179">
        <v>1</v>
      </c>
      <c r="D18" s="379">
        <v>3</v>
      </c>
      <c r="E18" s="379">
        <v>4</v>
      </c>
      <c r="F18" s="40"/>
      <c r="G18" s="40"/>
      <c r="H18" s="269"/>
      <c r="I18" s="269"/>
      <c r="J18" s="269"/>
      <c r="K18" s="269"/>
      <c r="L18" s="269"/>
      <c r="M18" s="269"/>
      <c r="N18" s="269"/>
      <c r="O18" s="304"/>
    </row>
    <row r="19" spans="1:15" ht="15.75" thickBot="1" x14ac:dyDescent="0.3">
      <c r="A19" s="13" t="s">
        <v>27</v>
      </c>
      <c r="B19" s="182" t="s">
        <v>15</v>
      </c>
      <c r="C19" s="183">
        <f>C18/C3</f>
        <v>2.1276595744680851E-2</v>
      </c>
      <c r="D19" s="380">
        <f>D18/D3</f>
        <v>5.7692307692307696E-2</v>
      </c>
      <c r="E19" s="380">
        <f>E18/E3</f>
        <v>7.0175438596491224E-2</v>
      </c>
      <c r="F19" s="208" t="str">
        <f>IFERROR(F18/F$3,"")</f>
        <v/>
      </c>
      <c r="G19" s="208" t="str">
        <f t="shared" ref="G19:O19" si="14">IFERROR(G18/G$3,"")</f>
        <v/>
      </c>
      <c r="H19" s="208" t="str">
        <f t="shared" si="14"/>
        <v/>
      </c>
      <c r="I19" s="208" t="str">
        <f t="shared" si="14"/>
        <v/>
      </c>
      <c r="J19" s="208" t="str">
        <f t="shared" si="14"/>
        <v/>
      </c>
      <c r="K19" s="208" t="str">
        <f t="shared" si="14"/>
        <v/>
      </c>
      <c r="L19" s="208" t="str">
        <f t="shared" si="14"/>
        <v/>
      </c>
      <c r="M19" s="208" t="str">
        <f t="shared" si="14"/>
        <v/>
      </c>
      <c r="N19" s="208" t="str">
        <f t="shared" si="14"/>
        <v/>
      </c>
      <c r="O19" s="208" t="str">
        <f t="shared" si="14"/>
        <v/>
      </c>
    </row>
    <row r="20" spans="1:15" ht="20.100000000000001" customHeight="1" thickBot="1" x14ac:dyDescent="0.3">
      <c r="A20" s="20" t="s">
        <v>314</v>
      </c>
      <c r="C20" s="18"/>
      <c r="D20" s="18"/>
      <c r="E20" s="18"/>
      <c r="F20" s="18"/>
      <c r="G20" s="18"/>
      <c r="H20" s="18"/>
      <c r="I20" s="18"/>
      <c r="J20" s="18"/>
      <c r="K20" s="153"/>
      <c r="L20" s="18"/>
      <c r="M20" s="18"/>
      <c r="N20" s="18"/>
      <c r="O20" s="18"/>
    </row>
    <row r="21" spans="1:15" ht="48" thickBot="1" x14ac:dyDescent="0.3">
      <c r="A21" s="59" t="s">
        <v>6</v>
      </c>
      <c r="B21" s="50" t="s">
        <v>0</v>
      </c>
      <c r="C21" s="51" t="s">
        <v>372</v>
      </c>
      <c r="D21" s="51" t="s">
        <v>373</v>
      </c>
      <c r="E21" s="51" t="s">
        <v>374</v>
      </c>
      <c r="F21" s="51" t="s">
        <v>375</v>
      </c>
      <c r="G21" s="51" t="s">
        <v>376</v>
      </c>
      <c r="H21" s="51" t="s">
        <v>377</v>
      </c>
      <c r="I21" s="51" t="s">
        <v>378</v>
      </c>
      <c r="J21" s="51" t="s">
        <v>379</v>
      </c>
      <c r="K21" s="51" t="s">
        <v>380</v>
      </c>
      <c r="L21" s="51" t="s">
        <v>381</v>
      </c>
      <c r="M21" s="51" t="s">
        <v>382</v>
      </c>
      <c r="N21" s="51" t="s">
        <v>383</v>
      </c>
      <c r="O21" s="52" t="s">
        <v>105</v>
      </c>
    </row>
    <row r="22" spans="1:15" ht="15.75" thickBot="1" x14ac:dyDescent="0.3">
      <c r="A22" s="10" t="s">
        <v>28</v>
      </c>
      <c r="B22" s="9" t="s">
        <v>291</v>
      </c>
      <c r="C22" s="381">
        <v>12</v>
      </c>
      <c r="D22" s="441">
        <v>9</v>
      </c>
      <c r="E22" s="9"/>
      <c r="F22" s="9"/>
      <c r="G22" s="270"/>
      <c r="H22" s="270"/>
      <c r="I22" s="270"/>
      <c r="J22" s="270"/>
      <c r="K22" s="270"/>
      <c r="L22" s="270"/>
      <c r="M22" s="270"/>
      <c r="N22" s="270"/>
      <c r="O22" s="8">
        <f>SUM(C22:N22)</f>
        <v>21</v>
      </c>
    </row>
    <row r="23" spans="1:15" x14ac:dyDescent="0.25">
      <c r="A23" s="10" t="s">
        <v>29</v>
      </c>
      <c r="B23" s="185" t="s">
        <v>44</v>
      </c>
      <c r="C23" s="382">
        <v>3</v>
      </c>
      <c r="D23" s="377">
        <v>2</v>
      </c>
      <c r="E23" s="177"/>
      <c r="F23" s="177"/>
      <c r="G23" s="268"/>
      <c r="H23" s="268"/>
      <c r="I23" s="268"/>
      <c r="J23" s="268"/>
      <c r="K23" s="268"/>
      <c r="L23" s="268"/>
      <c r="M23" s="268"/>
      <c r="N23" s="303"/>
      <c r="O23" s="185">
        <f>SUM(C23:N23)</f>
        <v>5</v>
      </c>
    </row>
    <row r="24" spans="1:15" x14ac:dyDescent="0.25">
      <c r="A24" s="10" t="s">
        <v>30</v>
      </c>
      <c r="B24" s="158" t="s">
        <v>69</v>
      </c>
      <c r="C24" s="383">
        <f>C23/C22</f>
        <v>0.25</v>
      </c>
      <c r="D24" s="383">
        <f>D23/D22</f>
        <v>0.22222222222222221</v>
      </c>
      <c r="E24" s="186" t="str">
        <f>IFERROR(E23/E$22,"")</f>
        <v/>
      </c>
      <c r="F24" s="186" t="str">
        <f t="shared" ref="F24:N24" si="15">IFERROR(F23/F$22,"")</f>
        <v/>
      </c>
      <c r="G24" s="186" t="str">
        <f t="shared" si="15"/>
        <v/>
      </c>
      <c r="H24" s="186" t="str">
        <f t="shared" si="15"/>
        <v/>
      </c>
      <c r="I24" s="186" t="str">
        <f t="shared" si="15"/>
        <v/>
      </c>
      <c r="J24" s="186" t="str">
        <f t="shared" si="15"/>
        <v/>
      </c>
      <c r="K24" s="186" t="str">
        <f t="shared" si="15"/>
        <v/>
      </c>
      <c r="L24" s="186" t="str">
        <f t="shared" si="15"/>
        <v/>
      </c>
      <c r="M24" s="186" t="str">
        <f t="shared" si="15"/>
        <v/>
      </c>
      <c r="N24" s="186" t="str">
        <f t="shared" si="15"/>
        <v/>
      </c>
      <c r="O24" s="187">
        <f>O23/O22</f>
        <v>0.23809523809523808</v>
      </c>
    </row>
    <row r="25" spans="1:15" x14ac:dyDescent="0.25">
      <c r="A25" s="10" t="s">
        <v>31</v>
      </c>
      <c r="B25" s="81" t="s">
        <v>339</v>
      </c>
      <c r="C25" s="392">
        <v>9</v>
      </c>
      <c r="D25" s="392">
        <v>5</v>
      </c>
      <c r="E25" s="73"/>
      <c r="F25" s="73"/>
      <c r="G25" s="271"/>
      <c r="H25" s="271"/>
      <c r="I25" s="271"/>
      <c r="J25" s="271"/>
      <c r="K25" s="271"/>
      <c r="L25" s="271"/>
      <c r="M25" s="271"/>
      <c r="N25" s="305"/>
      <c r="O25" s="81">
        <f>SUM(C25:N25)</f>
        <v>14</v>
      </c>
    </row>
    <row r="26" spans="1:15" x14ac:dyDescent="0.25">
      <c r="A26" s="10" t="s">
        <v>32</v>
      </c>
      <c r="B26" s="158" t="s">
        <v>69</v>
      </c>
      <c r="C26" s="383">
        <f>C25/C22</f>
        <v>0.75</v>
      </c>
      <c r="D26" s="383">
        <f>D25/D22</f>
        <v>0.55555555555555558</v>
      </c>
      <c r="E26" s="186" t="str">
        <f>IFERROR(E25/E$22,"")</f>
        <v/>
      </c>
      <c r="F26" s="186" t="str">
        <f t="shared" ref="F26:N26" si="16">IFERROR(F25/F$22,"")</f>
        <v/>
      </c>
      <c r="G26" s="186" t="str">
        <f t="shared" si="16"/>
        <v/>
      </c>
      <c r="H26" s="186" t="str">
        <f t="shared" si="16"/>
        <v/>
      </c>
      <c r="I26" s="186" t="str">
        <f t="shared" si="16"/>
        <v/>
      </c>
      <c r="J26" s="186" t="str">
        <f t="shared" si="16"/>
        <v/>
      </c>
      <c r="K26" s="186" t="str">
        <f t="shared" si="16"/>
        <v/>
      </c>
      <c r="L26" s="186" t="str">
        <f t="shared" si="16"/>
        <v/>
      </c>
      <c r="M26" s="186" t="str">
        <f t="shared" si="16"/>
        <v/>
      </c>
      <c r="N26" s="186" t="str">
        <f t="shared" si="16"/>
        <v/>
      </c>
      <c r="O26" s="187">
        <f>O25/O22</f>
        <v>0.66666666666666663</v>
      </c>
    </row>
    <row r="27" spans="1:15" x14ac:dyDescent="0.25">
      <c r="A27" s="10" t="s">
        <v>33</v>
      </c>
      <c r="B27" s="81" t="s">
        <v>287</v>
      </c>
      <c r="C27" s="392">
        <v>11</v>
      </c>
      <c r="D27" s="379">
        <v>8</v>
      </c>
      <c r="E27" s="40"/>
      <c r="F27" s="40"/>
      <c r="G27" s="269"/>
      <c r="H27" s="269"/>
      <c r="I27" s="269"/>
      <c r="J27" s="269"/>
      <c r="K27" s="269"/>
      <c r="L27" s="269"/>
      <c r="M27" s="269"/>
      <c r="N27" s="304"/>
      <c r="O27" s="81">
        <f>SUM(C27:N27)</f>
        <v>19</v>
      </c>
    </row>
    <row r="28" spans="1:15" x14ac:dyDescent="0.25">
      <c r="A28" s="10" t="s">
        <v>34</v>
      </c>
      <c r="B28" s="158" t="s">
        <v>69</v>
      </c>
      <c r="C28" s="383">
        <f>C27/C22</f>
        <v>0.91666666666666663</v>
      </c>
      <c r="D28" s="383">
        <f t="shared" ref="D28" si="17">D27/D22</f>
        <v>0.88888888888888884</v>
      </c>
      <c r="E28" s="186" t="str">
        <f>IFERROR(E27/E$22,"")</f>
        <v/>
      </c>
      <c r="F28" s="186" t="str">
        <f t="shared" ref="F28:N28" si="18">IFERROR(F27/F$22,"")</f>
        <v/>
      </c>
      <c r="G28" s="186" t="str">
        <f t="shared" si="18"/>
        <v/>
      </c>
      <c r="H28" s="186" t="str">
        <f t="shared" si="18"/>
        <v/>
      </c>
      <c r="I28" s="186" t="str">
        <f t="shared" si="18"/>
        <v/>
      </c>
      <c r="J28" s="186" t="str">
        <f t="shared" si="18"/>
        <v/>
      </c>
      <c r="K28" s="186" t="str">
        <f t="shared" si="18"/>
        <v/>
      </c>
      <c r="L28" s="186" t="str">
        <f t="shared" si="18"/>
        <v/>
      </c>
      <c r="M28" s="186" t="str">
        <f t="shared" si="18"/>
        <v/>
      </c>
      <c r="N28" s="186" t="str">
        <f t="shared" si="18"/>
        <v/>
      </c>
      <c r="O28" s="187">
        <f>O27/O22</f>
        <v>0.90476190476190477</v>
      </c>
    </row>
    <row r="29" spans="1:15" x14ac:dyDescent="0.25">
      <c r="A29" s="10" t="s">
        <v>35</v>
      </c>
      <c r="B29" s="81" t="s">
        <v>163</v>
      </c>
      <c r="C29" s="392">
        <v>0</v>
      </c>
      <c r="D29" s="379">
        <v>0</v>
      </c>
      <c r="E29" s="40"/>
      <c r="F29" s="40"/>
      <c r="G29" s="269"/>
      <c r="H29" s="269"/>
      <c r="I29" s="269"/>
      <c r="J29" s="269"/>
      <c r="K29" s="269"/>
      <c r="L29" s="269"/>
      <c r="M29" s="269"/>
      <c r="N29" s="304"/>
      <c r="O29" s="81">
        <f>SUM(C29:N29)</f>
        <v>0</v>
      </c>
    </row>
    <row r="30" spans="1:15" x14ac:dyDescent="0.25">
      <c r="A30" s="10" t="s">
        <v>36</v>
      </c>
      <c r="B30" s="158" t="s">
        <v>69</v>
      </c>
      <c r="C30" s="383">
        <f>C29/C22</f>
        <v>0</v>
      </c>
      <c r="D30" s="383">
        <f t="shared" ref="D30" si="19">D29/D22</f>
        <v>0</v>
      </c>
      <c r="E30" s="186" t="str">
        <f>IFERROR(E29/E$22,"")</f>
        <v/>
      </c>
      <c r="F30" s="186" t="str">
        <f t="shared" ref="F30:N30" si="20">IFERROR(F29/F$22,"")</f>
        <v/>
      </c>
      <c r="G30" s="186" t="str">
        <f t="shared" si="20"/>
        <v/>
      </c>
      <c r="H30" s="186" t="str">
        <f t="shared" si="20"/>
        <v/>
      </c>
      <c r="I30" s="186" t="str">
        <f t="shared" si="20"/>
        <v/>
      </c>
      <c r="J30" s="186" t="str">
        <f t="shared" si="20"/>
        <v/>
      </c>
      <c r="K30" s="186" t="str">
        <f t="shared" si="20"/>
        <v/>
      </c>
      <c r="L30" s="186" t="str">
        <f t="shared" si="20"/>
        <v/>
      </c>
      <c r="M30" s="186" t="str">
        <f t="shared" si="20"/>
        <v/>
      </c>
      <c r="N30" s="186" t="str">
        <f t="shared" si="20"/>
        <v/>
      </c>
      <c r="O30" s="187">
        <f>O29/O22</f>
        <v>0</v>
      </c>
    </row>
    <row r="31" spans="1:15" x14ac:dyDescent="0.25">
      <c r="A31" s="10" t="s">
        <v>37</v>
      </c>
      <c r="B31" s="81" t="s">
        <v>132</v>
      </c>
      <c r="C31" s="379">
        <f>C22-C27</f>
        <v>1</v>
      </c>
      <c r="D31" s="379">
        <f>D22-D27</f>
        <v>1</v>
      </c>
      <c r="E31" s="40"/>
      <c r="F31" s="40"/>
      <c r="G31" s="269"/>
      <c r="H31" s="269"/>
      <c r="I31" s="269"/>
      <c r="J31" s="269"/>
      <c r="K31" s="269"/>
      <c r="L31" s="269"/>
      <c r="M31" s="269"/>
      <c r="N31" s="269"/>
      <c r="O31" s="81">
        <f>SUM(C31:N31)</f>
        <v>2</v>
      </c>
    </row>
    <row r="32" spans="1:15" x14ac:dyDescent="0.25">
      <c r="A32" s="10" t="s">
        <v>46</v>
      </c>
      <c r="B32" s="158" t="s">
        <v>69</v>
      </c>
      <c r="C32" s="383">
        <f>C31/C22</f>
        <v>8.3333333333333329E-2</v>
      </c>
      <c r="D32" s="383">
        <f t="shared" ref="D32" si="21">D31/D22</f>
        <v>0.1111111111111111</v>
      </c>
      <c r="E32" s="186" t="str">
        <f>IFERROR(E31/E$22,"")</f>
        <v/>
      </c>
      <c r="F32" s="186" t="str">
        <f t="shared" ref="F32:N32" si="22">IFERROR(F31/F$22,"")</f>
        <v/>
      </c>
      <c r="G32" s="186" t="str">
        <f t="shared" si="22"/>
        <v/>
      </c>
      <c r="H32" s="186" t="str">
        <f t="shared" si="22"/>
        <v/>
      </c>
      <c r="I32" s="186" t="str">
        <f t="shared" si="22"/>
        <v/>
      </c>
      <c r="J32" s="186" t="str">
        <f t="shared" si="22"/>
        <v/>
      </c>
      <c r="K32" s="186" t="str">
        <f t="shared" si="22"/>
        <v/>
      </c>
      <c r="L32" s="186" t="str">
        <f t="shared" si="22"/>
        <v/>
      </c>
      <c r="M32" s="186" t="str">
        <f t="shared" si="22"/>
        <v/>
      </c>
      <c r="N32" s="186" t="str">
        <f t="shared" si="22"/>
        <v/>
      </c>
      <c r="O32" s="187">
        <f>O31/O22</f>
        <v>9.5238095238095233E-2</v>
      </c>
    </row>
    <row r="33" spans="1:15" ht="24.75" x14ac:dyDescent="0.25">
      <c r="A33" s="10" t="s">
        <v>47</v>
      </c>
      <c r="B33" s="188" t="s">
        <v>67</v>
      </c>
      <c r="C33" s="392">
        <v>3</v>
      </c>
      <c r="D33" s="379">
        <v>1</v>
      </c>
      <c r="E33" s="40"/>
      <c r="F33" s="40"/>
      <c r="G33" s="269"/>
      <c r="H33" s="269"/>
      <c r="I33" s="269"/>
      <c r="J33" s="269"/>
      <c r="K33" s="269"/>
      <c r="L33" s="269"/>
      <c r="M33" s="269"/>
      <c r="N33" s="304"/>
      <c r="O33" s="81">
        <f>SUM(C33:N33)</f>
        <v>4</v>
      </c>
    </row>
    <row r="34" spans="1:15" x14ac:dyDescent="0.25">
      <c r="A34" s="10" t="s">
        <v>48</v>
      </c>
      <c r="B34" s="158" t="s">
        <v>69</v>
      </c>
      <c r="C34" s="383">
        <f>C33/C22</f>
        <v>0.25</v>
      </c>
      <c r="D34" s="383">
        <f t="shared" ref="D34" si="23">D33/D22</f>
        <v>0.1111111111111111</v>
      </c>
      <c r="E34" s="186" t="str">
        <f>IFERROR(E33/E$22,"")</f>
        <v/>
      </c>
      <c r="F34" s="186" t="str">
        <f t="shared" ref="F34:N34" si="24">IFERROR(F33/F$22,"")</f>
        <v/>
      </c>
      <c r="G34" s="186" t="str">
        <f t="shared" si="24"/>
        <v/>
      </c>
      <c r="H34" s="186" t="str">
        <f t="shared" si="24"/>
        <v/>
      </c>
      <c r="I34" s="186" t="str">
        <f t="shared" si="24"/>
        <v/>
      </c>
      <c r="J34" s="186" t="str">
        <f t="shared" si="24"/>
        <v/>
      </c>
      <c r="K34" s="186" t="str">
        <f t="shared" si="24"/>
        <v/>
      </c>
      <c r="L34" s="186" t="str">
        <f t="shared" si="24"/>
        <v/>
      </c>
      <c r="M34" s="186" t="str">
        <f t="shared" si="24"/>
        <v/>
      </c>
      <c r="N34" s="186" t="str">
        <f t="shared" si="24"/>
        <v/>
      </c>
      <c r="O34" s="187">
        <f>O33/O22</f>
        <v>0.19047619047619047</v>
      </c>
    </row>
    <row r="35" spans="1:15" x14ac:dyDescent="0.25">
      <c r="A35" s="10" t="s">
        <v>49</v>
      </c>
      <c r="B35" s="81" t="s">
        <v>288</v>
      </c>
      <c r="C35" s="392">
        <v>2</v>
      </c>
      <c r="D35" s="379">
        <v>1</v>
      </c>
      <c r="E35" s="40"/>
      <c r="F35" s="40"/>
      <c r="G35" s="269"/>
      <c r="H35" s="269"/>
      <c r="I35" s="269"/>
      <c r="J35" s="269"/>
      <c r="K35" s="269"/>
      <c r="L35" s="269"/>
      <c r="M35" s="269"/>
      <c r="N35" s="304"/>
      <c r="O35" s="81">
        <f>SUM(C35:N35)</f>
        <v>3</v>
      </c>
    </row>
    <row r="36" spans="1:15" x14ac:dyDescent="0.25">
      <c r="A36" s="10" t="s">
        <v>50</v>
      </c>
      <c r="B36" s="189" t="s">
        <v>69</v>
      </c>
      <c r="C36" s="383">
        <f>C35/C22</f>
        <v>0.16666666666666666</v>
      </c>
      <c r="D36" s="383">
        <f t="shared" ref="D36" si="25">D35/D22</f>
        <v>0.1111111111111111</v>
      </c>
      <c r="E36" s="186" t="str">
        <f>IFERROR(E35/E$22,"")</f>
        <v/>
      </c>
      <c r="F36" s="186" t="str">
        <f t="shared" ref="F36:N36" si="26">IFERROR(F35/F$22,"")</f>
        <v/>
      </c>
      <c r="G36" s="186" t="str">
        <f t="shared" si="26"/>
        <v/>
      </c>
      <c r="H36" s="186" t="str">
        <f t="shared" si="26"/>
        <v/>
      </c>
      <c r="I36" s="186" t="str">
        <f t="shared" si="26"/>
        <v/>
      </c>
      <c r="J36" s="186" t="str">
        <f t="shared" si="26"/>
        <v/>
      </c>
      <c r="K36" s="186" t="str">
        <f t="shared" si="26"/>
        <v/>
      </c>
      <c r="L36" s="186" t="str">
        <f t="shared" si="26"/>
        <v/>
      </c>
      <c r="M36" s="186" t="str">
        <f t="shared" si="26"/>
        <v/>
      </c>
      <c r="N36" s="186" t="str">
        <f t="shared" si="26"/>
        <v/>
      </c>
      <c r="O36" s="187">
        <f>O35/O22</f>
        <v>0.14285714285714285</v>
      </c>
    </row>
    <row r="37" spans="1:15" x14ac:dyDescent="0.25">
      <c r="A37" s="10" t="s">
        <v>51</v>
      </c>
      <c r="B37" s="81" t="s">
        <v>289</v>
      </c>
      <c r="C37" s="384">
        <v>2</v>
      </c>
      <c r="D37" s="379">
        <v>2</v>
      </c>
      <c r="E37" s="40"/>
      <c r="F37" s="40"/>
      <c r="G37" s="269"/>
      <c r="H37" s="269"/>
      <c r="I37" s="269"/>
      <c r="J37" s="269"/>
      <c r="K37" s="269"/>
      <c r="L37" s="269"/>
      <c r="M37" s="269"/>
      <c r="N37" s="304"/>
      <c r="O37" s="81">
        <f>SUM(C37:N37)</f>
        <v>4</v>
      </c>
    </row>
    <row r="38" spans="1:15" x14ac:dyDescent="0.25">
      <c r="A38" s="10" t="s">
        <v>52</v>
      </c>
      <c r="B38" s="189" t="s">
        <v>69</v>
      </c>
      <c r="C38" s="405">
        <f>C37/C22</f>
        <v>0.16666666666666666</v>
      </c>
      <c r="D38" s="378">
        <f t="shared" ref="D38" si="27">D37/D22</f>
        <v>0.22222222222222221</v>
      </c>
      <c r="E38" s="186" t="str">
        <f>IFERROR(E37/E$22,"")</f>
        <v/>
      </c>
      <c r="F38" s="186" t="str">
        <f t="shared" ref="F38:N38" si="28">IFERROR(F37/F$22,"")</f>
        <v/>
      </c>
      <c r="G38" s="186" t="str">
        <f t="shared" si="28"/>
        <v/>
      </c>
      <c r="H38" s="186" t="str">
        <f t="shared" si="28"/>
        <v/>
      </c>
      <c r="I38" s="186" t="str">
        <f t="shared" si="28"/>
        <v/>
      </c>
      <c r="J38" s="186" t="str">
        <f t="shared" si="28"/>
        <v/>
      </c>
      <c r="K38" s="186" t="str">
        <f t="shared" si="28"/>
        <v/>
      </c>
      <c r="L38" s="186" t="str">
        <f t="shared" si="28"/>
        <v/>
      </c>
      <c r="M38" s="186" t="str">
        <f t="shared" si="28"/>
        <v/>
      </c>
      <c r="N38" s="186" t="str">
        <f t="shared" si="28"/>
        <v/>
      </c>
      <c r="O38" s="187">
        <f>O37/O22</f>
        <v>0.19047619047619047</v>
      </c>
    </row>
    <row r="39" spans="1:15" x14ac:dyDescent="0.25">
      <c r="A39" s="10" t="s">
        <v>53</v>
      </c>
      <c r="B39" s="207" t="s">
        <v>116</v>
      </c>
      <c r="C39" s="408">
        <v>1</v>
      </c>
      <c r="D39" s="410">
        <v>1</v>
      </c>
      <c r="E39" s="201"/>
      <c r="F39" s="201"/>
      <c r="G39" s="342"/>
      <c r="H39" s="342"/>
      <c r="I39" s="342"/>
      <c r="J39" s="342"/>
      <c r="K39" s="342"/>
      <c r="L39" s="342"/>
      <c r="M39" s="342"/>
      <c r="N39" s="375"/>
      <c r="O39" s="207">
        <f>SUM(C39:N39)</f>
        <v>2</v>
      </c>
    </row>
    <row r="40" spans="1:15" ht="15.75" thickBot="1" x14ac:dyDescent="0.3">
      <c r="A40" s="10" t="s">
        <v>54</v>
      </c>
      <c r="B40" s="206" t="s">
        <v>69</v>
      </c>
      <c r="C40" s="383">
        <f>C39/C22</f>
        <v>8.3333333333333329E-2</v>
      </c>
      <c r="D40" s="383">
        <f t="shared" ref="D40" si="29">D39/D22</f>
        <v>0.1111111111111111</v>
      </c>
      <c r="E40" s="186" t="str">
        <f>IFERROR(E39/E$22,"")</f>
        <v/>
      </c>
      <c r="F40" s="186" t="str">
        <f t="shared" ref="F40:N40" si="30">IFERROR(F39/F$22,"")</f>
        <v/>
      </c>
      <c r="G40" s="186" t="str">
        <f t="shared" si="30"/>
        <v/>
      </c>
      <c r="H40" s="186" t="str">
        <f t="shared" si="30"/>
        <v/>
      </c>
      <c r="I40" s="186" t="str">
        <f t="shared" si="30"/>
        <v/>
      </c>
      <c r="J40" s="186" t="str">
        <f t="shared" si="30"/>
        <v/>
      </c>
      <c r="K40" s="186" t="str">
        <f t="shared" si="30"/>
        <v/>
      </c>
      <c r="L40" s="186" t="str">
        <f t="shared" si="30"/>
        <v/>
      </c>
      <c r="M40" s="186" t="str">
        <f t="shared" si="30"/>
        <v/>
      </c>
      <c r="N40" s="186" t="str">
        <f t="shared" si="30"/>
        <v/>
      </c>
      <c r="O40" s="187">
        <f>O39/O22</f>
        <v>9.5238095238095233E-2</v>
      </c>
    </row>
    <row r="41" spans="1:15" ht="26.25" thickTop="1" thickBot="1" x14ac:dyDescent="0.3">
      <c r="A41" s="10" t="s">
        <v>55</v>
      </c>
      <c r="B41" s="31" t="s">
        <v>71</v>
      </c>
      <c r="C41" s="386">
        <v>9</v>
      </c>
      <c r="D41" s="386">
        <v>8</v>
      </c>
      <c r="E41" s="16"/>
      <c r="F41" s="16"/>
      <c r="G41" s="343"/>
      <c r="H41" s="343"/>
      <c r="I41" s="343"/>
      <c r="J41" s="343"/>
      <c r="K41" s="343"/>
      <c r="L41" s="343"/>
      <c r="M41" s="343"/>
      <c r="N41" s="373"/>
      <c r="O41" s="236">
        <f>SUM(C41:N41)</f>
        <v>17</v>
      </c>
    </row>
    <row r="42" spans="1:15" ht="15.75" thickTop="1" x14ac:dyDescent="0.25">
      <c r="A42" s="10" t="s">
        <v>56</v>
      </c>
      <c r="B42" s="190" t="s">
        <v>164</v>
      </c>
      <c r="C42" s="387">
        <v>4</v>
      </c>
      <c r="D42" s="407">
        <v>3</v>
      </c>
      <c r="E42" s="191"/>
      <c r="F42" s="191"/>
      <c r="G42" s="344"/>
      <c r="H42" s="344"/>
      <c r="I42" s="344"/>
      <c r="J42" s="344"/>
      <c r="K42" s="344"/>
      <c r="L42" s="369"/>
      <c r="M42" s="344"/>
      <c r="N42" s="374"/>
      <c r="O42" s="190">
        <f>SUM(C42:N42)</f>
        <v>7</v>
      </c>
    </row>
    <row r="43" spans="1:15" x14ac:dyDescent="0.25">
      <c r="A43" s="10" t="s">
        <v>57</v>
      </c>
      <c r="B43" s="158" t="s">
        <v>69</v>
      </c>
      <c r="C43" s="383">
        <f>C42/C22</f>
        <v>0.33333333333333331</v>
      </c>
      <c r="D43" s="383">
        <f t="shared" ref="D43" si="31">D42/D22</f>
        <v>0.33333333333333331</v>
      </c>
      <c r="E43" s="186" t="str">
        <f>IFERROR(E42/E$22,"")</f>
        <v/>
      </c>
      <c r="F43" s="186" t="str">
        <f t="shared" ref="F43:N43" si="32">IFERROR(F42/F$22,"")</f>
        <v/>
      </c>
      <c r="G43" s="186" t="str">
        <f t="shared" si="32"/>
        <v/>
      </c>
      <c r="H43" s="186" t="str">
        <f t="shared" si="32"/>
        <v/>
      </c>
      <c r="I43" s="186" t="str">
        <f t="shared" si="32"/>
        <v/>
      </c>
      <c r="J43" s="186" t="str">
        <f t="shared" si="32"/>
        <v/>
      </c>
      <c r="K43" s="186" t="str">
        <f t="shared" si="32"/>
        <v/>
      </c>
      <c r="L43" s="186" t="str">
        <f t="shared" si="32"/>
        <v/>
      </c>
      <c r="M43" s="186" t="str">
        <f t="shared" si="32"/>
        <v/>
      </c>
      <c r="N43" s="186" t="str">
        <f t="shared" si="32"/>
        <v/>
      </c>
      <c r="O43" s="187">
        <f>O42/O22</f>
        <v>0.33333333333333331</v>
      </c>
    </row>
    <row r="44" spans="1:15" x14ac:dyDescent="0.25">
      <c r="A44" s="10" t="s">
        <v>58</v>
      </c>
      <c r="B44" s="81" t="s">
        <v>165</v>
      </c>
      <c r="C44" s="392">
        <v>3</v>
      </c>
      <c r="D44" s="379">
        <v>2</v>
      </c>
      <c r="E44" s="40"/>
      <c r="F44" s="40"/>
      <c r="G44" s="269"/>
      <c r="H44" s="269"/>
      <c r="I44" s="269"/>
      <c r="J44" s="269"/>
      <c r="K44" s="269"/>
      <c r="L44" s="269"/>
      <c r="M44" s="269"/>
      <c r="N44" s="304"/>
      <c r="O44" s="81">
        <f>SUM(C44:N44)</f>
        <v>5</v>
      </c>
    </row>
    <row r="45" spans="1:15" x14ac:dyDescent="0.25">
      <c r="A45" s="10" t="s">
        <v>59</v>
      </c>
      <c r="B45" s="158" t="s">
        <v>69</v>
      </c>
      <c r="C45" s="383">
        <f>C44/C22</f>
        <v>0.25</v>
      </c>
      <c r="D45" s="383">
        <f t="shared" ref="D45" si="33">D44/D22</f>
        <v>0.22222222222222221</v>
      </c>
      <c r="E45" s="186" t="str">
        <f>IFERROR(E44/E$22,"")</f>
        <v/>
      </c>
      <c r="F45" s="186" t="str">
        <f t="shared" ref="F45:N45" si="34">IFERROR(F44/F$22,"")</f>
        <v/>
      </c>
      <c r="G45" s="186" t="str">
        <f t="shared" si="34"/>
        <v/>
      </c>
      <c r="H45" s="186" t="str">
        <f t="shared" si="34"/>
        <v/>
      </c>
      <c r="I45" s="186" t="str">
        <f t="shared" si="34"/>
        <v/>
      </c>
      <c r="J45" s="186" t="str">
        <f t="shared" si="34"/>
        <v/>
      </c>
      <c r="K45" s="186" t="str">
        <f t="shared" si="34"/>
        <v/>
      </c>
      <c r="L45" s="186" t="str">
        <f t="shared" si="34"/>
        <v/>
      </c>
      <c r="M45" s="186" t="str">
        <f t="shared" si="34"/>
        <v/>
      </c>
      <c r="N45" s="186" t="str">
        <f t="shared" si="34"/>
        <v/>
      </c>
      <c r="O45" s="187">
        <f>O44/O22</f>
        <v>0.23809523809523808</v>
      </c>
    </row>
    <row r="46" spans="1:15" x14ac:dyDescent="0.25">
      <c r="A46" s="10" t="s">
        <v>60</v>
      </c>
      <c r="B46" s="81" t="s">
        <v>166</v>
      </c>
      <c r="C46" s="392">
        <v>2</v>
      </c>
      <c r="D46" s="379">
        <v>3</v>
      </c>
      <c r="E46" s="40"/>
      <c r="F46" s="40"/>
      <c r="G46" s="269"/>
      <c r="H46" s="269"/>
      <c r="I46" s="269"/>
      <c r="J46" s="269"/>
      <c r="K46" s="269"/>
      <c r="L46" s="269"/>
      <c r="M46" s="269"/>
      <c r="N46" s="304"/>
      <c r="O46" s="81">
        <f>SUM(C46:N46)</f>
        <v>5</v>
      </c>
    </row>
    <row r="47" spans="1:15" x14ac:dyDescent="0.25">
      <c r="A47" s="10" t="s">
        <v>61</v>
      </c>
      <c r="B47" s="158" t="s">
        <v>69</v>
      </c>
      <c r="C47" s="383">
        <f>C46/C22</f>
        <v>0.16666666666666666</v>
      </c>
      <c r="D47" s="383">
        <f t="shared" ref="D47" si="35">D46/D22</f>
        <v>0.33333333333333331</v>
      </c>
      <c r="E47" s="186" t="str">
        <f>IFERROR(E46/E$22,"")</f>
        <v/>
      </c>
      <c r="F47" s="186" t="str">
        <f t="shared" ref="F47:N47" si="36">IFERROR(F46/F$22,"")</f>
        <v/>
      </c>
      <c r="G47" s="186" t="str">
        <f t="shared" si="36"/>
        <v/>
      </c>
      <c r="H47" s="186" t="str">
        <f t="shared" si="36"/>
        <v/>
      </c>
      <c r="I47" s="186" t="str">
        <f t="shared" si="36"/>
        <v/>
      </c>
      <c r="J47" s="186" t="str">
        <f t="shared" si="36"/>
        <v/>
      </c>
      <c r="K47" s="186" t="str">
        <f t="shared" si="36"/>
        <v/>
      </c>
      <c r="L47" s="186" t="str">
        <f t="shared" si="36"/>
        <v/>
      </c>
      <c r="M47" s="186" t="str">
        <f t="shared" si="36"/>
        <v/>
      </c>
      <c r="N47" s="186" t="str">
        <f t="shared" si="36"/>
        <v/>
      </c>
      <c r="O47" s="187">
        <f>O46/O22</f>
        <v>0.23809523809523808</v>
      </c>
    </row>
    <row r="48" spans="1:15" x14ac:dyDescent="0.25">
      <c r="A48" s="10" t="s">
        <v>62</v>
      </c>
      <c r="B48" s="81" t="s">
        <v>306</v>
      </c>
      <c r="C48" s="392">
        <v>0</v>
      </c>
      <c r="D48" s="379">
        <v>0</v>
      </c>
      <c r="E48" s="40"/>
      <c r="F48" s="40"/>
      <c r="G48" s="269"/>
      <c r="H48" s="269"/>
      <c r="I48" s="269"/>
      <c r="J48" s="269"/>
      <c r="K48" s="269"/>
      <c r="L48" s="269"/>
      <c r="M48" s="269"/>
      <c r="N48" s="304"/>
      <c r="O48" s="81">
        <f>SUM(C48:N48)</f>
        <v>0</v>
      </c>
    </row>
    <row r="49" spans="1:15" x14ac:dyDescent="0.25">
      <c r="A49" s="10" t="s">
        <v>63</v>
      </c>
      <c r="B49" s="158" t="s">
        <v>69</v>
      </c>
      <c r="C49" s="383">
        <f>C48/C22</f>
        <v>0</v>
      </c>
      <c r="D49" s="383">
        <f t="shared" ref="D49" si="37">D48/D22</f>
        <v>0</v>
      </c>
      <c r="E49" s="186" t="str">
        <f>IFERROR(E48/E$22,"")</f>
        <v/>
      </c>
      <c r="F49" s="186" t="str">
        <f t="shared" ref="F49:N49" si="38">IFERROR(F48/F$22,"")</f>
        <v/>
      </c>
      <c r="G49" s="186" t="str">
        <f t="shared" si="38"/>
        <v/>
      </c>
      <c r="H49" s="186" t="str">
        <f t="shared" si="38"/>
        <v/>
      </c>
      <c r="I49" s="186" t="str">
        <f t="shared" si="38"/>
        <v/>
      </c>
      <c r="J49" s="186" t="str">
        <f t="shared" si="38"/>
        <v/>
      </c>
      <c r="K49" s="186" t="str">
        <f t="shared" si="38"/>
        <v/>
      </c>
      <c r="L49" s="186" t="str">
        <f t="shared" si="38"/>
        <v/>
      </c>
      <c r="M49" s="186" t="str">
        <f t="shared" si="38"/>
        <v/>
      </c>
      <c r="N49" s="186" t="str">
        <f t="shared" si="38"/>
        <v/>
      </c>
      <c r="O49" s="187">
        <f>O48/O22</f>
        <v>0</v>
      </c>
    </row>
    <row r="50" spans="1:15" x14ac:dyDescent="0.25">
      <c r="A50" s="10" t="s">
        <v>64</v>
      </c>
      <c r="B50" s="188" t="s">
        <v>168</v>
      </c>
      <c r="C50" s="384">
        <v>1</v>
      </c>
      <c r="D50" s="379">
        <v>0</v>
      </c>
      <c r="E50" s="40"/>
      <c r="F50" s="40"/>
      <c r="G50" s="269"/>
      <c r="H50" s="269"/>
      <c r="I50" s="269"/>
      <c r="J50" s="269"/>
      <c r="K50" s="269"/>
      <c r="L50" s="269"/>
      <c r="M50" s="269"/>
      <c r="N50" s="304"/>
      <c r="O50" s="81">
        <f>SUM(C50:N50)</f>
        <v>1</v>
      </c>
    </row>
    <row r="51" spans="1:15" x14ac:dyDescent="0.25">
      <c r="A51" s="10" t="s">
        <v>65</v>
      </c>
      <c r="B51" s="158" t="s">
        <v>69</v>
      </c>
      <c r="C51" s="383">
        <f>C50/C22</f>
        <v>8.3333333333333329E-2</v>
      </c>
      <c r="D51" s="383">
        <f t="shared" ref="D51" si="39">D50/D22</f>
        <v>0</v>
      </c>
      <c r="E51" s="186" t="str">
        <f>IFERROR(E50/E$22,"")</f>
        <v/>
      </c>
      <c r="F51" s="186" t="str">
        <f t="shared" ref="F51:N51" si="40">IFERROR(F50/F$22,"")</f>
        <v/>
      </c>
      <c r="G51" s="186" t="str">
        <f t="shared" si="40"/>
        <v/>
      </c>
      <c r="H51" s="186" t="str">
        <f t="shared" si="40"/>
        <v/>
      </c>
      <c r="I51" s="186" t="str">
        <f t="shared" si="40"/>
        <v/>
      </c>
      <c r="J51" s="186" t="str">
        <f t="shared" si="40"/>
        <v/>
      </c>
      <c r="K51" s="186" t="str">
        <f t="shared" si="40"/>
        <v/>
      </c>
      <c r="L51" s="186" t="str">
        <f t="shared" si="40"/>
        <v/>
      </c>
      <c r="M51" s="186" t="str">
        <f t="shared" si="40"/>
        <v/>
      </c>
      <c r="N51" s="186" t="str">
        <f t="shared" si="40"/>
        <v/>
      </c>
      <c r="O51" s="187">
        <f>O50/O22</f>
        <v>4.7619047619047616E-2</v>
      </c>
    </row>
    <row r="52" spans="1:15" ht="24.75" x14ac:dyDescent="0.25">
      <c r="A52" s="10" t="s">
        <v>155</v>
      </c>
      <c r="B52" s="188" t="s">
        <v>169</v>
      </c>
      <c r="C52" s="392">
        <v>0</v>
      </c>
      <c r="D52" s="379">
        <v>0</v>
      </c>
      <c r="E52" s="40"/>
      <c r="F52" s="40"/>
      <c r="G52" s="269"/>
      <c r="H52" s="269"/>
      <c r="I52" s="269"/>
      <c r="J52" s="269"/>
      <c r="K52" s="269"/>
      <c r="L52" s="269"/>
      <c r="M52" s="269"/>
      <c r="N52" s="304"/>
      <c r="O52" s="81">
        <f>SUM(C52:N52)</f>
        <v>0</v>
      </c>
    </row>
    <row r="53" spans="1:15" x14ac:dyDescent="0.25">
      <c r="A53" s="10" t="s">
        <v>66</v>
      </c>
      <c r="B53" s="158" t="s">
        <v>69</v>
      </c>
      <c r="C53" s="383">
        <f>C52/C22</f>
        <v>0</v>
      </c>
      <c r="D53" s="383">
        <f t="shared" ref="D53" si="41">D52/D22</f>
        <v>0</v>
      </c>
      <c r="E53" s="186" t="str">
        <f>IFERROR(E52/E$22,"")</f>
        <v/>
      </c>
      <c r="F53" s="186" t="str">
        <f t="shared" ref="F53:N53" si="42">IFERROR(F52/F$22,"")</f>
        <v/>
      </c>
      <c r="G53" s="186" t="str">
        <f t="shared" si="42"/>
        <v/>
      </c>
      <c r="H53" s="186" t="str">
        <f t="shared" si="42"/>
        <v/>
      </c>
      <c r="I53" s="186" t="str">
        <f t="shared" si="42"/>
        <v/>
      </c>
      <c r="J53" s="186" t="str">
        <f t="shared" si="42"/>
        <v/>
      </c>
      <c r="K53" s="186" t="str">
        <f t="shared" si="42"/>
        <v/>
      </c>
      <c r="L53" s="186" t="str">
        <f t="shared" si="42"/>
        <v/>
      </c>
      <c r="M53" s="186" t="str">
        <f t="shared" si="42"/>
        <v/>
      </c>
      <c r="N53" s="186" t="str">
        <f t="shared" si="42"/>
        <v/>
      </c>
      <c r="O53" s="187">
        <f>O52/O22</f>
        <v>0</v>
      </c>
    </row>
    <row r="54" spans="1:15" x14ac:dyDescent="0.25">
      <c r="A54" s="10" t="s">
        <v>72</v>
      </c>
      <c r="B54" s="81" t="s">
        <v>290</v>
      </c>
      <c r="C54" s="384">
        <v>0</v>
      </c>
      <c r="D54" s="379">
        <v>0</v>
      </c>
      <c r="E54" s="40"/>
      <c r="F54" s="40"/>
      <c r="G54" s="269"/>
      <c r="H54" s="269"/>
      <c r="I54" s="269"/>
      <c r="J54" s="269"/>
      <c r="K54" s="269"/>
      <c r="L54" s="269"/>
      <c r="M54" s="269"/>
      <c r="N54" s="304"/>
      <c r="O54" s="81">
        <f>SUM(C54:N54)</f>
        <v>0</v>
      </c>
    </row>
    <row r="55" spans="1:15" ht="15.75" thickBot="1" x14ac:dyDescent="0.3">
      <c r="A55" s="10" t="s">
        <v>73</v>
      </c>
      <c r="B55" s="161" t="s">
        <v>69</v>
      </c>
      <c r="C55" s="390">
        <f>C54/C22</f>
        <v>0</v>
      </c>
      <c r="D55" s="388">
        <f t="shared" ref="D55" si="43">D54/D22</f>
        <v>0</v>
      </c>
      <c r="E55" s="186" t="str">
        <f>IFERROR(E54/E$22,"")</f>
        <v/>
      </c>
      <c r="F55" s="186" t="str">
        <f t="shared" ref="F55:N55" si="44">IFERROR(F54/F$22,"")</f>
        <v/>
      </c>
      <c r="G55" s="186" t="str">
        <f t="shared" si="44"/>
        <v/>
      </c>
      <c r="H55" s="186" t="str">
        <f t="shared" si="44"/>
        <v/>
      </c>
      <c r="I55" s="186" t="str">
        <f t="shared" si="44"/>
        <v/>
      </c>
      <c r="J55" s="186" t="str">
        <f t="shared" si="44"/>
        <v/>
      </c>
      <c r="K55" s="186" t="str">
        <f t="shared" si="44"/>
        <v/>
      </c>
      <c r="L55" s="186" t="str">
        <f t="shared" si="44"/>
        <v/>
      </c>
      <c r="M55" s="186" t="str">
        <f t="shared" si="44"/>
        <v/>
      </c>
      <c r="N55" s="186" t="str">
        <f t="shared" si="44"/>
        <v/>
      </c>
      <c r="O55" s="194">
        <f>O54/O22</f>
        <v>0</v>
      </c>
    </row>
    <row r="56" spans="1:15" ht="20.100000000000001" customHeight="1" thickBot="1" x14ac:dyDescent="0.3">
      <c r="A56" s="21" t="s">
        <v>332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" thickBot="1" x14ac:dyDescent="0.3">
      <c r="A57" s="59" t="s">
        <v>6</v>
      </c>
      <c r="B57" s="53" t="s">
        <v>0</v>
      </c>
      <c r="C57" s="54" t="s">
        <v>372</v>
      </c>
      <c r="D57" s="54" t="s">
        <v>373</v>
      </c>
      <c r="E57" s="54" t="s">
        <v>374</v>
      </c>
      <c r="F57" s="340" t="s">
        <v>375</v>
      </c>
      <c r="G57" s="54" t="s">
        <v>376</v>
      </c>
      <c r="H57" s="54" t="s">
        <v>377</v>
      </c>
      <c r="I57" s="54" t="s">
        <v>378</v>
      </c>
      <c r="J57" s="54" t="s">
        <v>379</v>
      </c>
      <c r="K57" s="54" t="s">
        <v>380</v>
      </c>
      <c r="L57" s="54" t="s">
        <v>381</v>
      </c>
      <c r="M57" s="54" t="s">
        <v>382</v>
      </c>
      <c r="N57" s="54" t="s">
        <v>383</v>
      </c>
      <c r="O57" s="172" t="s">
        <v>105</v>
      </c>
    </row>
    <row r="58" spans="1:15" ht="15.75" thickBot="1" x14ac:dyDescent="0.3">
      <c r="A58" s="29" t="s">
        <v>74</v>
      </c>
      <c r="B58" s="26" t="s">
        <v>292</v>
      </c>
      <c r="C58" s="389">
        <v>8</v>
      </c>
      <c r="D58" s="389">
        <v>4</v>
      </c>
      <c r="E58" s="17"/>
      <c r="F58" s="17"/>
      <c r="G58" s="272"/>
      <c r="H58" s="272"/>
      <c r="I58" s="272"/>
      <c r="J58" s="272"/>
      <c r="K58" s="272"/>
      <c r="L58" s="272"/>
      <c r="M58" s="272"/>
      <c r="N58" s="272"/>
      <c r="O58" s="26">
        <f>SUM(C58:N58)</f>
        <v>12</v>
      </c>
    </row>
    <row r="59" spans="1:15" x14ac:dyDescent="0.25">
      <c r="A59" s="29" t="s">
        <v>75</v>
      </c>
      <c r="B59" s="196" t="s">
        <v>297</v>
      </c>
      <c r="C59" s="382">
        <v>2</v>
      </c>
      <c r="D59" s="377">
        <v>3</v>
      </c>
      <c r="E59" s="177"/>
      <c r="F59" s="177"/>
      <c r="G59" s="268"/>
      <c r="H59" s="268"/>
      <c r="I59" s="268"/>
      <c r="J59" s="268"/>
      <c r="K59" s="268"/>
      <c r="L59" s="268"/>
      <c r="M59" s="268"/>
      <c r="N59" s="303"/>
      <c r="O59" s="27">
        <f>SUM(C59:N59)</f>
        <v>5</v>
      </c>
    </row>
    <row r="60" spans="1:15" x14ac:dyDescent="0.25">
      <c r="A60" s="29" t="s">
        <v>76</v>
      </c>
      <c r="B60" s="195" t="s">
        <v>80</v>
      </c>
      <c r="C60" s="383">
        <f>C59/C58</f>
        <v>0.25</v>
      </c>
      <c r="D60" s="383">
        <f t="shared" ref="D60" si="45">D59/D58</f>
        <v>0.75</v>
      </c>
      <c r="E60" s="186" t="str">
        <f>IFERROR(E59/E$58,"")</f>
        <v/>
      </c>
      <c r="F60" s="186" t="str">
        <f t="shared" ref="F60:N60" si="46">IFERROR(F59/F$58,"")</f>
        <v/>
      </c>
      <c r="G60" s="186" t="str">
        <f t="shared" si="46"/>
        <v/>
      </c>
      <c r="H60" s="186" t="str">
        <f t="shared" si="46"/>
        <v/>
      </c>
      <c r="I60" s="186" t="str">
        <f t="shared" si="46"/>
        <v/>
      </c>
      <c r="J60" s="186" t="str">
        <f t="shared" si="46"/>
        <v/>
      </c>
      <c r="K60" s="186" t="str">
        <f t="shared" si="46"/>
        <v/>
      </c>
      <c r="L60" s="186" t="str">
        <f t="shared" si="46"/>
        <v/>
      </c>
      <c r="M60" s="186" t="str">
        <f t="shared" si="46"/>
        <v/>
      </c>
      <c r="N60" s="186" t="str">
        <f t="shared" si="46"/>
        <v/>
      </c>
      <c r="O60" s="232">
        <f>O59/O58</f>
        <v>0.41666666666666669</v>
      </c>
    </row>
    <row r="61" spans="1:15" x14ac:dyDescent="0.25">
      <c r="A61" s="29" t="s">
        <v>87</v>
      </c>
      <c r="B61" s="197" t="s">
        <v>78</v>
      </c>
      <c r="C61" s="384">
        <v>5</v>
      </c>
      <c r="D61" s="379">
        <v>3</v>
      </c>
      <c r="E61" s="40"/>
      <c r="F61" s="40"/>
      <c r="G61" s="269"/>
      <c r="H61" s="269"/>
      <c r="I61" s="269"/>
      <c r="J61" s="269"/>
      <c r="K61" s="269"/>
      <c r="L61" s="269"/>
      <c r="M61" s="269"/>
      <c r="N61" s="304"/>
      <c r="O61" s="198">
        <f>SUM(C61:N61)</f>
        <v>8</v>
      </c>
    </row>
    <row r="62" spans="1:15" x14ac:dyDescent="0.25">
      <c r="A62" s="29" t="s">
        <v>88</v>
      </c>
      <c r="B62" s="195" t="s">
        <v>80</v>
      </c>
      <c r="C62" s="383">
        <f>C61/C58</f>
        <v>0.625</v>
      </c>
      <c r="D62" s="383">
        <f t="shared" ref="D62" si="47">D61/D58</f>
        <v>0.75</v>
      </c>
      <c r="E62" s="186" t="str">
        <f>IFERROR(E61/E$58,"")</f>
        <v/>
      </c>
      <c r="F62" s="186" t="str">
        <f t="shared" ref="F62:N62" si="48">IFERROR(F61/F$58,"")</f>
        <v/>
      </c>
      <c r="G62" s="186" t="str">
        <f t="shared" si="48"/>
        <v/>
      </c>
      <c r="H62" s="186" t="str">
        <f t="shared" si="48"/>
        <v/>
      </c>
      <c r="I62" s="186" t="str">
        <f t="shared" si="48"/>
        <v/>
      </c>
      <c r="J62" s="186" t="str">
        <f t="shared" si="48"/>
        <v/>
      </c>
      <c r="K62" s="186" t="str">
        <f t="shared" si="48"/>
        <v/>
      </c>
      <c r="L62" s="186" t="str">
        <f t="shared" si="48"/>
        <v/>
      </c>
      <c r="M62" s="186" t="str">
        <f t="shared" si="48"/>
        <v/>
      </c>
      <c r="N62" s="186" t="str">
        <f t="shared" si="48"/>
        <v/>
      </c>
      <c r="O62" s="232">
        <f>O61/O58</f>
        <v>0.66666666666666663</v>
      </c>
    </row>
    <row r="63" spans="1:15" x14ac:dyDescent="0.25">
      <c r="A63" s="29" t="s">
        <v>89</v>
      </c>
      <c r="B63" s="197" t="s">
        <v>300</v>
      </c>
      <c r="C63" s="384">
        <v>1</v>
      </c>
      <c r="D63" s="379">
        <v>2</v>
      </c>
      <c r="E63" s="40"/>
      <c r="F63" s="40"/>
      <c r="G63" s="269"/>
      <c r="H63" s="269"/>
      <c r="I63" s="269"/>
      <c r="J63" s="269"/>
      <c r="K63" s="269"/>
      <c r="L63" s="269"/>
      <c r="M63" s="269"/>
      <c r="N63" s="304"/>
      <c r="O63" s="198">
        <f>SUM(C63:N63)</f>
        <v>3</v>
      </c>
    </row>
    <row r="64" spans="1:15" x14ac:dyDescent="0.25">
      <c r="A64" s="29" t="s">
        <v>90</v>
      </c>
      <c r="B64" s="184" t="s">
        <v>80</v>
      </c>
      <c r="C64" s="383">
        <f>C63/C58</f>
        <v>0.125</v>
      </c>
      <c r="D64" s="383">
        <f t="shared" ref="D64" si="49">D63/D58</f>
        <v>0.5</v>
      </c>
      <c r="E64" s="186" t="str">
        <f>IFERROR(E63/E$58,"")</f>
        <v/>
      </c>
      <c r="F64" s="186" t="str">
        <f t="shared" ref="F64:N64" si="50">IFERROR(F63/F$58,"")</f>
        <v/>
      </c>
      <c r="G64" s="186" t="str">
        <f t="shared" si="50"/>
        <v/>
      </c>
      <c r="H64" s="186" t="str">
        <f t="shared" si="50"/>
        <v/>
      </c>
      <c r="I64" s="186" t="str">
        <f t="shared" si="50"/>
        <v/>
      </c>
      <c r="J64" s="186" t="str">
        <f t="shared" si="50"/>
        <v/>
      </c>
      <c r="K64" s="186" t="str">
        <f t="shared" si="50"/>
        <v/>
      </c>
      <c r="L64" s="186" t="str">
        <f t="shared" si="50"/>
        <v/>
      </c>
      <c r="M64" s="186" t="str">
        <f t="shared" si="50"/>
        <v/>
      </c>
      <c r="N64" s="186" t="str">
        <f t="shared" si="50"/>
        <v/>
      </c>
      <c r="O64" s="232">
        <f>O63/O58</f>
        <v>0.25</v>
      </c>
    </row>
    <row r="65" spans="1:15" x14ac:dyDescent="0.25">
      <c r="A65" s="29" t="s">
        <v>91</v>
      </c>
      <c r="B65" s="197" t="s">
        <v>301</v>
      </c>
      <c r="C65" s="379">
        <f t="shared" ref="C65" si="51">C61-C67</f>
        <v>5</v>
      </c>
      <c r="D65" s="379">
        <f t="shared" ref="D65" si="52">D61-D67</f>
        <v>2</v>
      </c>
      <c r="E65" s="40"/>
      <c r="F65" s="40"/>
      <c r="G65" s="269"/>
      <c r="H65" s="269"/>
      <c r="I65" s="269"/>
      <c r="J65" s="269"/>
      <c r="K65" s="269"/>
      <c r="L65" s="269"/>
      <c r="M65" s="269"/>
      <c r="N65" s="304"/>
      <c r="O65" s="198">
        <f>SUM(C65:N65)</f>
        <v>7</v>
      </c>
    </row>
    <row r="66" spans="1:15" ht="15.75" thickBot="1" x14ac:dyDescent="0.3">
      <c r="A66" s="29" t="s">
        <v>92</v>
      </c>
      <c r="B66" s="199" t="s">
        <v>80</v>
      </c>
      <c r="C66" s="406">
        <f t="shared" ref="C66" si="53">D65/C58</f>
        <v>0.25</v>
      </c>
      <c r="D66" s="385">
        <f t="shared" ref="D66" si="54">E65/D58</f>
        <v>0</v>
      </c>
      <c r="E66" s="186" t="str">
        <f>IFERROR(E65/E$58,"")</f>
        <v/>
      </c>
      <c r="F66" s="186" t="str">
        <f t="shared" ref="F66:N66" si="55">IFERROR(F65/F$58,"")</f>
        <v/>
      </c>
      <c r="G66" s="186" t="str">
        <f t="shared" si="55"/>
        <v/>
      </c>
      <c r="H66" s="186" t="str">
        <f t="shared" si="55"/>
        <v/>
      </c>
      <c r="I66" s="186" t="str">
        <f t="shared" si="55"/>
        <v/>
      </c>
      <c r="J66" s="186" t="str">
        <f t="shared" si="55"/>
        <v/>
      </c>
      <c r="K66" s="186" t="str">
        <f t="shared" si="55"/>
        <v/>
      </c>
      <c r="L66" s="186" t="str">
        <f t="shared" si="55"/>
        <v/>
      </c>
      <c r="M66" s="186" t="str">
        <f t="shared" si="55"/>
        <v/>
      </c>
      <c r="N66" s="186" t="str">
        <f t="shared" si="55"/>
        <v/>
      </c>
      <c r="O66" s="233">
        <f>O65/O58</f>
        <v>0.58333333333333337</v>
      </c>
    </row>
    <row r="67" spans="1:15" ht="15.75" thickTop="1" x14ac:dyDescent="0.25">
      <c r="A67" s="29" t="s">
        <v>93</v>
      </c>
      <c r="B67" s="210" t="s">
        <v>302</v>
      </c>
      <c r="C67" s="407">
        <f>C69+C71+C73+C75+C77</f>
        <v>0</v>
      </c>
      <c r="D67" s="407">
        <f>D69+D71+D73+D75+D77</f>
        <v>1</v>
      </c>
      <c r="E67" s="191"/>
      <c r="F67" s="191"/>
      <c r="G67" s="344"/>
      <c r="H67" s="344"/>
      <c r="I67" s="344"/>
      <c r="J67" s="344"/>
      <c r="K67" s="344"/>
      <c r="L67" s="344"/>
      <c r="M67" s="344"/>
      <c r="N67" s="374"/>
      <c r="O67" s="209">
        <f>SUM(C67:N67)</f>
        <v>1</v>
      </c>
    </row>
    <row r="68" spans="1:15" ht="15.75" thickBot="1" x14ac:dyDescent="0.3">
      <c r="A68" s="29" t="s">
        <v>94</v>
      </c>
      <c r="B68" s="199" t="s">
        <v>80</v>
      </c>
      <c r="C68" s="406">
        <f>C67/C58</f>
        <v>0</v>
      </c>
      <c r="D68" s="411">
        <f t="shared" ref="D68" si="56">D67/D58</f>
        <v>0.25</v>
      </c>
      <c r="E68" s="186" t="str">
        <f>IFERROR(E67/E$58,"")</f>
        <v/>
      </c>
      <c r="F68" s="186" t="str">
        <f t="shared" ref="F68:N68" si="57">IFERROR(F67/F$58,"")</f>
        <v/>
      </c>
      <c r="G68" s="186" t="str">
        <f t="shared" si="57"/>
        <v/>
      </c>
      <c r="H68" s="186" t="str">
        <f t="shared" si="57"/>
        <v/>
      </c>
      <c r="I68" s="186" t="str">
        <f t="shared" si="57"/>
        <v/>
      </c>
      <c r="J68" s="186" t="str">
        <f t="shared" si="57"/>
        <v/>
      </c>
      <c r="K68" s="186" t="str">
        <f t="shared" si="57"/>
        <v/>
      </c>
      <c r="L68" s="186" t="str">
        <f t="shared" si="57"/>
        <v/>
      </c>
      <c r="M68" s="186" t="str">
        <f t="shared" si="57"/>
        <v/>
      </c>
      <c r="N68" s="186" t="str">
        <f t="shared" si="57"/>
        <v/>
      </c>
      <c r="O68" s="233">
        <f>O67/O58</f>
        <v>8.3333333333333329E-2</v>
      </c>
    </row>
    <row r="69" spans="1:15" ht="15.75" thickTop="1" x14ac:dyDescent="0.25">
      <c r="A69" s="29" t="s">
        <v>95</v>
      </c>
      <c r="B69" s="200" t="s">
        <v>307</v>
      </c>
      <c r="C69" s="409">
        <v>0</v>
      </c>
      <c r="D69" s="410">
        <v>0</v>
      </c>
      <c r="E69" s="201"/>
      <c r="F69" s="201"/>
      <c r="G69" s="342"/>
      <c r="H69" s="342"/>
      <c r="I69" s="342"/>
      <c r="J69" s="342"/>
      <c r="K69" s="342"/>
      <c r="L69" s="342"/>
      <c r="M69" s="342"/>
      <c r="N69" s="375"/>
      <c r="O69" s="28">
        <f>SUM(C69:N69)</f>
        <v>0</v>
      </c>
    </row>
    <row r="70" spans="1:15" x14ac:dyDescent="0.25">
      <c r="A70" s="29" t="s">
        <v>96</v>
      </c>
      <c r="B70" s="195" t="s">
        <v>80</v>
      </c>
      <c r="C70" s="405">
        <f>C69/C58</f>
        <v>0</v>
      </c>
      <c r="D70" s="383">
        <f t="shared" ref="D70" si="58">D69/D58</f>
        <v>0</v>
      </c>
      <c r="E70" s="186" t="str">
        <f>IFERROR(E69/E$58,"")</f>
        <v/>
      </c>
      <c r="F70" s="186" t="str">
        <f t="shared" ref="F70:N70" si="59">IFERROR(F69/F$58,"")</f>
        <v/>
      </c>
      <c r="G70" s="186" t="str">
        <f t="shared" si="59"/>
        <v/>
      </c>
      <c r="H70" s="186" t="str">
        <f t="shared" si="59"/>
        <v/>
      </c>
      <c r="I70" s="186" t="str">
        <f t="shared" si="59"/>
        <v/>
      </c>
      <c r="J70" s="186" t="str">
        <f t="shared" si="59"/>
        <v/>
      </c>
      <c r="K70" s="186" t="str">
        <f t="shared" si="59"/>
        <v/>
      </c>
      <c r="L70" s="186" t="str">
        <f t="shared" si="59"/>
        <v/>
      </c>
      <c r="M70" s="186" t="str">
        <f t="shared" si="59"/>
        <v/>
      </c>
      <c r="N70" s="186" t="str">
        <f t="shared" si="59"/>
        <v/>
      </c>
      <c r="O70" s="232">
        <f>O69/O58</f>
        <v>0</v>
      </c>
    </row>
    <row r="71" spans="1:15" x14ac:dyDescent="0.25">
      <c r="A71" s="29" t="s">
        <v>97</v>
      </c>
      <c r="B71" s="200" t="s">
        <v>308</v>
      </c>
      <c r="C71" s="408">
        <v>0</v>
      </c>
      <c r="D71" s="410">
        <v>0</v>
      </c>
      <c r="E71" s="201"/>
      <c r="F71" s="201"/>
      <c r="G71" s="342"/>
      <c r="H71" s="342"/>
      <c r="I71" s="342"/>
      <c r="J71" s="342"/>
      <c r="K71" s="342"/>
      <c r="L71" s="342"/>
      <c r="M71" s="342"/>
      <c r="N71" s="375"/>
      <c r="O71" s="28">
        <f>SUM(C71:N71)</f>
        <v>0</v>
      </c>
    </row>
    <row r="72" spans="1:15" x14ac:dyDescent="0.25">
      <c r="A72" s="29" t="s">
        <v>98</v>
      </c>
      <c r="B72" s="184" t="s">
        <v>80</v>
      </c>
      <c r="C72" s="383">
        <f>C71/C58</f>
        <v>0</v>
      </c>
      <c r="D72" s="383">
        <f t="shared" ref="D72" si="60">D71/D58</f>
        <v>0</v>
      </c>
      <c r="E72" s="186" t="str">
        <f>IFERROR(E71/E$58,"")</f>
        <v/>
      </c>
      <c r="F72" s="186" t="str">
        <f t="shared" ref="F72:N72" si="61">IFERROR(F71/F$58,"")</f>
        <v/>
      </c>
      <c r="G72" s="186" t="str">
        <f t="shared" si="61"/>
        <v/>
      </c>
      <c r="H72" s="186" t="str">
        <f t="shared" si="61"/>
        <v/>
      </c>
      <c r="I72" s="186" t="str">
        <f t="shared" si="61"/>
        <v/>
      </c>
      <c r="J72" s="186" t="str">
        <f t="shared" si="61"/>
        <v/>
      </c>
      <c r="K72" s="186" t="str">
        <f t="shared" si="61"/>
        <v/>
      </c>
      <c r="L72" s="186" t="str">
        <f t="shared" si="61"/>
        <v/>
      </c>
      <c r="M72" s="186" t="str">
        <f t="shared" si="61"/>
        <v/>
      </c>
      <c r="N72" s="186" t="str">
        <f t="shared" si="61"/>
        <v/>
      </c>
      <c r="O72" s="232">
        <f>O71/O58</f>
        <v>0</v>
      </c>
    </row>
    <row r="73" spans="1:15" ht="23.25" x14ac:dyDescent="0.25">
      <c r="A73" s="29" t="s">
        <v>99</v>
      </c>
      <c r="B73" s="202" t="s">
        <v>303</v>
      </c>
      <c r="C73" s="384">
        <v>0</v>
      </c>
      <c r="D73" s="379">
        <v>0</v>
      </c>
      <c r="E73" s="40"/>
      <c r="F73" s="40"/>
      <c r="G73" s="269"/>
      <c r="H73" s="269"/>
      <c r="I73" s="269"/>
      <c r="J73" s="269"/>
      <c r="K73" s="269"/>
      <c r="L73" s="269"/>
      <c r="M73" s="269"/>
      <c r="N73" s="304"/>
      <c r="O73" s="198">
        <f>SUM(C73:N73)</f>
        <v>0</v>
      </c>
    </row>
    <row r="74" spans="1:15" x14ac:dyDescent="0.25">
      <c r="A74" s="29" t="s">
        <v>100</v>
      </c>
      <c r="B74" s="184" t="s">
        <v>80</v>
      </c>
      <c r="C74" s="383">
        <f>C73/C58</f>
        <v>0</v>
      </c>
      <c r="D74" s="383">
        <f t="shared" ref="D74" si="62">D73/D58</f>
        <v>0</v>
      </c>
      <c r="E74" s="186" t="str">
        <f>IFERROR(E73/E$58,"")</f>
        <v/>
      </c>
      <c r="F74" s="186" t="str">
        <f t="shared" ref="F74:N74" si="63">IFERROR(F73/F$58,"")</f>
        <v/>
      </c>
      <c r="G74" s="186" t="str">
        <f t="shared" si="63"/>
        <v/>
      </c>
      <c r="H74" s="186" t="str">
        <f t="shared" si="63"/>
        <v/>
      </c>
      <c r="I74" s="186" t="str">
        <f t="shared" si="63"/>
        <v/>
      </c>
      <c r="J74" s="186" t="str">
        <f t="shared" si="63"/>
        <v/>
      </c>
      <c r="K74" s="186" t="str">
        <f t="shared" si="63"/>
        <v/>
      </c>
      <c r="L74" s="186" t="str">
        <f t="shared" si="63"/>
        <v/>
      </c>
      <c r="M74" s="186" t="str">
        <f t="shared" si="63"/>
        <v/>
      </c>
      <c r="N74" s="186" t="str">
        <f t="shared" si="63"/>
        <v/>
      </c>
      <c r="O74" s="232">
        <f>O73/O58</f>
        <v>0</v>
      </c>
    </row>
    <row r="75" spans="1:15" ht="23.25" x14ac:dyDescent="0.25">
      <c r="A75" s="29" t="s">
        <v>101</v>
      </c>
      <c r="B75" s="202" t="s">
        <v>304</v>
      </c>
      <c r="C75" s="392">
        <v>0</v>
      </c>
      <c r="D75" s="379">
        <v>1</v>
      </c>
      <c r="E75" s="40"/>
      <c r="F75" s="40"/>
      <c r="G75" s="269"/>
      <c r="H75" s="269"/>
      <c r="I75" s="269"/>
      <c r="J75" s="269"/>
      <c r="K75" s="269"/>
      <c r="L75" s="269"/>
      <c r="M75" s="269"/>
      <c r="N75" s="304"/>
      <c r="O75" s="198">
        <f>SUM(C75:N75)</f>
        <v>1</v>
      </c>
    </row>
    <row r="76" spans="1:15" x14ac:dyDescent="0.25">
      <c r="A76" s="29" t="s">
        <v>102</v>
      </c>
      <c r="B76" s="184" t="s">
        <v>80</v>
      </c>
      <c r="C76" s="383">
        <f>C75/C58</f>
        <v>0</v>
      </c>
      <c r="D76" s="383">
        <f t="shared" ref="D76" si="64">D75/D58</f>
        <v>0.25</v>
      </c>
      <c r="E76" s="186" t="str">
        <f>IFERROR(E75/E$58,"")</f>
        <v/>
      </c>
      <c r="F76" s="186" t="str">
        <f t="shared" ref="F76:N76" si="65">IFERROR(F75/F$58,"")</f>
        <v/>
      </c>
      <c r="G76" s="186" t="str">
        <f t="shared" si="65"/>
        <v/>
      </c>
      <c r="H76" s="186" t="str">
        <f t="shared" si="65"/>
        <v/>
      </c>
      <c r="I76" s="186" t="str">
        <f t="shared" si="65"/>
        <v/>
      </c>
      <c r="J76" s="186" t="str">
        <f t="shared" si="65"/>
        <v/>
      </c>
      <c r="K76" s="186" t="str">
        <f t="shared" si="65"/>
        <v/>
      </c>
      <c r="L76" s="186" t="str">
        <f t="shared" si="65"/>
        <v/>
      </c>
      <c r="M76" s="186" t="str">
        <f t="shared" si="65"/>
        <v/>
      </c>
      <c r="N76" s="186" t="str">
        <f t="shared" si="65"/>
        <v/>
      </c>
      <c r="O76" s="232">
        <f>O75/O58</f>
        <v>8.3333333333333329E-2</v>
      </c>
    </row>
    <row r="77" spans="1:15" x14ac:dyDescent="0.25">
      <c r="A77" s="29" t="s">
        <v>103</v>
      </c>
      <c r="B77" s="202" t="s">
        <v>305</v>
      </c>
      <c r="C77" s="392">
        <v>0</v>
      </c>
      <c r="D77" s="379">
        <v>0</v>
      </c>
      <c r="E77" s="40"/>
      <c r="F77" s="40"/>
      <c r="G77" s="269"/>
      <c r="H77" s="269"/>
      <c r="I77" s="269"/>
      <c r="J77" s="269"/>
      <c r="K77" s="269"/>
      <c r="L77" s="269"/>
      <c r="M77" s="269"/>
      <c r="N77" s="304"/>
      <c r="O77" s="198">
        <f>SUM(C77:N77)</f>
        <v>0</v>
      </c>
    </row>
    <row r="78" spans="1:15" x14ac:dyDescent="0.25">
      <c r="A78" s="29" t="s">
        <v>104</v>
      </c>
      <c r="B78" s="184" t="s">
        <v>80</v>
      </c>
      <c r="C78" s="383">
        <f>C77/C58</f>
        <v>0</v>
      </c>
      <c r="D78" s="383">
        <f t="shared" ref="D78" si="66">D77/D58</f>
        <v>0</v>
      </c>
      <c r="E78" s="186" t="str">
        <f>IFERROR(E77/E$58,"")</f>
        <v/>
      </c>
      <c r="F78" s="186" t="str">
        <f t="shared" ref="F78:N78" si="67">IFERROR(F77/F$58,"")</f>
        <v/>
      </c>
      <c r="G78" s="186" t="str">
        <f t="shared" si="67"/>
        <v/>
      </c>
      <c r="H78" s="186" t="str">
        <f t="shared" si="67"/>
        <v/>
      </c>
      <c r="I78" s="186" t="str">
        <f t="shared" si="67"/>
        <v/>
      </c>
      <c r="J78" s="186" t="str">
        <f t="shared" si="67"/>
        <v/>
      </c>
      <c r="K78" s="186" t="str">
        <f t="shared" si="67"/>
        <v/>
      </c>
      <c r="L78" s="186" t="str">
        <f t="shared" si="67"/>
        <v/>
      </c>
      <c r="M78" s="186" t="str">
        <f t="shared" si="67"/>
        <v/>
      </c>
      <c r="N78" s="186" t="str">
        <f t="shared" si="67"/>
        <v/>
      </c>
      <c r="O78" s="232">
        <f>O77/O58</f>
        <v>0</v>
      </c>
    </row>
    <row r="79" spans="1:15" x14ac:dyDescent="0.25">
      <c r="A79" s="29" t="s">
        <v>156</v>
      </c>
      <c r="B79" s="197" t="s">
        <v>79</v>
      </c>
      <c r="C79" s="384">
        <v>0</v>
      </c>
      <c r="D79" s="379">
        <v>0</v>
      </c>
      <c r="E79" s="40"/>
      <c r="F79" s="40"/>
      <c r="G79" s="269"/>
      <c r="H79" s="269"/>
      <c r="I79" s="269"/>
      <c r="J79" s="269"/>
      <c r="K79" s="269"/>
      <c r="L79" s="269"/>
      <c r="M79" s="269"/>
      <c r="N79" s="304"/>
      <c r="O79" s="198">
        <f>SUM(C79:N79)</f>
        <v>0</v>
      </c>
    </row>
    <row r="80" spans="1:15" x14ac:dyDescent="0.25">
      <c r="A80" s="29" t="s">
        <v>157</v>
      </c>
      <c r="B80" s="184" t="s">
        <v>80</v>
      </c>
      <c r="C80" s="383">
        <f>C79/C58</f>
        <v>0</v>
      </c>
      <c r="D80" s="383">
        <f t="shared" ref="D80" si="68">D79/D58</f>
        <v>0</v>
      </c>
      <c r="E80" s="186" t="str">
        <f>IFERROR(E79/E$58,"")</f>
        <v/>
      </c>
      <c r="F80" s="186" t="str">
        <f t="shared" ref="F80:N80" si="69">IFERROR(F79/F$58,"")</f>
        <v/>
      </c>
      <c r="G80" s="186" t="str">
        <f t="shared" si="69"/>
        <v/>
      </c>
      <c r="H80" s="186" t="str">
        <f t="shared" si="69"/>
        <v/>
      </c>
      <c r="I80" s="186" t="str">
        <f t="shared" si="69"/>
        <v/>
      </c>
      <c r="J80" s="186" t="str">
        <f t="shared" si="69"/>
        <v/>
      </c>
      <c r="K80" s="186" t="str">
        <f t="shared" si="69"/>
        <v/>
      </c>
      <c r="L80" s="186" t="str">
        <f t="shared" si="69"/>
        <v/>
      </c>
      <c r="M80" s="186" t="str">
        <f t="shared" si="69"/>
        <v/>
      </c>
      <c r="N80" s="186" t="str">
        <f t="shared" si="69"/>
        <v/>
      </c>
      <c r="O80" s="232">
        <f>O79/O58</f>
        <v>0</v>
      </c>
    </row>
    <row r="81" spans="1:15" x14ac:dyDescent="0.25">
      <c r="A81" s="29" t="s">
        <v>158</v>
      </c>
      <c r="B81" s="197" t="s">
        <v>81</v>
      </c>
      <c r="C81" s="384">
        <v>0</v>
      </c>
      <c r="D81" s="379">
        <v>0</v>
      </c>
      <c r="E81" s="40"/>
      <c r="F81" s="40"/>
      <c r="G81" s="269"/>
      <c r="H81" s="269"/>
      <c r="I81" s="269"/>
      <c r="J81" s="269"/>
      <c r="K81" s="269"/>
      <c r="L81" s="269"/>
      <c r="M81" s="269"/>
      <c r="N81" s="304"/>
      <c r="O81" s="198">
        <f>SUM(C81:N81)</f>
        <v>0</v>
      </c>
    </row>
    <row r="82" spans="1:15" x14ac:dyDescent="0.25">
      <c r="A82" s="29" t="s">
        <v>159</v>
      </c>
      <c r="B82" s="184" t="s">
        <v>80</v>
      </c>
      <c r="C82" s="383">
        <f>C81/C58</f>
        <v>0</v>
      </c>
      <c r="D82" s="383">
        <f t="shared" ref="D82" si="70">D81/D58</f>
        <v>0</v>
      </c>
      <c r="E82" s="186" t="str">
        <f>IFERROR(E81/E$58,"")</f>
        <v/>
      </c>
      <c r="F82" s="186" t="str">
        <f t="shared" ref="F82:N82" si="71">IFERROR(F81/F$58,"")</f>
        <v/>
      </c>
      <c r="G82" s="186" t="str">
        <f t="shared" si="71"/>
        <v/>
      </c>
      <c r="H82" s="186" t="str">
        <f t="shared" si="71"/>
        <v/>
      </c>
      <c r="I82" s="186" t="str">
        <f t="shared" si="71"/>
        <v/>
      </c>
      <c r="J82" s="186" t="str">
        <f t="shared" si="71"/>
        <v/>
      </c>
      <c r="K82" s="186" t="str">
        <f t="shared" si="71"/>
        <v/>
      </c>
      <c r="L82" s="186" t="str">
        <f t="shared" si="71"/>
        <v/>
      </c>
      <c r="M82" s="186" t="str">
        <f t="shared" si="71"/>
        <v/>
      </c>
      <c r="N82" s="186" t="str">
        <f t="shared" si="71"/>
        <v/>
      </c>
      <c r="O82" s="232">
        <f>O81/O58</f>
        <v>0</v>
      </c>
    </row>
    <row r="83" spans="1:15" ht="24.75" x14ac:dyDescent="0.25">
      <c r="A83" s="29" t="s">
        <v>223</v>
      </c>
      <c r="B83" s="203" t="s">
        <v>82</v>
      </c>
      <c r="C83" s="384">
        <v>0</v>
      </c>
      <c r="D83" s="379">
        <v>0</v>
      </c>
      <c r="E83" s="40"/>
      <c r="F83" s="40"/>
      <c r="G83" s="269"/>
      <c r="H83" s="269"/>
      <c r="I83" s="269"/>
      <c r="J83" s="269"/>
      <c r="K83" s="269"/>
      <c r="L83" s="269"/>
      <c r="M83" s="269"/>
      <c r="N83" s="304"/>
      <c r="O83" s="198">
        <f>SUM(C83:N83)</f>
        <v>0</v>
      </c>
    </row>
    <row r="84" spans="1:15" x14ac:dyDescent="0.25">
      <c r="A84" s="29" t="s">
        <v>224</v>
      </c>
      <c r="B84" s="184" t="s">
        <v>80</v>
      </c>
      <c r="C84" s="383">
        <f>C83/C58</f>
        <v>0</v>
      </c>
      <c r="D84" s="383">
        <f t="shared" ref="D84" si="72">D83/D58</f>
        <v>0</v>
      </c>
      <c r="E84" s="186" t="str">
        <f>IFERROR(E83/E$58,"")</f>
        <v/>
      </c>
      <c r="F84" s="186" t="str">
        <f t="shared" ref="F84:N84" si="73">IFERROR(F83/F$58,"")</f>
        <v/>
      </c>
      <c r="G84" s="186" t="str">
        <f t="shared" si="73"/>
        <v/>
      </c>
      <c r="H84" s="186" t="str">
        <f t="shared" si="73"/>
        <v/>
      </c>
      <c r="I84" s="186" t="str">
        <f t="shared" si="73"/>
        <v/>
      </c>
      <c r="J84" s="186" t="str">
        <f t="shared" si="73"/>
        <v/>
      </c>
      <c r="K84" s="186" t="str">
        <f t="shared" si="73"/>
        <v/>
      </c>
      <c r="L84" s="186" t="str">
        <f t="shared" si="73"/>
        <v/>
      </c>
      <c r="M84" s="186" t="str">
        <f t="shared" si="73"/>
        <v/>
      </c>
      <c r="N84" s="186" t="str">
        <f t="shared" si="73"/>
        <v/>
      </c>
      <c r="O84" s="232">
        <f>O83/O58</f>
        <v>0</v>
      </c>
    </row>
    <row r="85" spans="1:15" ht="24" x14ac:dyDescent="0.25">
      <c r="A85" s="29" t="s">
        <v>225</v>
      </c>
      <c r="B85" s="204" t="s">
        <v>83</v>
      </c>
      <c r="C85" s="384">
        <v>0</v>
      </c>
      <c r="D85" s="379">
        <v>0</v>
      </c>
      <c r="E85" s="40"/>
      <c r="F85" s="40"/>
      <c r="G85" s="269"/>
      <c r="H85" s="269"/>
      <c r="I85" s="269"/>
      <c r="J85" s="269"/>
      <c r="K85" s="269"/>
      <c r="L85" s="269"/>
      <c r="M85" s="269"/>
      <c r="N85" s="304"/>
      <c r="O85" s="198">
        <f>SUM(C85:N85)</f>
        <v>0</v>
      </c>
    </row>
    <row r="86" spans="1:15" x14ac:dyDescent="0.25">
      <c r="A86" s="29" t="s">
        <v>226</v>
      </c>
      <c r="B86" s="184" t="s">
        <v>80</v>
      </c>
      <c r="C86" s="383">
        <f>C85/C58</f>
        <v>0</v>
      </c>
      <c r="D86" s="383">
        <f t="shared" ref="D86" si="74">D85/D58</f>
        <v>0</v>
      </c>
      <c r="E86" s="186" t="str">
        <f>IFERROR(E85/E$58,"")</f>
        <v/>
      </c>
      <c r="F86" s="186" t="str">
        <f t="shared" ref="F86:N86" si="75">IFERROR(F85/F$58,"")</f>
        <v/>
      </c>
      <c r="G86" s="186" t="str">
        <f t="shared" si="75"/>
        <v/>
      </c>
      <c r="H86" s="186" t="str">
        <f t="shared" si="75"/>
        <v/>
      </c>
      <c r="I86" s="186" t="str">
        <f t="shared" si="75"/>
        <v/>
      </c>
      <c r="J86" s="186" t="str">
        <f t="shared" si="75"/>
        <v/>
      </c>
      <c r="K86" s="186" t="str">
        <f t="shared" si="75"/>
        <v/>
      </c>
      <c r="L86" s="186" t="str">
        <f t="shared" si="75"/>
        <v/>
      </c>
      <c r="M86" s="186" t="str">
        <f t="shared" si="75"/>
        <v/>
      </c>
      <c r="N86" s="186" t="str">
        <f t="shared" si="75"/>
        <v/>
      </c>
      <c r="O86" s="232">
        <f>O85/O58</f>
        <v>0</v>
      </c>
    </row>
    <row r="87" spans="1:15" ht="24.75" x14ac:dyDescent="0.25">
      <c r="A87" s="29" t="s">
        <v>227</v>
      </c>
      <c r="B87" s="203" t="s">
        <v>84</v>
      </c>
      <c r="C87" s="384">
        <v>0</v>
      </c>
      <c r="D87" s="379">
        <v>0</v>
      </c>
      <c r="E87" s="40"/>
      <c r="F87" s="40"/>
      <c r="G87" s="269"/>
      <c r="H87" s="269"/>
      <c r="I87" s="269"/>
      <c r="J87" s="269"/>
      <c r="K87" s="269"/>
      <c r="L87" s="269"/>
      <c r="M87" s="269"/>
      <c r="N87" s="304"/>
      <c r="O87" s="198">
        <f>SUM(C87:N87)</f>
        <v>0</v>
      </c>
    </row>
    <row r="88" spans="1:15" x14ac:dyDescent="0.25">
      <c r="A88" s="29" t="s">
        <v>230</v>
      </c>
      <c r="B88" s="184" t="s">
        <v>80</v>
      </c>
      <c r="C88" s="383">
        <f>C87/C58</f>
        <v>0</v>
      </c>
      <c r="D88" s="383">
        <f t="shared" ref="D88" si="76">D87/D58</f>
        <v>0</v>
      </c>
      <c r="E88" s="186" t="str">
        <f>IFERROR(E87/E$58,"")</f>
        <v/>
      </c>
      <c r="F88" s="186" t="str">
        <f t="shared" ref="F88:N88" si="77">IFERROR(F87/F$58,"")</f>
        <v/>
      </c>
      <c r="G88" s="186" t="str">
        <f t="shared" si="77"/>
        <v/>
      </c>
      <c r="H88" s="186" t="str">
        <f t="shared" si="77"/>
        <v/>
      </c>
      <c r="I88" s="186" t="str">
        <f t="shared" si="77"/>
        <v/>
      </c>
      <c r="J88" s="186" t="str">
        <f t="shared" si="77"/>
        <v/>
      </c>
      <c r="K88" s="186" t="str">
        <f t="shared" si="77"/>
        <v/>
      </c>
      <c r="L88" s="186" t="str">
        <f t="shared" si="77"/>
        <v/>
      </c>
      <c r="M88" s="186" t="str">
        <f t="shared" si="77"/>
        <v/>
      </c>
      <c r="N88" s="186" t="str">
        <f t="shared" si="77"/>
        <v/>
      </c>
      <c r="O88" s="232">
        <f>O87/O58</f>
        <v>0</v>
      </c>
    </row>
    <row r="89" spans="1:15" ht="24.75" x14ac:dyDescent="0.25">
      <c r="A89" s="29" t="s">
        <v>231</v>
      </c>
      <c r="B89" s="203" t="s">
        <v>293</v>
      </c>
      <c r="C89" s="384">
        <v>1</v>
      </c>
      <c r="D89" s="379">
        <v>1</v>
      </c>
      <c r="E89" s="40"/>
      <c r="F89" s="40"/>
      <c r="G89" s="269"/>
      <c r="H89" s="269"/>
      <c r="I89" s="269"/>
      <c r="J89" s="269"/>
      <c r="K89" s="269"/>
      <c r="L89" s="269"/>
      <c r="M89" s="269"/>
      <c r="N89" s="304"/>
      <c r="O89" s="198">
        <f>SUM(C89:N89)</f>
        <v>2</v>
      </c>
    </row>
    <row r="90" spans="1:15" x14ac:dyDescent="0.25">
      <c r="A90" s="29" t="s">
        <v>233</v>
      </c>
      <c r="B90" s="184" t="s">
        <v>80</v>
      </c>
      <c r="C90" s="383">
        <f>C89/C58</f>
        <v>0.125</v>
      </c>
      <c r="D90" s="383">
        <f t="shared" ref="D90" si="78">D89/D58</f>
        <v>0.25</v>
      </c>
      <c r="E90" s="186" t="str">
        <f>IFERROR(E89/E$58,"")</f>
        <v/>
      </c>
      <c r="F90" s="186" t="str">
        <f t="shared" ref="F90:N90" si="79">IFERROR(F89/F$58,"")</f>
        <v/>
      </c>
      <c r="G90" s="186" t="str">
        <f t="shared" si="79"/>
        <v/>
      </c>
      <c r="H90" s="186" t="str">
        <f t="shared" si="79"/>
        <v/>
      </c>
      <c r="I90" s="186" t="str">
        <f t="shared" si="79"/>
        <v/>
      </c>
      <c r="J90" s="186" t="str">
        <f t="shared" si="79"/>
        <v/>
      </c>
      <c r="K90" s="186" t="str">
        <f t="shared" si="79"/>
        <v/>
      </c>
      <c r="L90" s="186" t="str">
        <f t="shared" si="79"/>
        <v/>
      </c>
      <c r="M90" s="186" t="str">
        <f t="shared" si="79"/>
        <v/>
      </c>
      <c r="N90" s="186" t="str">
        <f t="shared" si="79"/>
        <v/>
      </c>
      <c r="O90" s="232">
        <f>O89/O58</f>
        <v>0.16666666666666666</v>
      </c>
    </row>
    <row r="91" spans="1:15" ht="24.75" x14ac:dyDescent="0.25">
      <c r="A91" s="29" t="s">
        <v>234</v>
      </c>
      <c r="B91" s="203" t="s">
        <v>294</v>
      </c>
      <c r="C91" s="392">
        <v>0</v>
      </c>
      <c r="D91" s="379">
        <v>0</v>
      </c>
      <c r="E91" s="40"/>
      <c r="F91" s="40"/>
      <c r="G91" s="269"/>
      <c r="H91" s="269"/>
      <c r="I91" s="269"/>
      <c r="J91" s="269"/>
      <c r="K91" s="269"/>
      <c r="L91" s="269"/>
      <c r="M91" s="269"/>
      <c r="N91" s="304"/>
      <c r="O91" s="198">
        <f>SUM(C91:N91)</f>
        <v>0</v>
      </c>
    </row>
    <row r="92" spans="1:15" x14ac:dyDescent="0.25">
      <c r="A92" s="29" t="s">
        <v>235</v>
      </c>
      <c r="B92" s="184" t="s">
        <v>80</v>
      </c>
      <c r="C92" s="383">
        <f>C91/C58</f>
        <v>0</v>
      </c>
      <c r="D92" s="383">
        <f t="shared" ref="D92" si="80">D91/D58</f>
        <v>0</v>
      </c>
      <c r="E92" s="186" t="str">
        <f>IFERROR(E91/E$58,"")</f>
        <v/>
      </c>
      <c r="F92" s="186" t="str">
        <f t="shared" ref="F92:N92" si="81">IFERROR(F91/F$58,"")</f>
        <v/>
      </c>
      <c r="G92" s="186" t="str">
        <f t="shared" si="81"/>
        <v/>
      </c>
      <c r="H92" s="186" t="str">
        <f t="shared" si="81"/>
        <v/>
      </c>
      <c r="I92" s="186" t="str">
        <f t="shared" si="81"/>
        <v/>
      </c>
      <c r="J92" s="186" t="str">
        <f t="shared" si="81"/>
        <v/>
      </c>
      <c r="K92" s="186" t="str">
        <f t="shared" si="81"/>
        <v/>
      </c>
      <c r="L92" s="186" t="str">
        <f t="shared" si="81"/>
        <v/>
      </c>
      <c r="M92" s="186" t="str">
        <f t="shared" si="81"/>
        <v/>
      </c>
      <c r="N92" s="186" t="str">
        <f t="shared" si="81"/>
        <v/>
      </c>
      <c r="O92" s="232">
        <f>O91/O58</f>
        <v>0</v>
      </c>
    </row>
    <row r="93" spans="1:15" ht="24.75" x14ac:dyDescent="0.25">
      <c r="A93" s="29" t="s">
        <v>236</v>
      </c>
      <c r="B93" s="203" t="s">
        <v>295</v>
      </c>
      <c r="C93" s="384">
        <v>0</v>
      </c>
      <c r="D93" s="379">
        <v>0</v>
      </c>
      <c r="E93" s="40"/>
      <c r="F93" s="40"/>
      <c r="G93" s="269"/>
      <c r="H93" s="269"/>
      <c r="I93" s="269"/>
      <c r="J93" s="269"/>
      <c r="K93" s="269"/>
      <c r="L93" s="269"/>
      <c r="M93" s="269"/>
      <c r="N93" s="304"/>
      <c r="O93" s="198">
        <f>SUM(C93:N93)</f>
        <v>0</v>
      </c>
    </row>
    <row r="94" spans="1:15" x14ac:dyDescent="0.25">
      <c r="A94" s="29" t="s">
        <v>237</v>
      </c>
      <c r="B94" s="184" t="s">
        <v>80</v>
      </c>
      <c r="C94" s="383">
        <f>C93/C58</f>
        <v>0</v>
      </c>
      <c r="D94" s="383">
        <f t="shared" ref="D94" si="82">D93/D58</f>
        <v>0</v>
      </c>
      <c r="E94" s="186" t="str">
        <f>IFERROR(E93/E$58,"")</f>
        <v/>
      </c>
      <c r="F94" s="186" t="str">
        <f t="shared" ref="F94:N94" si="83">IFERROR(F93/F$58,"")</f>
        <v/>
      </c>
      <c r="G94" s="186" t="str">
        <f t="shared" si="83"/>
        <v/>
      </c>
      <c r="H94" s="186" t="str">
        <f t="shared" si="83"/>
        <v/>
      </c>
      <c r="I94" s="186" t="str">
        <f t="shared" si="83"/>
        <v/>
      </c>
      <c r="J94" s="186" t="str">
        <f t="shared" si="83"/>
        <v/>
      </c>
      <c r="K94" s="186" t="str">
        <f t="shared" si="83"/>
        <v/>
      </c>
      <c r="L94" s="186" t="str">
        <f t="shared" si="83"/>
        <v/>
      </c>
      <c r="M94" s="186" t="str">
        <f t="shared" si="83"/>
        <v/>
      </c>
      <c r="N94" s="186" t="str">
        <f t="shared" si="83"/>
        <v/>
      </c>
      <c r="O94" s="232">
        <f>O93/O58</f>
        <v>0</v>
      </c>
    </row>
    <row r="95" spans="1:15" ht="24.75" x14ac:dyDescent="0.25">
      <c r="A95" s="29" t="s">
        <v>298</v>
      </c>
      <c r="B95" s="203" t="s">
        <v>296</v>
      </c>
      <c r="C95" s="392">
        <f>C58-C61-C79-C81-C83-C85-C87-C89-C91-C93</f>
        <v>2</v>
      </c>
      <c r="D95" s="392">
        <f>D58-D61-D79-D81-D83-D85-D87-D89-D91-D93</f>
        <v>0</v>
      </c>
      <c r="E95" s="73"/>
      <c r="F95" s="73"/>
      <c r="G95" s="271"/>
      <c r="H95" s="271"/>
      <c r="I95" s="271"/>
      <c r="J95" s="271"/>
      <c r="K95" s="271"/>
      <c r="L95" s="271"/>
      <c r="M95" s="271"/>
      <c r="N95" s="304"/>
      <c r="O95" s="198">
        <f>SUM(C95:N95)</f>
        <v>2</v>
      </c>
    </row>
    <row r="96" spans="1:15" ht="15.75" thickBot="1" x14ac:dyDescent="0.3">
      <c r="A96" s="29" t="s">
        <v>299</v>
      </c>
      <c r="B96" s="205" t="s">
        <v>80</v>
      </c>
      <c r="C96" s="390">
        <f>C95/C58</f>
        <v>0.25</v>
      </c>
      <c r="D96" s="388">
        <f t="shared" ref="D96" si="84">D95/D58</f>
        <v>0</v>
      </c>
      <c r="E96" s="186" t="str">
        <f>IFERROR(E95/E$58,"")</f>
        <v/>
      </c>
      <c r="F96" s="186" t="str">
        <f t="shared" ref="F96:N96" si="85">IFERROR(F95/F$58,"")</f>
        <v/>
      </c>
      <c r="G96" s="186" t="str">
        <f t="shared" si="85"/>
        <v/>
      </c>
      <c r="H96" s="186" t="str">
        <f t="shared" si="85"/>
        <v/>
      </c>
      <c r="I96" s="186" t="str">
        <f t="shared" si="85"/>
        <v/>
      </c>
      <c r="J96" s="186" t="str">
        <f t="shared" si="85"/>
        <v/>
      </c>
      <c r="K96" s="186" t="str">
        <f t="shared" si="85"/>
        <v/>
      </c>
      <c r="L96" s="186" t="str">
        <f t="shared" si="85"/>
        <v/>
      </c>
      <c r="M96" s="186" t="str">
        <f t="shared" si="85"/>
        <v/>
      </c>
      <c r="N96" s="186" t="str">
        <f t="shared" si="85"/>
        <v/>
      </c>
      <c r="O96" s="234">
        <f>O95/O58</f>
        <v>0.16666666666666666</v>
      </c>
    </row>
  </sheetData>
  <pageMargins left="0.7" right="0.7" top="0.75" bottom="0.75" header="0.3" footer="0.3"/>
  <pageSetup paperSize="9" scale="4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96"/>
  <sheetViews>
    <sheetView view="pageBreakPreview" zoomScaleNormal="100" zoomScaleSheetLayoutView="100" workbookViewId="0">
      <selection activeCell="B2" sqref="B2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13" t="s">
        <v>315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7"/>
    </row>
    <row r="2" spans="1:15" ht="48" thickBot="1" x14ac:dyDescent="0.3">
      <c r="A2" s="214" t="s">
        <v>6</v>
      </c>
      <c r="B2" s="58" t="s">
        <v>0</v>
      </c>
      <c r="C2" s="57" t="s">
        <v>369</v>
      </c>
      <c r="D2" s="57" t="s">
        <v>372</v>
      </c>
      <c r="E2" s="57" t="s">
        <v>373</v>
      </c>
      <c r="F2" s="57" t="s">
        <v>374</v>
      </c>
      <c r="G2" s="57" t="s">
        <v>375</v>
      </c>
      <c r="H2" s="57" t="s">
        <v>376</v>
      </c>
      <c r="I2" s="57" t="s">
        <v>377</v>
      </c>
      <c r="J2" s="57" t="s">
        <v>378</v>
      </c>
      <c r="K2" s="57" t="s">
        <v>379</v>
      </c>
      <c r="L2" s="57" t="s">
        <v>380</v>
      </c>
      <c r="M2" s="57" t="s">
        <v>381</v>
      </c>
      <c r="N2" s="57" t="s">
        <v>382</v>
      </c>
      <c r="O2" s="57" t="s">
        <v>383</v>
      </c>
    </row>
    <row r="3" spans="1:15" ht="15.75" thickBot="1" x14ac:dyDescent="0.3">
      <c r="A3" s="13" t="s">
        <v>7</v>
      </c>
      <c r="B3" s="5" t="s">
        <v>5</v>
      </c>
      <c r="C3" s="6">
        <v>60</v>
      </c>
      <c r="D3" s="376">
        <v>67</v>
      </c>
      <c r="E3" s="376">
        <v>74</v>
      </c>
      <c r="F3" s="6"/>
      <c r="G3" s="6"/>
      <c r="H3" s="267"/>
      <c r="I3" s="267"/>
      <c r="J3" s="267"/>
      <c r="K3" s="267"/>
      <c r="L3" s="267"/>
      <c r="M3" s="267"/>
      <c r="N3" s="267"/>
      <c r="O3" s="302"/>
    </row>
    <row r="4" spans="1:15" x14ac:dyDescent="0.25">
      <c r="A4" s="13" t="s">
        <v>8</v>
      </c>
      <c r="B4" s="174" t="s">
        <v>41</v>
      </c>
      <c r="C4" s="176">
        <v>51</v>
      </c>
      <c r="D4" s="377">
        <v>55</v>
      </c>
      <c r="E4" s="377">
        <v>62</v>
      </c>
      <c r="F4" s="177"/>
      <c r="G4" s="177"/>
      <c r="H4" s="268"/>
      <c r="I4" s="268"/>
      <c r="J4" s="268"/>
      <c r="K4" s="268"/>
      <c r="L4" s="268"/>
      <c r="M4" s="268"/>
      <c r="N4" s="268"/>
      <c r="O4" s="303"/>
    </row>
    <row r="5" spans="1:15" x14ac:dyDescent="0.25">
      <c r="A5" s="13" t="s">
        <v>9</v>
      </c>
      <c r="B5" s="173" t="s">
        <v>15</v>
      </c>
      <c r="C5" s="175">
        <f>C4/C3</f>
        <v>0.85</v>
      </c>
      <c r="D5" s="378">
        <f>D4/D3</f>
        <v>0.82089552238805974</v>
      </c>
      <c r="E5" s="378">
        <f t="shared" ref="E5" si="0">E4/E3</f>
        <v>0.83783783783783783</v>
      </c>
      <c r="F5" s="208" t="str">
        <f>IFERROR(F4/F$3,"")</f>
        <v/>
      </c>
      <c r="G5" s="208" t="str">
        <f t="shared" ref="G5:O5" si="1">IFERROR(G4/G$3,"")</f>
        <v/>
      </c>
      <c r="H5" s="208" t="str">
        <f t="shared" si="1"/>
        <v/>
      </c>
      <c r="I5" s="208" t="str">
        <f t="shared" si="1"/>
        <v/>
      </c>
      <c r="J5" s="208" t="str">
        <f t="shared" si="1"/>
        <v/>
      </c>
      <c r="K5" s="208" t="str">
        <f t="shared" si="1"/>
        <v/>
      </c>
      <c r="L5" s="208" t="str">
        <f t="shared" si="1"/>
        <v/>
      </c>
      <c r="M5" s="208" t="str">
        <f t="shared" si="1"/>
        <v/>
      </c>
      <c r="N5" s="208" t="str">
        <f t="shared" si="1"/>
        <v/>
      </c>
      <c r="O5" s="208" t="str">
        <f t="shared" si="1"/>
        <v/>
      </c>
    </row>
    <row r="6" spans="1:15" x14ac:dyDescent="0.25">
      <c r="A6" s="13" t="s">
        <v>10</v>
      </c>
      <c r="B6" s="178" t="s">
        <v>285</v>
      </c>
      <c r="C6" s="179">
        <v>5</v>
      </c>
      <c r="D6" s="379">
        <v>6</v>
      </c>
      <c r="E6" s="379">
        <v>6</v>
      </c>
      <c r="F6" s="40"/>
      <c r="G6" s="40"/>
      <c r="H6" s="269"/>
      <c r="I6" s="269"/>
      <c r="J6" s="269"/>
      <c r="K6" s="269"/>
      <c r="L6" s="269"/>
      <c r="M6" s="269"/>
      <c r="N6" s="269"/>
      <c r="O6" s="304"/>
    </row>
    <row r="7" spans="1:15" x14ac:dyDescent="0.25">
      <c r="A7" s="13" t="s">
        <v>11</v>
      </c>
      <c r="B7" s="173" t="s">
        <v>15</v>
      </c>
      <c r="C7" s="175">
        <f>C6/C3</f>
        <v>8.3333333333333329E-2</v>
      </c>
      <c r="D7" s="378">
        <f>D6/D3</f>
        <v>8.9552238805970144E-2</v>
      </c>
      <c r="E7" s="378">
        <f t="shared" ref="E7" si="2">E6/E3</f>
        <v>8.1081081081081086E-2</v>
      </c>
      <c r="F7" s="208" t="str">
        <f>IFERROR(F6/F$3,"")</f>
        <v/>
      </c>
      <c r="G7" s="208" t="str">
        <f t="shared" ref="G7:O7" si="3">IFERROR(G6/G$3,"")</f>
        <v/>
      </c>
      <c r="H7" s="208" t="str">
        <f t="shared" si="3"/>
        <v/>
      </c>
      <c r="I7" s="208" t="str">
        <f t="shared" si="3"/>
        <v/>
      </c>
      <c r="J7" s="208" t="str">
        <f t="shared" si="3"/>
        <v/>
      </c>
      <c r="K7" s="208" t="str">
        <f t="shared" si="3"/>
        <v/>
      </c>
      <c r="L7" s="208" t="str">
        <f t="shared" si="3"/>
        <v/>
      </c>
      <c r="M7" s="208" t="str">
        <f t="shared" si="3"/>
        <v/>
      </c>
      <c r="N7" s="208" t="str">
        <f t="shared" si="3"/>
        <v/>
      </c>
      <c r="O7" s="208" t="str">
        <f t="shared" si="3"/>
        <v/>
      </c>
    </row>
    <row r="8" spans="1:15" x14ac:dyDescent="0.25">
      <c r="A8" s="13" t="s">
        <v>12</v>
      </c>
      <c r="B8" s="178" t="s">
        <v>16</v>
      </c>
      <c r="C8" s="179">
        <v>12</v>
      </c>
      <c r="D8" s="379">
        <v>15</v>
      </c>
      <c r="E8" s="379">
        <v>16</v>
      </c>
      <c r="F8" s="40"/>
      <c r="G8" s="40"/>
      <c r="H8" s="269"/>
      <c r="I8" s="269"/>
      <c r="J8" s="269"/>
      <c r="K8" s="269"/>
      <c r="L8" s="269"/>
      <c r="M8" s="269"/>
      <c r="N8" s="269"/>
      <c r="O8" s="304"/>
    </row>
    <row r="9" spans="1:15" x14ac:dyDescent="0.25">
      <c r="A9" s="13" t="s">
        <v>13</v>
      </c>
      <c r="B9" s="173" t="s">
        <v>15</v>
      </c>
      <c r="C9" s="175">
        <f>C8/C3</f>
        <v>0.2</v>
      </c>
      <c r="D9" s="378">
        <f>D8/D3</f>
        <v>0.22388059701492538</v>
      </c>
      <c r="E9" s="378">
        <f t="shared" ref="E9" si="4">E8/E3</f>
        <v>0.21621621621621623</v>
      </c>
      <c r="F9" s="208" t="str">
        <f>IFERROR(F8/F$3,"")</f>
        <v/>
      </c>
      <c r="G9" s="208" t="str">
        <f t="shared" ref="G9:O9" si="5">IFERROR(G8/G$3,"")</f>
        <v/>
      </c>
      <c r="H9" s="208" t="str">
        <f t="shared" si="5"/>
        <v/>
      </c>
      <c r="I9" s="208" t="str">
        <f t="shared" si="5"/>
        <v/>
      </c>
      <c r="J9" s="208" t="str">
        <f t="shared" si="5"/>
        <v/>
      </c>
      <c r="K9" s="208" t="str">
        <f t="shared" si="5"/>
        <v/>
      </c>
      <c r="L9" s="208" t="str">
        <f t="shared" si="5"/>
        <v/>
      </c>
      <c r="M9" s="208" t="str">
        <f t="shared" si="5"/>
        <v/>
      </c>
      <c r="N9" s="208" t="str">
        <f t="shared" si="5"/>
        <v/>
      </c>
      <c r="O9" s="208" t="str">
        <f t="shared" si="5"/>
        <v/>
      </c>
    </row>
    <row r="10" spans="1:15" x14ac:dyDescent="0.25">
      <c r="A10" s="13" t="s">
        <v>18</v>
      </c>
      <c r="B10" s="178" t="s">
        <v>17</v>
      </c>
      <c r="C10" s="179">
        <v>37</v>
      </c>
      <c r="D10" s="379">
        <v>36</v>
      </c>
      <c r="E10" s="379">
        <v>41</v>
      </c>
      <c r="F10" s="40"/>
      <c r="G10" s="40"/>
      <c r="H10" s="269"/>
      <c r="I10" s="269"/>
      <c r="J10" s="269"/>
      <c r="K10" s="269"/>
      <c r="L10" s="269"/>
      <c r="M10" s="269"/>
      <c r="N10" s="269"/>
      <c r="O10" s="304"/>
    </row>
    <row r="11" spans="1:15" x14ac:dyDescent="0.25">
      <c r="A11" s="13" t="s">
        <v>19</v>
      </c>
      <c r="B11" s="173" t="s">
        <v>15</v>
      </c>
      <c r="C11" s="175">
        <f>C10/C3</f>
        <v>0.6166666666666667</v>
      </c>
      <c r="D11" s="378">
        <f>D10/D3</f>
        <v>0.53731343283582089</v>
      </c>
      <c r="E11" s="378">
        <f t="shared" ref="E11" si="6">E10/E3</f>
        <v>0.55405405405405406</v>
      </c>
      <c r="F11" s="208" t="str">
        <f>IFERROR(F10/F$3,"")</f>
        <v/>
      </c>
      <c r="G11" s="208" t="str">
        <f t="shared" ref="G11:O11" si="7">IFERROR(G10/G$3,"")</f>
        <v/>
      </c>
      <c r="H11" s="208" t="str">
        <f t="shared" si="7"/>
        <v/>
      </c>
      <c r="I11" s="208" t="str">
        <f t="shared" si="7"/>
        <v/>
      </c>
      <c r="J11" s="208" t="str">
        <f t="shared" si="7"/>
        <v/>
      </c>
      <c r="K11" s="208" t="str">
        <f t="shared" si="7"/>
        <v/>
      </c>
      <c r="L11" s="208" t="str">
        <f t="shared" si="7"/>
        <v/>
      </c>
      <c r="M11" s="208" t="str">
        <f t="shared" si="7"/>
        <v/>
      </c>
      <c r="N11" s="208" t="str">
        <f t="shared" si="7"/>
        <v/>
      </c>
      <c r="O11" s="208" t="str">
        <f t="shared" si="7"/>
        <v/>
      </c>
    </row>
    <row r="12" spans="1:15" x14ac:dyDescent="0.25">
      <c r="A12" s="13" t="s">
        <v>20</v>
      </c>
      <c r="B12" s="180" t="s">
        <v>38</v>
      </c>
      <c r="C12" s="179">
        <v>7</v>
      </c>
      <c r="D12" s="379">
        <v>9</v>
      </c>
      <c r="E12" s="379">
        <v>10</v>
      </c>
      <c r="F12" s="40"/>
      <c r="G12" s="40"/>
      <c r="H12" s="269"/>
      <c r="I12" s="269"/>
      <c r="J12" s="269"/>
      <c r="K12" s="269"/>
      <c r="L12" s="269"/>
      <c r="M12" s="269"/>
      <c r="N12" s="269"/>
      <c r="O12" s="304"/>
    </row>
    <row r="13" spans="1:15" x14ac:dyDescent="0.25">
      <c r="A13" s="13" t="s">
        <v>21</v>
      </c>
      <c r="B13" s="173" t="s">
        <v>15</v>
      </c>
      <c r="C13" s="175">
        <f>C12/C3</f>
        <v>0.11666666666666667</v>
      </c>
      <c r="D13" s="378">
        <f>D12/D3</f>
        <v>0.13432835820895522</v>
      </c>
      <c r="E13" s="378">
        <f t="shared" ref="E13" si="8">E12/E3</f>
        <v>0.13513513513513514</v>
      </c>
      <c r="F13" s="208" t="str">
        <f>IFERROR(F12/F$3,"")</f>
        <v/>
      </c>
      <c r="G13" s="208" t="str">
        <f t="shared" ref="G13:O13" si="9">IFERROR(G12/G$3,"")</f>
        <v/>
      </c>
      <c r="H13" s="208" t="str">
        <f t="shared" si="9"/>
        <v/>
      </c>
      <c r="I13" s="208" t="str">
        <f t="shared" si="9"/>
        <v/>
      </c>
      <c r="J13" s="208" t="str">
        <f t="shared" si="9"/>
        <v/>
      </c>
      <c r="K13" s="208" t="str">
        <f t="shared" si="9"/>
        <v/>
      </c>
      <c r="L13" s="208" t="str">
        <f t="shared" si="9"/>
        <v/>
      </c>
      <c r="M13" s="208" t="str">
        <f t="shared" si="9"/>
        <v/>
      </c>
      <c r="N13" s="208" t="str">
        <f t="shared" si="9"/>
        <v/>
      </c>
      <c r="O13" s="208" t="str">
        <f t="shared" si="9"/>
        <v/>
      </c>
    </row>
    <row r="14" spans="1:15" x14ac:dyDescent="0.25">
      <c r="A14" s="13" t="s">
        <v>22</v>
      </c>
      <c r="B14" s="178" t="s">
        <v>39</v>
      </c>
      <c r="C14" s="179">
        <v>7</v>
      </c>
      <c r="D14" s="379">
        <v>8</v>
      </c>
      <c r="E14" s="379">
        <v>10</v>
      </c>
      <c r="F14" s="40"/>
      <c r="G14" s="40"/>
      <c r="H14" s="269"/>
      <c r="I14" s="269"/>
      <c r="J14" s="269"/>
      <c r="K14" s="269"/>
      <c r="L14" s="269"/>
      <c r="M14" s="269"/>
      <c r="N14" s="269"/>
      <c r="O14" s="304"/>
    </row>
    <row r="15" spans="1:15" x14ac:dyDescent="0.25">
      <c r="A15" s="13" t="s">
        <v>23</v>
      </c>
      <c r="B15" s="173" t="s">
        <v>15</v>
      </c>
      <c r="C15" s="175">
        <f>C14/C3</f>
        <v>0.11666666666666667</v>
      </c>
      <c r="D15" s="378">
        <f>D14/D3</f>
        <v>0.11940298507462686</v>
      </c>
      <c r="E15" s="378">
        <f t="shared" ref="E15" si="10">E14/E3</f>
        <v>0.13513513513513514</v>
      </c>
      <c r="F15" s="208" t="str">
        <f>IFERROR(F14/F$3,"")</f>
        <v/>
      </c>
      <c r="G15" s="208" t="str">
        <f t="shared" ref="G15:O15" si="11">IFERROR(G14/G$3,"")</f>
        <v/>
      </c>
      <c r="H15" s="208" t="str">
        <f t="shared" si="11"/>
        <v/>
      </c>
      <c r="I15" s="208" t="str">
        <f t="shared" si="11"/>
        <v/>
      </c>
      <c r="J15" s="208" t="str">
        <f t="shared" si="11"/>
        <v/>
      </c>
      <c r="K15" s="208" t="str">
        <f t="shared" si="11"/>
        <v/>
      </c>
      <c r="L15" s="208" t="str">
        <f t="shared" si="11"/>
        <v/>
      </c>
      <c r="M15" s="208" t="str">
        <f t="shared" si="11"/>
        <v/>
      </c>
      <c r="N15" s="208" t="str">
        <f t="shared" si="11"/>
        <v/>
      </c>
      <c r="O15" s="208" t="str">
        <f t="shared" si="11"/>
        <v/>
      </c>
    </row>
    <row r="16" spans="1:15" x14ac:dyDescent="0.25">
      <c r="A16" s="13" t="s">
        <v>24</v>
      </c>
      <c r="B16" s="178" t="s">
        <v>40</v>
      </c>
      <c r="C16" s="179">
        <v>12</v>
      </c>
      <c r="D16" s="379">
        <v>13</v>
      </c>
      <c r="E16" s="379">
        <v>14</v>
      </c>
      <c r="F16" s="40"/>
      <c r="G16" s="40"/>
      <c r="H16" s="269"/>
      <c r="I16" s="269"/>
      <c r="J16" s="269"/>
      <c r="K16" s="269"/>
      <c r="L16" s="269"/>
      <c r="M16" s="269"/>
      <c r="N16" s="269"/>
      <c r="O16" s="304"/>
    </row>
    <row r="17" spans="1:15" x14ac:dyDescent="0.25">
      <c r="A17" s="13" t="s">
        <v>25</v>
      </c>
      <c r="B17" s="181" t="s">
        <v>15</v>
      </c>
      <c r="C17" s="175">
        <f>C16/C3</f>
        <v>0.2</v>
      </c>
      <c r="D17" s="378">
        <f>D16/D3</f>
        <v>0.19402985074626866</v>
      </c>
      <c r="E17" s="378">
        <f t="shared" ref="E17" si="12">E16/E3</f>
        <v>0.1891891891891892</v>
      </c>
      <c r="F17" s="208" t="str">
        <f>IFERROR(F16/F$3,"")</f>
        <v/>
      </c>
      <c r="G17" s="208" t="str">
        <f t="shared" ref="G17:O17" si="13">IFERROR(G16/G$3,"")</f>
        <v/>
      </c>
      <c r="H17" s="208" t="str">
        <f t="shared" si="13"/>
        <v/>
      </c>
      <c r="I17" s="208" t="str">
        <f t="shared" si="13"/>
        <v/>
      </c>
      <c r="J17" s="208" t="str">
        <f t="shared" si="13"/>
        <v/>
      </c>
      <c r="K17" s="208" t="str">
        <f t="shared" si="13"/>
        <v/>
      </c>
      <c r="L17" s="208" t="str">
        <f t="shared" si="13"/>
        <v/>
      </c>
      <c r="M17" s="208" t="str">
        <f t="shared" si="13"/>
        <v/>
      </c>
      <c r="N17" s="208" t="str">
        <f t="shared" si="13"/>
        <v/>
      </c>
      <c r="O17" s="208" t="str">
        <f t="shared" si="13"/>
        <v/>
      </c>
    </row>
    <row r="18" spans="1:15" x14ac:dyDescent="0.25">
      <c r="A18" s="13" t="s">
        <v>26</v>
      </c>
      <c r="B18" s="178" t="s">
        <v>124</v>
      </c>
      <c r="C18" s="179">
        <v>7</v>
      </c>
      <c r="D18" s="379">
        <v>7</v>
      </c>
      <c r="E18" s="379">
        <v>7</v>
      </c>
      <c r="F18" s="40"/>
      <c r="G18" s="40"/>
      <c r="H18" s="269"/>
      <c r="I18" s="269"/>
      <c r="J18" s="269"/>
      <c r="K18" s="269"/>
      <c r="L18" s="269"/>
      <c r="M18" s="269"/>
      <c r="N18" s="269"/>
      <c r="O18" s="304"/>
    </row>
    <row r="19" spans="1:15" ht="15.75" thickBot="1" x14ac:dyDescent="0.3">
      <c r="A19" s="13" t="s">
        <v>27</v>
      </c>
      <c r="B19" s="182" t="s">
        <v>15</v>
      </c>
      <c r="C19" s="183">
        <f>C18/C3</f>
        <v>0.11666666666666667</v>
      </c>
      <c r="D19" s="380">
        <f>D18/D3</f>
        <v>0.1044776119402985</v>
      </c>
      <c r="E19" s="380">
        <f>E18/E3</f>
        <v>9.45945945945946E-2</v>
      </c>
      <c r="F19" s="208" t="str">
        <f>IFERROR(F18/F$3,"")</f>
        <v/>
      </c>
      <c r="G19" s="208" t="str">
        <f t="shared" ref="G19:O19" si="14">IFERROR(G18/G$3,"")</f>
        <v/>
      </c>
      <c r="H19" s="208" t="str">
        <f t="shared" si="14"/>
        <v/>
      </c>
      <c r="I19" s="208" t="str">
        <f t="shared" si="14"/>
        <v/>
      </c>
      <c r="J19" s="208" t="str">
        <f t="shared" si="14"/>
        <v/>
      </c>
      <c r="K19" s="208" t="str">
        <f t="shared" si="14"/>
        <v/>
      </c>
      <c r="L19" s="208" t="str">
        <f t="shared" si="14"/>
        <v/>
      </c>
      <c r="M19" s="208" t="str">
        <f t="shared" si="14"/>
        <v/>
      </c>
      <c r="N19" s="208" t="str">
        <f t="shared" si="14"/>
        <v/>
      </c>
      <c r="O19" s="208" t="str">
        <f t="shared" si="14"/>
        <v/>
      </c>
    </row>
    <row r="20" spans="1:15" ht="20.100000000000001" customHeight="1" thickBot="1" x14ac:dyDescent="0.3">
      <c r="A20" s="20" t="s">
        <v>316</v>
      </c>
      <c r="C20" s="18"/>
      <c r="D20" s="18"/>
      <c r="E20" s="18"/>
      <c r="F20" s="18"/>
      <c r="G20" s="18"/>
      <c r="H20" s="18"/>
      <c r="I20" s="18"/>
      <c r="J20" s="18"/>
      <c r="K20" s="153"/>
      <c r="L20" s="18"/>
      <c r="M20" s="18"/>
      <c r="N20" s="18"/>
      <c r="O20" s="18"/>
    </row>
    <row r="21" spans="1:15" ht="48" thickBot="1" x14ac:dyDescent="0.3">
      <c r="A21" s="59" t="s">
        <v>6</v>
      </c>
      <c r="B21" s="50" t="s">
        <v>0</v>
      </c>
      <c r="C21" s="51" t="s">
        <v>372</v>
      </c>
      <c r="D21" s="51" t="s">
        <v>373</v>
      </c>
      <c r="E21" s="51" t="s">
        <v>374</v>
      </c>
      <c r="F21" s="51" t="s">
        <v>375</v>
      </c>
      <c r="G21" s="51" t="s">
        <v>376</v>
      </c>
      <c r="H21" s="51" t="s">
        <v>377</v>
      </c>
      <c r="I21" s="51" t="s">
        <v>378</v>
      </c>
      <c r="J21" s="51" t="s">
        <v>379</v>
      </c>
      <c r="K21" s="51" t="s">
        <v>380</v>
      </c>
      <c r="L21" s="51" t="s">
        <v>381</v>
      </c>
      <c r="M21" s="51" t="s">
        <v>382</v>
      </c>
      <c r="N21" s="51" t="s">
        <v>383</v>
      </c>
      <c r="O21" s="52" t="s">
        <v>105</v>
      </c>
    </row>
    <row r="22" spans="1:15" ht="15.75" thickBot="1" x14ac:dyDescent="0.3">
      <c r="A22" s="10" t="s">
        <v>28</v>
      </c>
      <c r="B22" s="9" t="s">
        <v>291</v>
      </c>
      <c r="C22" s="381">
        <v>15</v>
      </c>
      <c r="D22" s="441">
        <v>15</v>
      </c>
      <c r="E22" s="9"/>
      <c r="F22" s="9"/>
      <c r="G22" s="270"/>
      <c r="H22" s="270"/>
      <c r="I22" s="270"/>
      <c r="J22" s="270"/>
      <c r="K22" s="270"/>
      <c r="L22" s="270"/>
      <c r="M22" s="270"/>
      <c r="N22" s="270"/>
      <c r="O22" s="8">
        <f>SUM(C22:N22)</f>
        <v>30</v>
      </c>
    </row>
    <row r="23" spans="1:15" x14ac:dyDescent="0.25">
      <c r="A23" s="10" t="s">
        <v>29</v>
      </c>
      <c r="B23" s="185" t="s">
        <v>44</v>
      </c>
      <c r="C23" s="382">
        <v>10</v>
      </c>
      <c r="D23" s="377">
        <v>6</v>
      </c>
      <c r="E23" s="177"/>
      <c r="F23" s="177"/>
      <c r="G23" s="268"/>
      <c r="H23" s="268"/>
      <c r="I23" s="268"/>
      <c r="J23" s="268"/>
      <c r="K23" s="268"/>
      <c r="L23" s="268"/>
      <c r="M23" s="268"/>
      <c r="N23" s="303"/>
      <c r="O23" s="185">
        <f>SUM(C23:N23)</f>
        <v>16</v>
      </c>
    </row>
    <row r="24" spans="1:15" x14ac:dyDescent="0.25">
      <c r="A24" s="10" t="s">
        <v>30</v>
      </c>
      <c r="B24" s="158" t="s">
        <v>69</v>
      </c>
      <c r="C24" s="383">
        <f>C23/C22</f>
        <v>0.66666666666666663</v>
      </c>
      <c r="D24" s="383">
        <f>D23/D22</f>
        <v>0.4</v>
      </c>
      <c r="E24" s="186" t="str">
        <f>IFERROR(E23/E$22,"")</f>
        <v/>
      </c>
      <c r="F24" s="186" t="str">
        <f t="shared" ref="F24:N24" si="15">IFERROR(F23/F$22,"")</f>
        <v/>
      </c>
      <c r="G24" s="186" t="str">
        <f t="shared" si="15"/>
        <v/>
      </c>
      <c r="H24" s="186" t="str">
        <f t="shared" si="15"/>
        <v/>
      </c>
      <c r="I24" s="186" t="str">
        <f t="shared" si="15"/>
        <v/>
      </c>
      <c r="J24" s="186" t="str">
        <f t="shared" si="15"/>
        <v/>
      </c>
      <c r="K24" s="186" t="str">
        <f t="shared" si="15"/>
        <v/>
      </c>
      <c r="L24" s="186" t="str">
        <f t="shared" si="15"/>
        <v/>
      </c>
      <c r="M24" s="186" t="str">
        <f t="shared" si="15"/>
        <v/>
      </c>
      <c r="N24" s="186" t="str">
        <f t="shared" si="15"/>
        <v/>
      </c>
      <c r="O24" s="187">
        <f>O23/O22</f>
        <v>0.53333333333333333</v>
      </c>
    </row>
    <row r="25" spans="1:15" x14ac:dyDescent="0.25">
      <c r="A25" s="10" t="s">
        <v>31</v>
      </c>
      <c r="B25" s="81" t="s">
        <v>339</v>
      </c>
      <c r="C25" s="392">
        <v>6</v>
      </c>
      <c r="D25" s="392">
        <v>9</v>
      </c>
      <c r="E25" s="73"/>
      <c r="F25" s="73"/>
      <c r="G25" s="271"/>
      <c r="H25" s="271"/>
      <c r="I25" s="271"/>
      <c r="J25" s="271"/>
      <c r="K25" s="271"/>
      <c r="L25" s="271"/>
      <c r="M25" s="271"/>
      <c r="N25" s="305"/>
      <c r="O25" s="81">
        <f>SUM(C25:N25)</f>
        <v>15</v>
      </c>
    </row>
    <row r="26" spans="1:15" x14ac:dyDescent="0.25">
      <c r="A26" s="10" t="s">
        <v>32</v>
      </c>
      <c r="B26" s="158" t="s">
        <v>69</v>
      </c>
      <c r="C26" s="383">
        <f>C25/C22</f>
        <v>0.4</v>
      </c>
      <c r="D26" s="383">
        <f>D25/D22</f>
        <v>0.6</v>
      </c>
      <c r="E26" s="186" t="str">
        <f>IFERROR(E25/E$22,"")</f>
        <v/>
      </c>
      <c r="F26" s="186" t="str">
        <f t="shared" ref="F26:N26" si="16">IFERROR(F25/F$22,"")</f>
        <v/>
      </c>
      <c r="G26" s="186" t="str">
        <f t="shared" si="16"/>
        <v/>
      </c>
      <c r="H26" s="186" t="str">
        <f t="shared" si="16"/>
        <v/>
      </c>
      <c r="I26" s="186" t="str">
        <f t="shared" si="16"/>
        <v/>
      </c>
      <c r="J26" s="186" t="str">
        <f t="shared" si="16"/>
        <v/>
      </c>
      <c r="K26" s="186" t="str">
        <f t="shared" si="16"/>
        <v/>
      </c>
      <c r="L26" s="186" t="str">
        <f t="shared" si="16"/>
        <v/>
      </c>
      <c r="M26" s="186" t="str">
        <f t="shared" si="16"/>
        <v/>
      </c>
      <c r="N26" s="186" t="str">
        <f t="shared" si="16"/>
        <v/>
      </c>
      <c r="O26" s="187">
        <f>O25/O22</f>
        <v>0.5</v>
      </c>
    </row>
    <row r="27" spans="1:15" x14ac:dyDescent="0.25">
      <c r="A27" s="10" t="s">
        <v>33</v>
      </c>
      <c r="B27" s="81" t="s">
        <v>287</v>
      </c>
      <c r="C27" s="392">
        <v>11</v>
      </c>
      <c r="D27" s="379">
        <v>13</v>
      </c>
      <c r="E27" s="40"/>
      <c r="F27" s="40"/>
      <c r="G27" s="269"/>
      <c r="H27" s="269"/>
      <c r="I27" s="269"/>
      <c r="J27" s="269"/>
      <c r="K27" s="269"/>
      <c r="L27" s="269"/>
      <c r="M27" s="269"/>
      <c r="N27" s="304"/>
      <c r="O27" s="81">
        <f>SUM(C27:N27)</f>
        <v>24</v>
      </c>
    </row>
    <row r="28" spans="1:15" x14ac:dyDescent="0.25">
      <c r="A28" s="10" t="s">
        <v>34</v>
      </c>
      <c r="B28" s="158" t="s">
        <v>69</v>
      </c>
      <c r="C28" s="383">
        <f>C27/C22</f>
        <v>0.73333333333333328</v>
      </c>
      <c r="D28" s="383">
        <f t="shared" ref="D28" si="17">D27/D22</f>
        <v>0.8666666666666667</v>
      </c>
      <c r="E28" s="186" t="str">
        <f>IFERROR(E27/E$22,"")</f>
        <v/>
      </c>
      <c r="F28" s="186" t="str">
        <f t="shared" ref="F28:N28" si="18">IFERROR(F27/F$22,"")</f>
        <v/>
      </c>
      <c r="G28" s="186" t="str">
        <f t="shared" si="18"/>
        <v/>
      </c>
      <c r="H28" s="186" t="str">
        <f t="shared" si="18"/>
        <v/>
      </c>
      <c r="I28" s="186" t="str">
        <f t="shared" si="18"/>
        <v/>
      </c>
      <c r="J28" s="186" t="str">
        <f t="shared" si="18"/>
        <v/>
      </c>
      <c r="K28" s="186" t="str">
        <f t="shared" si="18"/>
        <v/>
      </c>
      <c r="L28" s="186" t="str">
        <f t="shared" si="18"/>
        <v/>
      </c>
      <c r="M28" s="186" t="str">
        <f t="shared" si="18"/>
        <v/>
      </c>
      <c r="N28" s="186" t="str">
        <f t="shared" si="18"/>
        <v/>
      </c>
      <c r="O28" s="187">
        <f>O27/O22</f>
        <v>0.8</v>
      </c>
    </row>
    <row r="29" spans="1:15" x14ac:dyDescent="0.25">
      <c r="A29" s="10" t="s">
        <v>35</v>
      </c>
      <c r="B29" s="81" t="s">
        <v>163</v>
      </c>
      <c r="C29" s="392">
        <v>1</v>
      </c>
      <c r="D29" s="379">
        <v>0</v>
      </c>
      <c r="E29" s="40"/>
      <c r="F29" s="40"/>
      <c r="G29" s="269"/>
      <c r="H29" s="269"/>
      <c r="I29" s="269"/>
      <c r="J29" s="269"/>
      <c r="K29" s="269"/>
      <c r="L29" s="269"/>
      <c r="M29" s="269"/>
      <c r="N29" s="304"/>
      <c r="O29" s="81">
        <f>SUM(C29:N29)</f>
        <v>1</v>
      </c>
    </row>
    <row r="30" spans="1:15" x14ac:dyDescent="0.25">
      <c r="A30" s="10" t="s">
        <v>36</v>
      </c>
      <c r="B30" s="158" t="s">
        <v>69</v>
      </c>
      <c r="C30" s="383">
        <f>C29/C22</f>
        <v>6.6666666666666666E-2</v>
      </c>
      <c r="D30" s="383">
        <f t="shared" ref="D30" si="19">D29/D22</f>
        <v>0</v>
      </c>
      <c r="E30" s="186" t="str">
        <f>IFERROR(E29/E$22,"")</f>
        <v/>
      </c>
      <c r="F30" s="186" t="str">
        <f t="shared" ref="F30:N30" si="20">IFERROR(F29/F$22,"")</f>
        <v/>
      </c>
      <c r="G30" s="186" t="str">
        <f t="shared" si="20"/>
        <v/>
      </c>
      <c r="H30" s="186" t="str">
        <f t="shared" si="20"/>
        <v/>
      </c>
      <c r="I30" s="186" t="str">
        <f t="shared" si="20"/>
        <v/>
      </c>
      <c r="J30" s="186" t="str">
        <f t="shared" si="20"/>
        <v/>
      </c>
      <c r="K30" s="186" t="str">
        <f t="shared" si="20"/>
        <v/>
      </c>
      <c r="L30" s="186" t="str">
        <f t="shared" si="20"/>
        <v/>
      </c>
      <c r="M30" s="186" t="str">
        <f t="shared" si="20"/>
        <v/>
      </c>
      <c r="N30" s="186" t="str">
        <f t="shared" si="20"/>
        <v/>
      </c>
      <c r="O30" s="187">
        <f>O29/O22</f>
        <v>3.3333333333333333E-2</v>
      </c>
    </row>
    <row r="31" spans="1:15" x14ac:dyDescent="0.25">
      <c r="A31" s="10" t="s">
        <v>37</v>
      </c>
      <c r="B31" s="81" t="s">
        <v>132</v>
      </c>
      <c r="C31" s="379">
        <f>C22-C27</f>
        <v>4</v>
      </c>
      <c r="D31" s="379">
        <f>D22-D27</f>
        <v>2</v>
      </c>
      <c r="E31" s="40"/>
      <c r="F31" s="40"/>
      <c r="G31" s="269"/>
      <c r="H31" s="269"/>
      <c r="I31" s="269"/>
      <c r="J31" s="269"/>
      <c r="K31" s="269"/>
      <c r="L31" s="269"/>
      <c r="M31" s="269"/>
      <c r="N31" s="269"/>
      <c r="O31" s="81">
        <f>SUM(C31:N31)</f>
        <v>6</v>
      </c>
    </row>
    <row r="32" spans="1:15" x14ac:dyDescent="0.25">
      <c r="A32" s="10" t="s">
        <v>46</v>
      </c>
      <c r="B32" s="158" t="s">
        <v>69</v>
      </c>
      <c r="C32" s="383">
        <f>C31/C22</f>
        <v>0.26666666666666666</v>
      </c>
      <c r="D32" s="383">
        <f t="shared" ref="D32" si="21">D31/D22</f>
        <v>0.13333333333333333</v>
      </c>
      <c r="E32" s="186" t="str">
        <f>IFERROR(E31/E$22,"")</f>
        <v/>
      </c>
      <c r="F32" s="186" t="str">
        <f t="shared" ref="F32:N32" si="22">IFERROR(F31/F$22,"")</f>
        <v/>
      </c>
      <c r="G32" s="186" t="str">
        <f t="shared" si="22"/>
        <v/>
      </c>
      <c r="H32" s="186" t="str">
        <f t="shared" si="22"/>
        <v/>
      </c>
      <c r="I32" s="186" t="str">
        <f t="shared" si="22"/>
        <v/>
      </c>
      <c r="J32" s="186" t="str">
        <f t="shared" si="22"/>
        <v/>
      </c>
      <c r="K32" s="186" t="str">
        <f t="shared" si="22"/>
        <v/>
      </c>
      <c r="L32" s="186" t="str">
        <f t="shared" si="22"/>
        <v/>
      </c>
      <c r="M32" s="186" t="str">
        <f t="shared" si="22"/>
        <v/>
      </c>
      <c r="N32" s="186" t="str">
        <f t="shared" si="22"/>
        <v/>
      </c>
      <c r="O32" s="187">
        <f>O31/O22</f>
        <v>0.2</v>
      </c>
    </row>
    <row r="33" spans="1:15" ht="24.75" x14ac:dyDescent="0.25">
      <c r="A33" s="10" t="s">
        <v>47</v>
      </c>
      <c r="B33" s="188" t="s">
        <v>67</v>
      </c>
      <c r="C33" s="392">
        <v>4</v>
      </c>
      <c r="D33" s="379">
        <v>2</v>
      </c>
      <c r="E33" s="40"/>
      <c r="F33" s="40"/>
      <c r="G33" s="269"/>
      <c r="H33" s="269"/>
      <c r="I33" s="269"/>
      <c r="J33" s="269"/>
      <c r="K33" s="269"/>
      <c r="L33" s="269"/>
      <c r="M33" s="269"/>
      <c r="N33" s="304"/>
      <c r="O33" s="81">
        <f>SUM(C33:N33)</f>
        <v>6</v>
      </c>
    </row>
    <row r="34" spans="1:15" x14ac:dyDescent="0.25">
      <c r="A34" s="10" t="s">
        <v>48</v>
      </c>
      <c r="B34" s="158" t="s">
        <v>69</v>
      </c>
      <c r="C34" s="383">
        <f>C33/C22</f>
        <v>0.26666666666666666</v>
      </c>
      <c r="D34" s="383">
        <f t="shared" ref="D34" si="23">D33/D22</f>
        <v>0.13333333333333333</v>
      </c>
      <c r="E34" s="186" t="str">
        <f>IFERROR(E33/E$22,"")</f>
        <v/>
      </c>
      <c r="F34" s="186" t="str">
        <f t="shared" ref="F34:N34" si="24">IFERROR(F33/F$22,"")</f>
        <v/>
      </c>
      <c r="G34" s="186" t="str">
        <f t="shared" si="24"/>
        <v/>
      </c>
      <c r="H34" s="186" t="str">
        <f t="shared" si="24"/>
        <v/>
      </c>
      <c r="I34" s="186" t="str">
        <f t="shared" si="24"/>
        <v/>
      </c>
      <c r="J34" s="186" t="str">
        <f t="shared" si="24"/>
        <v/>
      </c>
      <c r="K34" s="186" t="str">
        <f t="shared" si="24"/>
        <v/>
      </c>
      <c r="L34" s="186" t="str">
        <f t="shared" si="24"/>
        <v/>
      </c>
      <c r="M34" s="186" t="str">
        <f t="shared" si="24"/>
        <v/>
      </c>
      <c r="N34" s="186" t="str">
        <f t="shared" si="24"/>
        <v/>
      </c>
      <c r="O34" s="187">
        <f>O33/O22</f>
        <v>0.2</v>
      </c>
    </row>
    <row r="35" spans="1:15" x14ac:dyDescent="0.25">
      <c r="A35" s="10" t="s">
        <v>49</v>
      </c>
      <c r="B35" s="81" t="s">
        <v>288</v>
      </c>
      <c r="C35" s="392">
        <v>1</v>
      </c>
      <c r="D35" s="379">
        <v>2</v>
      </c>
      <c r="E35" s="40"/>
      <c r="F35" s="40"/>
      <c r="G35" s="269"/>
      <c r="H35" s="269"/>
      <c r="I35" s="269"/>
      <c r="J35" s="269"/>
      <c r="K35" s="269"/>
      <c r="L35" s="269"/>
      <c r="M35" s="269"/>
      <c r="N35" s="304"/>
      <c r="O35" s="81">
        <f>SUM(C35:N35)</f>
        <v>3</v>
      </c>
    </row>
    <row r="36" spans="1:15" x14ac:dyDescent="0.25">
      <c r="A36" s="10" t="s">
        <v>50</v>
      </c>
      <c r="B36" s="189" t="s">
        <v>69</v>
      </c>
      <c r="C36" s="383">
        <f>C35/C22</f>
        <v>6.6666666666666666E-2</v>
      </c>
      <c r="D36" s="383">
        <f t="shared" ref="D36" si="25">D35/D22</f>
        <v>0.13333333333333333</v>
      </c>
      <c r="E36" s="186" t="str">
        <f>IFERROR(E35/E$22,"")</f>
        <v/>
      </c>
      <c r="F36" s="186" t="str">
        <f t="shared" ref="F36:N36" si="26">IFERROR(F35/F$22,"")</f>
        <v/>
      </c>
      <c r="G36" s="186" t="str">
        <f t="shared" si="26"/>
        <v/>
      </c>
      <c r="H36" s="186" t="str">
        <f t="shared" si="26"/>
        <v/>
      </c>
      <c r="I36" s="186" t="str">
        <f t="shared" si="26"/>
        <v/>
      </c>
      <c r="J36" s="186" t="str">
        <f t="shared" si="26"/>
        <v/>
      </c>
      <c r="K36" s="186" t="str">
        <f t="shared" si="26"/>
        <v/>
      </c>
      <c r="L36" s="186" t="str">
        <f t="shared" si="26"/>
        <v/>
      </c>
      <c r="M36" s="186" t="str">
        <f t="shared" si="26"/>
        <v/>
      </c>
      <c r="N36" s="186" t="str">
        <f t="shared" si="26"/>
        <v/>
      </c>
      <c r="O36" s="187">
        <f>O35/O22</f>
        <v>0.1</v>
      </c>
    </row>
    <row r="37" spans="1:15" x14ac:dyDescent="0.25">
      <c r="A37" s="10" t="s">
        <v>51</v>
      </c>
      <c r="B37" s="81" t="s">
        <v>289</v>
      </c>
      <c r="C37" s="384">
        <v>4</v>
      </c>
      <c r="D37" s="379">
        <v>2</v>
      </c>
      <c r="E37" s="40"/>
      <c r="F37" s="40"/>
      <c r="G37" s="269"/>
      <c r="H37" s="269"/>
      <c r="I37" s="269"/>
      <c r="J37" s="269"/>
      <c r="K37" s="269"/>
      <c r="L37" s="269"/>
      <c r="M37" s="269"/>
      <c r="N37" s="304"/>
      <c r="O37" s="81">
        <f>SUM(C37:N37)</f>
        <v>6</v>
      </c>
    </row>
    <row r="38" spans="1:15" x14ac:dyDescent="0.25">
      <c r="A38" s="10" t="s">
        <v>52</v>
      </c>
      <c r="B38" s="189" t="s">
        <v>69</v>
      </c>
      <c r="C38" s="405">
        <f>C37/C22</f>
        <v>0.26666666666666666</v>
      </c>
      <c r="D38" s="378">
        <f t="shared" ref="D38" si="27">D37/D22</f>
        <v>0.13333333333333333</v>
      </c>
      <c r="E38" s="186" t="str">
        <f>IFERROR(E37/E$22,"")</f>
        <v/>
      </c>
      <c r="F38" s="186" t="str">
        <f t="shared" ref="F38:N38" si="28">IFERROR(F37/F$22,"")</f>
        <v/>
      </c>
      <c r="G38" s="186" t="str">
        <f t="shared" si="28"/>
        <v/>
      </c>
      <c r="H38" s="186" t="str">
        <f t="shared" si="28"/>
        <v/>
      </c>
      <c r="I38" s="186" t="str">
        <f t="shared" si="28"/>
        <v/>
      </c>
      <c r="J38" s="186" t="str">
        <f t="shared" si="28"/>
        <v/>
      </c>
      <c r="K38" s="186" t="str">
        <f t="shared" si="28"/>
        <v/>
      </c>
      <c r="L38" s="186" t="str">
        <f t="shared" si="28"/>
        <v/>
      </c>
      <c r="M38" s="186" t="str">
        <f t="shared" si="28"/>
        <v/>
      </c>
      <c r="N38" s="186" t="str">
        <f t="shared" si="28"/>
        <v/>
      </c>
      <c r="O38" s="187">
        <f>O37/O22</f>
        <v>0.2</v>
      </c>
    </row>
    <row r="39" spans="1:15" x14ac:dyDescent="0.25">
      <c r="A39" s="10" t="s">
        <v>53</v>
      </c>
      <c r="B39" s="207" t="s">
        <v>116</v>
      </c>
      <c r="C39" s="408">
        <v>0</v>
      </c>
      <c r="D39" s="410">
        <v>0</v>
      </c>
      <c r="E39" s="201"/>
      <c r="F39" s="201"/>
      <c r="G39" s="342"/>
      <c r="H39" s="342"/>
      <c r="I39" s="342"/>
      <c r="J39" s="342"/>
      <c r="K39" s="342"/>
      <c r="L39" s="342"/>
      <c r="M39" s="342"/>
      <c r="N39" s="375"/>
      <c r="O39" s="207">
        <f>SUM(C39:N39)</f>
        <v>0</v>
      </c>
    </row>
    <row r="40" spans="1:15" ht="15.75" thickBot="1" x14ac:dyDescent="0.3">
      <c r="A40" s="10" t="s">
        <v>54</v>
      </c>
      <c r="B40" s="206" t="s">
        <v>69</v>
      </c>
      <c r="C40" s="383">
        <f>C39/C22</f>
        <v>0</v>
      </c>
      <c r="D40" s="383">
        <f t="shared" ref="D40" si="29">D39/D22</f>
        <v>0</v>
      </c>
      <c r="E40" s="186" t="str">
        <f>IFERROR(E39/E$22,"")</f>
        <v/>
      </c>
      <c r="F40" s="186" t="str">
        <f t="shared" ref="F40:N40" si="30">IFERROR(F39/F$22,"")</f>
        <v/>
      </c>
      <c r="G40" s="186" t="str">
        <f t="shared" si="30"/>
        <v/>
      </c>
      <c r="H40" s="186" t="str">
        <f t="shared" si="30"/>
        <v/>
      </c>
      <c r="I40" s="186" t="str">
        <f t="shared" si="30"/>
        <v/>
      </c>
      <c r="J40" s="186" t="str">
        <f t="shared" si="30"/>
        <v/>
      </c>
      <c r="K40" s="186" t="str">
        <f t="shared" si="30"/>
        <v/>
      </c>
      <c r="L40" s="186" t="str">
        <f t="shared" si="30"/>
        <v/>
      </c>
      <c r="M40" s="186" t="str">
        <f t="shared" si="30"/>
        <v/>
      </c>
      <c r="N40" s="186" t="str">
        <f t="shared" si="30"/>
        <v/>
      </c>
      <c r="O40" s="187">
        <f>O39/O22</f>
        <v>0</v>
      </c>
    </row>
    <row r="41" spans="1:15" ht="26.25" thickTop="1" thickBot="1" x14ac:dyDescent="0.3">
      <c r="A41" s="10" t="s">
        <v>55</v>
      </c>
      <c r="B41" s="31" t="s">
        <v>71</v>
      </c>
      <c r="C41" s="386">
        <v>13</v>
      </c>
      <c r="D41" s="386">
        <v>14</v>
      </c>
      <c r="E41" s="16"/>
      <c r="F41" s="16"/>
      <c r="G41" s="343"/>
      <c r="H41" s="343"/>
      <c r="I41" s="343"/>
      <c r="J41" s="343"/>
      <c r="K41" s="343"/>
      <c r="L41" s="343"/>
      <c r="M41" s="343"/>
      <c r="N41" s="373"/>
      <c r="O41" s="236">
        <f>SUM(C41:N41)</f>
        <v>27</v>
      </c>
    </row>
    <row r="42" spans="1:15" ht="15.75" thickTop="1" x14ac:dyDescent="0.25">
      <c r="A42" s="10" t="s">
        <v>56</v>
      </c>
      <c r="B42" s="190" t="s">
        <v>164</v>
      </c>
      <c r="C42" s="387">
        <v>9</v>
      </c>
      <c r="D42" s="407">
        <v>10</v>
      </c>
      <c r="E42" s="191"/>
      <c r="F42" s="191"/>
      <c r="G42" s="344"/>
      <c r="H42" s="344"/>
      <c r="I42" s="344"/>
      <c r="J42" s="344"/>
      <c r="K42" s="344"/>
      <c r="L42" s="369"/>
      <c r="M42" s="344"/>
      <c r="N42" s="374"/>
      <c r="O42" s="190">
        <f>SUM(C42:N42)</f>
        <v>19</v>
      </c>
    </row>
    <row r="43" spans="1:15" x14ac:dyDescent="0.25">
      <c r="A43" s="10" t="s">
        <v>57</v>
      </c>
      <c r="B43" s="158" t="s">
        <v>69</v>
      </c>
      <c r="C43" s="383">
        <f>C42/C22</f>
        <v>0.6</v>
      </c>
      <c r="D43" s="383">
        <f t="shared" ref="D43" si="31">D42/D22</f>
        <v>0.66666666666666663</v>
      </c>
      <c r="E43" s="186" t="str">
        <f>IFERROR(E42/E$22,"")</f>
        <v/>
      </c>
      <c r="F43" s="186" t="str">
        <f t="shared" ref="F43:N43" si="32">IFERROR(F42/F$22,"")</f>
        <v/>
      </c>
      <c r="G43" s="186" t="str">
        <f t="shared" si="32"/>
        <v/>
      </c>
      <c r="H43" s="186" t="str">
        <f t="shared" si="32"/>
        <v/>
      </c>
      <c r="I43" s="186" t="str">
        <f t="shared" si="32"/>
        <v/>
      </c>
      <c r="J43" s="186" t="str">
        <f t="shared" si="32"/>
        <v/>
      </c>
      <c r="K43" s="186" t="str">
        <f t="shared" si="32"/>
        <v/>
      </c>
      <c r="L43" s="186" t="str">
        <f t="shared" si="32"/>
        <v/>
      </c>
      <c r="M43" s="186" t="str">
        <f t="shared" si="32"/>
        <v/>
      </c>
      <c r="N43" s="186" t="str">
        <f t="shared" si="32"/>
        <v/>
      </c>
      <c r="O43" s="187">
        <f>O42/O22</f>
        <v>0.6333333333333333</v>
      </c>
    </row>
    <row r="44" spans="1:15" x14ac:dyDescent="0.25">
      <c r="A44" s="10" t="s">
        <v>58</v>
      </c>
      <c r="B44" s="81" t="s">
        <v>165</v>
      </c>
      <c r="C44" s="392">
        <v>1</v>
      </c>
      <c r="D44" s="379">
        <v>2</v>
      </c>
      <c r="E44" s="40"/>
      <c r="F44" s="40"/>
      <c r="G44" s="269"/>
      <c r="H44" s="269"/>
      <c r="I44" s="269"/>
      <c r="J44" s="269"/>
      <c r="K44" s="269"/>
      <c r="L44" s="269"/>
      <c r="M44" s="269"/>
      <c r="N44" s="304"/>
      <c r="O44" s="81">
        <f>SUM(C44:N44)</f>
        <v>3</v>
      </c>
    </row>
    <row r="45" spans="1:15" x14ac:dyDescent="0.25">
      <c r="A45" s="10" t="s">
        <v>59</v>
      </c>
      <c r="B45" s="158" t="s">
        <v>69</v>
      </c>
      <c r="C45" s="383">
        <f>C44/C22</f>
        <v>6.6666666666666666E-2</v>
      </c>
      <c r="D45" s="383">
        <f t="shared" ref="D45" si="33">D44/D22</f>
        <v>0.13333333333333333</v>
      </c>
      <c r="E45" s="186" t="str">
        <f>IFERROR(E44/E$22,"")</f>
        <v/>
      </c>
      <c r="F45" s="186" t="str">
        <f t="shared" ref="F45:N45" si="34">IFERROR(F44/F$22,"")</f>
        <v/>
      </c>
      <c r="G45" s="186" t="str">
        <f t="shared" si="34"/>
        <v/>
      </c>
      <c r="H45" s="186" t="str">
        <f t="shared" si="34"/>
        <v/>
      </c>
      <c r="I45" s="186" t="str">
        <f t="shared" si="34"/>
        <v/>
      </c>
      <c r="J45" s="186" t="str">
        <f t="shared" si="34"/>
        <v/>
      </c>
      <c r="K45" s="186" t="str">
        <f t="shared" si="34"/>
        <v/>
      </c>
      <c r="L45" s="186" t="str">
        <f t="shared" si="34"/>
        <v/>
      </c>
      <c r="M45" s="186" t="str">
        <f t="shared" si="34"/>
        <v/>
      </c>
      <c r="N45" s="186" t="str">
        <f t="shared" si="34"/>
        <v/>
      </c>
      <c r="O45" s="187">
        <f>O44/O22</f>
        <v>0.1</v>
      </c>
    </row>
    <row r="46" spans="1:15" x14ac:dyDescent="0.25">
      <c r="A46" s="10" t="s">
        <v>60</v>
      </c>
      <c r="B46" s="81" t="s">
        <v>166</v>
      </c>
      <c r="C46" s="392">
        <v>3</v>
      </c>
      <c r="D46" s="379">
        <v>2</v>
      </c>
      <c r="E46" s="40"/>
      <c r="F46" s="40"/>
      <c r="G46" s="269"/>
      <c r="H46" s="269"/>
      <c r="I46" s="269"/>
      <c r="J46" s="269"/>
      <c r="K46" s="269"/>
      <c r="L46" s="269"/>
      <c r="M46" s="269"/>
      <c r="N46" s="304"/>
      <c r="O46" s="81">
        <f>SUM(C46:N46)</f>
        <v>5</v>
      </c>
    </row>
    <row r="47" spans="1:15" x14ac:dyDescent="0.25">
      <c r="A47" s="10" t="s">
        <v>61</v>
      </c>
      <c r="B47" s="158" t="s">
        <v>69</v>
      </c>
      <c r="C47" s="383">
        <f>C46/C22</f>
        <v>0.2</v>
      </c>
      <c r="D47" s="383">
        <f t="shared" ref="D47" si="35">D46/D22</f>
        <v>0.13333333333333333</v>
      </c>
      <c r="E47" s="186" t="str">
        <f>IFERROR(E46/E$22,"")</f>
        <v/>
      </c>
      <c r="F47" s="186" t="str">
        <f t="shared" ref="F47:N47" si="36">IFERROR(F46/F$22,"")</f>
        <v/>
      </c>
      <c r="G47" s="186" t="str">
        <f t="shared" si="36"/>
        <v/>
      </c>
      <c r="H47" s="186" t="str">
        <f t="shared" si="36"/>
        <v/>
      </c>
      <c r="I47" s="186" t="str">
        <f t="shared" si="36"/>
        <v/>
      </c>
      <c r="J47" s="186" t="str">
        <f t="shared" si="36"/>
        <v/>
      </c>
      <c r="K47" s="186" t="str">
        <f t="shared" si="36"/>
        <v/>
      </c>
      <c r="L47" s="186" t="str">
        <f t="shared" si="36"/>
        <v/>
      </c>
      <c r="M47" s="186" t="str">
        <f t="shared" si="36"/>
        <v/>
      </c>
      <c r="N47" s="186" t="str">
        <f t="shared" si="36"/>
        <v/>
      </c>
      <c r="O47" s="187">
        <f>O46/O22</f>
        <v>0.16666666666666666</v>
      </c>
    </row>
    <row r="48" spans="1:15" x14ac:dyDescent="0.25">
      <c r="A48" s="10" t="s">
        <v>62</v>
      </c>
      <c r="B48" s="81" t="s">
        <v>306</v>
      </c>
      <c r="C48" s="392">
        <v>0</v>
      </c>
      <c r="D48" s="379">
        <v>0</v>
      </c>
      <c r="E48" s="40"/>
      <c r="F48" s="40"/>
      <c r="G48" s="269"/>
      <c r="H48" s="269"/>
      <c r="I48" s="269"/>
      <c r="J48" s="269"/>
      <c r="K48" s="269"/>
      <c r="L48" s="269"/>
      <c r="M48" s="269"/>
      <c r="N48" s="304"/>
      <c r="O48" s="81">
        <f>SUM(C48:N48)</f>
        <v>0</v>
      </c>
    </row>
    <row r="49" spans="1:15" x14ac:dyDescent="0.25">
      <c r="A49" s="10" t="s">
        <v>63</v>
      </c>
      <c r="B49" s="158" t="s">
        <v>69</v>
      </c>
      <c r="C49" s="383">
        <f>C48/C22</f>
        <v>0</v>
      </c>
      <c r="D49" s="383">
        <f t="shared" ref="D49" si="37">D48/D22</f>
        <v>0</v>
      </c>
      <c r="E49" s="186" t="str">
        <f>IFERROR(E48/E$22,"")</f>
        <v/>
      </c>
      <c r="F49" s="186" t="str">
        <f t="shared" ref="F49:N49" si="38">IFERROR(F48/F$22,"")</f>
        <v/>
      </c>
      <c r="G49" s="186" t="str">
        <f t="shared" si="38"/>
        <v/>
      </c>
      <c r="H49" s="186" t="str">
        <f t="shared" si="38"/>
        <v/>
      </c>
      <c r="I49" s="186" t="str">
        <f t="shared" si="38"/>
        <v/>
      </c>
      <c r="J49" s="186" t="str">
        <f t="shared" si="38"/>
        <v/>
      </c>
      <c r="K49" s="186" t="str">
        <f t="shared" si="38"/>
        <v/>
      </c>
      <c r="L49" s="186" t="str">
        <f t="shared" si="38"/>
        <v/>
      </c>
      <c r="M49" s="186" t="str">
        <f t="shared" si="38"/>
        <v/>
      </c>
      <c r="N49" s="186" t="str">
        <f t="shared" si="38"/>
        <v/>
      </c>
      <c r="O49" s="187">
        <f>O48/O22</f>
        <v>0</v>
      </c>
    </row>
    <row r="50" spans="1:15" x14ac:dyDescent="0.25">
      <c r="A50" s="10" t="s">
        <v>64</v>
      </c>
      <c r="B50" s="188" t="s">
        <v>168</v>
      </c>
      <c r="C50" s="384">
        <v>1</v>
      </c>
      <c r="D50" s="379">
        <v>1</v>
      </c>
      <c r="E50" s="40"/>
      <c r="F50" s="40"/>
      <c r="G50" s="269"/>
      <c r="H50" s="269"/>
      <c r="I50" s="269"/>
      <c r="J50" s="269"/>
      <c r="K50" s="269"/>
      <c r="L50" s="269"/>
      <c r="M50" s="269"/>
      <c r="N50" s="304"/>
      <c r="O50" s="81">
        <f>SUM(C50:N50)</f>
        <v>2</v>
      </c>
    </row>
    <row r="51" spans="1:15" x14ac:dyDescent="0.25">
      <c r="A51" s="10" t="s">
        <v>65</v>
      </c>
      <c r="B51" s="158" t="s">
        <v>69</v>
      </c>
      <c r="C51" s="383">
        <f>C50/C22</f>
        <v>6.6666666666666666E-2</v>
      </c>
      <c r="D51" s="383">
        <f t="shared" ref="D51" si="39">D50/D22</f>
        <v>6.6666666666666666E-2</v>
      </c>
      <c r="E51" s="186" t="str">
        <f>IFERROR(E50/E$22,"")</f>
        <v/>
      </c>
      <c r="F51" s="186" t="str">
        <f t="shared" ref="F51:N51" si="40">IFERROR(F50/F$22,"")</f>
        <v/>
      </c>
      <c r="G51" s="186" t="str">
        <f t="shared" si="40"/>
        <v/>
      </c>
      <c r="H51" s="186" t="str">
        <f t="shared" si="40"/>
        <v/>
      </c>
      <c r="I51" s="186" t="str">
        <f t="shared" si="40"/>
        <v/>
      </c>
      <c r="J51" s="186" t="str">
        <f t="shared" si="40"/>
        <v/>
      </c>
      <c r="K51" s="186" t="str">
        <f t="shared" si="40"/>
        <v/>
      </c>
      <c r="L51" s="186" t="str">
        <f t="shared" si="40"/>
        <v/>
      </c>
      <c r="M51" s="186" t="str">
        <f t="shared" si="40"/>
        <v/>
      </c>
      <c r="N51" s="186" t="str">
        <f t="shared" si="40"/>
        <v/>
      </c>
      <c r="O51" s="187">
        <f>O50/O22</f>
        <v>6.6666666666666666E-2</v>
      </c>
    </row>
    <row r="52" spans="1:15" ht="24.75" x14ac:dyDescent="0.25">
      <c r="A52" s="10" t="s">
        <v>155</v>
      </c>
      <c r="B52" s="188" t="s">
        <v>169</v>
      </c>
      <c r="C52" s="392">
        <v>0</v>
      </c>
      <c r="D52" s="379">
        <v>0</v>
      </c>
      <c r="E52" s="40"/>
      <c r="F52" s="40"/>
      <c r="G52" s="269"/>
      <c r="H52" s="269"/>
      <c r="I52" s="269"/>
      <c r="J52" s="269"/>
      <c r="K52" s="269"/>
      <c r="L52" s="269"/>
      <c r="M52" s="269"/>
      <c r="N52" s="304"/>
      <c r="O52" s="81">
        <f>SUM(C52:N52)</f>
        <v>0</v>
      </c>
    </row>
    <row r="53" spans="1:15" x14ac:dyDescent="0.25">
      <c r="A53" s="10" t="s">
        <v>66</v>
      </c>
      <c r="B53" s="158" t="s">
        <v>69</v>
      </c>
      <c r="C53" s="383">
        <f>C52/C22</f>
        <v>0</v>
      </c>
      <c r="D53" s="383">
        <f t="shared" ref="D53" si="41">D52/D22</f>
        <v>0</v>
      </c>
      <c r="E53" s="186" t="str">
        <f>IFERROR(E52/E$22,"")</f>
        <v/>
      </c>
      <c r="F53" s="186" t="str">
        <f t="shared" ref="F53:N53" si="42">IFERROR(F52/F$22,"")</f>
        <v/>
      </c>
      <c r="G53" s="186" t="str">
        <f t="shared" si="42"/>
        <v/>
      </c>
      <c r="H53" s="186" t="str">
        <f t="shared" si="42"/>
        <v/>
      </c>
      <c r="I53" s="186" t="str">
        <f t="shared" si="42"/>
        <v/>
      </c>
      <c r="J53" s="186" t="str">
        <f t="shared" si="42"/>
        <v/>
      </c>
      <c r="K53" s="186" t="str">
        <f t="shared" si="42"/>
        <v/>
      </c>
      <c r="L53" s="186" t="str">
        <f t="shared" si="42"/>
        <v/>
      </c>
      <c r="M53" s="186" t="str">
        <f t="shared" si="42"/>
        <v/>
      </c>
      <c r="N53" s="186" t="str">
        <f t="shared" si="42"/>
        <v/>
      </c>
      <c r="O53" s="187">
        <f>O52/O22</f>
        <v>0</v>
      </c>
    </row>
    <row r="54" spans="1:15" x14ac:dyDescent="0.25">
      <c r="A54" s="10" t="s">
        <v>72</v>
      </c>
      <c r="B54" s="81" t="s">
        <v>290</v>
      </c>
      <c r="C54" s="384">
        <v>0</v>
      </c>
      <c r="D54" s="379">
        <v>0</v>
      </c>
      <c r="E54" s="40"/>
      <c r="F54" s="40"/>
      <c r="G54" s="269"/>
      <c r="H54" s="269"/>
      <c r="I54" s="269"/>
      <c r="J54" s="269"/>
      <c r="K54" s="269"/>
      <c r="L54" s="269"/>
      <c r="M54" s="269"/>
      <c r="N54" s="304"/>
      <c r="O54" s="81">
        <f>SUM(C54:N54)</f>
        <v>0</v>
      </c>
    </row>
    <row r="55" spans="1:15" ht="15.75" thickBot="1" x14ac:dyDescent="0.3">
      <c r="A55" s="10" t="s">
        <v>73</v>
      </c>
      <c r="B55" s="161" t="s">
        <v>69</v>
      </c>
      <c r="C55" s="390">
        <f>C54/C22</f>
        <v>0</v>
      </c>
      <c r="D55" s="388">
        <f t="shared" ref="D55" si="43">D54/D22</f>
        <v>0</v>
      </c>
      <c r="E55" s="186" t="str">
        <f>IFERROR(E54/E$22,"")</f>
        <v/>
      </c>
      <c r="F55" s="186" t="str">
        <f t="shared" ref="F55:N55" si="44">IFERROR(F54/F$22,"")</f>
        <v/>
      </c>
      <c r="G55" s="186" t="str">
        <f t="shared" si="44"/>
        <v/>
      </c>
      <c r="H55" s="186" t="str">
        <f t="shared" si="44"/>
        <v/>
      </c>
      <c r="I55" s="186" t="str">
        <f t="shared" si="44"/>
        <v/>
      </c>
      <c r="J55" s="186" t="str">
        <f t="shared" si="44"/>
        <v/>
      </c>
      <c r="K55" s="186" t="str">
        <f t="shared" si="44"/>
        <v/>
      </c>
      <c r="L55" s="186" t="str">
        <f t="shared" si="44"/>
        <v/>
      </c>
      <c r="M55" s="186" t="str">
        <f t="shared" si="44"/>
        <v/>
      </c>
      <c r="N55" s="186" t="str">
        <f t="shared" si="44"/>
        <v/>
      </c>
      <c r="O55" s="194">
        <f>O54/O22</f>
        <v>0</v>
      </c>
    </row>
    <row r="56" spans="1:15" ht="20.100000000000001" customHeight="1" thickBot="1" x14ac:dyDescent="0.3">
      <c r="A56" s="21" t="s">
        <v>333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" thickBot="1" x14ac:dyDescent="0.3">
      <c r="A57" s="59" t="s">
        <v>6</v>
      </c>
      <c r="B57" s="53" t="s">
        <v>0</v>
      </c>
      <c r="C57" s="54" t="s">
        <v>372</v>
      </c>
      <c r="D57" s="54" t="s">
        <v>373</v>
      </c>
      <c r="E57" s="54" t="s">
        <v>374</v>
      </c>
      <c r="F57" s="340" t="s">
        <v>375</v>
      </c>
      <c r="G57" s="54" t="s">
        <v>376</v>
      </c>
      <c r="H57" s="54" t="s">
        <v>377</v>
      </c>
      <c r="I57" s="54" t="s">
        <v>378</v>
      </c>
      <c r="J57" s="54" t="s">
        <v>379</v>
      </c>
      <c r="K57" s="54" t="s">
        <v>380</v>
      </c>
      <c r="L57" s="54" t="s">
        <v>381</v>
      </c>
      <c r="M57" s="54" t="s">
        <v>382</v>
      </c>
      <c r="N57" s="54" t="s">
        <v>383</v>
      </c>
      <c r="O57" s="172" t="s">
        <v>105</v>
      </c>
    </row>
    <row r="58" spans="1:15" ht="15.75" thickBot="1" x14ac:dyDescent="0.3">
      <c r="A58" s="29" t="s">
        <v>74</v>
      </c>
      <c r="B58" s="26" t="s">
        <v>292</v>
      </c>
      <c r="C58" s="389">
        <v>9</v>
      </c>
      <c r="D58" s="389">
        <v>8</v>
      </c>
      <c r="E58" s="17"/>
      <c r="F58" s="17"/>
      <c r="G58" s="272"/>
      <c r="H58" s="272"/>
      <c r="I58" s="272"/>
      <c r="J58" s="272"/>
      <c r="K58" s="272"/>
      <c r="L58" s="272"/>
      <c r="M58" s="272"/>
      <c r="N58" s="272"/>
      <c r="O58" s="26">
        <f>SUM(C58:N58)</f>
        <v>17</v>
      </c>
    </row>
    <row r="59" spans="1:15" x14ac:dyDescent="0.25">
      <c r="A59" s="29" t="s">
        <v>75</v>
      </c>
      <c r="B59" s="196" t="s">
        <v>297</v>
      </c>
      <c r="C59" s="382">
        <v>7</v>
      </c>
      <c r="D59" s="377">
        <v>5</v>
      </c>
      <c r="E59" s="177"/>
      <c r="F59" s="177"/>
      <c r="G59" s="268"/>
      <c r="H59" s="268"/>
      <c r="I59" s="268"/>
      <c r="J59" s="268"/>
      <c r="K59" s="268"/>
      <c r="L59" s="268"/>
      <c r="M59" s="268"/>
      <c r="N59" s="303"/>
      <c r="O59" s="27">
        <f>SUM(C59:N59)</f>
        <v>12</v>
      </c>
    </row>
    <row r="60" spans="1:15" x14ac:dyDescent="0.25">
      <c r="A60" s="29" t="s">
        <v>76</v>
      </c>
      <c r="B60" s="195" t="s">
        <v>80</v>
      </c>
      <c r="C60" s="383">
        <f>C59/C58</f>
        <v>0.77777777777777779</v>
      </c>
      <c r="D60" s="383">
        <f t="shared" ref="D60" si="45">D59/D58</f>
        <v>0.625</v>
      </c>
      <c r="E60" s="186" t="str">
        <f>IFERROR(E59/E$58,"")</f>
        <v/>
      </c>
      <c r="F60" s="186" t="str">
        <f t="shared" ref="F60:N60" si="46">IFERROR(F59/F$58,"")</f>
        <v/>
      </c>
      <c r="G60" s="186" t="str">
        <f t="shared" si="46"/>
        <v/>
      </c>
      <c r="H60" s="186" t="str">
        <f t="shared" si="46"/>
        <v/>
      </c>
      <c r="I60" s="186" t="str">
        <f t="shared" si="46"/>
        <v/>
      </c>
      <c r="J60" s="186" t="str">
        <f t="shared" si="46"/>
        <v/>
      </c>
      <c r="K60" s="186" t="str">
        <f t="shared" si="46"/>
        <v/>
      </c>
      <c r="L60" s="186" t="str">
        <f t="shared" si="46"/>
        <v/>
      </c>
      <c r="M60" s="186" t="str">
        <f t="shared" si="46"/>
        <v/>
      </c>
      <c r="N60" s="186" t="str">
        <f t="shared" si="46"/>
        <v/>
      </c>
      <c r="O60" s="232">
        <f>O59/O58</f>
        <v>0.70588235294117652</v>
      </c>
    </row>
    <row r="61" spans="1:15" x14ac:dyDescent="0.25">
      <c r="A61" s="29" t="s">
        <v>87</v>
      </c>
      <c r="B61" s="197" t="s">
        <v>78</v>
      </c>
      <c r="C61" s="384">
        <v>6</v>
      </c>
      <c r="D61" s="379">
        <v>6</v>
      </c>
      <c r="E61" s="40"/>
      <c r="F61" s="40"/>
      <c r="G61" s="269"/>
      <c r="H61" s="269"/>
      <c r="I61" s="269"/>
      <c r="J61" s="269"/>
      <c r="K61" s="269"/>
      <c r="L61" s="269"/>
      <c r="M61" s="269"/>
      <c r="N61" s="304"/>
      <c r="O61" s="198">
        <f>SUM(C61:N61)</f>
        <v>12</v>
      </c>
    </row>
    <row r="62" spans="1:15" x14ac:dyDescent="0.25">
      <c r="A62" s="29" t="s">
        <v>88</v>
      </c>
      <c r="B62" s="195" t="s">
        <v>80</v>
      </c>
      <c r="C62" s="383">
        <f>C61/C58</f>
        <v>0.66666666666666663</v>
      </c>
      <c r="D62" s="383">
        <f t="shared" ref="D62" si="47">D61/D58</f>
        <v>0.75</v>
      </c>
      <c r="E62" s="186" t="str">
        <f>IFERROR(E61/E$58,"")</f>
        <v/>
      </c>
      <c r="F62" s="186" t="str">
        <f t="shared" ref="F62:N62" si="48">IFERROR(F61/F$58,"")</f>
        <v/>
      </c>
      <c r="G62" s="186" t="str">
        <f t="shared" si="48"/>
        <v/>
      </c>
      <c r="H62" s="186" t="str">
        <f t="shared" si="48"/>
        <v/>
      </c>
      <c r="I62" s="186" t="str">
        <f t="shared" si="48"/>
        <v/>
      </c>
      <c r="J62" s="186" t="str">
        <f t="shared" si="48"/>
        <v/>
      </c>
      <c r="K62" s="186" t="str">
        <f t="shared" si="48"/>
        <v/>
      </c>
      <c r="L62" s="186" t="str">
        <f t="shared" si="48"/>
        <v/>
      </c>
      <c r="M62" s="186" t="str">
        <f t="shared" si="48"/>
        <v/>
      </c>
      <c r="N62" s="186" t="str">
        <f t="shared" si="48"/>
        <v/>
      </c>
      <c r="O62" s="232">
        <f>O61/O58</f>
        <v>0.70588235294117652</v>
      </c>
    </row>
    <row r="63" spans="1:15" x14ac:dyDescent="0.25">
      <c r="A63" s="29" t="s">
        <v>89</v>
      </c>
      <c r="B63" s="197" t="s">
        <v>300</v>
      </c>
      <c r="C63" s="384">
        <v>5</v>
      </c>
      <c r="D63" s="379">
        <v>4</v>
      </c>
      <c r="E63" s="40"/>
      <c r="F63" s="40"/>
      <c r="G63" s="269"/>
      <c r="H63" s="269"/>
      <c r="I63" s="269"/>
      <c r="J63" s="269"/>
      <c r="K63" s="269"/>
      <c r="L63" s="269"/>
      <c r="M63" s="269"/>
      <c r="N63" s="304"/>
      <c r="O63" s="198">
        <f>SUM(C63:N63)</f>
        <v>9</v>
      </c>
    </row>
    <row r="64" spans="1:15" x14ac:dyDescent="0.25">
      <c r="A64" s="29" t="s">
        <v>90</v>
      </c>
      <c r="B64" s="184" t="s">
        <v>80</v>
      </c>
      <c r="C64" s="383">
        <f>C63/C58</f>
        <v>0.55555555555555558</v>
      </c>
      <c r="D64" s="383">
        <f t="shared" ref="D64" si="49">D63/D58</f>
        <v>0.5</v>
      </c>
      <c r="E64" s="186" t="str">
        <f>IFERROR(E63/E$58,"")</f>
        <v/>
      </c>
      <c r="F64" s="186" t="str">
        <f t="shared" ref="F64:N64" si="50">IFERROR(F63/F$58,"")</f>
        <v/>
      </c>
      <c r="G64" s="186" t="str">
        <f t="shared" si="50"/>
        <v/>
      </c>
      <c r="H64" s="186" t="str">
        <f t="shared" si="50"/>
        <v/>
      </c>
      <c r="I64" s="186" t="str">
        <f t="shared" si="50"/>
        <v/>
      </c>
      <c r="J64" s="186" t="str">
        <f t="shared" si="50"/>
        <v/>
      </c>
      <c r="K64" s="186" t="str">
        <f t="shared" si="50"/>
        <v/>
      </c>
      <c r="L64" s="186" t="str">
        <f t="shared" si="50"/>
        <v/>
      </c>
      <c r="M64" s="186" t="str">
        <f t="shared" si="50"/>
        <v/>
      </c>
      <c r="N64" s="186" t="str">
        <f t="shared" si="50"/>
        <v/>
      </c>
      <c r="O64" s="232">
        <f>O63/O58</f>
        <v>0.52941176470588236</v>
      </c>
    </row>
    <row r="65" spans="1:15" x14ac:dyDescent="0.25">
      <c r="A65" s="29" t="s">
        <v>91</v>
      </c>
      <c r="B65" s="197" t="s">
        <v>301</v>
      </c>
      <c r="C65" s="379">
        <f>C61-C67</f>
        <v>6</v>
      </c>
      <c r="D65" s="379">
        <f>D61-D67</f>
        <v>5</v>
      </c>
      <c r="E65" s="40"/>
      <c r="F65" s="40"/>
      <c r="G65" s="269"/>
      <c r="H65" s="269"/>
      <c r="I65" s="269"/>
      <c r="J65" s="269"/>
      <c r="K65" s="269"/>
      <c r="L65" s="269"/>
      <c r="M65" s="269"/>
      <c r="N65" s="304"/>
      <c r="O65" s="198">
        <f>SUM(C65:N65)</f>
        <v>11</v>
      </c>
    </row>
    <row r="66" spans="1:15" ht="15.75" thickBot="1" x14ac:dyDescent="0.3">
      <c r="A66" s="29" t="s">
        <v>92</v>
      </c>
      <c r="B66" s="199" t="s">
        <v>80</v>
      </c>
      <c r="C66" s="406">
        <f>C65/C58</f>
        <v>0.66666666666666663</v>
      </c>
      <c r="D66" s="385">
        <f>D65/D58</f>
        <v>0.625</v>
      </c>
      <c r="E66" s="186" t="str">
        <f>IFERROR(E65/E$58,"")</f>
        <v/>
      </c>
      <c r="F66" s="186" t="str">
        <f t="shared" ref="F66:N66" si="51">IFERROR(F65/F$58,"")</f>
        <v/>
      </c>
      <c r="G66" s="186" t="str">
        <f t="shared" si="51"/>
        <v/>
      </c>
      <c r="H66" s="186" t="str">
        <f t="shared" si="51"/>
        <v/>
      </c>
      <c r="I66" s="186" t="str">
        <f t="shared" si="51"/>
        <v/>
      </c>
      <c r="J66" s="186" t="str">
        <f t="shared" si="51"/>
        <v/>
      </c>
      <c r="K66" s="186" t="str">
        <f t="shared" si="51"/>
        <v/>
      </c>
      <c r="L66" s="186" t="str">
        <f t="shared" si="51"/>
        <v/>
      </c>
      <c r="M66" s="186" t="str">
        <f t="shared" si="51"/>
        <v/>
      </c>
      <c r="N66" s="186" t="str">
        <f t="shared" si="51"/>
        <v/>
      </c>
      <c r="O66" s="233">
        <f>O65/O58</f>
        <v>0.6470588235294118</v>
      </c>
    </row>
    <row r="67" spans="1:15" ht="15.75" thickTop="1" x14ac:dyDescent="0.25">
      <c r="A67" s="29" t="s">
        <v>93</v>
      </c>
      <c r="B67" s="210" t="s">
        <v>302</v>
      </c>
      <c r="C67" s="407">
        <f>C69+C71+C73+C75+C77</f>
        <v>0</v>
      </c>
      <c r="D67" s="407">
        <f>D69+D71+D73+D75+D77</f>
        <v>1</v>
      </c>
      <c r="E67" s="191"/>
      <c r="F67" s="191"/>
      <c r="G67" s="344"/>
      <c r="H67" s="344"/>
      <c r="I67" s="344"/>
      <c r="J67" s="344"/>
      <c r="K67" s="344"/>
      <c r="L67" s="344"/>
      <c r="M67" s="344"/>
      <c r="N67" s="374"/>
      <c r="O67" s="209">
        <f>SUM(C67:N67)</f>
        <v>1</v>
      </c>
    </row>
    <row r="68" spans="1:15" ht="15.75" thickBot="1" x14ac:dyDescent="0.3">
      <c r="A68" s="29" t="s">
        <v>94</v>
      </c>
      <c r="B68" s="199" t="s">
        <v>80</v>
      </c>
      <c r="C68" s="406">
        <f>C67/C58</f>
        <v>0</v>
      </c>
      <c r="D68" s="411">
        <f t="shared" ref="D68" si="52">D67/D58</f>
        <v>0.125</v>
      </c>
      <c r="E68" s="186" t="str">
        <f>IFERROR(E67/E$58,"")</f>
        <v/>
      </c>
      <c r="F68" s="186" t="str">
        <f t="shared" ref="F68:N68" si="53">IFERROR(F67/F$58,"")</f>
        <v/>
      </c>
      <c r="G68" s="186" t="str">
        <f t="shared" si="53"/>
        <v/>
      </c>
      <c r="H68" s="186" t="str">
        <f t="shared" si="53"/>
        <v/>
      </c>
      <c r="I68" s="186" t="str">
        <f t="shared" si="53"/>
        <v/>
      </c>
      <c r="J68" s="186" t="str">
        <f t="shared" si="53"/>
        <v/>
      </c>
      <c r="K68" s="186" t="str">
        <f t="shared" si="53"/>
        <v/>
      </c>
      <c r="L68" s="186" t="str">
        <f t="shared" si="53"/>
        <v/>
      </c>
      <c r="M68" s="186" t="str">
        <f t="shared" si="53"/>
        <v/>
      </c>
      <c r="N68" s="186" t="str">
        <f t="shared" si="53"/>
        <v/>
      </c>
      <c r="O68" s="233">
        <f>O67/O58</f>
        <v>5.8823529411764705E-2</v>
      </c>
    </row>
    <row r="69" spans="1:15" ht="15.75" thickTop="1" x14ac:dyDescent="0.25">
      <c r="A69" s="29" t="s">
        <v>95</v>
      </c>
      <c r="B69" s="200" t="s">
        <v>307</v>
      </c>
      <c r="C69" s="409">
        <v>0</v>
      </c>
      <c r="D69" s="410">
        <v>0</v>
      </c>
      <c r="E69" s="201"/>
      <c r="F69" s="201"/>
      <c r="G69" s="342"/>
      <c r="H69" s="342"/>
      <c r="I69" s="342"/>
      <c r="J69" s="342"/>
      <c r="K69" s="342"/>
      <c r="L69" s="342"/>
      <c r="M69" s="342"/>
      <c r="N69" s="375"/>
      <c r="O69" s="28">
        <f>SUM(C69:N69)</f>
        <v>0</v>
      </c>
    </row>
    <row r="70" spans="1:15" x14ac:dyDescent="0.25">
      <c r="A70" s="29" t="s">
        <v>96</v>
      </c>
      <c r="B70" s="195" t="s">
        <v>80</v>
      </c>
      <c r="C70" s="405">
        <f>C69/C58</f>
        <v>0</v>
      </c>
      <c r="D70" s="383">
        <f t="shared" ref="D70" si="54">D69/D58</f>
        <v>0</v>
      </c>
      <c r="E70" s="186" t="str">
        <f>IFERROR(E69/E$58,"")</f>
        <v/>
      </c>
      <c r="F70" s="186" t="str">
        <f t="shared" ref="F70:N70" si="55">IFERROR(F69/F$58,"")</f>
        <v/>
      </c>
      <c r="G70" s="186" t="str">
        <f t="shared" si="55"/>
        <v/>
      </c>
      <c r="H70" s="186" t="str">
        <f t="shared" si="55"/>
        <v/>
      </c>
      <c r="I70" s="186" t="str">
        <f t="shared" si="55"/>
        <v/>
      </c>
      <c r="J70" s="186" t="str">
        <f t="shared" si="55"/>
        <v/>
      </c>
      <c r="K70" s="186" t="str">
        <f t="shared" si="55"/>
        <v/>
      </c>
      <c r="L70" s="186" t="str">
        <f t="shared" si="55"/>
        <v/>
      </c>
      <c r="M70" s="186" t="str">
        <f t="shared" si="55"/>
        <v/>
      </c>
      <c r="N70" s="186" t="str">
        <f t="shared" si="55"/>
        <v/>
      </c>
      <c r="O70" s="232">
        <f>O69/O58</f>
        <v>0</v>
      </c>
    </row>
    <row r="71" spans="1:15" x14ac:dyDescent="0.25">
      <c r="A71" s="29" t="s">
        <v>97</v>
      </c>
      <c r="B71" s="200" t="s">
        <v>308</v>
      </c>
      <c r="C71" s="408">
        <v>0</v>
      </c>
      <c r="D71" s="410">
        <v>0</v>
      </c>
      <c r="E71" s="201"/>
      <c r="F71" s="201"/>
      <c r="G71" s="342"/>
      <c r="H71" s="342"/>
      <c r="I71" s="342"/>
      <c r="J71" s="342"/>
      <c r="K71" s="342"/>
      <c r="L71" s="342"/>
      <c r="M71" s="342"/>
      <c r="N71" s="375"/>
      <c r="O71" s="28">
        <f>SUM(C71:N71)</f>
        <v>0</v>
      </c>
    </row>
    <row r="72" spans="1:15" x14ac:dyDescent="0.25">
      <c r="A72" s="29" t="s">
        <v>98</v>
      </c>
      <c r="B72" s="184" t="s">
        <v>80</v>
      </c>
      <c r="C72" s="383">
        <f>C71/C58</f>
        <v>0</v>
      </c>
      <c r="D72" s="383">
        <f t="shared" ref="D72" si="56">D71/D58</f>
        <v>0</v>
      </c>
      <c r="E72" s="186" t="str">
        <f>IFERROR(E71/E$58,"")</f>
        <v/>
      </c>
      <c r="F72" s="186" t="str">
        <f t="shared" ref="F72:N72" si="57">IFERROR(F71/F$58,"")</f>
        <v/>
      </c>
      <c r="G72" s="186" t="str">
        <f t="shared" si="57"/>
        <v/>
      </c>
      <c r="H72" s="186" t="str">
        <f t="shared" si="57"/>
        <v/>
      </c>
      <c r="I72" s="186" t="str">
        <f t="shared" si="57"/>
        <v/>
      </c>
      <c r="J72" s="186" t="str">
        <f t="shared" si="57"/>
        <v/>
      </c>
      <c r="K72" s="186" t="str">
        <f t="shared" si="57"/>
        <v/>
      </c>
      <c r="L72" s="186" t="str">
        <f t="shared" si="57"/>
        <v/>
      </c>
      <c r="M72" s="186" t="str">
        <f t="shared" si="57"/>
        <v/>
      </c>
      <c r="N72" s="186" t="str">
        <f t="shared" si="57"/>
        <v/>
      </c>
      <c r="O72" s="232">
        <f>O71/O58</f>
        <v>0</v>
      </c>
    </row>
    <row r="73" spans="1:15" ht="23.25" x14ac:dyDescent="0.25">
      <c r="A73" s="29" t="s">
        <v>99</v>
      </c>
      <c r="B73" s="202" t="s">
        <v>303</v>
      </c>
      <c r="C73" s="384">
        <v>0</v>
      </c>
      <c r="D73" s="379">
        <v>0</v>
      </c>
      <c r="E73" s="40"/>
      <c r="F73" s="40"/>
      <c r="G73" s="269"/>
      <c r="H73" s="269"/>
      <c r="I73" s="269"/>
      <c r="J73" s="269"/>
      <c r="K73" s="269"/>
      <c r="L73" s="269"/>
      <c r="M73" s="269"/>
      <c r="N73" s="304"/>
      <c r="O73" s="198">
        <f>SUM(C73:N73)</f>
        <v>0</v>
      </c>
    </row>
    <row r="74" spans="1:15" x14ac:dyDescent="0.25">
      <c r="A74" s="29" t="s">
        <v>100</v>
      </c>
      <c r="B74" s="184" t="s">
        <v>80</v>
      </c>
      <c r="C74" s="383">
        <f>C73/C58</f>
        <v>0</v>
      </c>
      <c r="D74" s="383">
        <f t="shared" ref="D74" si="58">D73/D58</f>
        <v>0</v>
      </c>
      <c r="E74" s="186" t="str">
        <f>IFERROR(E73/E$58,"")</f>
        <v/>
      </c>
      <c r="F74" s="186" t="str">
        <f t="shared" ref="F74:N74" si="59">IFERROR(F73/F$58,"")</f>
        <v/>
      </c>
      <c r="G74" s="186" t="str">
        <f t="shared" si="59"/>
        <v/>
      </c>
      <c r="H74" s="186" t="str">
        <f t="shared" si="59"/>
        <v/>
      </c>
      <c r="I74" s="186" t="str">
        <f t="shared" si="59"/>
        <v/>
      </c>
      <c r="J74" s="186" t="str">
        <f t="shared" si="59"/>
        <v/>
      </c>
      <c r="K74" s="186" t="str">
        <f t="shared" si="59"/>
        <v/>
      </c>
      <c r="L74" s="186" t="str">
        <f t="shared" si="59"/>
        <v/>
      </c>
      <c r="M74" s="186" t="str">
        <f t="shared" si="59"/>
        <v/>
      </c>
      <c r="N74" s="186" t="str">
        <f t="shared" si="59"/>
        <v/>
      </c>
      <c r="O74" s="232">
        <f>O73/O58</f>
        <v>0</v>
      </c>
    </row>
    <row r="75" spans="1:15" ht="23.25" x14ac:dyDescent="0.25">
      <c r="A75" s="29" t="s">
        <v>101</v>
      </c>
      <c r="B75" s="202" t="s">
        <v>304</v>
      </c>
      <c r="C75" s="392">
        <v>0</v>
      </c>
      <c r="D75" s="379">
        <v>1</v>
      </c>
      <c r="E75" s="40"/>
      <c r="F75" s="40"/>
      <c r="G75" s="269"/>
      <c r="H75" s="269"/>
      <c r="I75" s="269"/>
      <c r="J75" s="269"/>
      <c r="K75" s="269"/>
      <c r="L75" s="269"/>
      <c r="M75" s="269"/>
      <c r="N75" s="304"/>
      <c r="O75" s="198">
        <f>SUM(C75:N75)</f>
        <v>1</v>
      </c>
    </row>
    <row r="76" spans="1:15" x14ac:dyDescent="0.25">
      <c r="A76" s="29" t="s">
        <v>102</v>
      </c>
      <c r="B76" s="184" t="s">
        <v>80</v>
      </c>
      <c r="C76" s="383">
        <f>C75/C58</f>
        <v>0</v>
      </c>
      <c r="D76" s="383">
        <f t="shared" ref="D76" si="60">D75/D58</f>
        <v>0.125</v>
      </c>
      <c r="E76" s="186" t="str">
        <f>IFERROR(E75/E$58,"")</f>
        <v/>
      </c>
      <c r="F76" s="186" t="str">
        <f t="shared" ref="F76:N76" si="61">IFERROR(F75/F$58,"")</f>
        <v/>
      </c>
      <c r="G76" s="186" t="str">
        <f t="shared" si="61"/>
        <v/>
      </c>
      <c r="H76" s="186" t="str">
        <f t="shared" si="61"/>
        <v/>
      </c>
      <c r="I76" s="186" t="str">
        <f t="shared" si="61"/>
        <v/>
      </c>
      <c r="J76" s="186" t="str">
        <f t="shared" si="61"/>
        <v/>
      </c>
      <c r="K76" s="186" t="str">
        <f t="shared" si="61"/>
        <v/>
      </c>
      <c r="L76" s="186" t="str">
        <f t="shared" si="61"/>
        <v/>
      </c>
      <c r="M76" s="186" t="str">
        <f t="shared" si="61"/>
        <v/>
      </c>
      <c r="N76" s="186" t="str">
        <f t="shared" si="61"/>
        <v/>
      </c>
      <c r="O76" s="232">
        <f>O75/O58</f>
        <v>5.8823529411764705E-2</v>
      </c>
    </row>
    <row r="77" spans="1:15" x14ac:dyDescent="0.25">
      <c r="A77" s="29" t="s">
        <v>103</v>
      </c>
      <c r="B77" s="202" t="s">
        <v>305</v>
      </c>
      <c r="C77" s="392">
        <v>0</v>
      </c>
      <c r="D77" s="379">
        <v>0</v>
      </c>
      <c r="E77" s="40"/>
      <c r="F77" s="40"/>
      <c r="G77" s="269"/>
      <c r="H77" s="269"/>
      <c r="I77" s="269"/>
      <c r="J77" s="269"/>
      <c r="K77" s="269"/>
      <c r="L77" s="269"/>
      <c r="M77" s="269"/>
      <c r="N77" s="304"/>
      <c r="O77" s="198">
        <f>SUM(C77:N77)</f>
        <v>0</v>
      </c>
    </row>
    <row r="78" spans="1:15" x14ac:dyDescent="0.25">
      <c r="A78" s="29" t="s">
        <v>104</v>
      </c>
      <c r="B78" s="184" t="s">
        <v>80</v>
      </c>
      <c r="C78" s="383">
        <f>C77/C58</f>
        <v>0</v>
      </c>
      <c r="D78" s="383">
        <f t="shared" ref="D78" si="62">D77/D58</f>
        <v>0</v>
      </c>
      <c r="E78" s="186" t="str">
        <f>IFERROR(E77/E$58,"")</f>
        <v/>
      </c>
      <c r="F78" s="186" t="str">
        <f t="shared" ref="F78:N78" si="63">IFERROR(F77/F$58,"")</f>
        <v/>
      </c>
      <c r="G78" s="186" t="str">
        <f t="shared" si="63"/>
        <v/>
      </c>
      <c r="H78" s="186" t="str">
        <f t="shared" si="63"/>
        <v/>
      </c>
      <c r="I78" s="186" t="str">
        <f t="shared" si="63"/>
        <v/>
      </c>
      <c r="J78" s="186" t="str">
        <f t="shared" si="63"/>
        <v/>
      </c>
      <c r="K78" s="186" t="str">
        <f t="shared" si="63"/>
        <v/>
      </c>
      <c r="L78" s="186" t="str">
        <f t="shared" si="63"/>
        <v/>
      </c>
      <c r="M78" s="186" t="str">
        <f t="shared" si="63"/>
        <v/>
      </c>
      <c r="N78" s="186" t="str">
        <f t="shared" si="63"/>
        <v/>
      </c>
      <c r="O78" s="232">
        <f>O77/O58</f>
        <v>0</v>
      </c>
    </row>
    <row r="79" spans="1:15" x14ac:dyDescent="0.25">
      <c r="A79" s="29" t="s">
        <v>156</v>
      </c>
      <c r="B79" s="197" t="s">
        <v>79</v>
      </c>
      <c r="C79" s="384">
        <v>0</v>
      </c>
      <c r="D79" s="379">
        <v>0</v>
      </c>
      <c r="E79" s="40"/>
      <c r="F79" s="40"/>
      <c r="G79" s="269"/>
      <c r="H79" s="269"/>
      <c r="I79" s="269"/>
      <c r="J79" s="269"/>
      <c r="K79" s="269"/>
      <c r="L79" s="269"/>
      <c r="M79" s="269"/>
      <c r="N79" s="304"/>
      <c r="O79" s="198">
        <f>SUM(C79:N79)</f>
        <v>0</v>
      </c>
    </row>
    <row r="80" spans="1:15" x14ac:dyDescent="0.25">
      <c r="A80" s="29" t="s">
        <v>157</v>
      </c>
      <c r="B80" s="184" t="s">
        <v>80</v>
      </c>
      <c r="C80" s="383">
        <f>C79/C58</f>
        <v>0</v>
      </c>
      <c r="D80" s="383">
        <f t="shared" ref="D80" si="64">D79/D58</f>
        <v>0</v>
      </c>
      <c r="E80" s="186" t="str">
        <f>IFERROR(E79/E$58,"")</f>
        <v/>
      </c>
      <c r="F80" s="186" t="str">
        <f t="shared" ref="F80:N80" si="65">IFERROR(F79/F$58,"")</f>
        <v/>
      </c>
      <c r="G80" s="186" t="str">
        <f t="shared" si="65"/>
        <v/>
      </c>
      <c r="H80" s="186" t="str">
        <f t="shared" si="65"/>
        <v/>
      </c>
      <c r="I80" s="186" t="str">
        <f t="shared" si="65"/>
        <v/>
      </c>
      <c r="J80" s="186" t="str">
        <f t="shared" si="65"/>
        <v/>
      </c>
      <c r="K80" s="186" t="str">
        <f t="shared" si="65"/>
        <v/>
      </c>
      <c r="L80" s="186" t="str">
        <f t="shared" si="65"/>
        <v/>
      </c>
      <c r="M80" s="186" t="str">
        <f t="shared" si="65"/>
        <v/>
      </c>
      <c r="N80" s="186" t="str">
        <f t="shared" si="65"/>
        <v/>
      </c>
      <c r="O80" s="232">
        <f>O79/O58</f>
        <v>0</v>
      </c>
    </row>
    <row r="81" spans="1:15" x14ac:dyDescent="0.25">
      <c r="A81" s="29" t="s">
        <v>158</v>
      </c>
      <c r="B81" s="197" t="s">
        <v>81</v>
      </c>
      <c r="C81" s="384">
        <v>0</v>
      </c>
      <c r="D81" s="379">
        <v>0</v>
      </c>
      <c r="E81" s="40"/>
      <c r="F81" s="40"/>
      <c r="G81" s="269"/>
      <c r="H81" s="269"/>
      <c r="I81" s="269"/>
      <c r="J81" s="269"/>
      <c r="K81" s="269"/>
      <c r="L81" s="269"/>
      <c r="M81" s="269"/>
      <c r="N81" s="304"/>
      <c r="O81" s="198">
        <f>SUM(C81:N81)</f>
        <v>0</v>
      </c>
    </row>
    <row r="82" spans="1:15" x14ac:dyDescent="0.25">
      <c r="A82" s="29" t="s">
        <v>159</v>
      </c>
      <c r="B82" s="184" t="s">
        <v>80</v>
      </c>
      <c r="C82" s="383">
        <f>C81/C58</f>
        <v>0</v>
      </c>
      <c r="D82" s="383">
        <f t="shared" ref="D82" si="66">D81/D58</f>
        <v>0</v>
      </c>
      <c r="E82" s="186" t="str">
        <f>IFERROR(E81/E$58,"")</f>
        <v/>
      </c>
      <c r="F82" s="186" t="str">
        <f t="shared" ref="F82:N82" si="67">IFERROR(F81/F$58,"")</f>
        <v/>
      </c>
      <c r="G82" s="186" t="str">
        <f t="shared" si="67"/>
        <v/>
      </c>
      <c r="H82" s="186" t="str">
        <f t="shared" si="67"/>
        <v/>
      </c>
      <c r="I82" s="186" t="str">
        <f t="shared" si="67"/>
        <v/>
      </c>
      <c r="J82" s="186" t="str">
        <f t="shared" si="67"/>
        <v/>
      </c>
      <c r="K82" s="186" t="str">
        <f t="shared" si="67"/>
        <v/>
      </c>
      <c r="L82" s="186" t="str">
        <f t="shared" si="67"/>
        <v/>
      </c>
      <c r="M82" s="186" t="str">
        <f t="shared" si="67"/>
        <v/>
      </c>
      <c r="N82" s="186" t="str">
        <f t="shared" si="67"/>
        <v/>
      </c>
      <c r="O82" s="232">
        <f>O81/O58</f>
        <v>0</v>
      </c>
    </row>
    <row r="83" spans="1:15" ht="24.75" x14ac:dyDescent="0.25">
      <c r="A83" s="29" t="s">
        <v>223</v>
      </c>
      <c r="B83" s="203" t="s">
        <v>82</v>
      </c>
      <c r="C83" s="384">
        <v>0</v>
      </c>
      <c r="D83" s="379">
        <v>0</v>
      </c>
      <c r="E83" s="40"/>
      <c r="F83" s="40"/>
      <c r="G83" s="269"/>
      <c r="H83" s="269"/>
      <c r="I83" s="269"/>
      <c r="J83" s="269"/>
      <c r="K83" s="269"/>
      <c r="L83" s="269"/>
      <c r="M83" s="269"/>
      <c r="N83" s="304"/>
      <c r="O83" s="198">
        <f>SUM(C83:N83)</f>
        <v>0</v>
      </c>
    </row>
    <row r="84" spans="1:15" x14ac:dyDescent="0.25">
      <c r="A84" s="29" t="s">
        <v>224</v>
      </c>
      <c r="B84" s="184" t="s">
        <v>80</v>
      </c>
      <c r="C84" s="383">
        <f>C83/C58</f>
        <v>0</v>
      </c>
      <c r="D84" s="383">
        <f t="shared" ref="D84" si="68">D83/D58</f>
        <v>0</v>
      </c>
      <c r="E84" s="186" t="str">
        <f>IFERROR(E83/E$58,"")</f>
        <v/>
      </c>
      <c r="F84" s="186" t="str">
        <f t="shared" ref="F84:N84" si="69">IFERROR(F83/F$58,"")</f>
        <v/>
      </c>
      <c r="G84" s="186" t="str">
        <f t="shared" si="69"/>
        <v/>
      </c>
      <c r="H84" s="186" t="str">
        <f t="shared" si="69"/>
        <v/>
      </c>
      <c r="I84" s="186" t="str">
        <f t="shared" si="69"/>
        <v/>
      </c>
      <c r="J84" s="186" t="str">
        <f t="shared" si="69"/>
        <v/>
      </c>
      <c r="K84" s="186" t="str">
        <f t="shared" si="69"/>
        <v/>
      </c>
      <c r="L84" s="186" t="str">
        <f t="shared" si="69"/>
        <v/>
      </c>
      <c r="M84" s="186" t="str">
        <f t="shared" si="69"/>
        <v/>
      </c>
      <c r="N84" s="186" t="str">
        <f t="shared" si="69"/>
        <v/>
      </c>
      <c r="O84" s="232">
        <f>O83/O58</f>
        <v>0</v>
      </c>
    </row>
    <row r="85" spans="1:15" ht="24" x14ac:dyDescent="0.25">
      <c r="A85" s="29" t="s">
        <v>225</v>
      </c>
      <c r="B85" s="204" t="s">
        <v>83</v>
      </c>
      <c r="C85" s="384">
        <v>0</v>
      </c>
      <c r="D85" s="379">
        <v>0</v>
      </c>
      <c r="E85" s="40"/>
      <c r="F85" s="40"/>
      <c r="G85" s="269"/>
      <c r="H85" s="269"/>
      <c r="I85" s="269"/>
      <c r="J85" s="269"/>
      <c r="K85" s="269"/>
      <c r="L85" s="269"/>
      <c r="M85" s="269"/>
      <c r="N85" s="304"/>
      <c r="O85" s="198">
        <f>SUM(C85:N85)</f>
        <v>0</v>
      </c>
    </row>
    <row r="86" spans="1:15" x14ac:dyDescent="0.25">
      <c r="A86" s="29" t="s">
        <v>226</v>
      </c>
      <c r="B86" s="184" t="s">
        <v>80</v>
      </c>
      <c r="C86" s="383">
        <f>C85/C58</f>
        <v>0</v>
      </c>
      <c r="D86" s="383">
        <f t="shared" ref="D86" si="70">D85/D58</f>
        <v>0</v>
      </c>
      <c r="E86" s="186" t="str">
        <f>IFERROR(E85/E$58,"")</f>
        <v/>
      </c>
      <c r="F86" s="186" t="str">
        <f t="shared" ref="F86:N86" si="71">IFERROR(F85/F$58,"")</f>
        <v/>
      </c>
      <c r="G86" s="186" t="str">
        <f t="shared" si="71"/>
        <v/>
      </c>
      <c r="H86" s="186" t="str">
        <f t="shared" si="71"/>
        <v/>
      </c>
      <c r="I86" s="186" t="str">
        <f t="shared" si="71"/>
        <v/>
      </c>
      <c r="J86" s="186" t="str">
        <f t="shared" si="71"/>
        <v/>
      </c>
      <c r="K86" s="186" t="str">
        <f t="shared" si="71"/>
        <v/>
      </c>
      <c r="L86" s="186" t="str">
        <f t="shared" si="71"/>
        <v/>
      </c>
      <c r="M86" s="186" t="str">
        <f t="shared" si="71"/>
        <v/>
      </c>
      <c r="N86" s="186" t="str">
        <f t="shared" si="71"/>
        <v/>
      </c>
      <c r="O86" s="232">
        <f>O85/O58</f>
        <v>0</v>
      </c>
    </row>
    <row r="87" spans="1:15" ht="24.75" x14ac:dyDescent="0.25">
      <c r="A87" s="29" t="s">
        <v>227</v>
      </c>
      <c r="B87" s="203" t="s">
        <v>84</v>
      </c>
      <c r="C87" s="384">
        <v>2</v>
      </c>
      <c r="D87" s="379">
        <v>1</v>
      </c>
      <c r="E87" s="40"/>
      <c r="F87" s="40"/>
      <c r="G87" s="269"/>
      <c r="H87" s="269"/>
      <c r="I87" s="269"/>
      <c r="J87" s="269"/>
      <c r="K87" s="269"/>
      <c r="L87" s="269"/>
      <c r="M87" s="269"/>
      <c r="N87" s="304"/>
      <c r="O87" s="198">
        <f>SUM(C87:N87)</f>
        <v>3</v>
      </c>
    </row>
    <row r="88" spans="1:15" x14ac:dyDescent="0.25">
      <c r="A88" s="29" t="s">
        <v>230</v>
      </c>
      <c r="B88" s="184" t="s">
        <v>80</v>
      </c>
      <c r="C88" s="383">
        <f>C87/C58</f>
        <v>0.22222222222222221</v>
      </c>
      <c r="D88" s="383">
        <f t="shared" ref="D88" si="72">D87/D58</f>
        <v>0.125</v>
      </c>
      <c r="E88" s="186" t="str">
        <f>IFERROR(E87/E$58,"")</f>
        <v/>
      </c>
      <c r="F88" s="186" t="str">
        <f t="shared" ref="F88:N88" si="73">IFERROR(F87/F$58,"")</f>
        <v/>
      </c>
      <c r="G88" s="186" t="str">
        <f t="shared" si="73"/>
        <v/>
      </c>
      <c r="H88" s="186" t="str">
        <f t="shared" si="73"/>
        <v/>
      </c>
      <c r="I88" s="186" t="str">
        <f t="shared" si="73"/>
        <v/>
      </c>
      <c r="J88" s="186" t="str">
        <f t="shared" si="73"/>
        <v/>
      </c>
      <c r="K88" s="186" t="str">
        <f t="shared" si="73"/>
        <v/>
      </c>
      <c r="L88" s="186" t="str">
        <f t="shared" si="73"/>
        <v/>
      </c>
      <c r="M88" s="186" t="str">
        <f t="shared" si="73"/>
        <v/>
      </c>
      <c r="N88" s="186" t="str">
        <f t="shared" si="73"/>
        <v/>
      </c>
      <c r="O88" s="232">
        <f>O87/O58</f>
        <v>0.17647058823529413</v>
      </c>
    </row>
    <row r="89" spans="1:15" ht="24.75" x14ac:dyDescent="0.25">
      <c r="A89" s="29" t="s">
        <v>231</v>
      </c>
      <c r="B89" s="203" t="s">
        <v>293</v>
      </c>
      <c r="C89" s="384">
        <v>1</v>
      </c>
      <c r="D89" s="379">
        <v>0</v>
      </c>
      <c r="E89" s="40"/>
      <c r="F89" s="40"/>
      <c r="G89" s="269"/>
      <c r="H89" s="269"/>
      <c r="I89" s="269"/>
      <c r="J89" s="269"/>
      <c r="K89" s="269"/>
      <c r="L89" s="269"/>
      <c r="M89" s="269"/>
      <c r="N89" s="304"/>
      <c r="O89" s="198">
        <f>SUM(C89:N89)</f>
        <v>1</v>
      </c>
    </row>
    <row r="90" spans="1:15" x14ac:dyDescent="0.25">
      <c r="A90" s="29" t="s">
        <v>233</v>
      </c>
      <c r="B90" s="184" t="s">
        <v>80</v>
      </c>
      <c r="C90" s="383">
        <f>C89/C58</f>
        <v>0.1111111111111111</v>
      </c>
      <c r="D90" s="383">
        <f t="shared" ref="D90" si="74">D89/D58</f>
        <v>0</v>
      </c>
      <c r="E90" s="186" t="str">
        <f>IFERROR(E89/E$58,"")</f>
        <v/>
      </c>
      <c r="F90" s="186" t="str">
        <f t="shared" ref="F90:N90" si="75">IFERROR(F89/F$58,"")</f>
        <v/>
      </c>
      <c r="G90" s="186" t="str">
        <f t="shared" si="75"/>
        <v/>
      </c>
      <c r="H90" s="186" t="str">
        <f t="shared" si="75"/>
        <v/>
      </c>
      <c r="I90" s="186" t="str">
        <f t="shared" si="75"/>
        <v/>
      </c>
      <c r="J90" s="186" t="str">
        <f t="shared" si="75"/>
        <v/>
      </c>
      <c r="K90" s="186" t="str">
        <f t="shared" si="75"/>
        <v/>
      </c>
      <c r="L90" s="186" t="str">
        <f t="shared" si="75"/>
        <v/>
      </c>
      <c r="M90" s="186" t="str">
        <f t="shared" si="75"/>
        <v/>
      </c>
      <c r="N90" s="186" t="str">
        <f t="shared" si="75"/>
        <v/>
      </c>
      <c r="O90" s="232">
        <f>O89/O58</f>
        <v>5.8823529411764705E-2</v>
      </c>
    </row>
    <row r="91" spans="1:15" ht="24.75" x14ac:dyDescent="0.25">
      <c r="A91" s="29" t="s">
        <v>234</v>
      </c>
      <c r="B91" s="203" t="s">
        <v>294</v>
      </c>
      <c r="C91" s="392">
        <v>0</v>
      </c>
      <c r="D91" s="379">
        <v>0</v>
      </c>
      <c r="E91" s="40"/>
      <c r="F91" s="40"/>
      <c r="G91" s="269"/>
      <c r="H91" s="269"/>
      <c r="I91" s="269"/>
      <c r="J91" s="269"/>
      <c r="K91" s="269"/>
      <c r="L91" s="269"/>
      <c r="M91" s="269"/>
      <c r="N91" s="304"/>
      <c r="O91" s="198">
        <f>SUM(C91:N91)</f>
        <v>0</v>
      </c>
    </row>
    <row r="92" spans="1:15" x14ac:dyDescent="0.25">
      <c r="A92" s="29" t="s">
        <v>235</v>
      </c>
      <c r="B92" s="184" t="s">
        <v>80</v>
      </c>
      <c r="C92" s="383">
        <f>C91/C58</f>
        <v>0</v>
      </c>
      <c r="D92" s="383">
        <f t="shared" ref="D92" si="76">D91/D58</f>
        <v>0</v>
      </c>
      <c r="E92" s="186" t="str">
        <f>IFERROR(E91/E$58,"")</f>
        <v/>
      </c>
      <c r="F92" s="186" t="str">
        <f t="shared" ref="F92:N92" si="77">IFERROR(F91/F$58,"")</f>
        <v/>
      </c>
      <c r="G92" s="186" t="str">
        <f t="shared" si="77"/>
        <v/>
      </c>
      <c r="H92" s="186" t="str">
        <f t="shared" si="77"/>
        <v/>
      </c>
      <c r="I92" s="186" t="str">
        <f t="shared" si="77"/>
        <v/>
      </c>
      <c r="J92" s="186" t="str">
        <f t="shared" si="77"/>
        <v/>
      </c>
      <c r="K92" s="186" t="str">
        <f t="shared" si="77"/>
        <v/>
      </c>
      <c r="L92" s="186" t="str">
        <f t="shared" si="77"/>
        <v/>
      </c>
      <c r="M92" s="186" t="str">
        <f t="shared" si="77"/>
        <v/>
      </c>
      <c r="N92" s="186" t="str">
        <f t="shared" si="77"/>
        <v/>
      </c>
      <c r="O92" s="232">
        <f>O91/O58</f>
        <v>0</v>
      </c>
    </row>
    <row r="93" spans="1:15" ht="24.75" x14ac:dyDescent="0.25">
      <c r="A93" s="29" t="s">
        <v>236</v>
      </c>
      <c r="B93" s="203" t="s">
        <v>295</v>
      </c>
      <c r="C93" s="384">
        <v>0</v>
      </c>
      <c r="D93" s="379">
        <v>1</v>
      </c>
      <c r="E93" s="40"/>
      <c r="F93" s="40"/>
      <c r="G93" s="269"/>
      <c r="H93" s="269"/>
      <c r="I93" s="269"/>
      <c r="J93" s="269"/>
      <c r="K93" s="269"/>
      <c r="L93" s="269"/>
      <c r="M93" s="269"/>
      <c r="N93" s="304"/>
      <c r="O93" s="198">
        <f>SUM(C93:N93)</f>
        <v>1</v>
      </c>
    </row>
    <row r="94" spans="1:15" x14ac:dyDescent="0.25">
      <c r="A94" s="29" t="s">
        <v>237</v>
      </c>
      <c r="B94" s="184" t="s">
        <v>80</v>
      </c>
      <c r="C94" s="383">
        <f>C93/C58</f>
        <v>0</v>
      </c>
      <c r="D94" s="383">
        <f t="shared" ref="D94" si="78">D93/D58</f>
        <v>0.125</v>
      </c>
      <c r="E94" s="186" t="str">
        <f>IFERROR(E93/E$58,"")</f>
        <v/>
      </c>
      <c r="F94" s="186" t="str">
        <f t="shared" ref="F94:N94" si="79">IFERROR(F93/F$58,"")</f>
        <v/>
      </c>
      <c r="G94" s="186" t="str">
        <f t="shared" si="79"/>
        <v/>
      </c>
      <c r="H94" s="186" t="str">
        <f t="shared" si="79"/>
        <v/>
      </c>
      <c r="I94" s="186" t="str">
        <f t="shared" si="79"/>
        <v/>
      </c>
      <c r="J94" s="186" t="str">
        <f t="shared" si="79"/>
        <v/>
      </c>
      <c r="K94" s="186" t="str">
        <f t="shared" si="79"/>
        <v/>
      </c>
      <c r="L94" s="186" t="str">
        <f t="shared" si="79"/>
        <v/>
      </c>
      <c r="M94" s="186" t="str">
        <f t="shared" si="79"/>
        <v/>
      </c>
      <c r="N94" s="186" t="str">
        <f t="shared" si="79"/>
        <v/>
      </c>
      <c r="O94" s="232">
        <f>O93/O58</f>
        <v>5.8823529411764705E-2</v>
      </c>
    </row>
    <row r="95" spans="1:15" ht="24.75" x14ac:dyDescent="0.25">
      <c r="A95" s="29" t="s">
        <v>298</v>
      </c>
      <c r="B95" s="203" t="s">
        <v>296</v>
      </c>
      <c r="C95" s="392">
        <f>C58-C61-C79-C81-C83-C85-C87-C89-C91-C93</f>
        <v>0</v>
      </c>
      <c r="D95" s="392">
        <f>D58-D61-D79-D81-D83-D85-D87-D89-D91-D93</f>
        <v>0</v>
      </c>
      <c r="E95" s="73"/>
      <c r="F95" s="73"/>
      <c r="G95" s="271"/>
      <c r="H95" s="271"/>
      <c r="I95" s="271"/>
      <c r="J95" s="271"/>
      <c r="K95" s="271"/>
      <c r="L95" s="271"/>
      <c r="M95" s="271"/>
      <c r="N95" s="304"/>
      <c r="O95" s="198">
        <f>SUM(C95:N95)</f>
        <v>0</v>
      </c>
    </row>
    <row r="96" spans="1:15" ht="15.75" thickBot="1" x14ac:dyDescent="0.3">
      <c r="A96" s="29" t="s">
        <v>299</v>
      </c>
      <c r="B96" s="205" t="s">
        <v>80</v>
      </c>
      <c r="C96" s="390">
        <f>C95/C58</f>
        <v>0</v>
      </c>
      <c r="D96" s="388">
        <f t="shared" ref="D96" si="80">D95/D58</f>
        <v>0</v>
      </c>
      <c r="E96" s="186" t="str">
        <f>IFERROR(E95/E$58,"")</f>
        <v/>
      </c>
      <c r="F96" s="186" t="str">
        <f t="shared" ref="F96:N96" si="81">IFERROR(F95/F$58,"")</f>
        <v/>
      </c>
      <c r="G96" s="186" t="str">
        <f t="shared" si="81"/>
        <v/>
      </c>
      <c r="H96" s="186" t="str">
        <f t="shared" si="81"/>
        <v/>
      </c>
      <c r="I96" s="186" t="str">
        <f t="shared" si="81"/>
        <v/>
      </c>
      <c r="J96" s="186" t="str">
        <f t="shared" si="81"/>
        <v/>
      </c>
      <c r="K96" s="186" t="str">
        <f t="shared" si="81"/>
        <v/>
      </c>
      <c r="L96" s="186" t="str">
        <f t="shared" si="81"/>
        <v/>
      </c>
      <c r="M96" s="186" t="str">
        <f t="shared" si="81"/>
        <v/>
      </c>
      <c r="N96" s="186" t="str">
        <f t="shared" si="81"/>
        <v/>
      </c>
      <c r="O96" s="234">
        <f>O95/O58</f>
        <v>0</v>
      </c>
    </row>
  </sheetData>
  <pageMargins left="0.7" right="0.7" top="0.75" bottom="0.75" header="0.3" footer="0.3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14</vt:i4>
      </vt:variant>
      <vt:variant>
        <vt:lpstr>Nazwane zakresy</vt:lpstr>
      </vt:variant>
      <vt:variant>
        <vt:i4>13</vt:i4>
      </vt:variant>
    </vt:vector>
  </HeadingPairs>
  <TitlesOfParts>
    <vt:vector size="27" baseType="lpstr">
      <vt:lpstr>Ogółem</vt:lpstr>
      <vt:lpstr>Kobiety</vt:lpstr>
      <vt:lpstr>Aktywizacja</vt:lpstr>
      <vt:lpstr>Struktura bezrobocia</vt:lpstr>
      <vt:lpstr>Miasto Bochnia</vt:lpstr>
      <vt:lpstr>Gmina Bochnia</vt:lpstr>
      <vt:lpstr>Gmina Drwinia</vt:lpstr>
      <vt:lpstr>Gmina Lipnica Murowana</vt:lpstr>
      <vt:lpstr>Gmina Łapanów</vt:lpstr>
      <vt:lpstr>M. Nowy Wiśnicz</vt:lpstr>
      <vt:lpstr>G. Nowy Wiśnicz</vt:lpstr>
      <vt:lpstr>Gmina Rzezawa</vt:lpstr>
      <vt:lpstr>Gmina Trzciana</vt:lpstr>
      <vt:lpstr>Gmina Żegocina</vt:lpstr>
      <vt:lpstr>'G. Nowy Wiśnicz'!Obszar_wydruku</vt:lpstr>
      <vt:lpstr>'Gmina Bochnia'!Obszar_wydruku</vt:lpstr>
      <vt:lpstr>'Gmina Drwinia'!Obszar_wydruku</vt:lpstr>
      <vt:lpstr>'Gmina Lipnica Murowana'!Obszar_wydruku</vt:lpstr>
      <vt:lpstr>'Gmina Łapanów'!Obszar_wydruku</vt:lpstr>
      <vt:lpstr>'Gmina Rzezawa'!Obszar_wydruku</vt:lpstr>
      <vt:lpstr>'Gmina Trzciana'!Obszar_wydruku</vt:lpstr>
      <vt:lpstr>'Gmina Żegocina'!Obszar_wydruku</vt:lpstr>
      <vt:lpstr>Kobiety!Obszar_wydruku</vt:lpstr>
      <vt:lpstr>'M. Nowy Wiśnicz'!Obszar_wydruku</vt:lpstr>
      <vt:lpstr>'Miasto Bochnia'!Obszar_wydruku</vt:lpstr>
      <vt:lpstr>Ogółem!Obszar_wydruku</vt:lpstr>
      <vt:lpstr>'Struktura bezrobocia'!Obszar_wydruku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Druzba</dc:creator>
  <cp:lastModifiedBy>Przemyslaw Jablonski</cp:lastModifiedBy>
  <cp:lastPrinted>2023-12-15T10:01:01Z</cp:lastPrinted>
  <dcterms:created xsi:type="dcterms:W3CDTF">2020-01-27T09:34:57Z</dcterms:created>
  <dcterms:modified xsi:type="dcterms:W3CDTF">2025-03-20T07:24:20Z</dcterms:modified>
</cp:coreProperties>
</file>