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5\"/>
    </mc:Choice>
  </mc:AlternateContent>
  <xr:revisionPtr revIDLastSave="0" documentId="13_ncr:1_{F4F01A76-DF46-4999-A42C-ABB5ADE07229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" l="1"/>
  <c r="C7" i="5" l="1"/>
  <c r="C9" i="5"/>
  <c r="C11" i="5"/>
  <c r="C13" i="5"/>
  <c r="C15" i="5"/>
  <c r="C17" i="5"/>
  <c r="C19" i="5"/>
  <c r="C5" i="5"/>
  <c r="C9" i="1"/>
  <c r="C11" i="1"/>
  <c r="C13" i="1"/>
  <c r="C15" i="1"/>
  <c r="L31" i="10" l="1"/>
  <c r="N13" i="3"/>
  <c r="D13" i="3"/>
  <c r="E13" i="3"/>
  <c r="F13" i="3"/>
  <c r="G13" i="3"/>
  <c r="H13" i="3"/>
  <c r="I13" i="3"/>
  <c r="J13" i="3"/>
  <c r="M13" i="3"/>
  <c r="L13" i="3"/>
  <c r="D81" i="2"/>
  <c r="E81" i="2"/>
  <c r="F81" i="2"/>
  <c r="D31" i="2"/>
  <c r="E31" i="2"/>
  <c r="F31" i="2"/>
  <c r="G31" i="2"/>
  <c r="H31" i="2"/>
  <c r="I31" i="2"/>
  <c r="J31" i="2"/>
  <c r="K31" i="2"/>
  <c r="L31" i="2"/>
  <c r="D35" i="1"/>
  <c r="E35" i="1"/>
  <c r="F35" i="1"/>
  <c r="G35" i="1"/>
  <c r="H35" i="1"/>
  <c r="M31" i="9"/>
  <c r="K51" i="6"/>
  <c r="Y55" i="4"/>
  <c r="M55" i="4"/>
  <c r="L55" i="4"/>
  <c r="K55" i="4"/>
  <c r="M40" i="4"/>
  <c r="M27" i="4"/>
  <c r="M16" i="4"/>
  <c r="M35" i="1"/>
  <c r="L49" i="14"/>
  <c r="L95" i="13"/>
  <c r="L95" i="8"/>
  <c r="L40" i="4" l="1"/>
  <c r="K40" i="4"/>
  <c r="L27" i="4"/>
  <c r="K27" i="4"/>
  <c r="L16" i="4"/>
  <c r="K16" i="4"/>
  <c r="L81" i="2" l="1"/>
  <c r="L35" i="1"/>
  <c r="K35" i="1"/>
  <c r="K55" i="14"/>
  <c r="K95" i="13"/>
  <c r="K84" i="9"/>
  <c r="J81" i="3" l="1"/>
  <c r="K13" i="3"/>
  <c r="K81" i="2"/>
  <c r="O75" i="3" l="1"/>
  <c r="J95" i="10"/>
  <c r="J95" i="13" l="1"/>
  <c r="J78" i="13"/>
  <c r="S27" i="4"/>
  <c r="J55" i="4" l="1"/>
  <c r="J40" i="4"/>
  <c r="J27" i="4"/>
  <c r="J16" i="4"/>
  <c r="J81" i="2" l="1"/>
  <c r="J35" i="1"/>
  <c r="I95" i="13"/>
  <c r="S73" i="4" l="1"/>
  <c r="I55" i="4"/>
  <c r="H55" i="4"/>
  <c r="I40" i="4"/>
  <c r="I27" i="4"/>
  <c r="I16" i="4"/>
  <c r="I37" i="3"/>
  <c r="I81" i="2"/>
  <c r="I35" i="1"/>
  <c r="H95" i="13" l="1"/>
  <c r="V37" i="4" l="1"/>
  <c r="H65" i="4"/>
  <c r="H40" i="4"/>
  <c r="H27" i="4"/>
  <c r="H16" i="4"/>
  <c r="H81" i="2"/>
  <c r="H74" i="2"/>
  <c r="H17" i="12" l="1"/>
  <c r="G95" i="13"/>
  <c r="G55" i="4"/>
  <c r="G40" i="4"/>
  <c r="G27" i="4"/>
  <c r="G16" i="4"/>
  <c r="G81" i="2" l="1"/>
  <c r="D83" i="1"/>
  <c r="E83" i="1"/>
  <c r="F83" i="1"/>
  <c r="N83" i="1"/>
  <c r="M83" i="1"/>
  <c r="L83" i="1"/>
  <c r="K83" i="1"/>
  <c r="J83" i="1"/>
  <c r="I83" i="1"/>
  <c r="H83" i="1"/>
  <c r="G83" i="1"/>
  <c r="F67" i="5"/>
  <c r="F65" i="5" s="1"/>
  <c r="F95" i="14" l="1"/>
  <c r="F95" i="13"/>
  <c r="F95" i="9" l="1"/>
  <c r="F67" i="6"/>
  <c r="F65" i="6" s="1"/>
  <c r="F31" i="5" l="1"/>
  <c r="F55" i="4" l="1"/>
  <c r="F40" i="4"/>
  <c r="F27" i="4"/>
  <c r="F16" i="4"/>
  <c r="O61" i="8" l="1"/>
  <c r="O69" i="8"/>
  <c r="E88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Q16" i="4"/>
  <c r="N67" i="5"/>
  <c r="M67" i="5"/>
  <c r="M65" i="5" s="1"/>
  <c r="L67" i="5"/>
  <c r="L65" i="5" s="1"/>
  <c r="K67" i="5"/>
  <c r="K65" i="5" s="1"/>
  <c r="J67" i="5"/>
  <c r="J65" i="5" s="1"/>
  <c r="I67" i="5"/>
  <c r="I65" i="5" s="1"/>
  <c r="H67" i="5"/>
  <c r="H65" i="5" s="1"/>
  <c r="G67" i="5"/>
  <c r="G65" i="5" s="1"/>
  <c r="D67" i="5"/>
  <c r="D65" i="5" s="1"/>
  <c r="C67" i="5"/>
  <c r="C65" i="5" s="1"/>
  <c r="E67" i="5"/>
  <c r="E65" i="5" s="1"/>
  <c r="N67" i="6"/>
  <c r="M67" i="6"/>
  <c r="M65" i="6" s="1"/>
  <c r="L67" i="6"/>
  <c r="L65" i="6" s="1"/>
  <c r="K67" i="6"/>
  <c r="K65" i="6" s="1"/>
  <c r="J67" i="6"/>
  <c r="J65" i="6" s="1"/>
  <c r="I67" i="6"/>
  <c r="H67" i="6"/>
  <c r="H65" i="6" s="1"/>
  <c r="G67" i="6"/>
  <c r="G65" i="6" s="1"/>
  <c r="D67" i="6"/>
  <c r="C67" i="6"/>
  <c r="C65" i="6" s="1"/>
  <c r="E67" i="6"/>
  <c r="E65" i="6" s="1"/>
  <c r="N67" i="7"/>
  <c r="N65" i="7" s="1"/>
  <c r="M67" i="7"/>
  <c r="M65" i="7" s="1"/>
  <c r="L67" i="7"/>
  <c r="L65" i="7" s="1"/>
  <c r="K67" i="7"/>
  <c r="J67" i="7"/>
  <c r="J65" i="7" s="1"/>
  <c r="I67" i="7"/>
  <c r="H67" i="7"/>
  <c r="G67" i="7"/>
  <c r="F67" i="7"/>
  <c r="F65" i="7" s="1"/>
  <c r="C67" i="7"/>
  <c r="D67" i="7"/>
  <c r="E67" i="7"/>
  <c r="N67" i="8"/>
  <c r="M67" i="8"/>
  <c r="M65" i="8" s="1"/>
  <c r="L67" i="8"/>
  <c r="K67" i="8"/>
  <c r="K65" i="8" s="1"/>
  <c r="J67" i="8"/>
  <c r="J65" i="8" s="1"/>
  <c r="I67" i="8"/>
  <c r="I65" i="8" s="1"/>
  <c r="H67" i="8"/>
  <c r="H65" i="8" s="1"/>
  <c r="G67" i="8"/>
  <c r="G65" i="8" s="1"/>
  <c r="F67" i="8"/>
  <c r="C67" i="8"/>
  <c r="C65" i="8" s="1"/>
  <c r="D67" i="8"/>
  <c r="E67" i="8"/>
  <c r="E65" i="8" s="1"/>
  <c r="N67" i="9"/>
  <c r="M67" i="9"/>
  <c r="M65" i="9" s="1"/>
  <c r="L67" i="9"/>
  <c r="L65" i="9" s="1"/>
  <c r="K67" i="9"/>
  <c r="K65" i="9" s="1"/>
  <c r="J67" i="9"/>
  <c r="J65" i="9" s="1"/>
  <c r="I67" i="9"/>
  <c r="I65" i="9" s="1"/>
  <c r="H67" i="9"/>
  <c r="H65" i="9" s="1"/>
  <c r="G67" i="9"/>
  <c r="G65" i="9" s="1"/>
  <c r="F67" i="9"/>
  <c r="F65" i="9" s="1"/>
  <c r="C67" i="9"/>
  <c r="D67" i="9"/>
  <c r="D65" i="9" s="1"/>
  <c r="E67" i="9"/>
  <c r="N67" i="10"/>
  <c r="M67" i="10"/>
  <c r="L67" i="10"/>
  <c r="L65" i="10" s="1"/>
  <c r="K67" i="10"/>
  <c r="K65" i="10" s="1"/>
  <c r="J67" i="10"/>
  <c r="J65" i="10" s="1"/>
  <c r="I67" i="10"/>
  <c r="I65" i="10" s="1"/>
  <c r="H67" i="10"/>
  <c r="H65" i="10" s="1"/>
  <c r="G67" i="10"/>
  <c r="G65" i="10" s="1"/>
  <c r="F67" i="10"/>
  <c r="D67" i="10"/>
  <c r="C67" i="10"/>
  <c r="E67" i="10"/>
  <c r="E65" i="10" s="1"/>
  <c r="N67" i="12"/>
  <c r="M67" i="12"/>
  <c r="L67" i="12"/>
  <c r="L65" i="12" s="1"/>
  <c r="K67" i="12"/>
  <c r="K65" i="12" s="1"/>
  <c r="J67" i="12"/>
  <c r="J65" i="12" s="1"/>
  <c r="I67" i="12"/>
  <c r="I65" i="12" s="1"/>
  <c r="H67" i="12"/>
  <c r="H65" i="12" s="1"/>
  <c r="G67" i="12"/>
  <c r="G65" i="12" s="1"/>
  <c r="F67" i="12"/>
  <c r="C67" i="12"/>
  <c r="D67" i="12"/>
  <c r="E67" i="12"/>
  <c r="E65" i="12" s="1"/>
  <c r="N67" i="13"/>
  <c r="N65" i="13" s="1"/>
  <c r="M67" i="13"/>
  <c r="M65" i="13" s="1"/>
  <c r="L67" i="13"/>
  <c r="L65" i="13" s="1"/>
  <c r="K67" i="13"/>
  <c r="K65" i="13" s="1"/>
  <c r="J67" i="13"/>
  <c r="J65" i="13" s="1"/>
  <c r="I67" i="13"/>
  <c r="I65" i="13" s="1"/>
  <c r="H67" i="13"/>
  <c r="H65" i="13" s="1"/>
  <c r="G67" i="13"/>
  <c r="G65" i="13" s="1"/>
  <c r="F67" i="13"/>
  <c r="F65" i="13" s="1"/>
  <c r="C67" i="13"/>
  <c r="C65" i="13" s="1"/>
  <c r="D67" i="13"/>
  <c r="D65" i="13" s="1"/>
  <c r="E67" i="13"/>
  <c r="N67" i="14"/>
  <c r="N65" i="14" s="1"/>
  <c r="M67" i="14"/>
  <c r="M65" i="14" s="1"/>
  <c r="L67" i="14"/>
  <c r="L65" i="14" s="1"/>
  <c r="K67" i="14"/>
  <c r="K65" i="14" s="1"/>
  <c r="J67" i="14"/>
  <c r="J65" i="14" s="1"/>
  <c r="I67" i="14"/>
  <c r="I65" i="14" s="1"/>
  <c r="H67" i="14"/>
  <c r="H65" i="14" s="1"/>
  <c r="G67" i="14"/>
  <c r="G65" i="14" s="1"/>
  <c r="F67" i="14"/>
  <c r="F65" i="14" s="1"/>
  <c r="C67" i="14"/>
  <c r="D67" i="14"/>
  <c r="D65" i="14" s="1"/>
  <c r="N95" i="14"/>
  <c r="M95" i="14"/>
  <c r="L95" i="14"/>
  <c r="K95" i="14"/>
  <c r="J95" i="14"/>
  <c r="I95" i="14"/>
  <c r="H95" i="14"/>
  <c r="G95" i="14"/>
  <c r="C95" i="14"/>
  <c r="D95" i="14"/>
  <c r="E95" i="14"/>
  <c r="E67" i="14"/>
  <c r="E65" i="14" s="1"/>
  <c r="C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E95" i="13"/>
  <c r="E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C31" i="5"/>
  <c r="D31" i="5"/>
  <c r="E31" i="5"/>
  <c r="N31" i="6"/>
  <c r="M31" i="6"/>
  <c r="L31" i="6"/>
  <c r="K31" i="6"/>
  <c r="J31" i="6"/>
  <c r="I31" i="6"/>
  <c r="H31" i="6"/>
  <c r="G31" i="6"/>
  <c r="F31" i="6"/>
  <c r="C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D31" i="8"/>
  <c r="E31" i="8"/>
  <c r="N31" i="9"/>
  <c r="L31" i="9"/>
  <c r="K31" i="9"/>
  <c r="J31" i="9"/>
  <c r="I31" i="9"/>
  <c r="H31" i="9"/>
  <c r="G31" i="9"/>
  <c r="F31" i="9"/>
  <c r="C31" i="9"/>
  <c r="D31" i="9"/>
  <c r="E31" i="9"/>
  <c r="N31" i="10"/>
  <c r="M31" i="10"/>
  <c r="K31" i="10"/>
  <c r="J31" i="10"/>
  <c r="I31" i="10"/>
  <c r="H31" i="10"/>
  <c r="G31" i="10"/>
  <c r="F31" i="10"/>
  <c r="C31" i="10"/>
  <c r="D31" i="10"/>
  <c r="E31" i="10"/>
  <c r="N95" i="12"/>
  <c r="M95" i="12"/>
  <c r="L95" i="12"/>
  <c r="K95" i="12"/>
  <c r="J95" i="12"/>
  <c r="I95" i="12"/>
  <c r="H95" i="12"/>
  <c r="G95" i="12"/>
  <c r="F95" i="12"/>
  <c r="C95" i="12"/>
  <c r="D95" i="12"/>
  <c r="E95" i="12"/>
  <c r="N65" i="12"/>
  <c r="M65" i="12"/>
  <c r="F65" i="12"/>
  <c r="C65" i="12"/>
  <c r="D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N65" i="9"/>
  <c r="E65" i="9"/>
  <c r="N95" i="8"/>
  <c r="M95" i="8"/>
  <c r="K95" i="8"/>
  <c r="J95" i="8"/>
  <c r="I95" i="8"/>
  <c r="H95" i="8"/>
  <c r="G95" i="8"/>
  <c r="F95" i="8"/>
  <c r="C95" i="8"/>
  <c r="D95" i="8"/>
  <c r="E95" i="8"/>
  <c r="N65" i="8"/>
  <c r="L65" i="8"/>
  <c r="D65" i="8"/>
  <c r="N95" i="7"/>
  <c r="M95" i="7"/>
  <c r="L95" i="7"/>
  <c r="K95" i="7"/>
  <c r="J95" i="7"/>
  <c r="I95" i="7"/>
  <c r="H95" i="7"/>
  <c r="G95" i="7"/>
  <c r="F95" i="7"/>
  <c r="C95" i="7"/>
  <c r="D95" i="7"/>
  <c r="E95" i="7"/>
  <c r="K65" i="7"/>
  <c r="I65" i="7"/>
  <c r="H65" i="7"/>
  <c r="G65" i="7"/>
  <c r="C65" i="7"/>
  <c r="D65" i="7"/>
  <c r="E65" i="7"/>
  <c r="N95" i="6"/>
  <c r="M95" i="6"/>
  <c r="L95" i="6"/>
  <c r="K95" i="6"/>
  <c r="J95" i="6"/>
  <c r="I95" i="6"/>
  <c r="H95" i="6"/>
  <c r="G95" i="6"/>
  <c r="F95" i="6"/>
  <c r="C95" i="6"/>
  <c r="D95" i="6"/>
  <c r="E95" i="6"/>
  <c r="N65" i="6"/>
  <c r="I65" i="6"/>
  <c r="D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N95" i="9"/>
  <c r="M95" i="9"/>
  <c r="L95" i="9"/>
  <c r="K95" i="9"/>
  <c r="J95" i="9"/>
  <c r="I95" i="9"/>
  <c r="H95" i="9"/>
  <c r="G95" i="9"/>
  <c r="C65" i="9"/>
  <c r="C95" i="9"/>
  <c r="D95" i="9"/>
  <c r="E95" i="9"/>
  <c r="N95" i="10"/>
  <c r="M95" i="10"/>
  <c r="L95" i="10"/>
  <c r="K95" i="10"/>
  <c r="I95" i="10"/>
  <c r="H95" i="10"/>
  <c r="G95" i="10"/>
  <c r="F95" i="10"/>
  <c r="N65" i="10"/>
  <c r="D65" i="10"/>
  <c r="C95" i="10"/>
  <c r="D95" i="10"/>
  <c r="E95" i="10"/>
  <c r="E55" i="4"/>
  <c r="E40" i="4"/>
  <c r="E27" i="4"/>
  <c r="E16" i="4"/>
  <c r="C65" i="10" l="1"/>
  <c r="M65" i="10"/>
  <c r="L66" i="8"/>
  <c r="E66" i="8"/>
  <c r="F65" i="10"/>
  <c r="O65" i="8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D77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95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C32" i="3"/>
  <c r="C13" i="3" s="1"/>
  <c r="N34" i="3"/>
  <c r="M34" i="3"/>
  <c r="L34" i="3"/>
  <c r="K34" i="3"/>
  <c r="J34" i="3"/>
  <c r="I34" i="3"/>
  <c r="H34" i="3"/>
  <c r="G34" i="3"/>
  <c r="F34" i="3"/>
  <c r="E34" i="3"/>
  <c r="N88" i="3" l="1"/>
  <c r="M88" i="3"/>
  <c r="L88" i="3"/>
  <c r="K88" i="3"/>
  <c r="J88" i="3"/>
  <c r="I88" i="3"/>
  <c r="H88" i="3"/>
  <c r="G88" i="3"/>
  <c r="F88" i="3"/>
  <c r="D88" i="3"/>
  <c r="C88" i="3"/>
  <c r="N81" i="3"/>
  <c r="M81" i="3"/>
  <c r="L81" i="3"/>
  <c r="K81" i="3"/>
  <c r="I81" i="3"/>
  <c r="H81" i="3"/>
  <c r="G81" i="3"/>
  <c r="F81" i="3"/>
  <c r="E81" i="3"/>
  <c r="D81" i="3"/>
  <c r="C81" i="3"/>
  <c r="N73" i="3"/>
  <c r="M73" i="3"/>
  <c r="L73" i="3"/>
  <c r="K73" i="3"/>
  <c r="J73" i="3"/>
  <c r="I73" i="3"/>
  <c r="H73" i="3"/>
  <c r="G73" i="3"/>
  <c r="F73" i="3"/>
  <c r="E73" i="3"/>
  <c r="D73" i="3"/>
  <c r="C73" i="3"/>
  <c r="N71" i="3"/>
  <c r="M71" i="3"/>
  <c r="L71" i="3"/>
  <c r="K71" i="3"/>
  <c r="J71" i="3"/>
  <c r="I71" i="3"/>
  <c r="H71" i="3"/>
  <c r="G71" i="3"/>
  <c r="F71" i="3"/>
  <c r="E71" i="3"/>
  <c r="D71" i="3"/>
  <c r="C71" i="3"/>
  <c r="O88" i="3" l="1"/>
  <c r="O81" i="3"/>
  <c r="O73" i="3"/>
  <c r="O71" i="3"/>
  <c r="N67" i="3"/>
  <c r="M67" i="3"/>
  <c r="L67" i="3"/>
  <c r="K67" i="3"/>
  <c r="K66" i="3" s="1"/>
  <c r="J67" i="3"/>
  <c r="I67" i="3"/>
  <c r="H67" i="3"/>
  <c r="G67" i="3"/>
  <c r="F67" i="3"/>
  <c r="E67" i="3"/>
  <c r="D67" i="3"/>
  <c r="C67" i="3"/>
  <c r="K77" i="3"/>
  <c r="L77" i="3"/>
  <c r="M77" i="3"/>
  <c r="N77" i="3"/>
  <c r="J77" i="3"/>
  <c r="I77" i="3"/>
  <c r="H77" i="3"/>
  <c r="G77" i="3"/>
  <c r="F77" i="3"/>
  <c r="E77" i="3"/>
  <c r="C77" i="3"/>
  <c r="K10" i="3"/>
  <c r="L10" i="3"/>
  <c r="M10" i="3"/>
  <c r="N10" i="3"/>
  <c r="J10" i="3"/>
  <c r="I10" i="3"/>
  <c r="H10" i="3"/>
  <c r="G10" i="3"/>
  <c r="F10" i="3"/>
  <c r="E10" i="3"/>
  <c r="D10" i="3"/>
  <c r="C10" i="3"/>
  <c r="O67" i="3" l="1"/>
  <c r="O7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72" i="14"/>
  <c r="C34" i="5"/>
  <c r="C24" i="5"/>
  <c r="C13" i="10" l="1"/>
  <c r="C5" i="10"/>
  <c r="C5" i="11"/>
  <c r="C17" i="7"/>
  <c r="C5" i="6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O19" i="11"/>
  <c r="O17" i="11"/>
  <c r="O15" i="11"/>
  <c r="O13" i="11"/>
  <c r="O11" i="11"/>
  <c r="O9" i="11"/>
  <c r="O7" i="11"/>
  <c r="O5" i="11"/>
  <c r="C19" i="11"/>
  <c r="C17" i="11"/>
  <c r="C15" i="11"/>
  <c r="C13" i="11"/>
  <c r="C11" i="11"/>
  <c r="C9" i="11"/>
  <c r="C7" i="11"/>
  <c r="D24" i="10" l="1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95" i="13" l="1"/>
  <c r="N70" i="13"/>
  <c r="N81" i="2"/>
  <c r="O13" i="6" l="1"/>
  <c r="M95" i="13" l="1"/>
  <c r="M70" i="12"/>
  <c r="M70" i="5" l="1"/>
  <c r="M81" i="2" l="1"/>
  <c r="L72" i="10" l="1"/>
  <c r="L62" i="1" l="1"/>
  <c r="J53" i="14" l="1"/>
  <c r="I80" i="10" l="1"/>
  <c r="C88" i="14" l="1"/>
  <c r="O78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K66" i="8"/>
  <c r="J66" i="8"/>
  <c r="I66" i="8"/>
  <c r="H66" i="8"/>
  <c r="G66" i="8"/>
  <c r="F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O93" i="3"/>
  <c r="O90" i="3"/>
  <c r="O89" i="3"/>
  <c r="C85" i="3"/>
  <c r="C66" i="3" s="1"/>
  <c r="O86" i="3"/>
  <c r="O87" i="3"/>
  <c r="N85" i="3"/>
  <c r="M85" i="3"/>
  <c r="L85" i="3"/>
  <c r="L66" i="3" s="1"/>
  <c r="J85" i="3"/>
  <c r="J66" i="3" s="1"/>
  <c r="I85" i="3"/>
  <c r="I66" i="3" s="1"/>
  <c r="H85" i="3"/>
  <c r="G85" i="3"/>
  <c r="F85" i="3"/>
  <c r="F66" i="3" s="1"/>
  <c r="E85" i="3"/>
  <c r="E66" i="3" s="1"/>
  <c r="D85" i="3"/>
  <c r="O84" i="3"/>
  <c r="O83" i="3"/>
  <c r="O82" i="3"/>
  <c r="O80" i="3"/>
  <c r="O79" i="3"/>
  <c r="O76" i="3"/>
  <c r="O74" i="3"/>
  <c r="O72" i="3"/>
  <c r="O70" i="3"/>
  <c r="O69" i="3"/>
  <c r="O63" i="3"/>
  <c r="O62" i="3"/>
  <c r="O59" i="3"/>
  <c r="O55" i="3"/>
  <c r="O54" i="3"/>
  <c r="O53" i="3"/>
  <c r="O50" i="3"/>
  <c r="O49" i="3"/>
  <c r="M66" i="3" l="1"/>
  <c r="N66" i="3"/>
  <c r="D66" i="3"/>
  <c r="G66" i="3"/>
  <c r="H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5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6" i="2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<sst xmlns="http://schemas.openxmlformats.org/spreadsheetml/2006/main" count="3273" uniqueCount="385">
  <si>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</si>
  <si>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</si>
  <si>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</si>
  <si>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</si>
  <si>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</si>
  <si>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</si>
  <si>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</si>
  <si>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</si>
  <si>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</si>
  <si>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</si>
  <si>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</si>
  <si>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</si>
  <si>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</si>
  <si>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</si>
  <si>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</si>
  <si>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</si>
  <si>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</si>
  <si>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</si>
  <si>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</si>
  <si>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</si>
  <si>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</si>
  <si>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</si>
  <si>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</si>
  <si>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</si>
  <si>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</si>
  <si>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</si>
  <si>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</si>
  <si>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</si>
  <si>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</si>
  <si>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</si>
  <si>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</si>
  <si>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</si>
  <si>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</si>
  <si>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</si>
  <si>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</si>
  <si>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</si>
  <si>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</si>
  <si>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</si>
  <si>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</si>
  <si>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</si>
  <si>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</si>
  <si>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</si>
  <si>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</si>
  <si>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</si>
  <si>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</si>
  <si>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</si>
  <si>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</si>
  <si>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</si>
  <si>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</si>
  <si>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</si>
  <si>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</si>
  <si>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</si>
  <si>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</si>
  <si>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</si>
  <si>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</si>
  <si>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</si>
  <si>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</si>
  <si>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</si>
  <si>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</si>
  <si>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</si>
  <si>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</si>
  <si>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</si>
  <si>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</si>
  <si>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</si>
  <si>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</si>
  <si>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</si>
  <si>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</si>
  <si>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</si>
  <si>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</si>
  <si>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</si>
  <si>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</si>
  <si>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</si>
  <si>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</si>
  <si>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</si>
  <si>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</si>
  <si>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</si>
  <si>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</si>
  <si>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</si>
  <si>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</si>
  <si>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</si>
  <si>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</si>
  <si>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</si>
  <si>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</si>
  <si>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</si>
  <si>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</si>
  <si>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</si>
  <si>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</si>
  <si>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</si>
  <si>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</si>
  <si>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</si>
  <si>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</si>
  <si>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</si>
  <si>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</si>
  <si>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</si>
  <si>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</si>
  <si>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</si>
  <si>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</si>
  <si>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</si>
  <si>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</si>
  <si>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</si>
  <si>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</si>
  <si>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</si>
  <si>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</si>
  <si>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</si>
  <si>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</si>
  <si>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</si>
  <si>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</si>
  <si>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</si>
  <si>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</si>
  <si>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</si>
  <si>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</si>
  <si>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</si>
  <si>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</si>
  <si>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</si>
  <si>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</si>
  <si>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</si>
  <si>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</si>
  <si>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</si>
  <si>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</si>
  <si>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</si>
  <si>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</si>
  <si>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</si>
  <si>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</si>
  <si>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</si>
  <si>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</si>
  <si>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</si>
  <si>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</si>
  <si>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</si>
  <si>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</si>
  <si>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</si>
  <si>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</si>
  <si>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</si>
  <si>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</si>
  <si>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</si>
  <si>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</si>
  <si>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</si>
  <si>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</si>
  <si>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</si>
  <si>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</si>
  <si>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</si>
  <si>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</si>
  <si>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</si>
  <si>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</si>
  <si>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</si>
  <si>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</si>
  <si>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</si>
  <si>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</si>
  <si>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</si>
  <si>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</si>
  <si>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</si>
  <si>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</si>
  <si>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</si>
  <si>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</si>
  <si>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</si>
  <si>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</si>
  <si>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</si>
  <si>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</si>
  <si>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</si>
  <si>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</si>
  <si>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</si>
  <si>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</si>
  <si>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</si>
  <si>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</si>
  <si>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</si>
  <si>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</si>
  <si>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</si>
  <si>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</si>
  <si>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</si>
  <si>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</si>
  <si>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</si>
  <si>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</si>
  <si>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</si>
  <si>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</si>
  <si>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</si>
  <si>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</si>
  <si>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</si>
  <si>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</si>
  <si>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</si>
  <si>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</si>
  <si>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</si>
  <si>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</si>
  <si>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</si>
  <si>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</si>
  <si>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</si>
  <si>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</si>
  <si>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</si>
  <si>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</si>
  <si>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</si>
  <si>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</si>
  <si>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</si>
  <si>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</si>
  <si>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</si>
  <si>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</si>
  <si>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</si>
  <si>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</si>
  <si>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</si>
  <si>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</si>
  <si>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</si>
  <si>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</si>
  <si>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</si>
  <si>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</si>
  <si>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</si>
  <si>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</si>
  <si>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</si>
  <si>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</si>
  <si>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</si>
  <si>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</si>
  <si>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</si>
  <si>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</si>
  <si>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</si>
  <si>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</si>
  <si>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</si>
  <si>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</si>
  <si>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</si>
  <si>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</si>
  <si>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</si>
  <si>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</si>
  <si>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</si>
  <si>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</si>
  <si>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</si>
  <si>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</si>
  <si>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</si>
  <si>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</si>
  <si>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</si>
  <si>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</si>
  <si>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</si>
  <si>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</si>
  <si>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</si>
  <si>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</si>
  <si>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</si>
  <si>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</si>
  <si>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</si>
  <si>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</si>
  <si>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</si>
  <si>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</si>
  <si>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</si>
  <si>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</si>
  <si>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</si>
  <si>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</si>
  <si>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</si>
  <si>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</si>
  <si>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</si>
  <si>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</si>
  <si>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</si>
  <si>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</si>
  <si>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</si>
  <si>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</si>
  <si>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</si>
  <si>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</si>
  <si>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</si>
  <si>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</si>
  <si>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</si>
  <si>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</si>
  <si>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</si>
  <si>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</si>
  <si>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</si>
  <si>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</si>
  <si>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</si>
  <si>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</si>
  <si>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</si>
  <si>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</si>
  <si>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</si>
  <si>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</si>
  <si>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</si>
  <si>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</si>
  <si>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</si>
  <si>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</si>
  <si>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</si>
  <si>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</si>
  <si>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</si>
  <si>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</si>
  <si>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</si>
  <si>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</si>
  <si>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</si>
  <si>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</si>
  <si>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</si>
  <si>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</si>
  <si>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</si>
  <si>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</si>
  <si>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</si>
  <si>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</si>
  <si>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</si>
  <si>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</si>
  <si>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</si>
  <si>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</si>
  <si>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</si>
  <si>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</si>
  <si>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</si>
  <si>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</si>
  <si>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</si>
  <si>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</si>
  <si>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</si>
  <si>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</si>
  <si>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</si>
  <si>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</si>
  <si>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</si>
  <si>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</si>
  <si>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</si>
  <si>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</si>
  <si>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</si>
  <si>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</si>
  <si>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</si>
  <si>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</si>
  <si>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</si>
  <si>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</si>
  <si>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</si>
  <si>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</si>
  <si>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</si>
  <si>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</si>
  <si>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</si>
  <si>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</si>
  <si>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</si>
  <si>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</si>
  <si>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</si>
  <si>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</si>
  <si>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</si>
  <si>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</si>
  <si>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</si>
  <si>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</si>
  <si>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</si>
  <si>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</si>
  <si>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</si>
  <si>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</si>
  <si>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</si>
  <si>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</si>
  <si>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</si>
  <si>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</si>
  <si>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</si>
  <si>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</si>
  <si>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</si>
  <si>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</si>
  <si>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</si>
  <si>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</si>
  <si>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</si>
  <si>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</si>
  <si>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</si>
  <si>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</si>
  <si>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</si>
  <si>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</si>
  <si>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</si>
  <si>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</si>
  <si>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</si>
  <si>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</si>
  <si>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</si>
  <si>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</si>
  <si>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</si>
  <si>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</si>
  <si>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</si>
  <si>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</si>
  <si>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</si>
  <si>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</si>
  <si>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</si>
  <si>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</si>
  <si>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</si>
  <si>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</si>
  <si>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</si>
  <si>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</si>
  <si>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</si>
  <si>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</si>
  <si>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</si>
  <si>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</si>
  <si>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</si>
  <si>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XII'23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</si>
  <si>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</si>
  <si>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</si>
  <si>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</si>
  <si>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</si>
  <si>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</si>
  <si>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</si>
  <si>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</si>
  <si>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I'24</t>
  </si>
  <si>
    <t>II'24</t>
  </si>
  <si>
    <t>III'24</t>
  </si>
  <si>
    <t>IV'24</t>
  </si>
  <si>
    <t>V'24</t>
  </si>
  <si>
    <t>VI'24</t>
  </si>
  <si>
    <t>VII'24</t>
  </si>
  <si>
    <t>VIII'24</t>
  </si>
  <si>
    <t>IX'24</t>
  </si>
  <si>
    <t>X'24</t>
  </si>
  <si>
    <t>XI'24</t>
  </si>
  <si>
    <t>XII'24</t>
  </si>
  <si>
    <t>XII24</t>
  </si>
  <si>
    <t>Struktura bezrobotnych według gmin na koniec STYCZNIA 2025 roku</t>
  </si>
  <si>
    <t>Stopa bezrobocia (obliczana przez GUS)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</si>
</sst>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7.5"/>
      <color rgb="FF92D05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36" applyNumberFormat="0" applyFill="0" applyAlignment="0" applyProtection="0"/>
    <xf numFmtId="0" fontId="16" fillId="0" borderId="0"/>
    <xf numFmtId="9" fontId="17" fillId="0" borderId="0" applyFont="0" applyFill="0" applyBorder="0" applyAlignment="0" applyProtection="0"/>
  </cellStyleXfs>
  <cellXfs count="456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5" xfId="0" applyFont="1" applyFill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0" fontId="6" fillId="8" borderId="100" xfId="0" applyFont="1" applyFill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2" xfId="0" applyNumberFormat="1" applyFont="1" applyBorder="1"/>
    <xf numFmtId="0" fontId="6" fillId="10" borderId="105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12" fillId="0" borderId="0" xfId="0" applyFont="1"/>
    <xf numFmtId="0" fontId="13" fillId="11" borderId="0" xfId="2" applyFont="1" applyFill="1"/>
    <xf numFmtId="1" fontId="13" fillId="0" borderId="0" xfId="2" applyNumberFormat="1" applyFont="1"/>
    <xf numFmtId="0" fontId="13" fillId="0" borderId="0" xfId="2" applyFont="1"/>
    <xf numFmtId="0" fontId="1" fillId="0" borderId="0" xfId="0" applyFont="1" applyAlignment="1">
      <alignment horizontal="left" vertical="top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6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10" borderId="30" xfId="3" applyNumberFormat="1" applyFont="1" applyFill="1" applyBorder="1"/>
    <xf numFmtId="164" fontId="8" fillId="10" borderId="69" xfId="3" applyNumberFormat="1" applyFont="1" applyFill="1" applyBorder="1"/>
    <xf numFmtId="0" fontId="7" fillId="8" borderId="109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93" xfId="0" applyFont="1" applyBorder="1"/>
    <xf numFmtId="0" fontId="19" fillId="0" borderId="15" xfId="0" applyFont="1" applyBorder="1"/>
    <xf numFmtId="0" fontId="9" fillId="7" borderId="10" xfId="0" applyFont="1" applyFill="1" applyBorder="1"/>
    <xf numFmtId="0" fontId="9" fillId="9" borderId="4" xfId="0" applyFont="1" applyFill="1" applyBorder="1"/>
    <xf numFmtId="0" fontId="19" fillId="0" borderId="2" xfId="0" applyFont="1" applyBorder="1"/>
    <xf numFmtId="0" fontId="19" fillId="0" borderId="1" xfId="0" applyFont="1" applyBorder="1"/>
    <xf numFmtId="0" fontId="20" fillId="0" borderId="59" xfId="0" applyFont="1" applyBorder="1"/>
    <xf numFmtId="0" fontId="20" fillId="0" borderId="63" xfId="0" applyFont="1" applyBorder="1"/>
    <xf numFmtId="0" fontId="6" fillId="0" borderId="98" xfId="0" applyFont="1" applyBorder="1"/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20" fillId="0" borderId="14" xfId="0" applyFont="1" applyBorder="1"/>
    <xf numFmtId="0" fontId="4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111" xfId="0" applyFont="1" applyBorder="1"/>
    <xf numFmtId="0" fontId="23" fillId="0" borderId="2" xfId="0" applyFont="1" applyBorder="1"/>
    <xf numFmtId="0" fontId="19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0" fontId="20" fillId="0" borderId="2" xfId="0" applyFont="1" applyBorder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1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91" xfId="0" applyFont="1" applyBorder="1"/>
    <xf numFmtId="0" fontId="19" fillId="0" borderId="25" xfId="0" applyFont="1" applyBorder="1"/>
    <xf numFmtId="0" fontId="20" fillId="0" borderId="60" xfId="0" applyFont="1" applyBorder="1"/>
    <xf numFmtId="0" fontId="19" fillId="0" borderId="42" xfId="0" applyFont="1" applyBorder="1"/>
    <xf numFmtId="0" fontId="19" fillId="0" borderId="56" xfId="0" applyFont="1" applyBorder="1"/>
    <xf numFmtId="0" fontId="20" fillId="0" borderId="64" xfId="0" applyFont="1" applyBorder="1"/>
    <xf numFmtId="0" fontId="20" fillId="0" borderId="65" xfId="0" applyFont="1" applyBorder="1"/>
    <xf numFmtId="0" fontId="19" fillId="0" borderId="43" xfId="0" applyFont="1" applyBorder="1"/>
    <xf numFmtId="0" fontId="4" fillId="0" borderId="112" xfId="0" applyFont="1" applyBorder="1"/>
    <xf numFmtId="0" fontId="20" fillId="0" borderId="43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5" fillId="0" borderId="2" xfId="0" applyNumberFormat="1" applyFont="1" applyBorder="1"/>
    <xf numFmtId="164" fontId="25" fillId="0" borderId="9" xfId="0" applyNumberFormat="1" applyFont="1" applyBorder="1"/>
    <xf numFmtId="164" fontId="25" fillId="0" borderId="97" xfId="0" applyNumberFormat="1" applyFont="1" applyBorder="1"/>
    <xf numFmtId="0" fontId="26" fillId="0" borderId="93" xfId="0" applyFont="1" applyBorder="1"/>
    <xf numFmtId="0" fontId="26" fillId="0" borderId="25" xfId="0" applyFont="1" applyBorder="1"/>
    <xf numFmtId="0" fontId="26" fillId="0" borderId="18" xfId="0" applyFont="1" applyBorder="1"/>
    <xf numFmtId="0" fontId="26" fillId="0" borderId="24" xfId="0" applyFont="1" applyBorder="1" applyAlignment="1">
      <alignment vertical="center"/>
    </xf>
    <xf numFmtId="0" fontId="26" fillId="0" borderId="91" xfId="0" applyFont="1" applyBorder="1"/>
    <xf numFmtId="164" fontId="25" fillId="0" borderId="12" xfId="0" applyNumberFormat="1" applyFont="1" applyBorder="1"/>
    <xf numFmtId="1" fontId="27" fillId="7" borderId="29" xfId="0" applyNumberFormat="1" applyFont="1" applyFill="1" applyBorder="1"/>
    <xf numFmtId="164" fontId="25" fillId="0" borderId="81" xfId="0" applyNumberFormat="1" applyFont="1" applyBorder="1"/>
    <xf numFmtId="0" fontId="26" fillId="0" borderId="82" xfId="0" applyFont="1" applyBorder="1"/>
    <xf numFmtId="1" fontId="21" fillId="7" borderId="22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1" fontId="18" fillId="0" borderId="10" xfId="0" applyNumberFormat="1" applyFont="1" applyBorder="1"/>
    <xf numFmtId="0" fontId="18" fillId="0" borderId="10" xfId="0" applyFont="1" applyBorder="1"/>
    <xf numFmtId="0" fontId="28" fillId="9" borderId="4" xfId="0" applyFont="1" applyFill="1" applyBorder="1"/>
    <xf numFmtId="0" fontId="26" fillId="0" borderId="98" xfId="0" applyFont="1" applyBorder="1"/>
    <xf numFmtId="0" fontId="26" fillId="0" borderId="19" xfId="0" applyFont="1" applyBorder="1"/>
    <xf numFmtId="0" fontId="26" fillId="0" borderId="104" xfId="0" applyFont="1" applyBorder="1"/>
    <xf numFmtId="0" fontId="5" fillId="6" borderId="115" xfId="0" applyFont="1" applyFill="1" applyBorder="1"/>
    <xf numFmtId="164" fontId="8" fillId="4" borderId="107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0" borderId="113" xfId="0" applyFont="1" applyBorder="1"/>
    <xf numFmtId="0" fontId="6" fillId="8" borderId="53" xfId="0" applyFont="1" applyFill="1" applyBorder="1" applyAlignment="1">
      <alignment wrapText="1"/>
    </xf>
    <xf numFmtId="0" fontId="0" fillId="0" borderId="116" xfId="0" applyBorder="1" applyAlignment="1">
      <alignment vertical="center"/>
    </xf>
    <xf numFmtId="0" fontId="8" fillId="0" borderId="116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20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9" fillId="0" borderId="12" xfId="0" applyFont="1" applyBorder="1" applyAlignment="1">
      <alignment vertical="center"/>
    </xf>
    <xf numFmtId="0" fontId="19" fillId="0" borderId="14" xfId="0" applyFont="1" applyBorder="1"/>
    <xf numFmtId="0" fontId="4" fillId="0" borderId="59" xfId="0" applyFont="1" applyBorder="1"/>
    <xf numFmtId="0" fontId="6" fillId="0" borderId="55" xfId="0" applyFont="1" applyBorder="1"/>
    <xf numFmtId="0" fontId="4" fillId="0" borderId="63" xfId="0" applyFont="1" applyBorder="1"/>
    <xf numFmtId="0" fontId="4" fillId="0" borderId="65" xfId="0" applyFont="1" applyBorder="1"/>
    <xf numFmtId="0" fontId="20" fillId="0" borderId="45" xfId="0" applyFont="1" applyBorder="1"/>
    <xf numFmtId="165" fontId="19" fillId="0" borderId="2" xfId="0" applyNumberFormat="1" applyFont="1" applyBorder="1"/>
    <xf numFmtId="165" fontId="19" fillId="0" borderId="1" xfId="0" applyNumberFormat="1" applyFont="1" applyBorder="1"/>
    <xf numFmtId="165" fontId="19" fillId="0" borderId="14" xfId="0" applyNumberFormat="1" applyFont="1" applyBorder="1"/>
    <xf numFmtId="0" fontId="19" fillId="0" borderId="54" xfId="0" applyFont="1" applyBorder="1"/>
    <xf numFmtId="0" fontId="4" fillId="0" borderId="14" xfId="0" applyFont="1" applyBorder="1" applyAlignment="1">
      <alignment vertical="center"/>
    </xf>
    <xf numFmtId="0" fontId="4" fillId="0" borderId="117" xfId="0" applyFont="1" applyBorder="1"/>
    <xf numFmtId="0" fontId="21" fillId="7" borderId="44" xfId="0" applyFont="1" applyFill="1" applyBorder="1" applyAlignment="1">
      <alignment vertical="center"/>
    </xf>
    <xf numFmtId="1" fontId="18" fillId="0" borderId="5" xfId="0" applyNumberFormat="1" applyFont="1" applyBorder="1"/>
    <xf numFmtId="0" fontId="29" fillId="6" borderId="4" xfId="0" applyFont="1" applyFill="1" applyBorder="1"/>
    <xf numFmtId="0" fontId="30" fillId="0" borderId="93" xfId="0" applyFont="1" applyBorder="1"/>
    <xf numFmtId="164" fontId="31" fillId="0" borderId="2" xfId="0" applyNumberFormat="1" applyFont="1" applyBorder="1"/>
    <xf numFmtId="0" fontId="30" fillId="0" borderId="15" xfId="0" applyFont="1" applyBorder="1"/>
    <xf numFmtId="164" fontId="31" fillId="0" borderId="96" xfId="0" applyNumberFormat="1" applyFont="1" applyBorder="1"/>
    <xf numFmtId="0" fontId="29" fillId="7" borderId="4" xfId="0" applyFont="1" applyFill="1" applyBorder="1"/>
    <xf numFmtId="0" fontId="30" fillId="0" borderId="92" xfId="0" applyFont="1" applyBorder="1"/>
    <xf numFmtId="164" fontId="31" fillId="0" borderId="12" xfId="0" applyNumberFormat="1" applyFont="1" applyBorder="1"/>
    <xf numFmtId="0" fontId="30" fillId="0" borderId="35" xfId="0" applyFont="1" applyBorder="1"/>
    <xf numFmtId="164" fontId="31" fillId="0" borderId="19" xfId="0" applyNumberFormat="1" applyFont="1" applyBorder="1"/>
    <xf numFmtId="0" fontId="30" fillId="0" borderId="24" xfId="0" applyFont="1" applyBorder="1" applyAlignment="1">
      <alignment vertical="center"/>
    </xf>
    <xf numFmtId="0" fontId="30" fillId="0" borderId="101" xfId="0" applyFont="1" applyBorder="1"/>
    <xf numFmtId="164" fontId="31" fillId="0" borderId="95" xfId="0" applyNumberFormat="1" applyFont="1" applyBorder="1"/>
    <xf numFmtId="0" fontId="29" fillId="9" borderId="4" xfId="0" applyFont="1" applyFill="1" applyBorder="1"/>
    <xf numFmtId="164" fontId="31" fillId="0" borderId="94" xfId="0" applyNumberFormat="1" applyFont="1" applyBorder="1"/>
    <xf numFmtId="164" fontId="31" fillId="0" borderId="12" xfId="3" applyNumberFormat="1" applyFont="1" applyBorder="1"/>
    <xf numFmtId="0" fontId="30" fillId="0" borderId="18" xfId="0" applyFont="1" applyBorder="1"/>
    <xf numFmtId="164" fontId="31" fillId="0" borderId="94" xfId="3" applyNumberFormat="1" applyFont="1" applyBorder="1"/>
    <xf numFmtId="1" fontId="32" fillId="7" borderId="22" xfId="0" applyNumberFormat="1" applyFont="1" applyFill="1" applyBorder="1"/>
    <xf numFmtId="0" fontId="33" fillId="0" borderId="92" xfId="0" applyFont="1" applyBorder="1"/>
    <xf numFmtId="0" fontId="33" fillId="0" borderId="18" xfId="0" applyFont="1" applyBorder="1"/>
    <xf numFmtId="0" fontId="33" fillId="0" borderId="35" xfId="0" applyFont="1" applyBorder="1"/>
    <xf numFmtId="1" fontId="34" fillId="12" borderId="5" xfId="0" applyNumberFormat="1" applyFont="1" applyFill="1" applyBorder="1"/>
    <xf numFmtId="0" fontId="33" fillId="0" borderId="19" xfId="0" applyFont="1" applyBorder="1"/>
    <xf numFmtId="1" fontId="34" fillId="0" borderId="5" xfId="0" applyNumberFormat="1" applyFont="1" applyBorder="1"/>
    <xf numFmtId="1" fontId="33" fillId="0" borderId="92" xfId="0" applyNumberFormat="1" applyFont="1" applyBorder="1"/>
    <xf numFmtId="0" fontId="33" fillId="0" borderId="98" xfId="0" applyFont="1" applyBorder="1"/>
    <xf numFmtId="1" fontId="32" fillId="7" borderId="78" xfId="0" applyNumberFormat="1" applyFont="1" applyFill="1" applyBorder="1"/>
    <xf numFmtId="164" fontId="31" fillId="7" borderId="47" xfId="0" applyNumberFormat="1" applyFont="1" applyFill="1" applyBorder="1"/>
    <xf numFmtId="164" fontId="31" fillId="0" borderId="107" xfId="0" applyNumberFormat="1" applyFont="1" applyBorder="1"/>
    <xf numFmtId="164" fontId="31" fillId="0" borderId="62" xfId="0" applyNumberFormat="1" applyFont="1" applyBorder="1"/>
    <xf numFmtId="0" fontId="30" fillId="0" borderId="102" xfId="0" applyFont="1" applyBorder="1"/>
    <xf numFmtId="0" fontId="30" fillId="0" borderId="19" xfId="0" applyFont="1" applyBorder="1"/>
    <xf numFmtId="0" fontId="30" fillId="0" borderId="99" xfId="0" applyFont="1" applyBorder="1"/>
    <xf numFmtId="0" fontId="30" fillId="0" borderId="82" xfId="0" applyFont="1" applyBorder="1"/>
    <xf numFmtId="164" fontId="31" fillId="0" borderId="81" xfId="0" applyNumberFormat="1" applyFont="1" applyBorder="1"/>
    <xf numFmtId="0" fontId="30" fillId="0" borderId="113" xfId="0" applyFont="1" applyBorder="1" applyAlignment="1">
      <alignment vertical="center"/>
    </xf>
    <xf numFmtId="0" fontId="30" fillId="0" borderId="98" xfId="0" applyFont="1" applyBorder="1"/>
    <xf numFmtId="0" fontId="26" fillId="0" borderId="15" xfId="0" applyFont="1" applyBorder="1"/>
    <xf numFmtId="164" fontId="25" fillId="0" borderId="96" xfId="0" applyNumberFormat="1" applyFont="1" applyBorder="1"/>
    <xf numFmtId="0" fontId="26" fillId="0" borderId="66" xfId="0" applyFont="1" applyBorder="1"/>
    <xf numFmtId="164" fontId="25" fillId="0" borderId="82" xfId="0" applyNumberFormat="1" applyFont="1" applyBorder="1"/>
    <xf numFmtId="164" fontId="25" fillId="0" borderId="83" xfId="0" applyNumberFormat="1" applyFont="1" applyBorder="1"/>
    <xf numFmtId="0" fontId="26" fillId="0" borderId="23" xfId="0" applyFont="1" applyBorder="1" applyAlignment="1">
      <alignment vertical="center"/>
    </xf>
    <xf numFmtId="0" fontId="26" fillId="0" borderId="102" xfId="0" applyFont="1" applyBorder="1"/>
    <xf numFmtId="0" fontId="26" fillId="0" borderId="103" xfId="0" applyFont="1" applyBorder="1"/>
    <xf numFmtId="0" fontId="35" fillId="0" borderId="102" xfId="0" applyFont="1" applyBorder="1"/>
    <xf numFmtId="164" fontId="25" fillId="0" borderId="95" xfId="0" applyNumberFormat="1" applyFont="1" applyBorder="1"/>
    <xf numFmtId="164" fontId="25" fillId="0" borderId="12" xfId="3" applyNumberFormat="1" applyFont="1" applyBorder="1"/>
    <xf numFmtId="164" fontId="25" fillId="0" borderId="9" xfId="3" applyNumberFormat="1" applyFont="1" applyBorder="1"/>
    <xf numFmtId="164" fontId="25" fillId="0" borderId="95" xfId="3" applyNumberFormat="1" applyFont="1" applyBorder="1"/>
    <xf numFmtId="164" fontId="25" fillId="0" borderId="97" xfId="3" applyNumberFormat="1" applyFont="1" applyBorder="1"/>
    <xf numFmtId="0" fontId="36" fillId="0" borderId="93" xfId="0" applyFont="1" applyBorder="1"/>
    <xf numFmtId="0" fontId="36" fillId="0" borderId="91" xfId="0" applyFont="1" applyBorder="1"/>
    <xf numFmtId="164" fontId="25" fillId="0" borderId="30" xfId="0" applyNumberFormat="1" applyFont="1" applyBorder="1"/>
    <xf numFmtId="0" fontId="36" fillId="0" borderId="15" xfId="0" applyFont="1" applyBorder="1"/>
    <xf numFmtId="0" fontId="36" fillId="0" borderId="25" xfId="0" applyFont="1" applyBorder="1"/>
    <xf numFmtId="164" fontId="25" fillId="0" borderId="69" xfId="0" applyNumberFormat="1" applyFont="1" applyBorder="1"/>
    <xf numFmtId="1" fontId="18" fillId="12" borderId="5" xfId="0" applyNumberFormat="1" applyFont="1" applyFill="1" applyBorder="1"/>
    <xf numFmtId="0" fontId="36" fillId="0" borderId="82" xfId="0" applyFont="1" applyBorder="1"/>
    <xf numFmtId="1" fontId="36" fillId="0" borderId="93" xfId="0" applyNumberFormat="1" applyFont="1" applyBorder="1"/>
    <xf numFmtId="1" fontId="36" fillId="0" borderId="91" xfId="0" applyNumberFormat="1" applyFont="1" applyBorder="1"/>
    <xf numFmtId="1" fontId="37" fillId="7" borderId="78" xfId="0" applyNumberFormat="1" applyFont="1" applyFill="1" applyBorder="1"/>
    <xf numFmtId="0" fontId="36" fillId="0" borderId="83" xfId="0" applyFont="1" applyBorder="1"/>
    <xf numFmtId="164" fontId="38" fillId="7" borderId="47" xfId="0" applyNumberFormat="1" applyFont="1" applyFill="1" applyBorder="1"/>
    <xf numFmtId="164" fontId="25" fillId="0" borderId="19" xfId="0" applyNumberFormat="1" applyFont="1" applyBorder="1"/>
    <xf numFmtId="164" fontId="25" fillId="0" borderId="108" xfId="0" applyNumberFormat="1" applyFont="1" applyBorder="1"/>
    <xf numFmtId="0" fontId="26" fillId="0" borderId="83" xfId="0" applyFont="1" applyBorder="1"/>
    <xf numFmtId="0" fontId="0" fillId="0" borderId="114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26" fillId="0" borderId="15" xfId="0" applyNumberFormat="1" applyFont="1" applyBorder="1"/>
    <xf numFmtId="0" fontId="9" fillId="9" borderId="36" xfId="1" applyFont="1" applyFill="1" applyAlignment="1">
      <alignment horizontal="center" vertical="center"/>
    </xf>
  </cellXfs>
  <cellStyles count="4">
    <cellStyle name="Nagłówek 1" xfId="1" builtinId="16" customBuiltin="1"/>
    <cellStyle name="Normalny" xfId="0" builtinId="0"/>
    <cellStyle name="Normalny_STAN_STR" xfId="2" xr:uid="{00000000-0005-0000-0000-000002000000}"/>
    <cellStyle name="Procentowy" xfId="3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9" s="17" customFormat="1" ht="20.100000000000001" customHeight="1" thickBot="1" x14ac:dyDescent="0.3">
      <c r="A1" s="18"/>
      <c r="B1" s="451" t="s">
        <v>384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pans="1:19" ht="49.5" thickBot="1" x14ac:dyDescent="0.3">
      <c r="A2" s="2" t="s">
        <v>6</v>
      </c>
      <c r="B2" s="54" t="s">
        <v>0</v>
      </c>
      <c r="C2" s="55" t="s">
        <v>362</v>
      </c>
      <c r="D2" s="55" t="s">
        <v>370</v>
      </c>
      <c r="E2" s="55" t="s">
        <v>371</v>
      </c>
      <c r="F2" s="55" t="s">
        <v>372</v>
      </c>
      <c r="G2" s="55" t="s">
        <v>373</v>
      </c>
      <c r="H2" s="55" t="s">
        <v>374</v>
      </c>
      <c r="I2" s="55" t="s">
        <v>375</v>
      </c>
      <c r="J2" s="55" t="s">
        <v>376</v>
      </c>
      <c r="K2" s="55" t="s">
        <v>377</v>
      </c>
      <c r="L2" s="55" t="s">
        <v>378</v>
      </c>
      <c r="M2" s="55" t="s">
        <v>379</v>
      </c>
      <c r="N2" s="55" t="s">
        <v>380</v>
      </c>
      <c r="O2" s="55" t="s">
        <v>381</v>
      </c>
    </row>
    <row r="3" spans="1:19" x14ac:dyDescent="0.25">
      <c r="A3" s="13" t="s">
        <v>7</v>
      </c>
      <c r="B3" s="32" t="s">
        <v>1</v>
      </c>
      <c r="C3" s="11">
        <v>2.4</v>
      </c>
      <c r="D3" s="11"/>
      <c r="E3" s="3"/>
      <c r="F3" s="308"/>
      <c r="G3" s="3"/>
      <c r="H3" s="375"/>
      <c r="I3" s="375"/>
      <c r="J3" s="308"/>
      <c r="K3" s="308"/>
      <c r="L3" s="308"/>
      <c r="M3" s="3"/>
      <c r="N3" s="3"/>
      <c r="O3" s="21"/>
    </row>
    <row r="4" spans="1:19" x14ac:dyDescent="0.25">
      <c r="A4" s="13" t="s">
        <v>8</v>
      </c>
      <c r="B4" s="33" t="s">
        <v>2</v>
      </c>
      <c r="C4" s="12">
        <v>4.2</v>
      </c>
      <c r="D4" s="12"/>
      <c r="E4" s="4"/>
      <c r="F4" s="4"/>
      <c r="G4" s="4"/>
      <c r="H4" s="376"/>
      <c r="I4" s="376"/>
      <c r="J4" s="376"/>
      <c r="K4" s="4"/>
      <c r="L4" s="4"/>
      <c r="M4" s="4"/>
      <c r="N4" s="4"/>
      <c r="O4" s="22"/>
    </row>
    <row r="5" spans="1:19" ht="15.75" thickBot="1" x14ac:dyDescent="0.3">
      <c r="A5" s="13" t="s">
        <v>9</v>
      </c>
      <c r="B5" s="34" t="s">
        <v>3</v>
      </c>
      <c r="C5" s="37">
        <v>5.0999999999999996</v>
      </c>
      <c r="D5" s="37"/>
      <c r="E5" s="369"/>
      <c r="F5" s="14"/>
      <c r="G5" s="14"/>
      <c r="H5" s="295"/>
      <c r="I5" s="377"/>
      <c r="J5" s="377"/>
      <c r="K5" s="295"/>
      <c r="L5" s="295"/>
      <c r="M5" s="295"/>
      <c r="N5" s="14"/>
      <c r="O5" s="35"/>
    </row>
    <row r="6" spans="1:19" s="17" customFormat="1" ht="20.100000000000001" customHeight="1" thickBot="1" x14ac:dyDescent="0.3">
      <c r="A6" s="18" t="s">
        <v>4</v>
      </c>
      <c r="O6" s="36"/>
    </row>
    <row r="7" spans="1:19" ht="15.75" thickBot="1" x14ac:dyDescent="0.3">
      <c r="A7" s="13" t="s">
        <v>10</v>
      </c>
      <c r="B7" s="5" t="s">
        <v>5</v>
      </c>
      <c r="C7" s="6">
        <v>897</v>
      </c>
      <c r="D7" s="383">
        <v>952</v>
      </c>
      <c r="E7" s="274"/>
      <c r="F7" s="6"/>
      <c r="G7" s="6"/>
      <c r="H7" s="274"/>
      <c r="I7" s="274"/>
      <c r="J7" s="274"/>
      <c r="K7" s="274"/>
      <c r="L7" s="274"/>
      <c r="M7" s="274"/>
      <c r="N7" s="6"/>
      <c r="O7" s="7"/>
      <c r="R7" s="218"/>
      <c r="S7" s="219"/>
    </row>
    <row r="8" spans="1:19" x14ac:dyDescent="0.25">
      <c r="A8" s="13" t="s">
        <v>11</v>
      </c>
      <c r="B8" s="177" t="s">
        <v>41</v>
      </c>
      <c r="C8" s="179">
        <v>808</v>
      </c>
      <c r="D8" s="384">
        <v>857</v>
      </c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9"/>
    </row>
    <row r="9" spans="1:19" ht="15" customHeight="1" x14ac:dyDescent="0.25">
      <c r="A9" s="13" t="s">
        <v>12</v>
      </c>
      <c r="B9" s="176" t="s">
        <v>15</v>
      </c>
      <c r="C9" s="178">
        <f>C8/$C$7</f>
        <v>0.90078037904124864</v>
      </c>
      <c r="D9" s="385">
        <f>D8/$D$7</f>
        <v>0.90021008403361347</v>
      </c>
      <c r="E9" s="322" t="e">
        <f>E8/$E$7</f>
        <v>#DIV/0!</v>
      </c>
      <c r="F9" s="322" t="e">
        <f>F8/$F$7</f>
        <v>#DIV/0!</v>
      </c>
      <c r="G9" s="322" t="e">
        <f>G8/$G$7</f>
        <v>#DIV/0!</v>
      </c>
      <c r="H9" s="322" t="e">
        <f>H8/$H$7</f>
        <v>#DIV/0!</v>
      </c>
      <c r="I9" s="322" t="e">
        <f>I8/$I$7</f>
        <v>#DIV/0!</v>
      </c>
      <c r="J9" s="322" t="e">
        <f>J8/$J$7</f>
        <v>#DIV/0!</v>
      </c>
      <c r="K9" s="322" t="e">
        <f>K8/$K$7</f>
        <v>#DIV/0!</v>
      </c>
      <c r="L9" s="322" t="e">
        <f>L8/$L$7</f>
        <v>#DIV/0!</v>
      </c>
      <c r="M9" s="322" t="e">
        <f>M8/$M$7</f>
        <v>#DIV/0!</v>
      </c>
      <c r="N9" s="322" t="e">
        <f>N8/$N$7</f>
        <v>#DIV/0!</v>
      </c>
      <c r="O9" s="323" t="e">
        <f>O8/$O$7</f>
        <v>#DIV/0!</v>
      </c>
    </row>
    <row r="10" spans="1:19" x14ac:dyDescent="0.25">
      <c r="A10" s="13" t="s">
        <v>13</v>
      </c>
      <c r="B10" s="181" t="s">
        <v>14</v>
      </c>
      <c r="C10" s="246">
        <v>54</v>
      </c>
      <c r="D10" s="386">
        <v>57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9" ht="15" customHeight="1" x14ac:dyDescent="0.25">
      <c r="A11" s="13" t="s">
        <v>18</v>
      </c>
      <c r="B11" s="176" t="s">
        <v>15</v>
      </c>
      <c r="C11" s="178">
        <f>C10/$C$7</f>
        <v>6.0200668896321072E-2</v>
      </c>
      <c r="D11" s="385">
        <f>D10/$D$7</f>
        <v>5.9873949579831935E-2</v>
      </c>
      <c r="E11" s="322" t="e">
        <f>E10/$E$7</f>
        <v>#DIV/0!</v>
      </c>
      <c r="F11" s="322" t="e">
        <f>F10/$F$7</f>
        <v>#DIV/0!</v>
      </c>
      <c r="G11" s="322" t="e">
        <f>G10/$G$7</f>
        <v>#DIV/0!</v>
      </c>
      <c r="H11" s="322" t="e">
        <f>H10/$H$7</f>
        <v>#DIV/0!</v>
      </c>
      <c r="I11" s="322" t="e">
        <f>I10/$I$7</f>
        <v>#DIV/0!</v>
      </c>
      <c r="J11" s="322" t="e">
        <f>J10/$J$7</f>
        <v>#DIV/0!</v>
      </c>
      <c r="K11" s="322" t="e">
        <f>K10/$K$7</f>
        <v>#DIV/0!</v>
      </c>
      <c r="L11" s="322" t="e">
        <f>L10/$L$7</f>
        <v>#DIV/0!</v>
      </c>
      <c r="M11" s="322" t="e">
        <f>M10/$M$7</f>
        <v>#DIV/0!</v>
      </c>
      <c r="N11" s="322" t="e">
        <f>N10/$N$7</f>
        <v>#DIV/0!</v>
      </c>
      <c r="O11" s="323" t="e">
        <f>O10/$O$7</f>
        <v>#DIV/0!</v>
      </c>
    </row>
    <row r="12" spans="1:19" x14ac:dyDescent="0.25">
      <c r="A12" s="13" t="s">
        <v>19</v>
      </c>
      <c r="B12" s="181" t="s">
        <v>16</v>
      </c>
      <c r="C12" s="246">
        <v>166</v>
      </c>
      <c r="D12" s="386">
        <v>182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9" ht="15" customHeight="1" x14ac:dyDescent="0.25">
      <c r="A13" s="13" t="s">
        <v>20</v>
      </c>
      <c r="B13" s="176" t="s">
        <v>15</v>
      </c>
      <c r="C13" s="178">
        <f>C12/$C$7</f>
        <v>0.18506131549609811</v>
      </c>
      <c r="D13" s="385">
        <f>D12/$D$7</f>
        <v>0.19117647058823528</v>
      </c>
      <c r="E13" s="322" t="e">
        <f>E12/$E$7</f>
        <v>#DIV/0!</v>
      </c>
      <c r="F13" s="322" t="e">
        <f>F12/$F$7</f>
        <v>#DIV/0!</v>
      </c>
      <c r="G13" s="322" t="e">
        <f>G12/$G$7</f>
        <v>#DIV/0!</v>
      </c>
      <c r="H13" s="322" t="e">
        <f>H12/$H$7</f>
        <v>#DIV/0!</v>
      </c>
      <c r="I13" s="322" t="e">
        <f>I12/$I$7</f>
        <v>#DIV/0!</v>
      </c>
      <c r="J13" s="322" t="e">
        <f>J12/$J$7</f>
        <v>#DIV/0!</v>
      </c>
      <c r="K13" s="322" t="e">
        <f>K12/$K$7</f>
        <v>#DIV/0!</v>
      </c>
      <c r="L13" s="322" t="e">
        <f>L12/$L$7</f>
        <v>#DIV/0!</v>
      </c>
      <c r="M13" s="322" t="e">
        <f>M12/$M$7</f>
        <v>#DIV/0!</v>
      </c>
      <c r="N13" s="322" t="e">
        <f>N12/$N$7</f>
        <v>#DIV/0!</v>
      </c>
      <c r="O13" s="323" t="e">
        <f>O12/$O$7</f>
        <v>#DIV/0!</v>
      </c>
    </row>
    <row r="14" spans="1:19" x14ac:dyDescent="0.25">
      <c r="A14" s="13" t="s">
        <v>21</v>
      </c>
      <c r="B14" s="181" t="s">
        <v>17</v>
      </c>
      <c r="C14" s="246">
        <v>494</v>
      </c>
      <c r="D14" s="386">
        <v>504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9" ht="15" customHeight="1" x14ac:dyDescent="0.25">
      <c r="A15" s="13" t="s">
        <v>22</v>
      </c>
      <c r="B15" s="176" t="s">
        <v>15</v>
      </c>
      <c r="C15" s="178">
        <f>C14/$C$7</f>
        <v>0.55072463768115942</v>
      </c>
      <c r="D15" s="385">
        <f>D14/$D$7</f>
        <v>0.52941176470588236</v>
      </c>
      <c r="E15" s="322" t="e">
        <f>E14/$E$7</f>
        <v>#DIV/0!</v>
      </c>
      <c r="F15" s="322" t="e">
        <f>F14/$F$7</f>
        <v>#DIV/0!</v>
      </c>
      <c r="G15" s="322" t="e">
        <f>G14/$G$7</f>
        <v>#DIV/0!</v>
      </c>
      <c r="H15" s="322" t="e">
        <f>H14/$H$7</f>
        <v>#DIV/0!</v>
      </c>
      <c r="I15" s="322" t="e">
        <f>I14/$I$7</f>
        <v>#DIV/0!</v>
      </c>
      <c r="J15" s="322" t="e">
        <f>J14/$J$7</f>
        <v>#DIV/0!</v>
      </c>
      <c r="K15" s="322" t="e">
        <f>K14/$K$7</f>
        <v>#DIV/0!</v>
      </c>
      <c r="L15" s="322" t="e">
        <f>L14/$L$7</f>
        <v>#DIV/0!</v>
      </c>
      <c r="M15" s="322" t="e">
        <f>M14/$M$7</f>
        <v>#DIV/0!</v>
      </c>
      <c r="N15" s="322" t="e">
        <f>N14/$N$7</f>
        <v>#DIV/0!</v>
      </c>
      <c r="O15" s="323" t="e">
        <f>O14/$O$7</f>
        <v>#DIV/0!</v>
      </c>
    </row>
    <row r="16" spans="1:19" ht="15" customHeight="1" x14ac:dyDescent="0.25">
      <c r="A16" s="13" t="s">
        <v>23</v>
      </c>
      <c r="B16" s="181" t="s">
        <v>42</v>
      </c>
      <c r="C16" s="246">
        <v>564</v>
      </c>
      <c r="D16" s="386">
        <v>593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ht="15" customHeight="1" x14ac:dyDescent="0.25">
      <c r="A17" s="13" t="s">
        <v>24</v>
      </c>
      <c r="B17" s="176" t="s">
        <v>15</v>
      </c>
      <c r="C17" s="178">
        <f>C16/$C$7</f>
        <v>0.62876254180602009</v>
      </c>
      <c r="D17" s="385">
        <f>D16/$D$7</f>
        <v>0.62289915966386555</v>
      </c>
      <c r="E17" s="322" t="e">
        <f>E16/$E$7</f>
        <v>#DIV/0!</v>
      </c>
      <c r="F17" s="322" t="e">
        <f>F16/$F$7</f>
        <v>#DIV/0!</v>
      </c>
      <c r="G17" s="322" t="e">
        <f>G16/$G$7</f>
        <v>#DIV/0!</v>
      </c>
      <c r="H17" s="322" t="e">
        <f>H16/$H$7</f>
        <v>#DIV/0!</v>
      </c>
      <c r="I17" s="322" t="e">
        <f>I16/$I$7</f>
        <v>#DIV/0!</v>
      </c>
      <c r="J17" s="322" t="e">
        <f>J16/$J$7</f>
        <v>#DIV/0!</v>
      </c>
      <c r="K17" s="322" t="e">
        <f>K16/$K$7</f>
        <v>#DIV/0!</v>
      </c>
      <c r="L17" s="322" t="e">
        <f>L16/$L$7</f>
        <v>#DIV/0!</v>
      </c>
      <c r="M17" s="322" t="e">
        <f>M16/$M$7</f>
        <v>#DIV/0!</v>
      </c>
      <c r="N17" s="322" t="e">
        <f>N16/$N$7</f>
        <v>#DIV/0!</v>
      </c>
      <c r="O17" s="323" t="e">
        <f>O16/$O$7</f>
        <v>#DIV/0!</v>
      </c>
    </row>
    <row r="18" spans="1:15" ht="15" customHeight="1" x14ac:dyDescent="0.25">
      <c r="A18" s="13" t="s">
        <v>25</v>
      </c>
      <c r="B18" s="183" t="s">
        <v>38</v>
      </c>
      <c r="C18" s="246">
        <v>75</v>
      </c>
      <c r="D18" s="386">
        <v>84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" customHeight="1" x14ac:dyDescent="0.25">
      <c r="A19" s="13" t="s">
        <v>26</v>
      </c>
      <c r="B19" s="176" t="s">
        <v>15</v>
      </c>
      <c r="C19" s="178">
        <f>C18/$C$7</f>
        <v>8.3612040133779264E-2</v>
      </c>
      <c r="D19" s="385">
        <f>D18/$D$7</f>
        <v>8.8235294117647065E-2</v>
      </c>
      <c r="E19" s="322" t="e">
        <f>E18/$E$7</f>
        <v>#DIV/0!</v>
      </c>
      <c r="F19" s="322" t="e">
        <f>F18/$F$7</f>
        <v>#DIV/0!</v>
      </c>
      <c r="G19" s="322" t="e">
        <f>G18/$G$7</f>
        <v>#DIV/0!</v>
      </c>
      <c r="H19" s="322" t="e">
        <f>H18/$H$7</f>
        <v>#DIV/0!</v>
      </c>
      <c r="I19" s="322" t="e">
        <f>I18/$I$7</f>
        <v>#DIV/0!</v>
      </c>
      <c r="J19" s="322" t="e">
        <f>J18/$J$7</f>
        <v>#DIV/0!</v>
      </c>
      <c r="K19" s="322" t="e">
        <f>K18/$K$7</f>
        <v>#DIV/0!</v>
      </c>
      <c r="L19" s="322" t="e">
        <f>L18/$L$7</f>
        <v>#DIV/0!</v>
      </c>
      <c r="M19" s="322" t="e">
        <f>M18/$M$7</f>
        <v>#DIV/0!</v>
      </c>
      <c r="N19" s="322" t="e">
        <f>N18/$N$7</f>
        <v>#DIV/0!</v>
      </c>
      <c r="O19" s="323" t="e">
        <f>O18/$O$7</f>
        <v>#DIV/0!</v>
      </c>
    </row>
    <row r="20" spans="1:15" x14ac:dyDescent="0.25">
      <c r="A20" s="13" t="s">
        <v>27</v>
      </c>
      <c r="B20" s="181" t="s">
        <v>39</v>
      </c>
      <c r="C20" s="246">
        <v>154</v>
      </c>
      <c r="D20" s="386">
        <v>162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326"/>
    </row>
    <row r="21" spans="1:15" ht="15" customHeight="1" x14ac:dyDescent="0.25">
      <c r="A21" s="13" t="s">
        <v>28</v>
      </c>
      <c r="B21" s="176" t="s">
        <v>15</v>
      </c>
      <c r="C21" s="178">
        <f>C20/$C$7</f>
        <v>0.17168338907469341</v>
      </c>
      <c r="D21" s="385">
        <f>D20/$D$7</f>
        <v>0.17016806722689076</v>
      </c>
      <c r="E21" s="322" t="e">
        <f>E20/$E$7</f>
        <v>#DIV/0!</v>
      </c>
      <c r="F21" s="322" t="e">
        <f>F20/$F$7</f>
        <v>#DIV/0!</v>
      </c>
      <c r="G21" s="322" t="e">
        <f>G20/$G$7</f>
        <v>#DIV/0!</v>
      </c>
      <c r="H21" s="322" t="e">
        <f>H20/$H$7</f>
        <v>#DIV/0!</v>
      </c>
      <c r="I21" s="322" t="e">
        <f>I20/$I$7</f>
        <v>#DIV/0!</v>
      </c>
      <c r="J21" s="322" t="e">
        <f>J20/$J$7</f>
        <v>#DIV/0!</v>
      </c>
      <c r="K21" s="322" t="e">
        <f>K20/$K$7</f>
        <v>#DIV/0!</v>
      </c>
      <c r="L21" s="322" t="e">
        <f>L20/$L$7</f>
        <v>#DIV/0!</v>
      </c>
      <c r="M21" s="322" t="e">
        <f>M20/$M$7</f>
        <v>#DIV/0!</v>
      </c>
      <c r="N21" s="322" t="e">
        <f>N20/$N$7</f>
        <v>#DIV/0!</v>
      </c>
      <c r="O21" s="323" t="e">
        <f>O20/$O$7</f>
        <v>#DIV/0!</v>
      </c>
    </row>
    <row r="22" spans="1:15" x14ac:dyDescent="0.25">
      <c r="A22" s="13" t="s">
        <v>29</v>
      </c>
      <c r="B22" s="181" t="s">
        <v>40</v>
      </c>
      <c r="C22" s="246">
        <v>145</v>
      </c>
      <c r="D22" s="386">
        <v>157</v>
      </c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326"/>
    </row>
    <row r="23" spans="1:15" ht="15" customHeight="1" thickBot="1" x14ac:dyDescent="0.3">
      <c r="A23" s="13" t="s">
        <v>30</v>
      </c>
      <c r="B23" s="185" t="s">
        <v>15</v>
      </c>
      <c r="C23" s="247">
        <f>C22/$C$7</f>
        <v>0.1616499442586399</v>
      </c>
      <c r="D23" s="387">
        <f>D22/$D$7</f>
        <v>0.16491596638655462</v>
      </c>
      <c r="E23" s="422" t="e">
        <f>E22/$E$7</f>
        <v>#DIV/0!</v>
      </c>
      <c r="F23" s="422" t="e">
        <f>F22/$F$7</f>
        <v>#DIV/0!</v>
      </c>
      <c r="G23" s="422" t="e">
        <f>G22/$G$7</f>
        <v>#DIV/0!</v>
      </c>
      <c r="H23" s="422" t="e">
        <f>H22/$H$7</f>
        <v>#DIV/0!</v>
      </c>
      <c r="I23" s="422" t="e">
        <f>I22/$I$7</f>
        <v>#DIV/0!</v>
      </c>
      <c r="J23" s="422" t="e">
        <f>J22/$J$7</f>
        <v>#DIV/0!</v>
      </c>
      <c r="K23" s="422" t="e">
        <f>K22/$K$7</f>
        <v>#DIV/0!</v>
      </c>
      <c r="L23" s="422" t="e">
        <f>L22/$L$7</f>
        <v>#DIV/0!</v>
      </c>
      <c r="M23" s="422" t="e">
        <f>M22/$M$7</f>
        <v>#DIV/0!</v>
      </c>
      <c r="N23" s="422" t="e">
        <f>N22/$N$7</f>
        <v>#DIV/0!</v>
      </c>
      <c r="O23" s="324" t="e">
        <f>O22/$O$7</f>
        <v>#DIV/0!</v>
      </c>
    </row>
    <row r="24" spans="1:15" s="17" customFormat="1" ht="20.100000000000001" customHeight="1" thickBot="1" x14ac:dyDescent="0.3">
      <c r="A24" s="19" t="s">
        <v>43</v>
      </c>
    </row>
    <row r="25" spans="1:15" s="17" customFormat="1" ht="48.75" customHeight="1" thickBot="1" x14ac:dyDescent="0.3">
      <c r="A25" s="58" t="s">
        <v>6</v>
      </c>
      <c r="B25" s="49" t="s">
        <v>0</v>
      </c>
      <c r="C25" s="50" t="s">
        <v>370</v>
      </c>
      <c r="D25" s="50" t="s">
        <v>371</v>
      </c>
      <c r="E25" s="50" t="s">
        <v>372</v>
      </c>
      <c r="F25" s="50" t="s">
        <v>373</v>
      </c>
      <c r="G25" s="50" t="s">
        <v>374</v>
      </c>
      <c r="H25" s="50" t="s">
        <v>375</v>
      </c>
      <c r="I25" s="50" t="s">
        <v>376</v>
      </c>
      <c r="J25" s="50" t="s">
        <v>377</v>
      </c>
      <c r="K25" s="50" t="s">
        <v>378</v>
      </c>
      <c r="L25" s="50" t="s">
        <v>379</v>
      </c>
      <c r="M25" s="50" t="s">
        <v>380</v>
      </c>
      <c r="N25" s="50" t="s">
        <v>381</v>
      </c>
      <c r="O25" s="51" t="s">
        <v>105</v>
      </c>
    </row>
    <row r="26" spans="1:15" ht="15.75" thickBot="1" x14ac:dyDescent="0.3">
      <c r="A26" s="10" t="s">
        <v>31</v>
      </c>
      <c r="B26" s="9" t="s">
        <v>68</v>
      </c>
      <c r="C26" s="388">
        <v>174</v>
      </c>
      <c r="D26" s="9"/>
      <c r="E26" s="9"/>
      <c r="F26" s="9"/>
      <c r="G26" s="277"/>
      <c r="H26" s="277"/>
      <c r="I26" s="277"/>
      <c r="J26" s="277"/>
      <c r="K26" s="277"/>
      <c r="L26" s="277"/>
      <c r="M26" s="9"/>
      <c r="N26" s="277"/>
      <c r="O26" s="8">
        <f>SUM(C26:N26)</f>
        <v>174</v>
      </c>
    </row>
    <row r="27" spans="1:15" x14ac:dyDescent="0.25">
      <c r="A27" s="10" t="s">
        <v>32</v>
      </c>
      <c r="B27" s="188" t="s">
        <v>44</v>
      </c>
      <c r="C27" s="389">
        <v>53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9"/>
      <c r="O27" s="188">
        <f>SUM(C27:N27)</f>
        <v>53</v>
      </c>
    </row>
    <row r="28" spans="1:15" ht="13.5" customHeight="1" x14ac:dyDescent="0.25">
      <c r="A28" s="10" t="s">
        <v>33</v>
      </c>
      <c r="B28" s="161" t="s">
        <v>69</v>
      </c>
      <c r="C28" s="390">
        <f>C27/$C$26</f>
        <v>0.3045977011494253</v>
      </c>
      <c r="D28" s="322" t="e">
        <f>D27/$D$26</f>
        <v>#DIV/0!</v>
      </c>
      <c r="E28" s="322" t="e">
        <f>E27/$E$26</f>
        <v>#DIV/0!</v>
      </c>
      <c r="F28" s="322" t="e">
        <f>F27/$F$26</f>
        <v>#DIV/0!</v>
      </c>
      <c r="G28" s="322" t="e">
        <f>G27/$G$26</f>
        <v>#DIV/0!</v>
      </c>
      <c r="H28" s="322" t="e">
        <f>H27/$H$26</f>
        <v>#DIV/0!</v>
      </c>
      <c r="I28" s="322" t="e">
        <f>I27/$I$26</f>
        <v>#DIV/0!</v>
      </c>
      <c r="J28" s="322" t="e">
        <f>J27/$J$26</f>
        <v>#DIV/0!</v>
      </c>
      <c r="K28" s="322" t="e">
        <f>K27/$K$26</f>
        <v>#DIV/0!</v>
      </c>
      <c r="L28" s="322" t="e">
        <f>L27/$L$26</f>
        <v>#DIV/0!</v>
      </c>
      <c r="M28" s="322" t="e">
        <f>M27/$M$26</f>
        <v>#DIV/0!</v>
      </c>
      <c r="N28" s="323" t="e">
        <f>N27/$N$26</f>
        <v>#DIV/0!</v>
      </c>
      <c r="O28" s="190">
        <f>O27/$O$26</f>
        <v>0.3045977011494253</v>
      </c>
    </row>
    <row r="29" spans="1:15" x14ac:dyDescent="0.25">
      <c r="A29" s="10" t="s">
        <v>34</v>
      </c>
      <c r="B29" s="82" t="s">
        <v>339</v>
      </c>
      <c r="C29" s="391">
        <v>87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423"/>
      <c r="O29" s="82">
        <f>SUM(C29:N29)</f>
        <v>87</v>
      </c>
    </row>
    <row r="30" spans="1:15" x14ac:dyDescent="0.25">
      <c r="A30" s="10" t="s">
        <v>35</v>
      </c>
      <c r="B30" s="161" t="s">
        <v>69</v>
      </c>
      <c r="C30" s="390">
        <f>C29/$C$26</f>
        <v>0.5</v>
      </c>
      <c r="D30" s="322" t="e">
        <f>D29/$D$26</f>
        <v>#DIV/0!</v>
      </c>
      <c r="E30" s="322" t="e">
        <f>E29/$E$26</f>
        <v>#DIV/0!</v>
      </c>
      <c r="F30" s="322" t="e">
        <f>F29/$F$26</f>
        <v>#DIV/0!</v>
      </c>
      <c r="G30" s="322" t="e">
        <f>G29/$G$26</f>
        <v>#DIV/0!</v>
      </c>
      <c r="H30" s="322" t="e">
        <f>H29/$H$26</f>
        <v>#DIV/0!</v>
      </c>
      <c r="I30" s="322" t="e">
        <f>I29/$I$26</f>
        <v>#DIV/0!</v>
      </c>
      <c r="J30" s="322" t="e">
        <f>J29/$J$26</f>
        <v>#DIV/0!</v>
      </c>
      <c r="K30" s="322" t="e">
        <f>K29/$K$26</f>
        <v>#DIV/0!</v>
      </c>
      <c r="L30" s="322" t="e">
        <f>L29/$L$26</f>
        <v>#DIV/0!</v>
      </c>
      <c r="M30" s="322" t="e">
        <f>M29/$M$26</f>
        <v>#DIV/0!</v>
      </c>
      <c r="N30" s="323" t="e">
        <f>N29/$N$26</f>
        <v>#DIV/0!</v>
      </c>
      <c r="O30" s="190">
        <f>O29/$O$26</f>
        <v>0.5</v>
      </c>
    </row>
    <row r="31" spans="1:15" x14ac:dyDescent="0.25">
      <c r="A31" s="10" t="s">
        <v>36</v>
      </c>
      <c r="B31" s="82" t="s">
        <v>45</v>
      </c>
      <c r="C31" s="391">
        <v>156</v>
      </c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326"/>
      <c r="O31" s="82">
        <f>SUM(C31:N31)</f>
        <v>156</v>
      </c>
    </row>
    <row r="32" spans="1:15" x14ac:dyDescent="0.25">
      <c r="A32" s="10" t="s">
        <v>37</v>
      </c>
      <c r="B32" s="161" t="s">
        <v>69</v>
      </c>
      <c r="C32" s="390">
        <f>C31/$C$26</f>
        <v>0.89655172413793105</v>
      </c>
      <c r="D32" s="322" t="e">
        <f>D31/$D$26</f>
        <v>#DIV/0!</v>
      </c>
      <c r="E32" s="322" t="e">
        <f>E31/$E$26</f>
        <v>#DIV/0!</v>
      </c>
      <c r="F32" s="322" t="e">
        <f>F31/$F$26</f>
        <v>#DIV/0!</v>
      </c>
      <c r="G32" s="322" t="e">
        <f>G31/$G$26</f>
        <v>#DIV/0!</v>
      </c>
      <c r="H32" s="322" t="e">
        <f>H31/$H$26</f>
        <v>#DIV/0!</v>
      </c>
      <c r="I32" s="322" t="e">
        <f>I31/$I$26</f>
        <v>#DIV/0!</v>
      </c>
      <c r="J32" s="322" t="e">
        <f>J31/$J$26</f>
        <v>#DIV/0!</v>
      </c>
      <c r="K32" s="322" t="e">
        <f>K31/$K$26</f>
        <v>#DIV/0!</v>
      </c>
      <c r="L32" s="322" t="e">
        <f>L31/$L$26</f>
        <v>#DIV/0!</v>
      </c>
      <c r="M32" s="322" t="e">
        <f>M31/$M$26</f>
        <v>#DIV/0!</v>
      </c>
      <c r="N32" s="323" t="e">
        <f>N31/$N$26</f>
        <v>#DIV/0!</v>
      </c>
      <c r="O32" s="190">
        <f>O31/$O$26</f>
        <v>0.89655172413793105</v>
      </c>
    </row>
    <row r="33" spans="1:15" x14ac:dyDescent="0.25">
      <c r="A33" s="10" t="s">
        <v>46</v>
      </c>
      <c r="B33" s="82" t="s">
        <v>349</v>
      </c>
      <c r="C33" s="391">
        <v>10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10</v>
      </c>
    </row>
    <row r="34" spans="1:15" x14ac:dyDescent="0.25">
      <c r="A34" s="10" t="s">
        <v>47</v>
      </c>
      <c r="B34" s="161" t="s">
        <v>69</v>
      </c>
      <c r="C34" s="390">
        <f>C33/$C$26</f>
        <v>5.7471264367816091E-2</v>
      </c>
      <c r="D34" s="322" t="e">
        <f>D33/$D$26</f>
        <v>#DIV/0!</v>
      </c>
      <c r="E34" s="322" t="e">
        <f>E33/$E$26</f>
        <v>#DIV/0!</v>
      </c>
      <c r="F34" s="322" t="e">
        <f>F33/$F$26</f>
        <v>#DIV/0!</v>
      </c>
      <c r="G34" s="322" t="e">
        <f>G33/$G$26</f>
        <v>#DIV/0!</v>
      </c>
      <c r="H34" s="322" t="e">
        <f>H33/$H$26</f>
        <v>#DIV/0!</v>
      </c>
      <c r="I34" s="322" t="e">
        <f>I33/$I$26</f>
        <v>#DIV/0!</v>
      </c>
      <c r="J34" s="322" t="e">
        <f>J33/$J$26</f>
        <v>#DIV/0!</v>
      </c>
      <c r="K34" s="322" t="e">
        <f>K33/$K$26</f>
        <v>#DIV/0!</v>
      </c>
      <c r="L34" s="322" t="e">
        <f>L33/$L$26</f>
        <v>#DIV/0!</v>
      </c>
      <c r="M34" s="322" t="e">
        <f>M33/$M$26</f>
        <v>#DIV/0!</v>
      </c>
      <c r="N34" s="323" t="e">
        <f>N33/$N$26</f>
        <v>#DIV/0!</v>
      </c>
      <c r="O34" s="190">
        <f>O33/$O$26</f>
        <v>5.7471264367816091E-2</v>
      </c>
    </row>
    <row r="35" spans="1:15" x14ac:dyDescent="0.25">
      <c r="A35" s="10" t="s">
        <v>48</v>
      </c>
      <c r="B35" s="82" t="s">
        <v>132</v>
      </c>
      <c r="C35" s="386">
        <v>18</v>
      </c>
      <c r="D35" s="421">
        <f t="shared" ref="D35:M35" si="0">D26-D31</f>
        <v>0</v>
      </c>
      <c r="E35" s="421">
        <f t="shared" si="0"/>
        <v>0</v>
      </c>
      <c r="F35" s="421">
        <f t="shared" si="0"/>
        <v>0</v>
      </c>
      <c r="G35" s="421">
        <f t="shared" si="0"/>
        <v>0</v>
      </c>
      <c r="H35" s="421">
        <f t="shared" si="0"/>
        <v>0</v>
      </c>
      <c r="I35" s="421">
        <f t="shared" si="0"/>
        <v>0</v>
      </c>
      <c r="J35" s="421">
        <f t="shared" si="0"/>
        <v>0</v>
      </c>
      <c r="K35" s="421">
        <f t="shared" si="0"/>
        <v>0</v>
      </c>
      <c r="L35" s="421">
        <f t="shared" si="0"/>
        <v>0</v>
      </c>
      <c r="M35" s="421">
        <f t="shared" si="0"/>
        <v>0</v>
      </c>
      <c r="N35" s="327"/>
      <c r="O35" s="82">
        <f>SUM(C35:N35)</f>
        <v>18</v>
      </c>
    </row>
    <row r="36" spans="1:15" x14ac:dyDescent="0.25">
      <c r="A36" s="10" t="s">
        <v>49</v>
      </c>
      <c r="B36" s="161" t="s">
        <v>69</v>
      </c>
      <c r="C36" s="390">
        <f>C35/$C$26</f>
        <v>0.10344827586206896</v>
      </c>
      <c r="D36" s="322" t="e">
        <f>D35/$D$26</f>
        <v>#DIV/0!</v>
      </c>
      <c r="E36" s="322" t="e">
        <f>E35/$E$26</f>
        <v>#DIV/0!</v>
      </c>
      <c r="F36" s="322" t="e">
        <f>F35/$F$26</f>
        <v>#DIV/0!</v>
      </c>
      <c r="G36" s="322" t="e">
        <f>G35/$G$26</f>
        <v>#DIV/0!</v>
      </c>
      <c r="H36" s="322" t="e">
        <f>H35/$H$26</f>
        <v>#DIV/0!</v>
      </c>
      <c r="I36" s="322" t="e">
        <f>I35/$I$26</f>
        <v>#DIV/0!</v>
      </c>
      <c r="J36" s="322" t="e">
        <f>J35/$J$26</f>
        <v>#DIV/0!</v>
      </c>
      <c r="K36" s="322" t="e">
        <f>K35/$K$26</f>
        <v>#DIV/0!</v>
      </c>
      <c r="L36" s="322" t="e">
        <f>L35/$L$26</f>
        <v>#DIV/0!</v>
      </c>
      <c r="M36" s="322" t="e">
        <f>M35/$M$26</f>
        <v>#DIV/0!</v>
      </c>
      <c r="N36" s="323" t="e">
        <f>N35/$N$26</f>
        <v>#DIV/0!</v>
      </c>
      <c r="O36" s="190">
        <f>O35/$O$26</f>
        <v>0.10344827586206896</v>
      </c>
    </row>
    <row r="37" spans="1:15" ht="24.75" customHeight="1" x14ac:dyDescent="0.25">
      <c r="A37" s="10" t="s">
        <v>50</v>
      </c>
      <c r="B37" s="191" t="s">
        <v>67</v>
      </c>
      <c r="C37" s="391">
        <v>26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26</v>
      </c>
    </row>
    <row r="38" spans="1:15" x14ac:dyDescent="0.25">
      <c r="A38" s="10" t="s">
        <v>51</v>
      </c>
      <c r="B38" s="161" t="s">
        <v>69</v>
      </c>
      <c r="C38" s="390">
        <f>C37/$C$26</f>
        <v>0.14942528735632185</v>
      </c>
      <c r="D38" s="322" t="e">
        <f>D37/$D$26</f>
        <v>#DIV/0!</v>
      </c>
      <c r="E38" s="322" t="e">
        <f>E37/$E$26</f>
        <v>#DIV/0!</v>
      </c>
      <c r="F38" s="322" t="e">
        <f>F37/$F$26</f>
        <v>#DIV/0!</v>
      </c>
      <c r="G38" s="322" t="e">
        <f>G37/$G$26</f>
        <v>#DIV/0!</v>
      </c>
      <c r="H38" s="322" t="e">
        <f>H37/$H$26</f>
        <v>#DIV/0!</v>
      </c>
      <c r="I38" s="322" t="e">
        <f>I37/$I$26</f>
        <v>#DIV/0!</v>
      </c>
      <c r="J38" s="322" t="e">
        <f>J37/$J$26</f>
        <v>#DIV/0!</v>
      </c>
      <c r="K38" s="322" t="e">
        <f>K37/$K$26</f>
        <v>#DIV/0!</v>
      </c>
      <c r="L38" s="322" t="e">
        <f>L37/$L$26</f>
        <v>#DIV/0!</v>
      </c>
      <c r="M38" s="322" t="e">
        <f>M37/$M$26</f>
        <v>#DIV/0!</v>
      </c>
      <c r="N38" s="323" t="e">
        <f>N37/$N$26</f>
        <v>#DIV/0!</v>
      </c>
      <c r="O38" s="190">
        <f>O37/$O$26</f>
        <v>0.14942528735632185</v>
      </c>
    </row>
    <row r="39" spans="1:15" x14ac:dyDescent="0.25">
      <c r="A39" s="10" t="s">
        <v>52</v>
      </c>
      <c r="B39" s="82" t="s">
        <v>70</v>
      </c>
      <c r="C39" s="391">
        <v>28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326"/>
      <c r="O39" s="82">
        <f>SUM(C39:N39)</f>
        <v>28</v>
      </c>
    </row>
    <row r="40" spans="1:15" x14ac:dyDescent="0.25">
      <c r="A40" s="10" t="s">
        <v>53</v>
      </c>
      <c r="B40" s="192" t="s">
        <v>69</v>
      </c>
      <c r="C40" s="392">
        <f>C39/$C$26</f>
        <v>0.16091954022988506</v>
      </c>
      <c r="D40" s="424" t="e">
        <f>D39/$D$26</f>
        <v>#DIV/0!</v>
      </c>
      <c r="E40" s="424" t="e">
        <f>E39/$E$26</f>
        <v>#DIV/0!</v>
      </c>
      <c r="F40" s="424" t="e">
        <f>F39/$F$26</f>
        <v>#DIV/0!</v>
      </c>
      <c r="G40" s="424" t="e">
        <f>G39/$G$26</f>
        <v>#DIV/0!</v>
      </c>
      <c r="H40" s="424" t="e">
        <f>H39/$H$26</f>
        <v>#DIV/0!</v>
      </c>
      <c r="I40" s="424" t="e">
        <f>I39/$I$26</f>
        <v>#DIV/0!</v>
      </c>
      <c r="J40" s="424" t="e">
        <f>J39/$J$26</f>
        <v>#DIV/0!</v>
      </c>
      <c r="K40" s="424" t="e">
        <f>K39/$K$26</f>
        <v>#DIV/0!</v>
      </c>
      <c r="L40" s="424" t="e">
        <f>L39/$L$26</f>
        <v>#DIV/0!</v>
      </c>
      <c r="M40" s="424" t="e">
        <f>M39/$M$26</f>
        <v>#DIV/0!</v>
      </c>
      <c r="N40" s="425" t="e">
        <f>N39/$N$26</f>
        <v>#DIV/0!</v>
      </c>
      <c r="O40" s="190">
        <f>O39/$O$26</f>
        <v>0.16091954022988506</v>
      </c>
    </row>
    <row r="41" spans="1:15" x14ac:dyDescent="0.25">
      <c r="A41" s="10" t="s">
        <v>54</v>
      </c>
      <c r="B41" s="82" t="s">
        <v>131</v>
      </c>
      <c r="C41" s="391">
        <v>32</v>
      </c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326"/>
      <c r="O41" s="82">
        <f>SUM(C41:N41)</f>
        <v>32</v>
      </c>
    </row>
    <row r="42" spans="1:15" ht="15.75" thickBot="1" x14ac:dyDescent="0.3">
      <c r="A42" s="10" t="s">
        <v>55</v>
      </c>
      <c r="B42" s="209" t="s">
        <v>69</v>
      </c>
      <c r="C42" s="392">
        <f>C41/$C$26</f>
        <v>0.18390804597701149</v>
      </c>
      <c r="D42" s="424" t="e">
        <f>D41/$D$26</f>
        <v>#DIV/0!</v>
      </c>
      <c r="E42" s="424" t="e">
        <f>E41/$E$26</f>
        <v>#DIV/0!</v>
      </c>
      <c r="F42" s="424" t="e">
        <f>F41/$F$26</f>
        <v>#DIV/0!</v>
      </c>
      <c r="G42" s="424" t="e">
        <f>G41/$G$26</f>
        <v>#DIV/0!</v>
      </c>
      <c r="H42" s="424" t="e">
        <f>H41/$H$26</f>
        <v>#DIV/0!</v>
      </c>
      <c r="I42" s="424" t="e">
        <f>I41/$I$26</f>
        <v>#DIV/0!</v>
      </c>
      <c r="J42" s="424" t="e">
        <f>J41/$J$26</f>
        <v>#DIV/0!</v>
      </c>
      <c r="K42" s="424" t="e">
        <f>K41/$K$26</f>
        <v>#DIV/0!</v>
      </c>
      <c r="L42" s="424" t="e">
        <f>L41/$L$26</f>
        <v>#DIV/0!</v>
      </c>
      <c r="M42" s="424" t="e">
        <f>M41/$M$26</f>
        <v>#DIV/0!</v>
      </c>
      <c r="N42" s="425" t="e">
        <f>N41/$N$26</f>
        <v>#DIV/0!</v>
      </c>
      <c r="O42" s="248">
        <f>O41/$O$26</f>
        <v>0.18390804597701149</v>
      </c>
    </row>
    <row r="43" spans="1:15" ht="28.5" customHeight="1" thickTop="1" thickBot="1" x14ac:dyDescent="0.3">
      <c r="A43" s="10" t="s">
        <v>56</v>
      </c>
      <c r="B43" s="30" t="s">
        <v>71</v>
      </c>
      <c r="C43" s="393">
        <v>134</v>
      </c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426"/>
      <c r="O43" s="243">
        <f>SUM(C43:N43)</f>
        <v>134</v>
      </c>
    </row>
    <row r="44" spans="1:15" ht="15.75" thickTop="1" x14ac:dyDescent="0.25">
      <c r="A44" s="10" t="s">
        <v>57</v>
      </c>
      <c r="B44" s="193" t="s">
        <v>350</v>
      </c>
      <c r="C44" s="394">
        <v>61</v>
      </c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8"/>
      <c r="O44" s="193">
        <f>SUM(C44:N44)</f>
        <v>61</v>
      </c>
    </row>
    <row r="45" spans="1:15" x14ac:dyDescent="0.25">
      <c r="A45" s="10" t="s">
        <v>58</v>
      </c>
      <c r="B45" s="161" t="s">
        <v>69</v>
      </c>
      <c r="C45" s="390">
        <f>C44/$C$26</f>
        <v>0.35057471264367818</v>
      </c>
      <c r="D45" s="322" t="e">
        <f>D44/$D$26</f>
        <v>#DIV/0!</v>
      </c>
      <c r="E45" s="322" t="e">
        <f>E44/$E$26</f>
        <v>#DIV/0!</v>
      </c>
      <c r="F45" s="322" t="e">
        <f>F44/$F$26</f>
        <v>#DIV/0!</v>
      </c>
      <c r="G45" s="322" t="e">
        <f>G44/$G$26</f>
        <v>#DIV/0!</v>
      </c>
      <c r="H45" s="322" t="e">
        <f>H44/$H$26</f>
        <v>#DIV/0!</v>
      </c>
      <c r="I45" s="322" t="e">
        <f>I44/$I$26</f>
        <v>#DIV/0!</v>
      </c>
      <c r="J45" s="322" t="e">
        <f>J44/$J$26</f>
        <v>#DIV/0!</v>
      </c>
      <c r="K45" s="322" t="e">
        <f>K44/$K$26</f>
        <v>#DIV/0!</v>
      </c>
      <c r="L45" s="322" t="e">
        <f>L44/$L$26</f>
        <v>#DIV/0!</v>
      </c>
      <c r="M45" s="322" t="e">
        <f>M44/$M$26</f>
        <v>#DIV/0!</v>
      </c>
      <c r="N45" s="323" t="e">
        <f>N44/$N$26</f>
        <v>#DIV/0!</v>
      </c>
      <c r="O45" s="190">
        <f>O44/$O$26</f>
        <v>0.35057471264367818</v>
      </c>
    </row>
    <row r="46" spans="1:15" x14ac:dyDescent="0.25">
      <c r="A46" s="10" t="s">
        <v>59</v>
      </c>
      <c r="B46" s="82" t="s">
        <v>351</v>
      </c>
      <c r="C46" s="391">
        <v>22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22</v>
      </c>
    </row>
    <row r="47" spans="1:15" x14ac:dyDescent="0.25">
      <c r="A47" s="10" t="s">
        <v>60</v>
      </c>
      <c r="B47" s="161" t="s">
        <v>69</v>
      </c>
      <c r="C47" s="390">
        <f>C46/$C$26</f>
        <v>0.12643678160919541</v>
      </c>
      <c r="D47" s="322" t="e">
        <f>D46/$D$26</f>
        <v>#DIV/0!</v>
      </c>
      <c r="E47" s="322" t="e">
        <f>E46/$E$26</f>
        <v>#DIV/0!</v>
      </c>
      <c r="F47" s="322" t="e">
        <f>F46/$F$26</f>
        <v>#DIV/0!</v>
      </c>
      <c r="G47" s="322" t="e">
        <f>G46/$G$26</f>
        <v>#DIV/0!</v>
      </c>
      <c r="H47" s="322" t="e">
        <f>H46/$H$26</f>
        <v>#DIV/0!</v>
      </c>
      <c r="I47" s="322" t="e">
        <f>I46/$I$26</f>
        <v>#DIV/0!</v>
      </c>
      <c r="J47" s="322" t="e">
        <f>J46/$J$26</f>
        <v>#DIV/0!</v>
      </c>
      <c r="K47" s="322" t="e">
        <f>K46/$K$26</f>
        <v>#DIV/0!</v>
      </c>
      <c r="L47" s="322" t="e">
        <f>L46/$L$26</f>
        <v>#DIV/0!</v>
      </c>
      <c r="M47" s="322" t="e">
        <f>M46/$M$26</f>
        <v>#DIV/0!</v>
      </c>
      <c r="N47" s="323" t="e">
        <f>N46/$N$26</f>
        <v>#DIV/0!</v>
      </c>
      <c r="O47" s="190">
        <f>O46/$O$26</f>
        <v>0.12643678160919541</v>
      </c>
    </row>
    <row r="48" spans="1:15" x14ac:dyDescent="0.25">
      <c r="A48" s="10" t="s">
        <v>61</v>
      </c>
      <c r="B48" s="82" t="s">
        <v>352</v>
      </c>
      <c r="C48" s="391">
        <v>41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41</v>
      </c>
    </row>
    <row r="49" spans="1:19" x14ac:dyDescent="0.25">
      <c r="A49" s="10" t="s">
        <v>62</v>
      </c>
      <c r="B49" s="161" t="s">
        <v>69</v>
      </c>
      <c r="C49" s="390">
        <f>C48/$C$26</f>
        <v>0.23563218390804597</v>
      </c>
      <c r="D49" s="322" t="e">
        <f>D48/$D$26</f>
        <v>#DIV/0!</v>
      </c>
      <c r="E49" s="322" t="e">
        <f>E48/$E$26</f>
        <v>#DIV/0!</v>
      </c>
      <c r="F49" s="322" t="e">
        <f>F48/$F$26</f>
        <v>#DIV/0!</v>
      </c>
      <c r="G49" s="322" t="e">
        <f>G48/$G$26</f>
        <v>#DIV/0!</v>
      </c>
      <c r="H49" s="322" t="e">
        <f>H48/$H$26</f>
        <v>#DIV/0!</v>
      </c>
      <c r="I49" s="322" t="e">
        <f>I48/$I$26</f>
        <v>#DIV/0!</v>
      </c>
      <c r="J49" s="322" t="e">
        <f>J48/$J$26</f>
        <v>#DIV/0!</v>
      </c>
      <c r="K49" s="322" t="e">
        <f>K48/$K$26</f>
        <v>#DIV/0!</v>
      </c>
      <c r="L49" s="322" t="e">
        <f>L48/$L$26</f>
        <v>#DIV/0!</v>
      </c>
      <c r="M49" s="322" t="e">
        <f>M48/$M$26</f>
        <v>#DIV/0!</v>
      </c>
      <c r="N49" s="323" t="e">
        <f>N48/$N$26</f>
        <v>#DIV/0!</v>
      </c>
      <c r="O49" s="190">
        <f>O48/$O$26</f>
        <v>0.23563218390804597</v>
      </c>
    </row>
    <row r="50" spans="1:19" x14ac:dyDescent="0.25">
      <c r="A50" s="10" t="s">
        <v>63</v>
      </c>
      <c r="B50" s="82" t="s">
        <v>353</v>
      </c>
      <c r="C50" s="391">
        <v>2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2</v>
      </c>
    </row>
    <row r="51" spans="1:19" x14ac:dyDescent="0.25">
      <c r="A51" s="10" t="s">
        <v>64</v>
      </c>
      <c r="B51" s="161" t="s">
        <v>69</v>
      </c>
      <c r="C51" s="390">
        <f>C50/$C$26</f>
        <v>1.1494252873563218E-2</v>
      </c>
      <c r="D51" s="322" t="e">
        <f>D50/$D$26</f>
        <v>#DIV/0!</v>
      </c>
      <c r="E51" s="322" t="e">
        <f>E50/$E$26</f>
        <v>#DIV/0!</v>
      </c>
      <c r="F51" s="322" t="e">
        <f>F50/$F$26</f>
        <v>#DIV/0!</v>
      </c>
      <c r="G51" s="322" t="e">
        <f>G50/$G$26</f>
        <v>#DIV/0!</v>
      </c>
      <c r="H51" s="322" t="e">
        <f>H50/$H$26</f>
        <v>#DIV/0!</v>
      </c>
      <c r="I51" s="322" t="e">
        <f>I50/$I$26</f>
        <v>#DIV/0!</v>
      </c>
      <c r="J51" s="322" t="e">
        <f>J50/$J$26</f>
        <v>#DIV/0!</v>
      </c>
      <c r="K51" s="322" t="e">
        <f>K50/$K$26</f>
        <v>#DIV/0!</v>
      </c>
      <c r="L51" s="322" t="e">
        <f>L50/$L$26</f>
        <v>#DIV/0!</v>
      </c>
      <c r="M51" s="322" t="e">
        <f>M50/$M$26</f>
        <v>#DIV/0!</v>
      </c>
      <c r="N51" s="323" t="e">
        <f>N50/$N$26</f>
        <v>#DIV/0!</v>
      </c>
      <c r="O51" s="190">
        <f>O50/$O$26</f>
        <v>1.1494252873563218E-2</v>
      </c>
    </row>
    <row r="52" spans="1:19" ht="15" customHeight="1" x14ac:dyDescent="0.25">
      <c r="A52" s="10" t="s">
        <v>65</v>
      </c>
      <c r="B52" s="191" t="s">
        <v>354</v>
      </c>
      <c r="C52" s="391">
        <v>14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14</v>
      </c>
    </row>
    <row r="53" spans="1:19" x14ac:dyDescent="0.25">
      <c r="A53" s="10" t="s">
        <v>155</v>
      </c>
      <c r="B53" s="161" t="s">
        <v>69</v>
      </c>
      <c r="C53" s="390">
        <f>C52/$C$26</f>
        <v>8.0459770114942528E-2</v>
      </c>
      <c r="D53" s="322" t="e">
        <f>D52/$D$26</f>
        <v>#DIV/0!</v>
      </c>
      <c r="E53" s="322" t="e">
        <f>E52/$E$26</f>
        <v>#DIV/0!</v>
      </c>
      <c r="F53" s="322" t="e">
        <f>F52/$F$26</f>
        <v>#DIV/0!</v>
      </c>
      <c r="G53" s="322" t="e">
        <f>G52/$G$26</f>
        <v>#DIV/0!</v>
      </c>
      <c r="H53" s="322" t="e">
        <f>H52/$H$26</f>
        <v>#DIV/0!</v>
      </c>
      <c r="I53" s="322" t="e">
        <f>I52/$I$26</f>
        <v>#DIV/0!</v>
      </c>
      <c r="J53" s="322" t="e">
        <f>J52/$J$26</f>
        <v>#DIV/0!</v>
      </c>
      <c r="K53" s="322" t="e">
        <f>K52/$K$26</f>
        <v>#DIV/0!</v>
      </c>
      <c r="L53" s="322" t="e">
        <f>L52/$L$26</f>
        <v>#DIV/0!</v>
      </c>
      <c r="M53" s="322" t="e">
        <f>M52/$M$26</f>
        <v>#DIV/0!</v>
      </c>
      <c r="N53" s="323" t="e">
        <f>N52/$N$26</f>
        <v>#DIV/0!</v>
      </c>
      <c r="O53" s="190">
        <f>O52/$O$26</f>
        <v>8.0459770114942528E-2</v>
      </c>
    </row>
    <row r="54" spans="1:19" ht="27.75" customHeight="1" x14ac:dyDescent="0.25">
      <c r="A54" s="10" t="s">
        <v>66</v>
      </c>
      <c r="B54" s="191" t="s">
        <v>355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9" x14ac:dyDescent="0.25">
      <c r="A55" s="10" t="s">
        <v>72</v>
      </c>
      <c r="B55" s="161" t="s">
        <v>69</v>
      </c>
      <c r="C55" s="390">
        <f>C54/$C$26</f>
        <v>0</v>
      </c>
      <c r="D55" s="322" t="e">
        <f>D54/$D$26</f>
        <v>#DIV/0!</v>
      </c>
      <c r="E55" s="322" t="e">
        <f>E54/$E$26</f>
        <v>#DIV/0!</v>
      </c>
      <c r="F55" s="322" t="e">
        <f>F54/$F$26</f>
        <v>#DIV/0!</v>
      </c>
      <c r="G55" s="322" t="e">
        <f>G54/$G$26</f>
        <v>#DIV/0!</v>
      </c>
      <c r="H55" s="322" t="e">
        <f>H54/$H$26</f>
        <v>#DIV/0!</v>
      </c>
      <c r="I55" s="322" t="e">
        <f>I54/$I$26</f>
        <v>#DIV/0!</v>
      </c>
      <c r="J55" s="322" t="e">
        <f>J54/$J$26</f>
        <v>#DIV/0!</v>
      </c>
      <c r="K55" s="322" t="e">
        <f>K54/$K$26</f>
        <v>#DIV/0!</v>
      </c>
      <c r="L55" s="322" t="e">
        <f>L54/$L$26</f>
        <v>#DIV/0!</v>
      </c>
      <c r="M55" s="322" t="e">
        <f>M54/$M$26</f>
        <v>#DIV/0!</v>
      </c>
      <c r="N55" s="323" t="e">
        <f>N54/$N$26</f>
        <v>#DIV/0!</v>
      </c>
      <c r="O55" s="190">
        <f>O54/$O$26</f>
        <v>0</v>
      </c>
    </row>
    <row r="56" spans="1:19" x14ac:dyDescent="0.25">
      <c r="A56" s="10" t="s">
        <v>73</v>
      </c>
      <c r="B56" s="82" t="s">
        <v>356</v>
      </c>
      <c r="C56" s="391">
        <v>15</v>
      </c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326"/>
      <c r="O56" s="82">
        <f>SUM(C56:N56)</f>
        <v>15</v>
      </c>
    </row>
    <row r="57" spans="1:19" ht="15.75" thickBot="1" x14ac:dyDescent="0.3">
      <c r="A57" s="10" t="s">
        <v>74</v>
      </c>
      <c r="B57" s="164" t="s">
        <v>69</v>
      </c>
      <c r="C57" s="395">
        <f>C56/$C$26</f>
        <v>8.6206896551724144E-2</v>
      </c>
      <c r="D57" s="422" t="e">
        <f>D56/$D$26</f>
        <v>#DIV/0!</v>
      </c>
      <c r="E57" s="422" t="e">
        <f>E56/$E$26</f>
        <v>#DIV/0!</v>
      </c>
      <c r="F57" s="422" t="e">
        <f>F56/$F$26</f>
        <v>#DIV/0!</v>
      </c>
      <c r="G57" s="422" t="e">
        <f>G56/$G$26</f>
        <v>#DIV/0!</v>
      </c>
      <c r="H57" s="422" t="e">
        <f>H56/$H$26</f>
        <v>#DIV/0!</v>
      </c>
      <c r="I57" s="422" t="e">
        <f>I56/$I$26</f>
        <v>#DIV/0!</v>
      </c>
      <c r="J57" s="422" t="e">
        <f>J56/$J$26</f>
        <v>#DIV/0!</v>
      </c>
      <c r="K57" s="422" t="e">
        <f>K56/$K$26</f>
        <v>#DIV/0!</v>
      </c>
      <c r="L57" s="422" t="e">
        <f>L56/$L$26</f>
        <v>#DIV/0!</v>
      </c>
      <c r="M57" s="422" t="e">
        <f>M56/$M$26</f>
        <v>#DIV/0!</v>
      </c>
      <c r="N57" s="324" t="e">
        <f>N56/$N$26</f>
        <v>#DIV/0!</v>
      </c>
      <c r="O57" s="196">
        <f>O56/$O$26</f>
        <v>8.6206896551724144E-2</v>
      </c>
    </row>
    <row r="58" spans="1:19" s="17" customFormat="1" ht="20.100000000000001" customHeight="1" thickBot="1" x14ac:dyDescent="0.3">
      <c r="A58" s="20" t="s">
        <v>327</v>
      </c>
    </row>
    <row r="59" spans="1:19" ht="48.75" customHeight="1" thickBot="1" x14ac:dyDescent="0.3">
      <c r="A59" s="58" t="s">
        <v>6</v>
      </c>
      <c r="B59" s="52" t="s">
        <v>0</v>
      </c>
      <c r="C59" s="53" t="s">
        <v>370</v>
      </c>
      <c r="D59" s="53" t="s">
        <v>371</v>
      </c>
      <c r="E59" s="53" t="s">
        <v>372</v>
      </c>
      <c r="F59" s="353" t="s">
        <v>373</v>
      </c>
      <c r="G59" s="53" t="s">
        <v>374</v>
      </c>
      <c r="H59" s="53" t="s">
        <v>375</v>
      </c>
      <c r="I59" s="53" t="s">
        <v>376</v>
      </c>
      <c r="J59" s="53" t="s">
        <v>377</v>
      </c>
      <c r="K59" s="53" t="s">
        <v>378</v>
      </c>
      <c r="L59" s="53" t="s">
        <v>379</v>
      </c>
      <c r="M59" s="53" t="s">
        <v>380</v>
      </c>
      <c r="N59" s="53" t="s">
        <v>381</v>
      </c>
      <c r="O59" s="175" t="s">
        <v>105</v>
      </c>
    </row>
    <row r="60" spans="1:19" ht="15.75" thickBot="1" x14ac:dyDescent="0.3">
      <c r="A60" s="28" t="s">
        <v>75</v>
      </c>
      <c r="B60" s="25" t="s">
        <v>77</v>
      </c>
      <c r="C60" s="396">
        <v>119</v>
      </c>
      <c r="D60" s="16"/>
      <c r="E60" s="16"/>
      <c r="F60" s="16"/>
      <c r="G60" s="278"/>
      <c r="H60" s="278"/>
      <c r="I60" s="278"/>
      <c r="J60" s="278"/>
      <c r="K60" s="278"/>
      <c r="L60" s="278"/>
      <c r="M60" s="16"/>
      <c r="N60" s="287"/>
      <c r="O60" s="25">
        <f>SUM(C60:N60)</f>
        <v>119</v>
      </c>
      <c r="R60" s="220"/>
      <c r="S60" s="221"/>
    </row>
    <row r="61" spans="1:19" x14ac:dyDescent="0.25">
      <c r="A61" s="28" t="s">
        <v>76</v>
      </c>
      <c r="B61" s="198" t="s">
        <v>78</v>
      </c>
      <c r="C61" s="389">
        <v>60</v>
      </c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9"/>
      <c r="O61" s="26">
        <f>SUM(C61:N61)</f>
        <v>60</v>
      </c>
    </row>
    <row r="62" spans="1:19" x14ac:dyDescent="0.25">
      <c r="A62" s="28" t="s">
        <v>87</v>
      </c>
      <c r="B62" s="187" t="s">
        <v>80</v>
      </c>
      <c r="C62" s="390">
        <f>C61/$C$60</f>
        <v>0.50420168067226889</v>
      </c>
      <c r="D62" s="322" t="e">
        <f>D61/$D$60</f>
        <v>#DIV/0!</v>
      </c>
      <c r="E62" s="322" t="e">
        <f>E61/$E$60</f>
        <v>#DIV/0!</v>
      </c>
      <c r="F62" s="322" t="e">
        <f>F61/$F$60</f>
        <v>#DIV/0!</v>
      </c>
      <c r="G62" s="322" t="e">
        <f>G61/$G$60</f>
        <v>#DIV/0!</v>
      </c>
      <c r="H62" s="322" t="e">
        <f>H61/$H$60</f>
        <v>#DIV/0!</v>
      </c>
      <c r="I62" s="322" t="e">
        <f>I61/$I$60</f>
        <v>#DIV/0!</v>
      </c>
      <c r="J62" s="322" t="e">
        <f>J61/$J$60</f>
        <v>#DIV/0!</v>
      </c>
      <c r="K62" s="322" t="e">
        <f>K61/$K$60</f>
        <v>#DIV/0!</v>
      </c>
      <c r="L62" s="322" t="e">
        <f>L61/$L$60</f>
        <v>#DIV/0!</v>
      </c>
      <c r="M62" s="322" t="e">
        <f>M61/$M$60</f>
        <v>#DIV/0!</v>
      </c>
      <c r="N62" s="323" t="e">
        <f>N61/$N$60</f>
        <v>#DIV/0!</v>
      </c>
      <c r="O62" s="238">
        <f>O61/$O$60</f>
        <v>0.50420168067226889</v>
      </c>
    </row>
    <row r="63" spans="1:19" x14ac:dyDescent="0.25">
      <c r="A63" s="28" t="s">
        <v>88</v>
      </c>
      <c r="B63" s="199" t="s">
        <v>357</v>
      </c>
      <c r="C63" s="391">
        <v>59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59</v>
      </c>
    </row>
    <row r="64" spans="1:19" x14ac:dyDescent="0.25">
      <c r="A64" s="28" t="s">
        <v>89</v>
      </c>
      <c r="B64" s="187" t="s">
        <v>80</v>
      </c>
      <c r="C64" s="390">
        <f>C63/$C$60</f>
        <v>0.49579831932773111</v>
      </c>
      <c r="D64" s="322" t="e">
        <f>D63/$D$60</f>
        <v>#DIV/0!</v>
      </c>
      <c r="E64" s="322" t="e">
        <f>E63/$E$60</f>
        <v>#DIV/0!</v>
      </c>
      <c r="F64" s="322" t="e">
        <f>F63/$F$60</f>
        <v>#DIV/0!</v>
      </c>
      <c r="G64" s="322" t="e">
        <f>G63/$G$60</f>
        <v>#DIV/0!</v>
      </c>
      <c r="H64" s="322" t="e">
        <f>H63/$H$60</f>
        <v>#DIV/0!</v>
      </c>
      <c r="I64" s="322" t="e">
        <f>I63/$I$60</f>
        <v>#DIV/0!</v>
      </c>
      <c r="J64" s="322" t="e">
        <f>J63/$J$60</f>
        <v>#DIV/0!</v>
      </c>
      <c r="K64" s="322" t="e">
        <f>K63/$K$60</f>
        <v>#DIV/0!</v>
      </c>
      <c r="L64" s="322" t="e">
        <f>L63/$L$60</f>
        <v>#DIV/0!</v>
      </c>
      <c r="M64" s="322" t="e">
        <f>M63/$M$60</f>
        <v>#DIV/0!</v>
      </c>
      <c r="N64" s="323" t="e">
        <f>N63/$N$60</f>
        <v>#DIV/0!</v>
      </c>
      <c r="O64" s="238">
        <f>O63/$O$60</f>
        <v>0.49579831932773111</v>
      </c>
    </row>
    <row r="65" spans="1:15" x14ac:dyDescent="0.25">
      <c r="A65" s="28" t="s">
        <v>90</v>
      </c>
      <c r="B65" s="199" t="s">
        <v>358</v>
      </c>
      <c r="C65" s="391">
        <v>1</v>
      </c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326"/>
      <c r="O65" s="200">
        <f>SUM(C65:N65)</f>
        <v>1</v>
      </c>
    </row>
    <row r="66" spans="1:15" x14ac:dyDescent="0.25">
      <c r="A66" s="28" t="s">
        <v>91</v>
      </c>
      <c r="B66" s="187" t="s">
        <v>80</v>
      </c>
      <c r="C66" s="390">
        <f>C65/$C$60</f>
        <v>8.4033613445378148E-3</v>
      </c>
      <c r="D66" s="322" t="e">
        <f>D65/$D$60</f>
        <v>#DIV/0!</v>
      </c>
      <c r="E66" s="322" t="e">
        <f>E65/$E$60</f>
        <v>#DIV/0!</v>
      </c>
      <c r="F66" s="322" t="e">
        <f>F65/$F$60</f>
        <v>#DIV/0!</v>
      </c>
      <c r="G66" s="322" t="e">
        <f>G65/$G$60</f>
        <v>#DIV/0!</v>
      </c>
      <c r="H66" s="322" t="e">
        <f>H65/$H$60</f>
        <v>#DIV/0!</v>
      </c>
      <c r="I66" s="322" t="e">
        <f>I65/$I$60</f>
        <v>#DIV/0!</v>
      </c>
      <c r="J66" s="322" t="e">
        <f>J65/$J$60</f>
        <v>#DIV/0!</v>
      </c>
      <c r="K66" s="322" t="e">
        <f>K65/$K$60</f>
        <v>#DIV/0!</v>
      </c>
      <c r="L66" s="322" t="e">
        <f>L65/$L$60</f>
        <v>#DIV/0!</v>
      </c>
      <c r="M66" s="322" t="e">
        <f>M65/$M$60</f>
        <v>#DIV/0!</v>
      </c>
      <c r="N66" s="323" t="e">
        <f>N65/$N$60</f>
        <v>#DIV/0!</v>
      </c>
      <c r="O66" s="238">
        <f>O65/$O$60</f>
        <v>8.4033613445378148E-3</v>
      </c>
    </row>
    <row r="67" spans="1:15" x14ac:dyDescent="0.25">
      <c r="A67" s="28" t="s">
        <v>92</v>
      </c>
      <c r="B67" s="199" t="s">
        <v>79</v>
      </c>
      <c r="C67" s="391">
        <v>0</v>
      </c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326"/>
      <c r="O67" s="200">
        <f>SUM(C67:N67)</f>
        <v>0</v>
      </c>
    </row>
    <row r="68" spans="1:15" x14ac:dyDescent="0.25">
      <c r="A68" s="28" t="s">
        <v>93</v>
      </c>
      <c r="B68" s="187" t="s">
        <v>80</v>
      </c>
      <c r="C68" s="390">
        <f>C67/$C$60</f>
        <v>0</v>
      </c>
      <c r="D68" s="322" t="e">
        <f>D67/$D$60</f>
        <v>#DIV/0!</v>
      </c>
      <c r="E68" s="322" t="e">
        <f>E67/$E$60</f>
        <v>#DIV/0!</v>
      </c>
      <c r="F68" s="322" t="e">
        <f>F67/$F$60</f>
        <v>#DIV/0!</v>
      </c>
      <c r="G68" s="322" t="e">
        <f>G67/$G$60</f>
        <v>#DIV/0!</v>
      </c>
      <c r="H68" s="322" t="e">
        <f>H67/$H$60</f>
        <v>#DIV/0!</v>
      </c>
      <c r="I68" s="322" t="e">
        <f>I67/$I$60</f>
        <v>#DIV/0!</v>
      </c>
      <c r="J68" s="322" t="e">
        <f>J67/$J$60</f>
        <v>#DIV/0!</v>
      </c>
      <c r="K68" s="322" t="e">
        <f>K67/$K$60</f>
        <v>#DIV/0!</v>
      </c>
      <c r="L68" s="322" t="e">
        <f>L67/$L$60</f>
        <v>#DIV/0!</v>
      </c>
      <c r="M68" s="322" t="e">
        <f>M67/$M$60</f>
        <v>#DIV/0!</v>
      </c>
      <c r="N68" s="323" t="e">
        <f>N67/$N$60</f>
        <v>#DIV/0!</v>
      </c>
      <c r="O68" s="238">
        <f>O67/$O$60</f>
        <v>0</v>
      </c>
    </row>
    <row r="69" spans="1:15" x14ac:dyDescent="0.25">
      <c r="A69" s="28" t="s">
        <v>94</v>
      </c>
      <c r="B69" s="199" t="s">
        <v>81</v>
      </c>
      <c r="C69" s="391">
        <v>0</v>
      </c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326"/>
      <c r="O69" s="200">
        <f>SUM(C69:N69)</f>
        <v>0</v>
      </c>
    </row>
    <row r="70" spans="1:15" x14ac:dyDescent="0.25">
      <c r="A70" s="28" t="s">
        <v>95</v>
      </c>
      <c r="B70" s="187" t="s">
        <v>80</v>
      </c>
      <c r="C70" s="390">
        <f>C69/$C$60</f>
        <v>0</v>
      </c>
      <c r="D70" s="322" t="e">
        <f>D69/$D$60</f>
        <v>#DIV/0!</v>
      </c>
      <c r="E70" s="322" t="e">
        <f>E69/$E$60</f>
        <v>#DIV/0!</v>
      </c>
      <c r="F70" s="322" t="e">
        <f>F69/$F$60</f>
        <v>#DIV/0!</v>
      </c>
      <c r="G70" s="322" t="e">
        <f>G69/$G$60</f>
        <v>#DIV/0!</v>
      </c>
      <c r="H70" s="322" t="e">
        <f>H69/$H$60</f>
        <v>#DIV/0!</v>
      </c>
      <c r="I70" s="322" t="e">
        <f>I69/$I$60</f>
        <v>#DIV/0!</v>
      </c>
      <c r="J70" s="322" t="e">
        <f>J69/$J$60</f>
        <v>#DIV/0!</v>
      </c>
      <c r="K70" s="322" t="e">
        <f>K69/$K$60</f>
        <v>#DIV/0!</v>
      </c>
      <c r="L70" s="322" t="e">
        <f>L69/$L$60</f>
        <v>#DIV/0!</v>
      </c>
      <c r="M70" s="322" t="e">
        <f>M69/$M$60</f>
        <v>#DIV/0!</v>
      </c>
      <c r="N70" s="323" t="e">
        <f>N69/$N$60</f>
        <v>#DIV/0!</v>
      </c>
      <c r="O70" s="238">
        <f>O69/$O$60</f>
        <v>0</v>
      </c>
    </row>
    <row r="71" spans="1:15" ht="24.75" customHeight="1" x14ac:dyDescent="0.25">
      <c r="A71" s="28" t="s">
        <v>96</v>
      </c>
      <c r="B71" s="206" t="s">
        <v>82</v>
      </c>
      <c r="C71" s="391">
        <v>0</v>
      </c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326"/>
      <c r="O71" s="200">
        <f>SUM(C71:N71)</f>
        <v>0</v>
      </c>
    </row>
    <row r="72" spans="1:15" x14ac:dyDescent="0.25">
      <c r="A72" s="28" t="s">
        <v>97</v>
      </c>
      <c r="B72" s="187" t="s">
        <v>80</v>
      </c>
      <c r="C72" s="390">
        <f>C71/$C$60</f>
        <v>0</v>
      </c>
      <c r="D72" s="322" t="e">
        <f>D71/$D$60</f>
        <v>#DIV/0!</v>
      </c>
      <c r="E72" s="322" t="e">
        <f>E71/$E$60</f>
        <v>#DIV/0!</v>
      </c>
      <c r="F72" s="322" t="e">
        <f>F71/$F$60</f>
        <v>#DIV/0!</v>
      </c>
      <c r="G72" s="322" t="e">
        <f>G71/$G$60</f>
        <v>#DIV/0!</v>
      </c>
      <c r="H72" s="322" t="e">
        <f>H71/$H$60</f>
        <v>#DIV/0!</v>
      </c>
      <c r="I72" s="322" t="e">
        <f>I71/$I$60</f>
        <v>#DIV/0!</v>
      </c>
      <c r="J72" s="322" t="e">
        <f>J71/$J$60</f>
        <v>#DIV/0!</v>
      </c>
      <c r="K72" s="322" t="e">
        <f>K71/$K$60</f>
        <v>#DIV/0!</v>
      </c>
      <c r="L72" s="322" t="e">
        <f>L71/$L$60</f>
        <v>#DIV/0!</v>
      </c>
      <c r="M72" s="322" t="e">
        <f>M71/$M$60</f>
        <v>#DIV/0!</v>
      </c>
      <c r="N72" s="323" t="e">
        <f>N71/$N$60</f>
        <v>#DIV/0!</v>
      </c>
      <c r="O72" s="238">
        <f>O71/$O$60</f>
        <v>0</v>
      </c>
    </row>
    <row r="73" spans="1:15" ht="27" customHeight="1" x14ac:dyDescent="0.25">
      <c r="A73" s="28" t="s">
        <v>98</v>
      </c>
      <c r="B73" s="206" t="s">
        <v>83</v>
      </c>
      <c r="C73" s="391">
        <v>3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3</v>
      </c>
    </row>
    <row r="74" spans="1:15" ht="11.25" customHeight="1" x14ac:dyDescent="0.25">
      <c r="A74" s="28" t="s">
        <v>99</v>
      </c>
      <c r="B74" s="187" t="s">
        <v>80</v>
      </c>
      <c r="C74" s="390">
        <f>C73/$C$60</f>
        <v>2.5210084033613446E-2</v>
      </c>
      <c r="D74" s="322" t="e">
        <f>D73/$D$60</f>
        <v>#DIV/0!</v>
      </c>
      <c r="E74" s="322" t="e">
        <f>E73/$E$60</f>
        <v>#DIV/0!</v>
      </c>
      <c r="F74" s="322" t="e">
        <f>F73/$F$60</f>
        <v>#DIV/0!</v>
      </c>
      <c r="G74" s="322" t="e">
        <f>G73/$G$60</f>
        <v>#DIV/0!</v>
      </c>
      <c r="H74" s="322" t="e">
        <f>H73/$H$60</f>
        <v>#DIV/0!</v>
      </c>
      <c r="I74" s="322" t="e">
        <f>I73/$I$60</f>
        <v>#DIV/0!</v>
      </c>
      <c r="J74" s="322" t="e">
        <f>J73/$J$60</f>
        <v>#DIV/0!</v>
      </c>
      <c r="K74" s="322" t="e">
        <f>K73/$K$60</f>
        <v>#DIV/0!</v>
      </c>
      <c r="L74" s="322" t="e">
        <f>L73/$L$60</f>
        <v>#DIV/0!</v>
      </c>
      <c r="M74" s="322" t="e">
        <f>M73/$M$60</f>
        <v>#DIV/0!</v>
      </c>
      <c r="N74" s="323" t="e">
        <f>N73/$N$60</f>
        <v>#DIV/0!</v>
      </c>
      <c r="O74" s="238">
        <f>O73/$O$60</f>
        <v>2.5210084033613446E-2</v>
      </c>
    </row>
    <row r="75" spans="1:15" ht="24.75" customHeight="1" x14ac:dyDescent="0.25">
      <c r="A75" s="28" t="s">
        <v>100</v>
      </c>
      <c r="B75" s="206" t="s">
        <v>84</v>
      </c>
      <c r="C75" s="391">
        <v>23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23</v>
      </c>
    </row>
    <row r="76" spans="1:15" x14ac:dyDescent="0.25">
      <c r="A76" s="28" t="s">
        <v>101</v>
      </c>
      <c r="B76" s="187" t="s">
        <v>80</v>
      </c>
      <c r="C76" s="390">
        <f>C75/$C$60</f>
        <v>0.19327731092436976</v>
      </c>
      <c r="D76" s="322" t="e">
        <f>D75/$D$60</f>
        <v>#DIV/0!</v>
      </c>
      <c r="E76" s="322" t="e">
        <f>E75/$E$60</f>
        <v>#DIV/0!</v>
      </c>
      <c r="F76" s="322" t="e">
        <f>F75/$F$60</f>
        <v>#DIV/0!</v>
      </c>
      <c r="G76" s="322" t="e">
        <f>G75/$G$60</f>
        <v>#DIV/0!</v>
      </c>
      <c r="H76" s="322" t="e">
        <f>H75/$H$60</f>
        <v>#DIV/0!</v>
      </c>
      <c r="I76" s="322" t="e">
        <f>I75/$I$60</f>
        <v>#DIV/0!</v>
      </c>
      <c r="J76" s="322" t="e">
        <f>J75/$J$60</f>
        <v>#DIV/0!</v>
      </c>
      <c r="K76" s="322" t="e">
        <f>K75/$K$60</f>
        <v>#DIV/0!</v>
      </c>
      <c r="L76" s="322" t="e">
        <f>L75/$L$60</f>
        <v>#DIV/0!</v>
      </c>
      <c r="M76" s="322" t="e">
        <f>M75/$M$60</f>
        <v>#DIV/0!</v>
      </c>
      <c r="N76" s="323" t="e">
        <f>N75/$N$60</f>
        <v>#DIV/0!</v>
      </c>
      <c r="O76" s="238">
        <f>O75/$O$60</f>
        <v>0.19327731092436976</v>
      </c>
    </row>
    <row r="77" spans="1:15" ht="24.75" customHeight="1" x14ac:dyDescent="0.25">
      <c r="A77" s="28" t="s">
        <v>102</v>
      </c>
      <c r="B77" s="206" t="s">
        <v>85</v>
      </c>
      <c r="C77" s="391">
        <v>15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15</v>
      </c>
    </row>
    <row r="78" spans="1:15" x14ac:dyDescent="0.25">
      <c r="A78" s="28" t="s">
        <v>103</v>
      </c>
      <c r="B78" s="187" t="s">
        <v>80</v>
      </c>
      <c r="C78" s="390">
        <f>C77/$C$60</f>
        <v>0.12605042016806722</v>
      </c>
      <c r="D78" s="322" t="e">
        <f>D77/$D$60</f>
        <v>#DIV/0!</v>
      </c>
      <c r="E78" s="322" t="e">
        <f>E77/$E$60</f>
        <v>#DIV/0!</v>
      </c>
      <c r="F78" s="322" t="e">
        <f>F77/$F$60</f>
        <v>#DIV/0!</v>
      </c>
      <c r="G78" s="322" t="e">
        <f>G77/$G$60</f>
        <v>#DIV/0!</v>
      </c>
      <c r="H78" s="322" t="e">
        <f>H77/$H$60</f>
        <v>#DIV/0!</v>
      </c>
      <c r="I78" s="322" t="e">
        <f>I77/$I$60</f>
        <v>#DIV/0!</v>
      </c>
      <c r="J78" s="322" t="e">
        <f>J77/$J$60</f>
        <v>#DIV/0!</v>
      </c>
      <c r="K78" s="322" t="e">
        <f>K77/$K$60</f>
        <v>#DIV/0!</v>
      </c>
      <c r="L78" s="322" t="e">
        <f>L77/$L$60</f>
        <v>#DIV/0!</v>
      </c>
      <c r="M78" s="322" t="e">
        <f>M77/$M$60</f>
        <v>#DIV/0!</v>
      </c>
      <c r="N78" s="323" t="e">
        <f>N77/$N$60</f>
        <v>#DIV/0!</v>
      </c>
      <c r="O78" s="238">
        <f>O77/$O$60</f>
        <v>0.12605042016806722</v>
      </c>
    </row>
    <row r="79" spans="1:15" ht="24.75" customHeight="1" x14ac:dyDescent="0.25">
      <c r="A79" s="28" t="s">
        <v>104</v>
      </c>
      <c r="B79" s="206" t="s">
        <v>143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156</v>
      </c>
      <c r="B80" s="187" t="s">
        <v>80</v>
      </c>
      <c r="C80" s="390">
        <f>C79/$C$60</f>
        <v>0</v>
      </c>
      <c r="D80" s="322" t="e">
        <f>D79/$D$60</f>
        <v>#DIV/0!</v>
      </c>
      <c r="E80" s="322" t="e">
        <f>E79/$E$60</f>
        <v>#DIV/0!</v>
      </c>
      <c r="F80" s="322" t="e">
        <f>F79/$F$60</f>
        <v>#DIV/0!</v>
      </c>
      <c r="G80" s="322" t="e">
        <f>G79/$G$60</f>
        <v>#DIV/0!</v>
      </c>
      <c r="H80" s="322" t="e">
        <f>H79/$H$60</f>
        <v>#DIV/0!</v>
      </c>
      <c r="I80" s="322" t="e">
        <f>I79/$I$60</f>
        <v>#DIV/0!</v>
      </c>
      <c r="J80" s="322" t="e">
        <f>J79/$J$60</f>
        <v>#DIV/0!</v>
      </c>
      <c r="K80" s="322" t="e">
        <f>K79/$K$60</f>
        <v>#DIV/0!</v>
      </c>
      <c r="L80" s="322" t="e">
        <f>L79/$L$60</f>
        <v>#DIV/0!</v>
      </c>
      <c r="M80" s="322" t="e">
        <f>M79/$M$60</f>
        <v>#DIV/0!</v>
      </c>
      <c r="N80" s="323" t="e">
        <f>N79/$N$60</f>
        <v>#DIV/0!</v>
      </c>
      <c r="O80" s="238">
        <f>O79/$O$60</f>
        <v>0</v>
      </c>
    </row>
    <row r="81" spans="1:15" ht="24.75" customHeight="1" x14ac:dyDescent="0.25">
      <c r="A81" s="28" t="s">
        <v>157</v>
      </c>
      <c r="B81" s="206" t="s">
        <v>86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158</v>
      </c>
      <c r="B82" s="187" t="s">
        <v>80</v>
      </c>
      <c r="C82" s="390">
        <f>C81/$C$60</f>
        <v>0</v>
      </c>
      <c r="D82" s="322" t="e">
        <f>D81/$D$60</f>
        <v>#DIV/0!</v>
      </c>
      <c r="E82" s="322" t="e">
        <f>E81/$E$60</f>
        <v>#DIV/0!</v>
      </c>
      <c r="F82" s="322" t="e">
        <f>F81/$F$60</f>
        <v>#DIV/0!</v>
      </c>
      <c r="G82" s="322" t="e">
        <f>G81/$G$60</f>
        <v>#DIV/0!</v>
      </c>
      <c r="H82" s="322" t="e">
        <f>H81/$H$60</f>
        <v>#DIV/0!</v>
      </c>
      <c r="I82" s="322" t="e">
        <f>I81/$I$60</f>
        <v>#DIV/0!</v>
      </c>
      <c r="J82" s="322" t="e">
        <f>J81/$J$60</f>
        <v>#DIV/0!</v>
      </c>
      <c r="K82" s="322" t="e">
        <f>K81/$K$60</f>
        <v>#DIV/0!</v>
      </c>
      <c r="L82" s="322" t="e">
        <f>L81/$L$60</f>
        <v>#DIV/0!</v>
      </c>
      <c r="M82" s="322" t="e">
        <f>M81/$M$60</f>
        <v>#DIV/0!</v>
      </c>
      <c r="N82" s="323" t="e">
        <f>N81/$N$60</f>
        <v>#DIV/0!</v>
      </c>
      <c r="O82" s="238">
        <f>O81/$O$60</f>
        <v>0</v>
      </c>
    </row>
    <row r="83" spans="1:15" ht="24.75" customHeight="1" x14ac:dyDescent="0.25">
      <c r="A83" s="28" t="s">
        <v>159</v>
      </c>
      <c r="B83" s="206" t="s">
        <v>144</v>
      </c>
      <c r="C83" s="386">
        <v>18</v>
      </c>
      <c r="D83" s="421">
        <f>D60-(D61+D67+D69+D71+D73+D75+D77+D79+D81)</f>
        <v>0</v>
      </c>
      <c r="E83" s="421">
        <f>E60-(E61+E67+E69+E71+E73+E75+E77+E79+E81)</f>
        <v>0</v>
      </c>
      <c r="F83" s="421">
        <f>F60-(F61+F67+F69+F71+F73+F75+F77+F79+F81)</f>
        <v>0</v>
      </c>
      <c r="G83" s="421">
        <f>G60-(G61+G67+G69+G71+G73+G75+G77+G79+G81)</f>
        <v>0</v>
      </c>
      <c r="H83" s="421">
        <f t="shared" ref="H83:N83" si="1">H60-(H61+H67+H69+H71+H73+H75+H77+H79+H81)</f>
        <v>0</v>
      </c>
      <c r="I83" s="421">
        <f t="shared" si="1"/>
        <v>0</v>
      </c>
      <c r="J83" s="421">
        <f t="shared" si="1"/>
        <v>0</v>
      </c>
      <c r="K83" s="421">
        <f t="shared" si="1"/>
        <v>0</v>
      </c>
      <c r="L83" s="421">
        <f t="shared" si="1"/>
        <v>0</v>
      </c>
      <c r="M83" s="421">
        <f t="shared" si="1"/>
        <v>0</v>
      </c>
      <c r="N83" s="326">
        <f t="shared" si="1"/>
        <v>0</v>
      </c>
      <c r="O83" s="200">
        <f>SUM(C83:N83)</f>
        <v>18</v>
      </c>
    </row>
    <row r="84" spans="1:15" ht="15.75" thickBot="1" x14ac:dyDescent="0.3">
      <c r="A84" s="28" t="s">
        <v>223</v>
      </c>
      <c r="B84" s="208" t="s">
        <v>80</v>
      </c>
      <c r="C84" s="395">
        <f>C83/$C$60</f>
        <v>0.15126050420168066</v>
      </c>
      <c r="D84" s="422" t="e">
        <f>D83/$D$60</f>
        <v>#DIV/0!</v>
      </c>
      <c r="E84" s="422" t="e">
        <f>E83/$E$60</f>
        <v>#DIV/0!</v>
      </c>
      <c r="F84" s="422" t="e">
        <f>F83/$F$60</f>
        <v>#DIV/0!</v>
      </c>
      <c r="G84" s="422" t="e">
        <f>G83/$G$60</f>
        <v>#DIV/0!</v>
      </c>
      <c r="H84" s="422" t="e">
        <f>H83/$H$60</f>
        <v>#DIV/0!</v>
      </c>
      <c r="I84" s="422" t="e">
        <f>I83/$I$60</f>
        <v>#DIV/0!</v>
      </c>
      <c r="J84" s="422" t="e">
        <f>J83/$J$60</f>
        <v>#DIV/0!</v>
      </c>
      <c r="K84" s="422" t="e">
        <f>K83/$K$60</f>
        <v>#DIV/0!</v>
      </c>
      <c r="L84" s="422" t="e">
        <f>L83/$L$60</f>
        <v>#DIV/0!</v>
      </c>
      <c r="M84" s="422" t="e">
        <f>M83/$M$60</f>
        <v>#DIV/0!</v>
      </c>
      <c r="N84" s="324" t="e">
        <f>N83/$N$60</f>
        <v>#DIV/0!</v>
      </c>
      <c r="O84" s="241">
        <f>O83/$O$60</f>
        <v>0.15126050420168066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3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8" ht="20.100000000000001" customHeight="1" thickBot="1" x14ac:dyDescent="0.3">
      <c r="A1" s="18" t="s">
        <v>106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8" ht="48.75" customHeight="1" thickBot="1" x14ac:dyDescent="0.3">
      <c r="A2" s="58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8" ht="15.75" thickBot="1" x14ac:dyDescent="0.3">
      <c r="A3" s="13" t="s">
        <v>7</v>
      </c>
      <c r="B3" s="5" t="s">
        <v>118</v>
      </c>
      <c r="C3" s="6">
        <v>494</v>
      </c>
      <c r="D3" s="383">
        <v>504</v>
      </c>
      <c r="E3" s="274"/>
      <c r="F3" s="6"/>
      <c r="G3" s="6"/>
      <c r="H3" s="274"/>
      <c r="I3" s="274"/>
      <c r="J3" s="274"/>
      <c r="K3" s="274"/>
      <c r="L3" s="274"/>
      <c r="M3" s="274"/>
      <c r="N3" s="6"/>
      <c r="O3" s="309"/>
      <c r="Q3" s="218"/>
      <c r="R3" s="221"/>
    </row>
    <row r="4" spans="1:18" x14ac:dyDescent="0.25">
      <c r="A4" s="13" t="s">
        <v>8</v>
      </c>
      <c r="B4" s="177" t="s">
        <v>117</v>
      </c>
      <c r="C4" s="179">
        <v>439</v>
      </c>
      <c r="D4" s="384">
        <v>445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9"/>
    </row>
    <row r="5" spans="1:18" x14ac:dyDescent="0.25">
      <c r="A5" s="13" t="s">
        <v>9</v>
      </c>
      <c r="B5" s="176" t="s">
        <v>15</v>
      </c>
      <c r="C5" s="178">
        <f>C4/C3</f>
        <v>0.88866396761133604</v>
      </c>
      <c r="D5" s="385">
        <f>D4/D3</f>
        <v>0.88293650793650791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8" x14ac:dyDescent="0.25">
      <c r="A6" s="13" t="s">
        <v>10</v>
      </c>
      <c r="B6" s="181" t="s">
        <v>171</v>
      </c>
      <c r="C6" s="246">
        <v>35</v>
      </c>
      <c r="D6" s="386">
        <v>34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8" x14ac:dyDescent="0.25">
      <c r="A7" s="13" t="s">
        <v>11</v>
      </c>
      <c r="B7" s="176" t="s">
        <v>15</v>
      </c>
      <c r="C7" s="178">
        <f>C6/C3</f>
        <v>7.08502024291498E-2</v>
      </c>
      <c r="D7" s="385">
        <f>D6/D3</f>
        <v>6.7460317460317457E-2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8" x14ac:dyDescent="0.25">
      <c r="A8" s="13" t="s">
        <v>12</v>
      </c>
      <c r="B8" s="181" t="s">
        <v>119</v>
      </c>
      <c r="C8" s="246">
        <v>91</v>
      </c>
      <c r="D8" s="386">
        <v>90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8" x14ac:dyDescent="0.25">
      <c r="A9" s="13" t="s">
        <v>13</v>
      </c>
      <c r="B9" s="176" t="s">
        <v>15</v>
      </c>
      <c r="C9" s="178">
        <f>C8/C3</f>
        <v>0.18421052631578946</v>
      </c>
      <c r="D9" s="385">
        <f>D8/D3</f>
        <v>0.17857142857142858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8" x14ac:dyDescent="0.25">
      <c r="A10" s="13" t="s">
        <v>18</v>
      </c>
      <c r="B10" s="181" t="s">
        <v>120</v>
      </c>
      <c r="C10" s="246">
        <v>306</v>
      </c>
      <c r="D10" s="386">
        <v>315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8" x14ac:dyDescent="0.25">
      <c r="A11" s="13" t="s">
        <v>19</v>
      </c>
      <c r="B11" s="176" t="s">
        <v>15</v>
      </c>
      <c r="C11" s="178">
        <f>C10/C3</f>
        <v>0.61943319838056676</v>
      </c>
      <c r="D11" s="385">
        <f>D10/D3</f>
        <v>0.625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  <c r="R11" s="222"/>
    </row>
    <row r="12" spans="1:18" ht="22.5" customHeight="1" x14ac:dyDescent="0.25">
      <c r="A12" s="13" t="s">
        <v>20</v>
      </c>
      <c r="B12" s="294" t="s">
        <v>121</v>
      </c>
      <c r="C12" s="246">
        <v>38</v>
      </c>
      <c r="D12" s="386">
        <v>43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8" x14ac:dyDescent="0.25">
      <c r="A13" s="13" t="s">
        <v>21</v>
      </c>
      <c r="B13" s="176" t="s">
        <v>15</v>
      </c>
      <c r="C13" s="178">
        <f>C12/C3</f>
        <v>7.6923076923076927E-2</v>
      </c>
      <c r="D13" s="385">
        <f>D12/D3</f>
        <v>8.531746031746032E-2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8" x14ac:dyDescent="0.25">
      <c r="A14" s="13" t="s">
        <v>22</v>
      </c>
      <c r="B14" s="181" t="s">
        <v>122</v>
      </c>
      <c r="C14" s="246">
        <v>90</v>
      </c>
      <c r="D14" s="386">
        <v>90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8" x14ac:dyDescent="0.25">
      <c r="A15" s="13" t="s">
        <v>23</v>
      </c>
      <c r="B15" s="176" t="s">
        <v>15</v>
      </c>
      <c r="C15" s="178">
        <f>C14/C3</f>
        <v>0.18218623481781376</v>
      </c>
      <c r="D15" s="385">
        <f>D14/D3</f>
        <v>0.17857142857142858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8" x14ac:dyDescent="0.25">
      <c r="A16" s="13" t="s">
        <v>24</v>
      </c>
      <c r="B16" s="181" t="s">
        <v>123</v>
      </c>
      <c r="C16" s="246">
        <v>85</v>
      </c>
      <c r="D16" s="386">
        <v>91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0.17206477732793521</v>
      </c>
      <c r="D17" s="385">
        <f>D16/D3</f>
        <v>0.18055555555555555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ht="15.75" customHeight="1" x14ac:dyDescent="0.25">
      <c r="A18" s="13" t="s">
        <v>26</v>
      </c>
      <c r="B18" s="183" t="s">
        <v>124</v>
      </c>
      <c r="C18" s="246">
        <v>97</v>
      </c>
      <c r="D18" s="386">
        <v>96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0.19635627530364372</v>
      </c>
      <c r="D19" s="387">
        <f>D18/D3</f>
        <v>0.19047619047619047</v>
      </c>
      <c r="E19" s="422" t="e">
        <f t="shared" ref="E19:O19" si="7">E18/E3</f>
        <v>#DIV/0!</v>
      </c>
      <c r="F19" s="422" t="e">
        <f t="shared" si="7"/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107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.75" customHeight="1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125</v>
      </c>
      <c r="C22" s="388">
        <v>87</v>
      </c>
      <c r="D22" s="9"/>
      <c r="E22" s="9"/>
      <c r="F22" s="9"/>
      <c r="G22" s="277"/>
      <c r="H22" s="277"/>
      <c r="I22" s="277"/>
      <c r="J22" s="277"/>
      <c r="K22" s="277"/>
      <c r="L22" s="277"/>
      <c r="M22" s="9"/>
      <c r="N22" s="277"/>
      <c r="O22" s="8">
        <f>SUM(C22:N22)</f>
        <v>87</v>
      </c>
    </row>
    <row r="23" spans="1:15" x14ac:dyDescent="0.25">
      <c r="A23" s="10" t="s">
        <v>29</v>
      </c>
      <c r="B23" s="188" t="s">
        <v>126</v>
      </c>
      <c r="C23" s="389">
        <v>33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9"/>
      <c r="O23" s="188">
        <f>SUM(C23:N23)</f>
        <v>33</v>
      </c>
    </row>
    <row r="24" spans="1:15" x14ac:dyDescent="0.25">
      <c r="A24" s="10" t="s">
        <v>30</v>
      </c>
      <c r="B24" s="161" t="s">
        <v>69</v>
      </c>
      <c r="C24" s="390">
        <f>C23/C22</f>
        <v>0.37931034482758619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0.37931034482758619</v>
      </c>
    </row>
    <row r="25" spans="1:15" x14ac:dyDescent="0.25">
      <c r="A25" s="10" t="s">
        <v>31</v>
      </c>
      <c r="B25" s="82" t="s">
        <v>127</v>
      </c>
      <c r="C25" s="391">
        <v>54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>
        <f t="shared" ref="N25" si="9">N22-N23</f>
        <v>0</v>
      </c>
      <c r="O25" s="82">
        <f>SUM(C25:N25)</f>
        <v>54</v>
      </c>
    </row>
    <row r="26" spans="1:15" x14ac:dyDescent="0.25">
      <c r="A26" s="10" t="s">
        <v>32</v>
      </c>
      <c r="B26" s="161" t="s">
        <v>69</v>
      </c>
      <c r="C26" s="390">
        <f>C25/C22</f>
        <v>0.62068965517241381</v>
      </c>
      <c r="D26" s="330" t="e">
        <f>D25/D22</f>
        <v>#DIV/0!</v>
      </c>
      <c r="E26" s="330" t="e">
        <f t="shared" ref="E26:N26" si="10">E25/E22</f>
        <v>#DIV/0!</v>
      </c>
      <c r="F26" s="330" t="e">
        <f t="shared" si="10"/>
        <v>#DIV/0!</v>
      </c>
      <c r="G26" s="330" t="e">
        <f t="shared" si="10"/>
        <v>#DIV/0!</v>
      </c>
      <c r="H26" s="330" t="e">
        <f t="shared" si="10"/>
        <v>#DIV/0!</v>
      </c>
      <c r="I26" s="330" t="e">
        <f t="shared" si="10"/>
        <v>#DIV/0!</v>
      </c>
      <c r="J26" s="330" t="e">
        <f t="shared" si="10"/>
        <v>#DIV/0!</v>
      </c>
      <c r="K26" s="330" t="e">
        <f t="shared" si="10"/>
        <v>#DIV/0!</v>
      </c>
      <c r="L26" s="330" t="e">
        <f t="shared" si="10"/>
        <v>#DIV/0!</v>
      </c>
      <c r="M26" s="330" t="e">
        <f t="shared" si="10"/>
        <v>#DIV/0!</v>
      </c>
      <c r="N26" s="330" t="e">
        <f t="shared" si="10"/>
        <v>#DIV/0!</v>
      </c>
      <c r="O26" s="190">
        <f>O25/O22</f>
        <v>0.62068965517241381</v>
      </c>
    </row>
    <row r="27" spans="1:15" x14ac:dyDescent="0.25">
      <c r="A27" s="10" t="s">
        <v>33</v>
      </c>
      <c r="B27" s="82" t="s">
        <v>128</v>
      </c>
      <c r="C27" s="391">
        <v>78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78</v>
      </c>
    </row>
    <row r="28" spans="1:15" x14ac:dyDescent="0.25">
      <c r="A28" s="10" t="s">
        <v>34</v>
      </c>
      <c r="B28" s="161" t="s">
        <v>69</v>
      </c>
      <c r="C28" s="390">
        <f>C27/C22</f>
        <v>0.89655172413793105</v>
      </c>
      <c r="D28" s="330" t="e">
        <f t="shared" ref="D28:N28" si="11">D27/D22</f>
        <v>#DIV/0!</v>
      </c>
      <c r="E28" s="330" t="e">
        <f t="shared" si="11"/>
        <v>#DIV/0!</v>
      </c>
      <c r="F28" s="330" t="e">
        <f t="shared" si="11"/>
        <v>#DIV/0!</v>
      </c>
      <c r="G28" s="330" t="e">
        <f t="shared" si="11"/>
        <v>#DIV/0!</v>
      </c>
      <c r="H28" s="330" t="e">
        <f t="shared" si="11"/>
        <v>#DIV/0!</v>
      </c>
      <c r="I28" s="330" t="e">
        <f t="shared" si="11"/>
        <v>#DIV/0!</v>
      </c>
      <c r="J28" s="330" t="e">
        <f t="shared" si="11"/>
        <v>#DIV/0!</v>
      </c>
      <c r="K28" s="330" t="e">
        <f t="shared" si="11"/>
        <v>#DIV/0!</v>
      </c>
      <c r="L28" s="330" t="e">
        <f t="shared" si="11"/>
        <v>#DIV/0!</v>
      </c>
      <c r="M28" s="330" t="e">
        <f t="shared" si="11"/>
        <v>#DIV/0!</v>
      </c>
      <c r="N28" s="330" t="e">
        <f t="shared" si="11"/>
        <v>#DIV/0!</v>
      </c>
      <c r="O28" s="190">
        <f>O27/O22</f>
        <v>0.89655172413793105</v>
      </c>
    </row>
    <row r="29" spans="1:15" x14ac:dyDescent="0.25">
      <c r="A29" s="10" t="s">
        <v>35</v>
      </c>
      <c r="B29" s="82" t="s">
        <v>359</v>
      </c>
      <c r="C29" s="391">
        <v>3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3</v>
      </c>
    </row>
    <row r="30" spans="1:15" x14ac:dyDescent="0.25">
      <c r="A30" s="10" t="s">
        <v>36</v>
      </c>
      <c r="B30" s="161" t="s">
        <v>69</v>
      </c>
      <c r="C30" s="390">
        <f>C29/C22</f>
        <v>3.4482758620689655E-2</v>
      </c>
      <c r="D30" s="330" t="e">
        <f t="shared" ref="D30:N30" si="12">D29/D22</f>
        <v>#DIV/0!</v>
      </c>
      <c r="E30" s="330" t="e">
        <f t="shared" si="12"/>
        <v>#DIV/0!</v>
      </c>
      <c r="F30" s="330" t="e">
        <f t="shared" si="12"/>
        <v>#DIV/0!</v>
      </c>
      <c r="G30" s="330" t="e">
        <f t="shared" si="12"/>
        <v>#DIV/0!</v>
      </c>
      <c r="H30" s="330" t="e">
        <f t="shared" si="12"/>
        <v>#DIV/0!</v>
      </c>
      <c r="I30" s="330" t="e">
        <f t="shared" si="12"/>
        <v>#DIV/0!</v>
      </c>
      <c r="J30" s="330" t="e">
        <f t="shared" si="12"/>
        <v>#DIV/0!</v>
      </c>
      <c r="K30" s="330" t="e">
        <f t="shared" si="12"/>
        <v>#DIV/0!</v>
      </c>
      <c r="L30" s="330" t="e">
        <f t="shared" si="12"/>
        <v>#DIV/0!</v>
      </c>
      <c r="M30" s="330" t="e">
        <f t="shared" si="12"/>
        <v>#DIV/0!</v>
      </c>
      <c r="N30" s="330" t="e">
        <f t="shared" si="12"/>
        <v>#DIV/0!</v>
      </c>
      <c r="O30" s="190">
        <f>O29/O22</f>
        <v>3.4482758620689655E-2</v>
      </c>
    </row>
    <row r="31" spans="1:15" x14ac:dyDescent="0.25">
      <c r="A31" s="10" t="s">
        <v>37</v>
      </c>
      <c r="B31" s="82" t="s">
        <v>129</v>
      </c>
      <c r="C31" s="386">
        <v>9</v>
      </c>
      <c r="D31" s="421">
        <f t="shared" ref="D31:N31" si="13">D22-D27</f>
        <v>0</v>
      </c>
      <c r="E31" s="421">
        <f t="shared" si="13"/>
        <v>0</v>
      </c>
      <c r="F31" s="421">
        <f t="shared" si="13"/>
        <v>0</v>
      </c>
      <c r="G31" s="421">
        <f t="shared" si="13"/>
        <v>0</v>
      </c>
      <c r="H31" s="421">
        <f t="shared" si="13"/>
        <v>0</v>
      </c>
      <c r="I31" s="421">
        <f t="shared" si="13"/>
        <v>0</v>
      </c>
      <c r="J31" s="421">
        <f t="shared" si="13"/>
        <v>0</v>
      </c>
      <c r="K31" s="421">
        <f t="shared" si="13"/>
        <v>0</v>
      </c>
      <c r="L31" s="421">
        <f t="shared" si="13"/>
        <v>0</v>
      </c>
      <c r="M31" s="421">
        <f t="shared" si="13"/>
        <v>0</v>
      </c>
      <c r="N31" s="327">
        <f t="shared" si="13"/>
        <v>0</v>
      </c>
      <c r="O31" s="82">
        <f>SUM(C31:N31)</f>
        <v>9</v>
      </c>
    </row>
    <row r="32" spans="1:15" x14ac:dyDescent="0.25">
      <c r="A32" s="10" t="s">
        <v>46</v>
      </c>
      <c r="B32" s="161" t="s">
        <v>69</v>
      </c>
      <c r="C32" s="390">
        <f>C31/C22</f>
        <v>0.10344827586206896</v>
      </c>
      <c r="D32" s="330" t="e">
        <f t="shared" ref="D32:N32" si="14">D31/D22</f>
        <v>#DIV/0!</v>
      </c>
      <c r="E32" s="330" t="e">
        <f t="shared" si="14"/>
        <v>#DIV/0!</v>
      </c>
      <c r="F32" s="330" t="e">
        <f t="shared" si="14"/>
        <v>#DIV/0!</v>
      </c>
      <c r="G32" s="330" t="e">
        <f t="shared" si="14"/>
        <v>#DIV/0!</v>
      </c>
      <c r="H32" s="330" t="e">
        <f t="shared" si="14"/>
        <v>#DIV/0!</v>
      </c>
      <c r="I32" s="330" t="e">
        <f t="shared" si="14"/>
        <v>#DIV/0!</v>
      </c>
      <c r="J32" s="330" t="e">
        <f t="shared" si="14"/>
        <v>#DIV/0!</v>
      </c>
      <c r="K32" s="330" t="e">
        <f t="shared" si="14"/>
        <v>#DIV/0!</v>
      </c>
      <c r="L32" s="330" t="e">
        <f t="shared" si="14"/>
        <v>#DIV/0!</v>
      </c>
      <c r="M32" s="330" t="e">
        <f t="shared" si="14"/>
        <v>#DIV/0!</v>
      </c>
      <c r="N32" s="330" t="e">
        <f t="shared" si="14"/>
        <v>#DIV/0!</v>
      </c>
      <c r="O32" s="190">
        <f>O31/O22</f>
        <v>0.10344827586206896</v>
      </c>
    </row>
    <row r="33" spans="1:15" ht="24.75" customHeight="1" x14ac:dyDescent="0.25">
      <c r="A33" s="10" t="s">
        <v>47</v>
      </c>
      <c r="B33" s="191" t="s">
        <v>67</v>
      </c>
      <c r="C33" s="391">
        <v>15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15</v>
      </c>
    </row>
    <row r="34" spans="1:15" x14ac:dyDescent="0.25">
      <c r="A34" s="10" t="s">
        <v>48</v>
      </c>
      <c r="B34" s="161" t="s">
        <v>69</v>
      </c>
      <c r="C34" s="390">
        <f>C33/C22</f>
        <v>0.17241379310344829</v>
      </c>
      <c r="D34" s="330" t="e">
        <f t="shared" ref="D34:N34" si="15">D33/D22</f>
        <v>#DIV/0!</v>
      </c>
      <c r="E34" s="330" t="e">
        <f t="shared" si="15"/>
        <v>#DIV/0!</v>
      </c>
      <c r="F34" s="330" t="e">
        <f t="shared" si="15"/>
        <v>#DIV/0!</v>
      </c>
      <c r="G34" s="330" t="e">
        <f t="shared" si="15"/>
        <v>#DIV/0!</v>
      </c>
      <c r="H34" s="330" t="e">
        <f t="shared" si="15"/>
        <v>#DIV/0!</v>
      </c>
      <c r="I34" s="330" t="e">
        <f t="shared" si="15"/>
        <v>#DIV/0!</v>
      </c>
      <c r="J34" s="330" t="e">
        <f t="shared" si="15"/>
        <v>#DIV/0!</v>
      </c>
      <c r="K34" s="330" t="e">
        <f t="shared" si="15"/>
        <v>#DIV/0!</v>
      </c>
      <c r="L34" s="330" t="e">
        <f t="shared" si="15"/>
        <v>#DIV/0!</v>
      </c>
      <c r="M34" s="330" t="e">
        <f t="shared" si="15"/>
        <v>#DIV/0!</v>
      </c>
      <c r="N34" s="330" t="e">
        <f t="shared" si="15"/>
        <v>#DIV/0!</v>
      </c>
      <c r="O34" s="190">
        <f>O33/O22</f>
        <v>0.17241379310344829</v>
      </c>
    </row>
    <row r="35" spans="1:15" x14ac:dyDescent="0.25">
      <c r="A35" s="10" t="s">
        <v>49</v>
      </c>
      <c r="B35" s="82" t="s">
        <v>130</v>
      </c>
      <c r="C35" s="391">
        <v>14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14</v>
      </c>
    </row>
    <row r="36" spans="1:15" x14ac:dyDescent="0.25">
      <c r="A36" s="10" t="s">
        <v>50</v>
      </c>
      <c r="B36" s="192" t="s">
        <v>69</v>
      </c>
      <c r="C36" s="390">
        <f>C35/C22</f>
        <v>0.16091954022988506</v>
      </c>
      <c r="D36" s="330" t="e">
        <f t="shared" ref="D36:N36" si="16">D35/D22</f>
        <v>#DIV/0!</v>
      </c>
      <c r="E36" s="330" t="e">
        <f t="shared" si="16"/>
        <v>#DIV/0!</v>
      </c>
      <c r="F36" s="330" t="e">
        <f t="shared" si="16"/>
        <v>#DIV/0!</v>
      </c>
      <c r="G36" s="330" t="e">
        <f t="shared" si="16"/>
        <v>#DIV/0!</v>
      </c>
      <c r="H36" s="330" t="e">
        <f t="shared" si="16"/>
        <v>#DIV/0!</v>
      </c>
      <c r="I36" s="330" t="e">
        <f t="shared" si="16"/>
        <v>#DIV/0!</v>
      </c>
      <c r="J36" s="330" t="e">
        <f t="shared" si="16"/>
        <v>#DIV/0!</v>
      </c>
      <c r="K36" s="330" t="e">
        <f t="shared" si="16"/>
        <v>#DIV/0!</v>
      </c>
      <c r="L36" s="330" t="e">
        <f t="shared" si="16"/>
        <v>#DIV/0!</v>
      </c>
      <c r="M36" s="330" t="e">
        <f t="shared" si="16"/>
        <v>#DIV/0!</v>
      </c>
      <c r="N36" s="330" t="e">
        <f t="shared" si="16"/>
        <v>#DIV/0!</v>
      </c>
      <c r="O36" s="190">
        <f>O35/O22</f>
        <v>0.16091954022988506</v>
      </c>
    </row>
    <row r="37" spans="1:15" x14ac:dyDescent="0.25">
      <c r="A37" s="10" t="s">
        <v>51</v>
      </c>
      <c r="B37" s="82" t="s">
        <v>133</v>
      </c>
      <c r="C37" s="391">
        <v>18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18</v>
      </c>
    </row>
    <row r="38" spans="1:15" x14ac:dyDescent="0.25">
      <c r="A38" s="10" t="s">
        <v>52</v>
      </c>
      <c r="B38" s="192" t="s">
        <v>69</v>
      </c>
      <c r="C38" s="390">
        <f>C37/C22</f>
        <v>0.20689655172413793</v>
      </c>
      <c r="D38" s="330" t="e">
        <f>D37/D22</f>
        <v>#DIV/0!</v>
      </c>
      <c r="E38" s="330" t="e">
        <f>E37/E22</f>
        <v>#DIV/0!</v>
      </c>
      <c r="F38" s="330" t="e">
        <f t="shared" ref="F38:N38" si="17">F37/F22</f>
        <v>#DIV/0!</v>
      </c>
      <c r="G38" s="330" t="e">
        <f t="shared" si="17"/>
        <v>#DIV/0!</v>
      </c>
      <c r="H38" s="330" t="e">
        <f t="shared" si="17"/>
        <v>#DIV/0!</v>
      </c>
      <c r="I38" s="330" t="e">
        <f t="shared" si="17"/>
        <v>#DIV/0!</v>
      </c>
      <c r="J38" s="330" t="e">
        <f t="shared" si="17"/>
        <v>#DIV/0!</v>
      </c>
      <c r="K38" s="330" t="e">
        <f t="shared" si="17"/>
        <v>#DIV/0!</v>
      </c>
      <c r="L38" s="330" t="e">
        <f t="shared" si="17"/>
        <v>#DIV/0!</v>
      </c>
      <c r="M38" s="330" t="e">
        <f t="shared" si="17"/>
        <v>#DIV/0!</v>
      </c>
      <c r="N38" s="330" t="e">
        <f t="shared" si="17"/>
        <v>#DIV/0!</v>
      </c>
      <c r="O38" s="190">
        <f>O37/O22</f>
        <v>0.20689655172413793</v>
      </c>
    </row>
    <row r="39" spans="1:15" ht="20.25" customHeight="1" x14ac:dyDescent="0.25">
      <c r="A39" s="10" t="s">
        <v>53</v>
      </c>
      <c r="B39" s="191" t="s">
        <v>116</v>
      </c>
      <c r="C39" s="391">
        <v>6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326"/>
      <c r="O39" s="82">
        <f>SUM(C39:N39)</f>
        <v>6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6.8965517241379309E-2</v>
      </c>
      <c r="D40" s="330" t="e">
        <f t="shared" ref="D40:N40" si="18">D39/D22</f>
        <v>#DIV/0!</v>
      </c>
      <c r="E40" s="330" t="e">
        <f t="shared" si="18"/>
        <v>#DIV/0!</v>
      </c>
      <c r="F40" s="330" t="e">
        <f t="shared" si="18"/>
        <v>#DIV/0!</v>
      </c>
      <c r="G40" s="330" t="e">
        <f t="shared" si="18"/>
        <v>#DIV/0!</v>
      </c>
      <c r="H40" s="330" t="e">
        <f t="shared" si="18"/>
        <v>#DIV/0!</v>
      </c>
      <c r="I40" s="330" t="e">
        <f t="shared" si="18"/>
        <v>#DIV/0!</v>
      </c>
      <c r="J40" s="330" t="e">
        <f t="shared" si="18"/>
        <v>#DIV/0!</v>
      </c>
      <c r="K40" s="330" t="e">
        <f t="shared" si="18"/>
        <v>#DIV/0!</v>
      </c>
      <c r="L40" s="330" t="e">
        <f t="shared" si="18"/>
        <v>#DIV/0!</v>
      </c>
      <c r="M40" s="330" t="e">
        <f t="shared" si="18"/>
        <v>#DIV/0!</v>
      </c>
      <c r="N40" s="330" t="e">
        <f t="shared" si="18"/>
        <v>#DIV/0!</v>
      </c>
      <c r="O40" s="190">
        <f>O39/O22</f>
        <v>6.8965517241379309E-2</v>
      </c>
    </row>
    <row r="41" spans="1:15" ht="28.5" customHeight="1" thickTop="1" thickBot="1" x14ac:dyDescent="0.3">
      <c r="A41" s="10" t="s">
        <v>55</v>
      </c>
      <c r="B41" s="30" t="s">
        <v>134</v>
      </c>
      <c r="C41" s="393">
        <v>72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"/>
    </row>
    <row r="42" spans="1:15" ht="15.75" thickTop="1" x14ac:dyDescent="0.25">
      <c r="A42" s="10" t="s">
        <v>56</v>
      </c>
      <c r="B42" s="193" t="s">
        <v>164</v>
      </c>
      <c r="C42" s="394">
        <v>38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38</v>
      </c>
    </row>
    <row r="43" spans="1:15" x14ac:dyDescent="0.25">
      <c r="A43" s="10" t="s">
        <v>57</v>
      </c>
      <c r="B43" s="161" t="s">
        <v>69</v>
      </c>
      <c r="C43" s="390">
        <f>C42/C22</f>
        <v>0.43678160919540232</v>
      </c>
      <c r="D43" s="330" t="e">
        <f t="shared" ref="D43:N43" si="19">D42/D22</f>
        <v>#DIV/0!</v>
      </c>
      <c r="E43" s="330" t="e">
        <f t="shared" si="19"/>
        <v>#DIV/0!</v>
      </c>
      <c r="F43" s="330" t="e">
        <f t="shared" si="19"/>
        <v>#DIV/0!</v>
      </c>
      <c r="G43" s="330" t="e">
        <f t="shared" si="19"/>
        <v>#DIV/0!</v>
      </c>
      <c r="H43" s="330" t="e">
        <f t="shared" si="19"/>
        <v>#DIV/0!</v>
      </c>
      <c r="I43" s="330" t="e">
        <f t="shared" si="19"/>
        <v>#DIV/0!</v>
      </c>
      <c r="J43" s="330" t="e">
        <f t="shared" si="19"/>
        <v>#DIV/0!</v>
      </c>
      <c r="K43" s="330" t="e">
        <f t="shared" si="19"/>
        <v>#DIV/0!</v>
      </c>
      <c r="L43" s="330" t="e">
        <f t="shared" si="19"/>
        <v>#DIV/0!</v>
      </c>
      <c r="M43" s="330" t="e">
        <f t="shared" si="19"/>
        <v>#DIV/0!</v>
      </c>
      <c r="N43" s="330" t="e">
        <f t="shared" si="19"/>
        <v>#DIV/0!</v>
      </c>
      <c r="O43" s="190">
        <f>O42/O22</f>
        <v>0.43678160919540232</v>
      </c>
    </row>
    <row r="44" spans="1:15" x14ac:dyDescent="0.25">
      <c r="A44" s="10" t="s">
        <v>58</v>
      </c>
      <c r="B44" s="82" t="s">
        <v>165</v>
      </c>
      <c r="C44" s="391">
        <v>13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13</v>
      </c>
    </row>
    <row r="45" spans="1:15" x14ac:dyDescent="0.25">
      <c r="A45" s="10" t="s">
        <v>59</v>
      </c>
      <c r="B45" s="161" t="s">
        <v>69</v>
      </c>
      <c r="C45" s="390">
        <f>C44/C22</f>
        <v>0.14942528735632185</v>
      </c>
      <c r="D45" s="330" t="e">
        <f t="shared" ref="D45:N45" si="20">D44/D22</f>
        <v>#DIV/0!</v>
      </c>
      <c r="E45" s="330" t="e">
        <f t="shared" si="20"/>
        <v>#DIV/0!</v>
      </c>
      <c r="F45" s="330" t="e">
        <f t="shared" si="20"/>
        <v>#DIV/0!</v>
      </c>
      <c r="G45" s="330" t="e">
        <f t="shared" si="20"/>
        <v>#DIV/0!</v>
      </c>
      <c r="H45" s="330" t="e">
        <f t="shared" si="20"/>
        <v>#DIV/0!</v>
      </c>
      <c r="I45" s="330" t="e">
        <f t="shared" si="20"/>
        <v>#DIV/0!</v>
      </c>
      <c r="J45" s="330" t="e">
        <f t="shared" si="20"/>
        <v>#DIV/0!</v>
      </c>
      <c r="K45" s="330" t="e">
        <f t="shared" si="20"/>
        <v>#DIV/0!</v>
      </c>
      <c r="L45" s="330" t="e">
        <f t="shared" si="20"/>
        <v>#DIV/0!</v>
      </c>
      <c r="M45" s="330" t="e">
        <f t="shared" si="20"/>
        <v>#DIV/0!</v>
      </c>
      <c r="N45" s="330" t="e">
        <f t="shared" si="20"/>
        <v>#DIV/0!</v>
      </c>
      <c r="O45" s="190">
        <f>O44/O22</f>
        <v>0.14942528735632185</v>
      </c>
    </row>
    <row r="46" spans="1:15" x14ac:dyDescent="0.25">
      <c r="A46" s="10" t="s">
        <v>60</v>
      </c>
      <c r="B46" s="82" t="s">
        <v>166</v>
      </c>
      <c r="C46" s="391">
        <v>13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13</v>
      </c>
    </row>
    <row r="47" spans="1:15" x14ac:dyDescent="0.25">
      <c r="A47" s="10" t="s">
        <v>61</v>
      </c>
      <c r="B47" s="161" t="s">
        <v>69</v>
      </c>
      <c r="C47" s="390">
        <f>C46/C22</f>
        <v>0.14942528735632185</v>
      </c>
      <c r="D47" s="330" t="e">
        <f t="shared" ref="D47:N47" si="21">D46/D22</f>
        <v>#DIV/0!</v>
      </c>
      <c r="E47" s="330" t="e">
        <f>E46/E22</f>
        <v>#DIV/0!</v>
      </c>
      <c r="F47" s="330" t="e">
        <f t="shared" si="21"/>
        <v>#DIV/0!</v>
      </c>
      <c r="G47" s="330" t="e">
        <f t="shared" si="21"/>
        <v>#DIV/0!</v>
      </c>
      <c r="H47" s="330" t="e">
        <f t="shared" si="21"/>
        <v>#DIV/0!</v>
      </c>
      <c r="I47" s="330" t="e">
        <f t="shared" si="21"/>
        <v>#DIV/0!</v>
      </c>
      <c r="J47" s="330" t="e">
        <f t="shared" si="21"/>
        <v>#DIV/0!</v>
      </c>
      <c r="K47" s="330" t="e">
        <f t="shared" si="21"/>
        <v>#DIV/0!</v>
      </c>
      <c r="L47" s="330" t="e">
        <f t="shared" si="21"/>
        <v>#DIV/0!</v>
      </c>
      <c r="M47" s="330" t="e">
        <f t="shared" si="21"/>
        <v>#DIV/0!</v>
      </c>
      <c r="N47" s="330" t="e">
        <f t="shared" si="21"/>
        <v>#DIV/0!</v>
      </c>
      <c r="O47" s="190">
        <f>O46/O22</f>
        <v>0.14942528735632185</v>
      </c>
    </row>
    <row r="48" spans="1:15" x14ac:dyDescent="0.25">
      <c r="A48" s="10" t="s">
        <v>62</v>
      </c>
      <c r="B48" s="82" t="s">
        <v>167</v>
      </c>
      <c r="C48" s="391">
        <v>1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1</v>
      </c>
    </row>
    <row r="49" spans="1:19" x14ac:dyDescent="0.25">
      <c r="A49" s="10" t="s">
        <v>63</v>
      </c>
      <c r="B49" s="161" t="s">
        <v>69</v>
      </c>
      <c r="C49" s="390">
        <f>C48/C22</f>
        <v>1.1494252873563218E-2</v>
      </c>
      <c r="D49" s="330" t="e">
        <f t="shared" ref="D49:N49" si="22">D48/D22</f>
        <v>#DIV/0!</v>
      </c>
      <c r="E49" s="330" t="e">
        <f t="shared" si="22"/>
        <v>#DIV/0!</v>
      </c>
      <c r="F49" s="330" t="e">
        <f t="shared" si="22"/>
        <v>#DIV/0!</v>
      </c>
      <c r="G49" s="330" t="e">
        <f t="shared" si="22"/>
        <v>#DIV/0!</v>
      </c>
      <c r="H49" s="330" t="e">
        <f t="shared" si="22"/>
        <v>#DIV/0!</v>
      </c>
      <c r="I49" s="330" t="e">
        <f t="shared" si="22"/>
        <v>#DIV/0!</v>
      </c>
      <c r="J49" s="330" t="e">
        <f t="shared" si="22"/>
        <v>#DIV/0!</v>
      </c>
      <c r="K49" s="330" t="e">
        <f t="shared" si="22"/>
        <v>#DIV/0!</v>
      </c>
      <c r="L49" s="330" t="e">
        <f t="shared" si="22"/>
        <v>#DIV/0!</v>
      </c>
      <c r="M49" s="330" t="e">
        <f t="shared" si="22"/>
        <v>#DIV/0!</v>
      </c>
      <c r="N49" s="330" t="e">
        <f t="shared" si="22"/>
        <v>#DIV/0!</v>
      </c>
      <c r="O49" s="190">
        <f>O48/O22</f>
        <v>1.1494252873563218E-2</v>
      </c>
    </row>
    <row r="50" spans="1:19" ht="15" customHeight="1" x14ac:dyDescent="0.25">
      <c r="A50" s="10" t="s">
        <v>64</v>
      </c>
      <c r="B50" s="191" t="s">
        <v>168</v>
      </c>
      <c r="C50" s="391">
        <v>11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11</v>
      </c>
    </row>
    <row r="51" spans="1:19" x14ac:dyDescent="0.25">
      <c r="A51" s="10" t="s">
        <v>65</v>
      </c>
      <c r="B51" s="161" t="s">
        <v>69</v>
      </c>
      <c r="C51" s="390">
        <f>C50/C22</f>
        <v>0.12643678160919541</v>
      </c>
      <c r="D51" s="330" t="e">
        <f t="shared" ref="D51:N51" si="23">D50/D22</f>
        <v>#DIV/0!</v>
      </c>
      <c r="E51" s="330" t="e">
        <f t="shared" si="23"/>
        <v>#DIV/0!</v>
      </c>
      <c r="F51" s="330" t="e">
        <f t="shared" si="23"/>
        <v>#DIV/0!</v>
      </c>
      <c r="G51" s="330" t="e">
        <f t="shared" si="23"/>
        <v>#DIV/0!</v>
      </c>
      <c r="H51" s="330" t="e">
        <f t="shared" si="23"/>
        <v>#DIV/0!</v>
      </c>
      <c r="I51" s="330" t="e">
        <f t="shared" si="23"/>
        <v>#DIV/0!</v>
      </c>
      <c r="J51" s="330" t="e">
        <f t="shared" si="23"/>
        <v>#DIV/0!</v>
      </c>
      <c r="K51" s="330" t="e">
        <f t="shared" si="23"/>
        <v>#DIV/0!</v>
      </c>
      <c r="L51" s="330" t="e">
        <f t="shared" si="23"/>
        <v>#DIV/0!</v>
      </c>
      <c r="M51" s="330" t="e">
        <f t="shared" si="23"/>
        <v>#DIV/0!</v>
      </c>
      <c r="N51" s="330" t="e">
        <f t="shared" si="23"/>
        <v>#DIV/0!</v>
      </c>
      <c r="O51" s="190">
        <f>O50/O22</f>
        <v>0.12643678160919541</v>
      </c>
    </row>
    <row r="52" spans="1:19" ht="27.75" customHeight="1" x14ac:dyDescent="0.25">
      <c r="A52" s="10" t="s">
        <v>155</v>
      </c>
      <c r="B52" s="191" t="s">
        <v>169</v>
      </c>
      <c r="C52" s="391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9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4">D52/D22</f>
        <v>#DIV/0!</v>
      </c>
      <c r="E53" s="330" t="e">
        <f t="shared" si="24"/>
        <v>#DIV/0!</v>
      </c>
      <c r="F53" s="330" t="e">
        <f t="shared" si="24"/>
        <v>#DIV/0!</v>
      </c>
      <c r="G53" s="330" t="e">
        <f t="shared" si="24"/>
        <v>#DIV/0!</v>
      </c>
      <c r="H53" s="330" t="e">
        <f t="shared" si="24"/>
        <v>#DIV/0!</v>
      </c>
      <c r="I53" s="330" t="e">
        <f t="shared" si="24"/>
        <v>#DIV/0!</v>
      </c>
      <c r="J53" s="330" t="e">
        <f t="shared" si="24"/>
        <v>#DIV/0!</v>
      </c>
      <c r="K53" s="330" t="e">
        <f t="shared" si="24"/>
        <v>#DIV/0!</v>
      </c>
      <c r="L53" s="330" t="e">
        <f t="shared" si="24"/>
        <v>#DIV/0!</v>
      </c>
      <c r="M53" s="330" t="e">
        <f t="shared" si="24"/>
        <v>#DIV/0!</v>
      </c>
      <c r="N53" s="330" t="e">
        <f t="shared" si="24"/>
        <v>#DIV/0!</v>
      </c>
      <c r="O53" s="190">
        <f>O52/O22</f>
        <v>0</v>
      </c>
    </row>
    <row r="54" spans="1:19" x14ac:dyDescent="0.25">
      <c r="A54" s="10" t="s">
        <v>72</v>
      </c>
      <c r="B54" s="82" t="s">
        <v>170</v>
      </c>
      <c r="C54" s="391">
        <v>6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6</v>
      </c>
    </row>
    <row r="55" spans="1:19" ht="15.75" thickBot="1" x14ac:dyDescent="0.3">
      <c r="A55" s="10" t="s">
        <v>73</v>
      </c>
      <c r="B55" s="164" t="s">
        <v>69</v>
      </c>
      <c r="C55" s="397">
        <f>C54/C22</f>
        <v>6.8965517241379309E-2</v>
      </c>
      <c r="D55" s="430" t="e">
        <f t="shared" ref="D55:N55" si="25">D54/D22</f>
        <v>#DIV/0!</v>
      </c>
      <c r="E55" s="430" t="e">
        <f t="shared" si="25"/>
        <v>#DIV/0!</v>
      </c>
      <c r="F55" s="430" t="e">
        <f t="shared" si="25"/>
        <v>#DIV/0!</v>
      </c>
      <c r="G55" s="430" t="e">
        <f t="shared" si="25"/>
        <v>#DIV/0!</v>
      </c>
      <c r="H55" s="430" t="e">
        <f t="shared" si="25"/>
        <v>#DIV/0!</v>
      </c>
      <c r="I55" s="430" t="e">
        <f t="shared" si="25"/>
        <v>#DIV/0!</v>
      </c>
      <c r="J55" s="430" t="e">
        <f t="shared" si="25"/>
        <v>#DIV/0!</v>
      </c>
      <c r="K55" s="430" t="e">
        <f t="shared" si="25"/>
        <v>#DIV/0!</v>
      </c>
      <c r="L55" s="430" t="e">
        <f t="shared" si="25"/>
        <v>#DIV/0!</v>
      </c>
      <c r="M55" s="430" t="e">
        <f t="shared" si="25"/>
        <v>#DIV/0!</v>
      </c>
      <c r="N55" s="430" t="e">
        <f t="shared" si="25"/>
        <v>#DIV/0!</v>
      </c>
      <c r="O55" s="196">
        <f>O54/O22</f>
        <v>6.8965517241379309E-2</v>
      </c>
    </row>
    <row r="56" spans="1:19" ht="20.100000000000001" customHeight="1" thickBot="1" x14ac:dyDescent="0.3">
      <c r="A56" s="20" t="s">
        <v>328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9" ht="48" thickBot="1" x14ac:dyDescent="0.3">
      <c r="A57" s="58" t="s">
        <v>6</v>
      </c>
      <c r="B57" s="52" t="s">
        <v>0</v>
      </c>
      <c r="C57" s="53" t="s">
        <v>370</v>
      </c>
      <c r="D57" s="53" t="s">
        <v>371</v>
      </c>
      <c r="E57" s="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9" ht="15.75" thickBot="1" x14ac:dyDescent="0.3">
      <c r="A58" s="28" t="s">
        <v>74</v>
      </c>
      <c r="B58" s="25" t="s">
        <v>135</v>
      </c>
      <c r="C58" s="396">
        <v>77</v>
      </c>
      <c r="D58" s="16"/>
      <c r="E58" s="16"/>
      <c r="F58" s="16"/>
      <c r="G58" s="278"/>
      <c r="H58" s="278"/>
      <c r="I58" s="278"/>
      <c r="J58" s="278"/>
      <c r="K58" s="278"/>
      <c r="L58" s="278"/>
      <c r="M58" s="16"/>
      <c r="N58" s="278"/>
      <c r="O58" s="25">
        <f>SUM(C58:N58)</f>
        <v>77</v>
      </c>
      <c r="Q58" s="220"/>
      <c r="R58" s="220"/>
      <c r="S58" s="221"/>
    </row>
    <row r="59" spans="1:19" x14ac:dyDescent="0.25">
      <c r="A59" s="28" t="s">
        <v>75</v>
      </c>
      <c r="B59" s="198" t="s">
        <v>136</v>
      </c>
      <c r="C59" s="389">
        <v>39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9"/>
      <c r="O59" s="26">
        <f>SUM(C59:N59)</f>
        <v>39</v>
      </c>
    </row>
    <row r="60" spans="1:19" x14ac:dyDescent="0.25">
      <c r="A60" s="28" t="s">
        <v>76</v>
      </c>
      <c r="B60" s="187" t="s">
        <v>80</v>
      </c>
      <c r="C60" s="398">
        <f>C59/C58</f>
        <v>0.50649350649350644</v>
      </c>
      <c r="D60" s="431" t="e">
        <f t="shared" ref="D60:N60" si="26">D59/D58</f>
        <v>#DIV/0!</v>
      </c>
      <c r="E60" s="431" t="e">
        <f t="shared" si="26"/>
        <v>#DIV/0!</v>
      </c>
      <c r="F60" s="431" t="e">
        <f t="shared" si="26"/>
        <v>#DIV/0!</v>
      </c>
      <c r="G60" s="431" t="e">
        <f t="shared" si="26"/>
        <v>#DIV/0!</v>
      </c>
      <c r="H60" s="431" t="e">
        <f t="shared" si="26"/>
        <v>#DIV/0!</v>
      </c>
      <c r="I60" s="431" t="e">
        <f t="shared" si="26"/>
        <v>#DIV/0!</v>
      </c>
      <c r="J60" s="431" t="e">
        <f t="shared" si="26"/>
        <v>#DIV/0!</v>
      </c>
      <c r="K60" s="431" t="e">
        <f t="shared" si="26"/>
        <v>#DIV/0!</v>
      </c>
      <c r="L60" s="431" t="e">
        <f t="shared" si="26"/>
        <v>#DIV/0!</v>
      </c>
      <c r="M60" s="431" t="e">
        <f t="shared" si="26"/>
        <v>#DIV/0!</v>
      </c>
      <c r="N60" s="432" t="e">
        <f t="shared" si="26"/>
        <v>#DIV/0!</v>
      </c>
      <c r="O60" s="249">
        <f>O59/O58</f>
        <v>0.50649350649350644</v>
      </c>
    </row>
    <row r="61" spans="1:19" x14ac:dyDescent="0.25">
      <c r="A61" s="28" t="s">
        <v>87</v>
      </c>
      <c r="B61" s="199" t="s">
        <v>161</v>
      </c>
      <c r="C61" s="391">
        <v>38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38</v>
      </c>
    </row>
    <row r="62" spans="1:19" x14ac:dyDescent="0.25">
      <c r="A62" s="28" t="s">
        <v>88</v>
      </c>
      <c r="B62" s="187" t="s">
        <v>80</v>
      </c>
      <c r="C62" s="398">
        <f>C61/C58</f>
        <v>0.4935064935064935</v>
      </c>
      <c r="D62" s="431" t="e">
        <f t="shared" ref="D62:N62" si="27">D61/D58</f>
        <v>#DIV/0!</v>
      </c>
      <c r="E62" s="431" t="e">
        <f t="shared" si="27"/>
        <v>#DIV/0!</v>
      </c>
      <c r="F62" s="431" t="e">
        <f t="shared" si="27"/>
        <v>#DIV/0!</v>
      </c>
      <c r="G62" s="431" t="e">
        <f t="shared" si="27"/>
        <v>#DIV/0!</v>
      </c>
      <c r="H62" s="431" t="e">
        <f t="shared" si="27"/>
        <v>#DIV/0!</v>
      </c>
      <c r="I62" s="431" t="e">
        <f t="shared" si="27"/>
        <v>#DIV/0!</v>
      </c>
      <c r="J62" s="431" t="e">
        <f t="shared" si="27"/>
        <v>#DIV/0!</v>
      </c>
      <c r="K62" s="431" t="e">
        <f t="shared" si="27"/>
        <v>#DIV/0!</v>
      </c>
      <c r="L62" s="431" t="e">
        <f t="shared" si="27"/>
        <v>#DIV/0!</v>
      </c>
      <c r="M62" s="431" t="e">
        <f t="shared" si="27"/>
        <v>#DIV/0!</v>
      </c>
      <c r="N62" s="432" t="e">
        <f t="shared" si="27"/>
        <v>#DIV/0!</v>
      </c>
      <c r="O62" s="249">
        <f>O61/O58</f>
        <v>0.4935064935064935</v>
      </c>
    </row>
    <row r="63" spans="1:19" x14ac:dyDescent="0.25">
      <c r="A63" s="28" t="s">
        <v>89</v>
      </c>
      <c r="B63" s="199" t="s">
        <v>162</v>
      </c>
      <c r="C63" s="391">
        <v>1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1</v>
      </c>
    </row>
    <row r="64" spans="1:19" x14ac:dyDescent="0.25">
      <c r="A64" s="28" t="s">
        <v>90</v>
      </c>
      <c r="B64" s="187" t="s">
        <v>80</v>
      </c>
      <c r="C64" s="398">
        <f>C63/C58</f>
        <v>1.2987012987012988E-2</v>
      </c>
      <c r="D64" s="431" t="e">
        <f t="shared" ref="D64:N64" si="28">D63/D58</f>
        <v>#DIV/0!</v>
      </c>
      <c r="E64" s="431" t="e">
        <f t="shared" si="28"/>
        <v>#DIV/0!</v>
      </c>
      <c r="F64" s="431" t="e">
        <f t="shared" si="28"/>
        <v>#DIV/0!</v>
      </c>
      <c r="G64" s="431" t="e">
        <f t="shared" si="28"/>
        <v>#DIV/0!</v>
      </c>
      <c r="H64" s="431" t="e">
        <f t="shared" si="28"/>
        <v>#DIV/0!</v>
      </c>
      <c r="I64" s="431" t="e">
        <f t="shared" si="28"/>
        <v>#DIV/0!</v>
      </c>
      <c r="J64" s="431" t="e">
        <f t="shared" si="28"/>
        <v>#DIV/0!</v>
      </c>
      <c r="K64" s="431" t="e">
        <f t="shared" si="28"/>
        <v>#DIV/0!</v>
      </c>
      <c r="L64" s="431" t="e">
        <f t="shared" si="28"/>
        <v>#DIV/0!</v>
      </c>
      <c r="M64" s="431" t="e">
        <f t="shared" si="28"/>
        <v>#DIV/0!</v>
      </c>
      <c r="N64" s="432" t="e">
        <f t="shared" si="28"/>
        <v>#DIV/0!</v>
      </c>
      <c r="O64" s="249">
        <f>O63/O58</f>
        <v>1.2987012987012988E-2</v>
      </c>
    </row>
    <row r="65" spans="1:15" x14ac:dyDescent="0.25">
      <c r="A65" s="28" t="s">
        <v>91</v>
      </c>
      <c r="B65" s="199" t="s">
        <v>137</v>
      </c>
      <c r="C65" s="391">
        <v>0</v>
      </c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326"/>
      <c r="O65" s="200">
        <f>SUM(C65:N65)</f>
        <v>0</v>
      </c>
    </row>
    <row r="66" spans="1:15" x14ac:dyDescent="0.25">
      <c r="A66" s="28" t="s">
        <v>92</v>
      </c>
      <c r="B66" s="187" t="s">
        <v>80</v>
      </c>
      <c r="C66" s="398">
        <f>C65/C58</f>
        <v>0</v>
      </c>
      <c r="D66" s="431" t="e">
        <f t="shared" ref="D66:N66" si="29">D65/D58</f>
        <v>#DIV/0!</v>
      </c>
      <c r="E66" s="431" t="e">
        <f t="shared" si="29"/>
        <v>#DIV/0!</v>
      </c>
      <c r="F66" s="431" t="e">
        <f t="shared" si="29"/>
        <v>#DIV/0!</v>
      </c>
      <c r="G66" s="431" t="e">
        <f t="shared" si="29"/>
        <v>#DIV/0!</v>
      </c>
      <c r="H66" s="431" t="e">
        <f t="shared" si="29"/>
        <v>#DIV/0!</v>
      </c>
      <c r="I66" s="431" t="e">
        <f t="shared" si="29"/>
        <v>#DIV/0!</v>
      </c>
      <c r="J66" s="431" t="e">
        <f t="shared" si="29"/>
        <v>#DIV/0!</v>
      </c>
      <c r="K66" s="431" t="e">
        <f t="shared" si="29"/>
        <v>#DIV/0!</v>
      </c>
      <c r="L66" s="431" t="e">
        <f t="shared" si="29"/>
        <v>#DIV/0!</v>
      </c>
      <c r="M66" s="431" t="e">
        <f t="shared" si="29"/>
        <v>#DIV/0!</v>
      </c>
      <c r="N66" s="432" t="e">
        <f t="shared" si="29"/>
        <v>#DIV/0!</v>
      </c>
      <c r="O66" s="249">
        <f>O65/O58</f>
        <v>0</v>
      </c>
    </row>
    <row r="67" spans="1:15" x14ac:dyDescent="0.25">
      <c r="A67" s="28" t="s">
        <v>93</v>
      </c>
      <c r="B67" s="199" t="s">
        <v>138</v>
      </c>
      <c r="C67" s="391">
        <v>0</v>
      </c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326"/>
      <c r="O67" s="200">
        <f>SUM(C67:N67)</f>
        <v>0</v>
      </c>
    </row>
    <row r="68" spans="1:15" x14ac:dyDescent="0.25">
      <c r="A68" s="28" t="s">
        <v>94</v>
      </c>
      <c r="B68" s="187" t="s">
        <v>80</v>
      </c>
      <c r="C68" s="398">
        <f>C67/C58</f>
        <v>0</v>
      </c>
      <c r="D68" s="431" t="e">
        <f t="shared" ref="D68:N68" si="30">D67/D58</f>
        <v>#DIV/0!</v>
      </c>
      <c r="E68" s="431" t="e">
        <f t="shared" si="30"/>
        <v>#DIV/0!</v>
      </c>
      <c r="F68" s="431" t="e">
        <f t="shared" si="30"/>
        <v>#DIV/0!</v>
      </c>
      <c r="G68" s="431" t="e">
        <f t="shared" si="30"/>
        <v>#DIV/0!</v>
      </c>
      <c r="H68" s="431" t="e">
        <f t="shared" si="30"/>
        <v>#DIV/0!</v>
      </c>
      <c r="I68" s="431" t="e">
        <f t="shared" si="30"/>
        <v>#DIV/0!</v>
      </c>
      <c r="J68" s="431" t="e">
        <f t="shared" si="30"/>
        <v>#DIV/0!</v>
      </c>
      <c r="K68" s="431" t="e">
        <f t="shared" si="30"/>
        <v>#DIV/0!</v>
      </c>
      <c r="L68" s="431" t="e">
        <f t="shared" si="30"/>
        <v>#DIV/0!</v>
      </c>
      <c r="M68" s="431" t="e">
        <f t="shared" si="30"/>
        <v>#DIV/0!</v>
      </c>
      <c r="N68" s="432" t="e">
        <f t="shared" si="30"/>
        <v>#DIV/0!</v>
      </c>
      <c r="O68" s="249">
        <f>O67/O58</f>
        <v>0</v>
      </c>
    </row>
    <row r="69" spans="1:15" ht="24.75" customHeight="1" x14ac:dyDescent="0.25">
      <c r="A69" s="28" t="s">
        <v>95</v>
      </c>
      <c r="B69" s="206" t="s">
        <v>139</v>
      </c>
      <c r="C69" s="391">
        <v>0</v>
      </c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326"/>
      <c r="O69" s="200">
        <f>SUM(C69:N69)</f>
        <v>0</v>
      </c>
    </row>
    <row r="70" spans="1:15" x14ac:dyDescent="0.25">
      <c r="A70" s="28" t="s">
        <v>96</v>
      </c>
      <c r="B70" s="187" t="s">
        <v>80</v>
      </c>
      <c r="C70" s="398">
        <f>C69/C58</f>
        <v>0</v>
      </c>
      <c r="D70" s="431" t="e">
        <f t="shared" ref="D70:N70" si="31">D69/D58</f>
        <v>#DIV/0!</v>
      </c>
      <c r="E70" s="431" t="e">
        <f t="shared" si="31"/>
        <v>#DIV/0!</v>
      </c>
      <c r="F70" s="431" t="e">
        <f t="shared" si="31"/>
        <v>#DIV/0!</v>
      </c>
      <c r="G70" s="431" t="e">
        <f t="shared" si="31"/>
        <v>#DIV/0!</v>
      </c>
      <c r="H70" s="431" t="e">
        <f t="shared" si="31"/>
        <v>#DIV/0!</v>
      </c>
      <c r="I70" s="431" t="e">
        <f t="shared" si="31"/>
        <v>#DIV/0!</v>
      </c>
      <c r="J70" s="431" t="e">
        <f t="shared" si="31"/>
        <v>#DIV/0!</v>
      </c>
      <c r="K70" s="431" t="e">
        <f t="shared" si="31"/>
        <v>#DIV/0!</v>
      </c>
      <c r="L70" s="431" t="e">
        <f t="shared" si="31"/>
        <v>#DIV/0!</v>
      </c>
      <c r="M70" s="431" t="e">
        <f t="shared" si="31"/>
        <v>#DIV/0!</v>
      </c>
      <c r="N70" s="432" t="e">
        <f t="shared" si="31"/>
        <v>#DIV/0!</v>
      </c>
      <c r="O70" s="249">
        <f>O69/O58</f>
        <v>0</v>
      </c>
    </row>
    <row r="71" spans="1:15" ht="27.75" customHeight="1" x14ac:dyDescent="0.25">
      <c r="A71" s="28" t="s">
        <v>97</v>
      </c>
      <c r="B71" s="206" t="s">
        <v>140</v>
      </c>
      <c r="C71" s="391">
        <v>3</v>
      </c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326"/>
      <c r="O71" s="200">
        <f>SUM(C71:N71)</f>
        <v>3</v>
      </c>
    </row>
    <row r="72" spans="1:15" ht="12" customHeight="1" x14ac:dyDescent="0.25">
      <c r="A72" s="28" t="s">
        <v>98</v>
      </c>
      <c r="B72" s="187" t="s">
        <v>80</v>
      </c>
      <c r="C72" s="398">
        <f>C71/C58</f>
        <v>3.896103896103896E-2</v>
      </c>
      <c r="D72" s="431" t="e">
        <f t="shared" ref="D72:N72" si="32">D71/D58</f>
        <v>#DIV/0!</v>
      </c>
      <c r="E72" s="431" t="e">
        <f t="shared" si="32"/>
        <v>#DIV/0!</v>
      </c>
      <c r="F72" s="431" t="e">
        <f t="shared" si="32"/>
        <v>#DIV/0!</v>
      </c>
      <c r="G72" s="431" t="e">
        <f t="shared" si="32"/>
        <v>#DIV/0!</v>
      </c>
      <c r="H72" s="431" t="e">
        <f t="shared" si="32"/>
        <v>#DIV/0!</v>
      </c>
      <c r="I72" s="431" t="e">
        <f t="shared" si="32"/>
        <v>#DIV/0!</v>
      </c>
      <c r="J72" s="431" t="e">
        <f t="shared" si="32"/>
        <v>#DIV/0!</v>
      </c>
      <c r="K72" s="431" t="e">
        <f t="shared" si="32"/>
        <v>#DIV/0!</v>
      </c>
      <c r="L72" s="431" t="e">
        <f t="shared" si="32"/>
        <v>#DIV/0!</v>
      </c>
      <c r="M72" s="431" t="e">
        <f t="shared" si="32"/>
        <v>#DIV/0!</v>
      </c>
      <c r="N72" s="432" t="e">
        <f t="shared" si="32"/>
        <v>#DIV/0!</v>
      </c>
      <c r="O72" s="249">
        <f>O71/O58</f>
        <v>3.896103896103896E-2</v>
      </c>
    </row>
    <row r="73" spans="1:15" ht="24.75" customHeight="1" x14ac:dyDescent="0.25">
      <c r="A73" s="28" t="s">
        <v>99</v>
      </c>
      <c r="B73" s="206" t="s">
        <v>141</v>
      </c>
      <c r="C73" s="391">
        <v>13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13</v>
      </c>
    </row>
    <row r="74" spans="1:15" x14ac:dyDescent="0.25">
      <c r="A74" s="28" t="s">
        <v>100</v>
      </c>
      <c r="B74" s="187" t="s">
        <v>80</v>
      </c>
      <c r="C74" s="398">
        <f>C73/C58</f>
        <v>0.16883116883116883</v>
      </c>
      <c r="D74" s="431" t="e">
        <f t="shared" ref="D74:N74" si="33">D73/D58</f>
        <v>#DIV/0!</v>
      </c>
      <c r="E74" s="431" t="e">
        <f t="shared" si="33"/>
        <v>#DIV/0!</v>
      </c>
      <c r="F74" s="431" t="e">
        <f t="shared" si="33"/>
        <v>#DIV/0!</v>
      </c>
      <c r="G74" s="431" t="e">
        <f t="shared" si="33"/>
        <v>#DIV/0!</v>
      </c>
      <c r="H74" s="431" t="e">
        <f>H73/H58</f>
        <v>#DIV/0!</v>
      </c>
      <c r="I74" s="431" t="e">
        <f t="shared" si="33"/>
        <v>#DIV/0!</v>
      </c>
      <c r="J74" s="431" t="e">
        <f t="shared" si="33"/>
        <v>#DIV/0!</v>
      </c>
      <c r="K74" s="431" t="e">
        <f t="shared" si="33"/>
        <v>#DIV/0!</v>
      </c>
      <c r="L74" s="431" t="e">
        <f t="shared" si="33"/>
        <v>#DIV/0!</v>
      </c>
      <c r="M74" s="431" t="e">
        <f t="shared" si="33"/>
        <v>#DIV/0!</v>
      </c>
      <c r="N74" s="432" t="e">
        <f t="shared" si="33"/>
        <v>#DIV/0!</v>
      </c>
      <c r="O74" s="249">
        <f>O73/O58</f>
        <v>0.16883116883116883</v>
      </c>
    </row>
    <row r="75" spans="1:15" ht="24.75" customHeight="1" x14ac:dyDescent="0.25">
      <c r="A75" s="28" t="s">
        <v>101</v>
      </c>
      <c r="B75" s="206" t="s">
        <v>142</v>
      </c>
      <c r="C75" s="391">
        <v>10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10</v>
      </c>
    </row>
    <row r="76" spans="1:15" x14ac:dyDescent="0.25">
      <c r="A76" s="28" t="s">
        <v>102</v>
      </c>
      <c r="B76" s="187" t="s">
        <v>80</v>
      </c>
      <c r="C76" s="398">
        <f>C75/C58</f>
        <v>0.12987012987012986</v>
      </c>
      <c r="D76" s="431" t="e">
        <f t="shared" ref="D76:N76" si="34">D75/D58</f>
        <v>#DIV/0!</v>
      </c>
      <c r="E76" s="431" t="e">
        <f t="shared" si="34"/>
        <v>#DIV/0!</v>
      </c>
      <c r="F76" s="431" t="e">
        <f t="shared" si="34"/>
        <v>#DIV/0!</v>
      </c>
      <c r="G76" s="431" t="e">
        <f t="shared" si="34"/>
        <v>#DIV/0!</v>
      </c>
      <c r="H76" s="431" t="e">
        <f t="shared" si="34"/>
        <v>#DIV/0!</v>
      </c>
      <c r="I76" s="431" t="e">
        <f t="shared" si="34"/>
        <v>#DIV/0!</v>
      </c>
      <c r="J76" s="431" t="e">
        <f t="shared" si="34"/>
        <v>#DIV/0!</v>
      </c>
      <c r="K76" s="431" t="e">
        <f t="shared" si="34"/>
        <v>#DIV/0!</v>
      </c>
      <c r="L76" s="431" t="e">
        <f t="shared" si="34"/>
        <v>#DIV/0!</v>
      </c>
      <c r="M76" s="431" t="e">
        <f t="shared" si="34"/>
        <v>#DIV/0!</v>
      </c>
      <c r="N76" s="432" t="e">
        <f t="shared" si="34"/>
        <v>#DIV/0!</v>
      </c>
      <c r="O76" s="249">
        <f>O75/O58</f>
        <v>0.12987012987012986</v>
      </c>
    </row>
    <row r="77" spans="1:15" ht="27" customHeight="1" x14ac:dyDescent="0.25">
      <c r="A77" s="28" t="s">
        <v>103</v>
      </c>
      <c r="B77" s="206" t="s">
        <v>145</v>
      </c>
      <c r="C77" s="391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8">
        <f>C77/C58</f>
        <v>0</v>
      </c>
      <c r="D78" s="431" t="e">
        <f t="shared" ref="D78:N78" si="35">D77/D58</f>
        <v>#DIV/0!</v>
      </c>
      <c r="E78" s="431" t="e">
        <f t="shared" si="35"/>
        <v>#DIV/0!</v>
      </c>
      <c r="F78" s="431" t="e">
        <f t="shared" si="35"/>
        <v>#DIV/0!</v>
      </c>
      <c r="G78" s="431" t="e">
        <f t="shared" si="35"/>
        <v>#DIV/0!</v>
      </c>
      <c r="H78" s="431" t="e">
        <f t="shared" si="35"/>
        <v>#DIV/0!</v>
      </c>
      <c r="I78" s="431" t="e">
        <f t="shared" si="35"/>
        <v>#DIV/0!</v>
      </c>
      <c r="J78" s="431" t="e">
        <f t="shared" si="35"/>
        <v>#DIV/0!</v>
      </c>
      <c r="K78" s="431" t="e">
        <f t="shared" si="35"/>
        <v>#DIV/0!</v>
      </c>
      <c r="L78" s="431" t="e">
        <f t="shared" si="35"/>
        <v>#DIV/0!</v>
      </c>
      <c r="M78" s="431" t="e">
        <f t="shared" si="35"/>
        <v>#DIV/0!</v>
      </c>
      <c r="N78" s="432" t="e">
        <f t="shared" si="35"/>
        <v>#DIV/0!</v>
      </c>
      <c r="O78" s="249">
        <f>O77/O58</f>
        <v>0</v>
      </c>
    </row>
    <row r="79" spans="1:15" ht="24.75" customHeight="1" x14ac:dyDescent="0.25">
      <c r="A79" s="28" t="s">
        <v>156</v>
      </c>
      <c r="B79" s="206" t="s">
        <v>146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8">
        <f>C79/C58</f>
        <v>0</v>
      </c>
      <c r="D80" s="431" t="e">
        <f t="shared" ref="D80:N80" si="36">D79/D58</f>
        <v>#DIV/0!</v>
      </c>
      <c r="E80" s="431" t="e">
        <f t="shared" si="36"/>
        <v>#DIV/0!</v>
      </c>
      <c r="F80" s="431" t="e">
        <f t="shared" si="36"/>
        <v>#DIV/0!</v>
      </c>
      <c r="G80" s="431" t="e">
        <f t="shared" si="36"/>
        <v>#DIV/0!</v>
      </c>
      <c r="H80" s="431" t="e">
        <f t="shared" si="36"/>
        <v>#DIV/0!</v>
      </c>
      <c r="I80" s="431" t="e">
        <f t="shared" si="36"/>
        <v>#DIV/0!</v>
      </c>
      <c r="J80" s="431" t="e">
        <f t="shared" si="36"/>
        <v>#DIV/0!</v>
      </c>
      <c r="K80" s="431" t="e">
        <f t="shared" si="36"/>
        <v>#DIV/0!</v>
      </c>
      <c r="L80" s="431" t="e">
        <f t="shared" si="36"/>
        <v>#DIV/0!</v>
      </c>
      <c r="M80" s="431" t="e">
        <f t="shared" si="36"/>
        <v>#DIV/0!</v>
      </c>
      <c r="N80" s="432" t="e">
        <f t="shared" si="36"/>
        <v>#DIV/0!</v>
      </c>
      <c r="O80" s="249">
        <f>O79/O58</f>
        <v>0</v>
      </c>
    </row>
    <row r="81" spans="1:15" ht="24.75" customHeight="1" x14ac:dyDescent="0.25">
      <c r="A81" s="28" t="s">
        <v>158</v>
      </c>
      <c r="B81" s="206" t="s">
        <v>147</v>
      </c>
      <c r="C81" s="399">
        <v>12</v>
      </c>
      <c r="D81" s="327">
        <f t="shared" ref="D81:L81" si="37">D58-D59-D65-D67-D71-D73-D75-D77-D79</f>
        <v>0</v>
      </c>
      <c r="E81" s="327">
        <f t="shared" si="37"/>
        <v>0</v>
      </c>
      <c r="F81" s="327">
        <f t="shared" si="37"/>
        <v>0</v>
      </c>
      <c r="G81" s="327">
        <f t="shared" si="37"/>
        <v>0</v>
      </c>
      <c r="H81" s="327">
        <f t="shared" si="37"/>
        <v>0</v>
      </c>
      <c r="I81" s="327">
        <f t="shared" si="37"/>
        <v>0</v>
      </c>
      <c r="J81" s="327">
        <f t="shared" si="37"/>
        <v>0</v>
      </c>
      <c r="K81" s="327">
        <f t="shared" si="37"/>
        <v>0</v>
      </c>
      <c r="L81" s="327">
        <f t="shared" si="37"/>
        <v>0</v>
      </c>
      <c r="M81" s="327">
        <f t="shared" ref="M81:N81" si="38">M58-M59-M65-M67-M69-M71-M73-M75-M77-M79</f>
        <v>0</v>
      </c>
      <c r="N81" s="326">
        <f t="shared" si="38"/>
        <v>0</v>
      </c>
      <c r="O81" s="200">
        <f>SUM(C81:N81)</f>
        <v>12</v>
      </c>
    </row>
    <row r="82" spans="1:15" ht="15.75" thickBot="1" x14ac:dyDescent="0.3">
      <c r="A82" s="28" t="s">
        <v>159</v>
      </c>
      <c r="B82" s="208" t="s">
        <v>80</v>
      </c>
      <c r="C82" s="400">
        <f>C81/C58</f>
        <v>0.15584415584415584</v>
      </c>
      <c r="D82" s="433" t="e">
        <f t="shared" ref="D82:N82" si="39">D81/D58</f>
        <v>#DIV/0!</v>
      </c>
      <c r="E82" s="433" t="e">
        <f t="shared" si="39"/>
        <v>#DIV/0!</v>
      </c>
      <c r="F82" s="433" t="e">
        <f t="shared" si="39"/>
        <v>#DIV/0!</v>
      </c>
      <c r="G82" s="433" t="e">
        <f t="shared" si="39"/>
        <v>#DIV/0!</v>
      </c>
      <c r="H82" s="433" t="e">
        <f t="shared" si="39"/>
        <v>#DIV/0!</v>
      </c>
      <c r="I82" s="433" t="e">
        <f t="shared" si="39"/>
        <v>#DIV/0!</v>
      </c>
      <c r="J82" s="433" t="e">
        <f t="shared" si="39"/>
        <v>#DIV/0!</v>
      </c>
      <c r="K82" s="433" t="e">
        <f t="shared" si="39"/>
        <v>#DIV/0!</v>
      </c>
      <c r="L82" s="433" t="e">
        <f t="shared" si="39"/>
        <v>#DIV/0!</v>
      </c>
      <c r="M82" s="433" t="e">
        <f t="shared" si="39"/>
        <v>#DIV/0!</v>
      </c>
      <c r="N82" s="434" t="e">
        <f t="shared" si="39"/>
        <v>#DIV/0!</v>
      </c>
      <c r="O82" s="250">
        <f>O81/O58</f>
        <v>0.15584415584415584</v>
      </c>
    </row>
    <row r="83" spans="1:15" x14ac:dyDescent="0.25">
      <c r="J83" s="299"/>
    </row>
  </sheetData>
  <phoneticPr fontId="2" type="noConversion"/>
  <pageMargins left="0.7" right="0.7" top="0.75" bottom="0.75" header="0.3" footer="0.3"/>
  <pageSetup paperSize="9" scale="46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7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0" t="s">
        <v>108</v>
      </c>
    </row>
    <row r="2" spans="1:15" ht="50.25" thickBot="1" x14ac:dyDescent="0.3">
      <c r="A2" s="59" t="s">
        <v>160</v>
      </c>
      <c r="B2" s="49" t="s">
        <v>0</v>
      </c>
      <c r="C2" s="50" t="s">
        <v>370</v>
      </c>
      <c r="D2" s="50" t="s">
        <v>371</v>
      </c>
      <c r="E2" s="50" t="s">
        <v>372</v>
      </c>
      <c r="F2" s="50" t="s">
        <v>373</v>
      </c>
      <c r="G2" s="50" t="s">
        <v>374</v>
      </c>
      <c r="H2" s="50" t="s">
        <v>375</v>
      </c>
      <c r="I2" s="50" t="s">
        <v>376</v>
      </c>
      <c r="J2" s="50" t="s">
        <v>377</v>
      </c>
      <c r="K2" s="50" t="s">
        <v>378</v>
      </c>
      <c r="L2" s="50" t="s">
        <v>379</v>
      </c>
      <c r="M2" s="50" t="s">
        <v>380</v>
      </c>
      <c r="N2" s="50" t="s">
        <v>381</v>
      </c>
      <c r="O2" s="51" t="s">
        <v>105</v>
      </c>
    </row>
    <row r="3" spans="1:15" ht="15" customHeight="1" x14ac:dyDescent="0.25">
      <c r="A3" s="10" t="s">
        <v>7</v>
      </c>
      <c r="B3" s="44" t="s">
        <v>109</v>
      </c>
      <c r="C3" s="253">
        <v>18</v>
      </c>
      <c r="D3" s="279"/>
      <c r="E3" s="3"/>
      <c r="F3" s="3"/>
      <c r="G3" s="3"/>
      <c r="H3" s="279"/>
      <c r="I3" s="3"/>
      <c r="J3" s="3"/>
      <c r="K3" s="3"/>
      <c r="L3" s="3"/>
      <c r="M3" s="3"/>
      <c r="N3" s="38"/>
      <c r="O3" s="41">
        <f>SUM(C3:N3)</f>
        <v>18</v>
      </c>
    </row>
    <row r="4" spans="1:15" x14ac:dyDescent="0.25">
      <c r="A4" s="10" t="s">
        <v>8</v>
      </c>
      <c r="B4" s="45" t="s">
        <v>110</v>
      </c>
      <c r="C4" s="254">
        <v>118</v>
      </c>
      <c r="D4" s="280"/>
      <c r="E4" s="4"/>
      <c r="F4" s="4"/>
      <c r="G4" s="4"/>
      <c r="H4" s="280"/>
      <c r="I4" s="4"/>
      <c r="J4" s="4"/>
      <c r="K4" s="4"/>
      <c r="L4" s="4"/>
      <c r="M4" s="4"/>
      <c r="N4" s="22"/>
      <c r="O4" s="41">
        <f t="shared" ref="O4:O9" si="0">SUM(C4:N4)</f>
        <v>118</v>
      </c>
    </row>
    <row r="5" spans="1:15" x14ac:dyDescent="0.25">
      <c r="A5" s="10" t="s">
        <v>9</v>
      </c>
      <c r="B5" s="45" t="s">
        <v>111</v>
      </c>
      <c r="C5" s="254">
        <v>0</v>
      </c>
      <c r="D5" s="280"/>
      <c r="E5" s="4"/>
      <c r="F5" s="4"/>
      <c r="G5" s="4"/>
      <c r="H5" s="280"/>
      <c r="I5" s="4"/>
      <c r="J5" s="4"/>
      <c r="K5" s="4"/>
      <c r="L5" s="4"/>
      <c r="M5" s="4"/>
      <c r="N5" s="22"/>
      <c r="O5" s="41">
        <f t="shared" si="0"/>
        <v>0</v>
      </c>
    </row>
    <row r="6" spans="1:15" ht="26.25" x14ac:dyDescent="0.25">
      <c r="A6" s="10" t="s">
        <v>10</v>
      </c>
      <c r="B6" s="46" t="s">
        <v>113</v>
      </c>
      <c r="C6" s="12">
        <v>0</v>
      </c>
      <c r="D6" s="280"/>
      <c r="E6" s="4"/>
      <c r="F6" s="4"/>
      <c r="G6" s="4"/>
      <c r="H6" s="280"/>
      <c r="I6" s="4"/>
      <c r="J6" s="4"/>
      <c r="K6" s="4"/>
      <c r="L6" s="4"/>
      <c r="M6" s="4"/>
      <c r="N6" s="22"/>
      <c r="O6" s="41">
        <f t="shared" si="0"/>
        <v>0</v>
      </c>
    </row>
    <row r="7" spans="1:15" x14ac:dyDescent="0.25">
      <c r="A7" s="10" t="s">
        <v>11</v>
      </c>
      <c r="B7" s="45" t="s">
        <v>112</v>
      </c>
      <c r="C7" s="254">
        <v>0</v>
      </c>
      <c r="D7" s="280"/>
      <c r="E7" s="4"/>
      <c r="F7" s="4"/>
      <c r="G7" s="4"/>
      <c r="H7" s="280"/>
      <c r="I7" s="4"/>
      <c r="J7" s="4"/>
      <c r="K7" s="4"/>
      <c r="L7" s="4"/>
      <c r="M7" s="4"/>
      <c r="N7" s="22"/>
      <c r="O7" s="41">
        <f t="shared" si="0"/>
        <v>0</v>
      </c>
    </row>
    <row r="8" spans="1:15" x14ac:dyDescent="0.25">
      <c r="A8" s="10" t="s">
        <v>12</v>
      </c>
      <c r="B8" s="45" t="s">
        <v>114</v>
      </c>
      <c r="C8" s="254">
        <v>0</v>
      </c>
      <c r="D8" s="280"/>
      <c r="E8" s="4"/>
      <c r="F8" s="4"/>
      <c r="G8" s="4"/>
      <c r="H8" s="280"/>
      <c r="I8" s="4"/>
      <c r="J8" s="4"/>
      <c r="K8" s="4"/>
      <c r="L8" s="4"/>
      <c r="M8" s="4"/>
      <c r="N8" s="22"/>
      <c r="O8" s="41">
        <f t="shared" si="0"/>
        <v>0</v>
      </c>
    </row>
    <row r="9" spans="1:15" ht="15.75" thickBot="1" x14ac:dyDescent="0.3">
      <c r="A9" s="10" t="s">
        <v>13</v>
      </c>
      <c r="B9" s="47" t="s">
        <v>115</v>
      </c>
      <c r="C9" s="255">
        <v>0</v>
      </c>
      <c r="D9" s="276"/>
      <c r="E9" s="39"/>
      <c r="F9" s="39"/>
      <c r="G9" s="39"/>
      <c r="H9" s="276"/>
      <c r="I9" s="39"/>
      <c r="J9" s="39"/>
      <c r="K9" s="39"/>
      <c r="L9" s="39"/>
      <c r="M9" s="39"/>
      <c r="N9" s="40"/>
      <c r="O9" s="42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56">
        <f t="shared" ref="C10:O10" si="1">SUM(C3:C9)</f>
        <v>136</v>
      </c>
      <c r="D10" s="256">
        <f t="shared" si="1"/>
        <v>0</v>
      </c>
      <c r="E10" s="256">
        <f t="shared" si="1"/>
        <v>0</v>
      </c>
      <c r="F10" s="256">
        <f t="shared" si="1"/>
        <v>0</v>
      </c>
      <c r="G10" s="256">
        <f t="shared" si="1"/>
        <v>0</v>
      </c>
      <c r="H10" s="256">
        <f t="shared" si="1"/>
        <v>0</v>
      </c>
      <c r="I10" s="256">
        <f t="shared" si="1"/>
        <v>0</v>
      </c>
      <c r="J10" s="256">
        <f t="shared" si="1"/>
        <v>0</v>
      </c>
      <c r="K10" s="256">
        <f t="shared" si="1"/>
        <v>0</v>
      </c>
      <c r="L10" s="256">
        <f t="shared" si="1"/>
        <v>0</v>
      </c>
      <c r="M10" s="256">
        <f t="shared" si="1"/>
        <v>0</v>
      </c>
      <c r="N10" s="256">
        <f t="shared" si="1"/>
        <v>0</v>
      </c>
      <c r="O10" s="256">
        <f t="shared" si="1"/>
        <v>136</v>
      </c>
    </row>
    <row r="11" spans="1:15" ht="20.100000000000001" customHeight="1" thickBot="1" x14ac:dyDescent="0.3">
      <c r="A11" s="91" t="s">
        <v>149</v>
      </c>
    </row>
    <row r="12" spans="1:15" ht="50.25" thickBot="1" x14ac:dyDescent="0.3">
      <c r="A12" s="59" t="s">
        <v>160</v>
      </c>
      <c r="B12" s="62" t="s">
        <v>0</v>
      </c>
      <c r="C12" s="63" t="s">
        <v>370</v>
      </c>
      <c r="D12" s="64" t="s">
        <v>371</v>
      </c>
      <c r="E12" s="64" t="s">
        <v>372</v>
      </c>
      <c r="F12" s="64" t="s">
        <v>373</v>
      </c>
      <c r="G12" s="64" t="s">
        <v>374</v>
      </c>
      <c r="H12" s="64" t="s">
        <v>375</v>
      </c>
      <c r="I12" s="64" t="s">
        <v>376</v>
      </c>
      <c r="J12" s="64" t="s">
        <v>377</v>
      </c>
      <c r="K12" s="64" t="s">
        <v>378</v>
      </c>
      <c r="L12" s="64" t="s">
        <v>379</v>
      </c>
      <c r="M12" s="64" t="s">
        <v>380</v>
      </c>
      <c r="N12" s="65" t="s">
        <v>381</v>
      </c>
      <c r="O12" s="66" t="s">
        <v>105</v>
      </c>
    </row>
    <row r="13" spans="1:15" ht="15.75" thickBot="1" x14ac:dyDescent="0.3">
      <c r="A13" s="10" t="s">
        <v>19</v>
      </c>
      <c r="B13" s="89" t="s">
        <v>194</v>
      </c>
      <c r="C13" s="84">
        <f t="shared" ref="C13:N13" si="2">SUM(C14:C23)</f>
        <v>5</v>
      </c>
      <c r="D13" s="84">
        <f t="shared" si="2"/>
        <v>0</v>
      </c>
      <c r="E13" s="84">
        <f t="shared" si="2"/>
        <v>0</v>
      </c>
      <c r="F13" s="84">
        <f t="shared" si="2"/>
        <v>0</v>
      </c>
      <c r="G13" s="84">
        <f t="shared" si="2"/>
        <v>0</v>
      </c>
      <c r="H13" s="84">
        <f t="shared" si="2"/>
        <v>0</v>
      </c>
      <c r="I13" s="84">
        <f t="shared" si="2"/>
        <v>0</v>
      </c>
      <c r="J13" s="84">
        <f t="shared" si="2"/>
        <v>0</v>
      </c>
      <c r="K13" s="84">
        <f t="shared" si="2"/>
        <v>0</v>
      </c>
      <c r="L13" s="84">
        <f t="shared" si="2"/>
        <v>0</v>
      </c>
      <c r="M13" s="84">
        <f t="shared" si="2"/>
        <v>0</v>
      </c>
      <c r="N13" s="84">
        <f t="shared" si="2"/>
        <v>0</v>
      </c>
      <c r="O13" s="84">
        <f>SUM(C13:N13)</f>
        <v>5</v>
      </c>
    </row>
    <row r="14" spans="1:15" x14ac:dyDescent="0.25">
      <c r="A14" s="10" t="s">
        <v>20</v>
      </c>
      <c r="B14" s="31" t="s">
        <v>172</v>
      </c>
      <c r="C14" s="253">
        <v>5</v>
      </c>
      <c r="D14" s="3"/>
      <c r="E14" s="3"/>
      <c r="F14" s="3"/>
      <c r="G14" s="279"/>
      <c r="H14" s="3"/>
      <c r="I14" s="3"/>
      <c r="J14" s="3"/>
      <c r="K14" s="3"/>
      <c r="L14" s="3"/>
      <c r="M14" s="3"/>
      <c r="N14" s="73"/>
      <c r="O14" s="67">
        <f>SUM(C14:N14)</f>
        <v>5</v>
      </c>
    </row>
    <row r="15" spans="1:15" x14ac:dyDescent="0.25">
      <c r="A15" s="10" t="s">
        <v>21</v>
      </c>
      <c r="B15" s="29" t="s">
        <v>173</v>
      </c>
      <c r="C15" s="254">
        <v>0</v>
      </c>
      <c r="D15" s="4"/>
      <c r="E15" s="4"/>
      <c r="F15" s="4"/>
      <c r="G15" s="280"/>
      <c r="H15" s="4"/>
      <c r="I15" s="4"/>
      <c r="J15" s="4"/>
      <c r="K15" s="4"/>
      <c r="L15" s="4"/>
      <c r="M15" s="4"/>
      <c r="N15" s="74"/>
      <c r="O15" s="67">
        <f t="shared" ref="O15:O27" si="3">SUM(C15:N15)</f>
        <v>0</v>
      </c>
    </row>
    <row r="16" spans="1:15" x14ac:dyDescent="0.25">
      <c r="A16" s="10" t="s">
        <v>22</v>
      </c>
      <c r="B16" s="29" t="s">
        <v>174</v>
      </c>
      <c r="C16" s="254">
        <v>0</v>
      </c>
      <c r="D16" s="4"/>
      <c r="E16" s="4"/>
      <c r="F16" s="4"/>
      <c r="G16" s="280"/>
      <c r="H16" s="4"/>
      <c r="I16" s="4"/>
      <c r="J16" s="4"/>
      <c r="K16" s="4"/>
      <c r="L16" s="4"/>
      <c r="M16" s="4"/>
      <c r="N16" s="74"/>
      <c r="O16" s="67">
        <f t="shared" si="3"/>
        <v>0</v>
      </c>
    </row>
    <row r="17" spans="1:15" x14ac:dyDescent="0.25">
      <c r="A17" s="10" t="s">
        <v>23</v>
      </c>
      <c r="B17" s="29" t="s">
        <v>175</v>
      </c>
      <c r="C17" s="254">
        <v>0</v>
      </c>
      <c r="D17" s="4"/>
      <c r="E17" s="4"/>
      <c r="F17" s="4"/>
      <c r="G17" s="280"/>
      <c r="H17" s="4"/>
      <c r="I17" s="4"/>
      <c r="J17" s="4"/>
      <c r="K17" s="4"/>
      <c r="L17" s="4"/>
      <c r="M17" s="4"/>
      <c r="N17" s="74"/>
      <c r="O17" s="67">
        <f t="shared" si="3"/>
        <v>0</v>
      </c>
    </row>
    <row r="18" spans="1:15" x14ac:dyDescent="0.25">
      <c r="A18" s="10" t="s">
        <v>24</v>
      </c>
      <c r="B18" s="29" t="s">
        <v>176</v>
      </c>
      <c r="C18" s="254">
        <v>0</v>
      </c>
      <c r="D18" s="4"/>
      <c r="E18" s="4"/>
      <c r="F18" s="4"/>
      <c r="G18" s="280"/>
      <c r="H18" s="4"/>
      <c r="I18" s="4"/>
      <c r="J18" s="4"/>
      <c r="K18" s="4"/>
      <c r="L18" s="4"/>
      <c r="M18" s="4"/>
      <c r="N18" s="74"/>
      <c r="O18" s="67">
        <f t="shared" si="3"/>
        <v>0</v>
      </c>
    </row>
    <row r="19" spans="1:15" x14ac:dyDescent="0.25">
      <c r="A19" s="10" t="s">
        <v>25</v>
      </c>
      <c r="B19" s="29" t="s">
        <v>177</v>
      </c>
      <c r="C19" s="254">
        <v>0</v>
      </c>
      <c r="D19" s="4"/>
      <c r="E19" s="4"/>
      <c r="F19" s="4"/>
      <c r="G19" s="280"/>
      <c r="H19" s="4"/>
      <c r="I19" s="4"/>
      <c r="J19" s="4"/>
      <c r="K19" s="4"/>
      <c r="L19" s="4"/>
      <c r="M19" s="4"/>
      <c r="N19" s="74"/>
      <c r="O19" s="67">
        <f t="shared" si="3"/>
        <v>0</v>
      </c>
    </row>
    <row r="20" spans="1:15" x14ac:dyDescent="0.25">
      <c r="A20" s="10" t="s">
        <v>26</v>
      </c>
      <c r="B20" s="29" t="s">
        <v>178</v>
      </c>
      <c r="C20" s="254">
        <v>0</v>
      </c>
      <c r="D20" s="4"/>
      <c r="E20" s="4"/>
      <c r="F20" s="4"/>
      <c r="G20" s="280"/>
      <c r="H20" s="4"/>
      <c r="I20" s="4"/>
      <c r="J20" s="4"/>
      <c r="K20" s="4"/>
      <c r="L20" s="4"/>
      <c r="M20" s="4"/>
      <c r="N20" s="74"/>
      <c r="O20" s="67">
        <f t="shared" si="3"/>
        <v>0</v>
      </c>
    </row>
    <row r="21" spans="1:15" x14ac:dyDescent="0.25">
      <c r="A21" s="10" t="s">
        <v>27</v>
      </c>
      <c r="B21" s="29" t="s">
        <v>179</v>
      </c>
      <c r="C21" s="254">
        <v>0</v>
      </c>
      <c r="D21" s="4"/>
      <c r="E21" s="4"/>
      <c r="F21" s="4"/>
      <c r="G21" s="280"/>
      <c r="H21" s="4"/>
      <c r="I21" s="4"/>
      <c r="J21" s="4"/>
      <c r="K21" s="4"/>
      <c r="L21" s="4"/>
      <c r="M21" s="4"/>
      <c r="N21" s="74"/>
      <c r="O21" s="67">
        <f t="shared" si="3"/>
        <v>0</v>
      </c>
    </row>
    <row r="22" spans="1:15" x14ac:dyDescent="0.25">
      <c r="A22" s="10" t="s">
        <v>28</v>
      </c>
      <c r="B22" s="29" t="s">
        <v>180</v>
      </c>
      <c r="C22" s="254">
        <v>0</v>
      </c>
      <c r="D22" s="4"/>
      <c r="E22" s="4"/>
      <c r="F22" s="4"/>
      <c r="G22" s="280"/>
      <c r="H22" s="4"/>
      <c r="I22" s="4"/>
      <c r="J22" s="4"/>
      <c r="K22" s="4"/>
      <c r="L22" s="4"/>
      <c r="M22" s="4"/>
      <c r="N22" s="74"/>
      <c r="O22" s="67">
        <f t="shared" si="3"/>
        <v>0</v>
      </c>
    </row>
    <row r="23" spans="1:15" ht="15.75" thickBot="1" x14ac:dyDescent="0.3">
      <c r="A23" s="10" t="s">
        <v>29</v>
      </c>
      <c r="B23" s="98" t="s">
        <v>181</v>
      </c>
      <c r="C23" s="257">
        <v>0</v>
      </c>
      <c r="D23" s="39"/>
      <c r="E23" s="39"/>
      <c r="F23" s="39"/>
      <c r="G23" s="276"/>
      <c r="H23" s="39"/>
      <c r="I23" s="39"/>
      <c r="J23" s="39"/>
      <c r="K23" s="39"/>
      <c r="L23" s="39"/>
      <c r="M23" s="39"/>
      <c r="N23" s="75"/>
      <c r="O23" s="61">
        <f t="shared" si="3"/>
        <v>0</v>
      </c>
    </row>
    <row r="24" spans="1:15" ht="15.75" thickBot="1" x14ac:dyDescent="0.3">
      <c r="A24" s="10" t="s">
        <v>30</v>
      </c>
      <c r="B24" s="99" t="s">
        <v>153</v>
      </c>
      <c r="C24" s="258">
        <v>140</v>
      </c>
      <c r="D24" s="76"/>
      <c r="E24" s="76"/>
      <c r="F24" s="76"/>
      <c r="G24" s="374"/>
      <c r="H24" s="76"/>
      <c r="I24" s="76"/>
      <c r="J24" s="76"/>
      <c r="K24" s="76"/>
      <c r="L24" s="76"/>
      <c r="M24" s="76"/>
      <c r="N24" s="77"/>
      <c r="O24" s="69">
        <f t="shared" si="3"/>
        <v>140</v>
      </c>
    </row>
    <row r="25" spans="1:15" ht="15.75" thickBot="1" x14ac:dyDescent="0.3">
      <c r="A25" s="10" t="s">
        <v>31</v>
      </c>
      <c r="B25" s="100" t="s">
        <v>154</v>
      </c>
      <c r="C25" s="259">
        <v>26</v>
      </c>
      <c r="D25" s="76"/>
      <c r="E25" s="76"/>
      <c r="F25" s="76"/>
      <c r="G25" s="374"/>
      <c r="H25" s="76"/>
      <c r="I25" s="76"/>
      <c r="J25" s="76"/>
      <c r="K25" s="76"/>
      <c r="L25" s="76"/>
      <c r="M25" s="76"/>
      <c r="N25" s="77"/>
      <c r="O25" s="69">
        <f t="shared" si="3"/>
        <v>26</v>
      </c>
    </row>
    <row r="26" spans="1:15" ht="15.75" thickBot="1" x14ac:dyDescent="0.3">
      <c r="A26" s="10" t="s">
        <v>32</v>
      </c>
      <c r="B26" s="100" t="s">
        <v>150</v>
      </c>
      <c r="C26" s="259">
        <v>1</v>
      </c>
      <c r="D26" s="76"/>
      <c r="E26" s="76"/>
      <c r="F26" s="76"/>
      <c r="G26" s="374"/>
      <c r="H26" s="76"/>
      <c r="I26" s="76"/>
      <c r="J26" s="76"/>
      <c r="K26" s="76"/>
      <c r="L26" s="76"/>
      <c r="M26" s="76"/>
      <c r="N26" s="77"/>
      <c r="O26" s="69">
        <f t="shared" si="3"/>
        <v>1</v>
      </c>
    </row>
    <row r="27" spans="1:15" ht="15.75" thickBot="1" x14ac:dyDescent="0.3">
      <c r="A27" s="10" t="s">
        <v>33</v>
      </c>
      <c r="B27" s="100" t="s">
        <v>151</v>
      </c>
      <c r="C27" s="259">
        <v>74</v>
      </c>
      <c r="D27" s="76"/>
      <c r="E27" s="76"/>
      <c r="F27" s="76"/>
      <c r="G27" s="374"/>
      <c r="H27" s="76"/>
      <c r="I27" s="76"/>
      <c r="J27" s="76"/>
      <c r="K27" s="76"/>
      <c r="L27" s="76"/>
      <c r="M27" s="76"/>
      <c r="N27" s="77"/>
      <c r="O27" s="69">
        <f t="shared" si="3"/>
        <v>74</v>
      </c>
    </row>
    <row r="28" spans="1:15" ht="26.25" x14ac:dyDescent="0.25">
      <c r="A28" s="10" t="s">
        <v>34</v>
      </c>
      <c r="B28" s="87" t="s">
        <v>195</v>
      </c>
      <c r="C28" s="284">
        <f t="shared" ref="C28:D28" si="4">C27-C29</f>
        <v>7</v>
      </c>
      <c r="D28" s="284">
        <f t="shared" si="4"/>
        <v>0</v>
      </c>
      <c r="E28" s="284">
        <f>E27-E29</f>
        <v>0</v>
      </c>
      <c r="F28" s="284">
        <f t="shared" ref="F28:N28" si="5">F27-F29</f>
        <v>0</v>
      </c>
      <c r="G28" s="284">
        <f t="shared" si="5"/>
        <v>0</v>
      </c>
      <c r="H28" s="284">
        <f t="shared" si="5"/>
        <v>0</v>
      </c>
      <c r="I28" s="284">
        <f t="shared" si="5"/>
        <v>0</v>
      </c>
      <c r="J28" s="284">
        <f t="shared" si="5"/>
        <v>0</v>
      </c>
      <c r="K28" s="284">
        <f t="shared" si="5"/>
        <v>0</v>
      </c>
      <c r="L28" s="284">
        <f t="shared" si="5"/>
        <v>0</v>
      </c>
      <c r="M28" s="297">
        <f t="shared" si="5"/>
        <v>0</v>
      </c>
      <c r="N28" s="284">
        <f t="shared" si="5"/>
        <v>0</v>
      </c>
      <c r="O28" s="68">
        <f>SUM(C28:N28)</f>
        <v>7</v>
      </c>
    </row>
    <row r="29" spans="1:15" ht="26.25" x14ac:dyDescent="0.25">
      <c r="A29" s="10" t="s">
        <v>35</v>
      </c>
      <c r="B29" s="46" t="s">
        <v>196</v>
      </c>
      <c r="C29" s="260">
        <v>67</v>
      </c>
      <c r="D29" s="290"/>
      <c r="E29" s="290"/>
      <c r="F29" s="285"/>
      <c r="G29" s="285"/>
      <c r="H29" s="285"/>
      <c r="I29" s="285"/>
      <c r="J29" s="285"/>
      <c r="K29" s="285"/>
      <c r="L29" s="285"/>
      <c r="M29" s="60"/>
      <c r="N29" s="319"/>
      <c r="O29" s="68">
        <f t="shared" ref="O29:O31" si="6">SUM(C29:N29)</f>
        <v>67</v>
      </c>
    </row>
    <row r="30" spans="1:15" x14ac:dyDescent="0.25">
      <c r="A30" s="10" t="s">
        <v>36</v>
      </c>
      <c r="B30" s="45" t="s">
        <v>182</v>
      </c>
      <c r="C30" s="260">
        <v>7</v>
      </c>
      <c r="D30" s="285"/>
      <c r="E30" s="285"/>
      <c r="F30" s="285"/>
      <c r="G30" s="285"/>
      <c r="H30" s="285"/>
      <c r="I30" s="285"/>
      <c r="J30" s="285"/>
      <c r="K30" s="285"/>
      <c r="L30" s="285"/>
      <c r="M30" s="60"/>
      <c r="N30" s="319"/>
      <c r="O30" s="68">
        <f t="shared" si="6"/>
        <v>7</v>
      </c>
    </row>
    <row r="31" spans="1:15" ht="15.75" thickBot="1" x14ac:dyDescent="0.3">
      <c r="A31" s="10" t="s">
        <v>37</v>
      </c>
      <c r="B31" s="101" t="s">
        <v>183</v>
      </c>
      <c r="C31" s="286">
        <f t="shared" ref="C31:D31" si="7">C27-C30</f>
        <v>67</v>
      </c>
      <c r="D31" s="286">
        <f t="shared" si="7"/>
        <v>0</v>
      </c>
      <c r="E31" s="286">
        <f>E27-E30</f>
        <v>0</v>
      </c>
      <c r="F31" s="286">
        <f t="shared" ref="F31:N31" si="8">F27-F30</f>
        <v>0</v>
      </c>
      <c r="G31" s="286">
        <f t="shared" si="8"/>
        <v>0</v>
      </c>
      <c r="H31" s="286">
        <f t="shared" si="8"/>
        <v>0</v>
      </c>
      <c r="I31" s="286">
        <f t="shared" si="8"/>
        <v>0</v>
      </c>
      <c r="J31" s="286">
        <f t="shared" si="8"/>
        <v>0</v>
      </c>
      <c r="K31" s="286">
        <f t="shared" si="8"/>
        <v>0</v>
      </c>
      <c r="L31" s="286">
        <f t="shared" si="8"/>
        <v>0</v>
      </c>
      <c r="M31" s="71">
        <f t="shared" si="8"/>
        <v>0</v>
      </c>
      <c r="N31" s="286">
        <f t="shared" si="8"/>
        <v>0</v>
      </c>
      <c r="O31" s="61">
        <f t="shared" si="6"/>
        <v>67</v>
      </c>
    </row>
    <row r="32" spans="1:15" ht="15.75" thickBot="1" x14ac:dyDescent="0.3">
      <c r="A32" s="10" t="s">
        <v>46</v>
      </c>
      <c r="B32" s="89" t="s">
        <v>152</v>
      </c>
      <c r="C32" s="261">
        <f t="shared" ref="C32:N32" si="9">C33+C36+C37</f>
        <v>148</v>
      </c>
      <c r="D32" s="261">
        <f t="shared" si="9"/>
        <v>0</v>
      </c>
      <c r="E32" s="261">
        <f t="shared" si="9"/>
        <v>0</v>
      </c>
      <c r="F32" s="261">
        <f t="shared" si="9"/>
        <v>0</v>
      </c>
      <c r="G32" s="261">
        <f t="shared" si="9"/>
        <v>0</v>
      </c>
      <c r="H32" s="261">
        <f t="shared" si="9"/>
        <v>0</v>
      </c>
      <c r="I32" s="261">
        <f t="shared" si="9"/>
        <v>0</v>
      </c>
      <c r="J32" s="261">
        <f t="shared" si="9"/>
        <v>0</v>
      </c>
      <c r="K32" s="261">
        <f t="shared" si="9"/>
        <v>0</v>
      </c>
      <c r="L32" s="381">
        <f t="shared" si="9"/>
        <v>0</v>
      </c>
      <c r="M32" s="261">
        <f t="shared" si="9"/>
        <v>0</v>
      </c>
      <c r="N32" s="261">
        <f t="shared" si="9"/>
        <v>0</v>
      </c>
      <c r="O32" s="84">
        <f>SUM(C32:N32)</f>
        <v>148</v>
      </c>
    </row>
    <row r="33" spans="1:15" ht="15.75" thickBot="1" x14ac:dyDescent="0.3">
      <c r="A33" s="10" t="s">
        <v>47</v>
      </c>
      <c r="B33" s="102" t="s">
        <v>184</v>
      </c>
      <c r="C33" s="262">
        <v>141</v>
      </c>
      <c r="D33" s="281"/>
      <c r="E33" s="281"/>
      <c r="F33" s="281"/>
      <c r="G33" s="370"/>
      <c r="H33" s="281"/>
      <c r="I33" s="281"/>
      <c r="J33" s="281"/>
      <c r="K33" s="281"/>
      <c r="L33" s="281"/>
      <c r="M33" s="370"/>
      <c r="N33" s="312"/>
      <c r="O33" s="78">
        <f>SUM(C33:N33)</f>
        <v>141</v>
      </c>
    </row>
    <row r="34" spans="1:15" ht="25.5" thickTop="1" x14ac:dyDescent="0.25">
      <c r="A34" s="10" t="s">
        <v>48</v>
      </c>
      <c r="B34" s="103" t="s">
        <v>185</v>
      </c>
      <c r="C34" s="368">
        <f>C33-C35</f>
        <v>74</v>
      </c>
      <c r="D34" s="368">
        <f t="shared" ref="D34:N34" si="10">D33-D35</f>
        <v>0</v>
      </c>
      <c r="E34" s="368">
        <f t="shared" si="10"/>
        <v>0</v>
      </c>
      <c r="F34" s="368">
        <f t="shared" si="10"/>
        <v>0</v>
      </c>
      <c r="G34" s="253">
        <f t="shared" si="10"/>
        <v>0</v>
      </c>
      <c r="H34" s="368">
        <f t="shared" si="10"/>
        <v>0</v>
      </c>
      <c r="I34" s="368">
        <f t="shared" si="10"/>
        <v>0</v>
      </c>
      <c r="J34" s="368">
        <f t="shared" si="10"/>
        <v>0</v>
      </c>
      <c r="K34" s="368">
        <f t="shared" si="10"/>
        <v>0</v>
      </c>
      <c r="L34" s="368">
        <f t="shared" si="10"/>
        <v>0</v>
      </c>
      <c r="M34" s="253">
        <f t="shared" si="10"/>
        <v>0</v>
      </c>
      <c r="N34" s="368">
        <f t="shared" si="10"/>
        <v>0</v>
      </c>
      <c r="O34" s="23">
        <f t="shared" ref="O34:O40" si="11">SUM(C34:N34)</f>
        <v>74</v>
      </c>
    </row>
    <row r="35" spans="1:15" ht="25.5" thickBot="1" x14ac:dyDescent="0.3">
      <c r="A35" s="10" t="s">
        <v>49</v>
      </c>
      <c r="B35" s="104" t="s">
        <v>186</v>
      </c>
      <c r="C35" s="378">
        <v>67</v>
      </c>
      <c r="D35" s="293"/>
      <c r="E35" s="293"/>
      <c r="F35" s="293"/>
      <c r="G35" s="371"/>
      <c r="H35" s="293"/>
      <c r="I35" s="293"/>
      <c r="J35" s="293"/>
      <c r="K35" s="293"/>
      <c r="L35" s="293"/>
      <c r="M35" s="371"/>
      <c r="N35" s="314"/>
      <c r="O35" s="85">
        <f t="shared" si="11"/>
        <v>67</v>
      </c>
    </row>
    <row r="36" spans="1:15" ht="16.5" thickTop="1" thickBot="1" x14ac:dyDescent="0.3">
      <c r="A36" s="10" t="s">
        <v>50</v>
      </c>
      <c r="B36" s="105" t="s">
        <v>187</v>
      </c>
      <c r="C36" s="263">
        <v>7</v>
      </c>
      <c r="D36" s="282"/>
      <c r="E36" s="282"/>
      <c r="F36" s="282"/>
      <c r="G36" s="372"/>
      <c r="H36" s="282"/>
      <c r="I36" s="282"/>
      <c r="J36" s="282"/>
      <c r="K36" s="282"/>
      <c r="L36" s="282"/>
      <c r="M36" s="372"/>
      <c r="N36" s="315"/>
      <c r="O36" s="80">
        <f t="shared" si="11"/>
        <v>7</v>
      </c>
    </row>
    <row r="37" spans="1:15" ht="16.5" thickTop="1" thickBot="1" x14ac:dyDescent="0.3">
      <c r="A37" s="10" t="s">
        <v>51</v>
      </c>
      <c r="B37" s="106" t="s">
        <v>188</v>
      </c>
      <c r="C37" s="316">
        <v>0</v>
      </c>
      <c r="D37" s="316">
        <f>SUM(D38:D40)</f>
        <v>0</v>
      </c>
      <c r="E37" s="316">
        <f t="shared" ref="C37:N37" si="12">SUM(E38:E40)</f>
        <v>0</v>
      </c>
      <c r="F37" s="316">
        <f t="shared" si="12"/>
        <v>0</v>
      </c>
      <c r="G37" s="373">
        <f t="shared" si="12"/>
        <v>0</v>
      </c>
      <c r="H37" s="316">
        <f t="shared" si="12"/>
        <v>0</v>
      </c>
      <c r="I37" s="316">
        <f t="shared" si="12"/>
        <v>0</v>
      </c>
      <c r="J37" s="316">
        <f t="shared" si="12"/>
        <v>0</v>
      </c>
      <c r="K37" s="316">
        <f t="shared" si="12"/>
        <v>0</v>
      </c>
      <c r="L37" s="316">
        <f t="shared" si="12"/>
        <v>0</v>
      </c>
      <c r="M37" s="373">
        <f t="shared" si="12"/>
        <v>0</v>
      </c>
      <c r="N37" s="316">
        <f t="shared" si="12"/>
        <v>0</v>
      </c>
      <c r="O37" s="79">
        <f t="shared" si="11"/>
        <v>0</v>
      </c>
    </row>
    <row r="38" spans="1:15" ht="15.75" thickTop="1" x14ac:dyDescent="0.25">
      <c r="A38" s="10" t="s">
        <v>52</v>
      </c>
      <c r="B38" s="31" t="s">
        <v>189</v>
      </c>
      <c r="C38" s="253">
        <v>0</v>
      </c>
      <c r="D38" s="279"/>
      <c r="E38" s="279"/>
      <c r="F38" s="279"/>
      <c r="G38" s="3"/>
      <c r="H38" s="279"/>
      <c r="I38" s="279"/>
      <c r="J38" s="279"/>
      <c r="K38" s="279"/>
      <c r="L38" s="279"/>
      <c r="M38" s="3"/>
      <c r="N38" s="313"/>
      <c r="O38" s="23">
        <f t="shared" si="11"/>
        <v>0</v>
      </c>
    </row>
    <row r="39" spans="1:15" x14ac:dyDescent="0.25">
      <c r="A39" s="10" t="s">
        <v>53</v>
      </c>
      <c r="B39" s="29" t="s">
        <v>190</v>
      </c>
      <c r="C39" s="254">
        <v>0</v>
      </c>
      <c r="D39" s="280"/>
      <c r="E39" s="280"/>
      <c r="F39" s="280"/>
      <c r="G39" s="4"/>
      <c r="H39" s="280"/>
      <c r="I39" s="280"/>
      <c r="J39" s="280"/>
      <c r="K39" s="280"/>
      <c r="L39" s="280"/>
      <c r="M39" s="4"/>
      <c r="N39" s="317"/>
      <c r="O39" s="23">
        <f t="shared" si="11"/>
        <v>0</v>
      </c>
    </row>
    <row r="40" spans="1:15" ht="15.75" thickBot="1" x14ac:dyDescent="0.3">
      <c r="A40" s="10" t="s">
        <v>54</v>
      </c>
      <c r="B40" s="107" t="s">
        <v>191</v>
      </c>
      <c r="C40" s="255">
        <v>0</v>
      </c>
      <c r="D40" s="276"/>
      <c r="E40" s="276"/>
      <c r="F40" s="276"/>
      <c r="G40" s="39"/>
      <c r="H40" s="276"/>
      <c r="I40" s="276"/>
      <c r="J40" s="276"/>
      <c r="K40" s="276"/>
      <c r="L40" s="276"/>
      <c r="M40" s="39"/>
      <c r="N40" s="311"/>
      <c r="O40" s="82">
        <f t="shared" si="11"/>
        <v>0</v>
      </c>
    </row>
    <row r="41" spans="1:15" ht="30.75" thickBot="1" x14ac:dyDescent="0.3">
      <c r="A41" s="10" t="s">
        <v>55</v>
      </c>
      <c r="B41" s="90" t="s">
        <v>192</v>
      </c>
      <c r="C41" s="261">
        <f t="shared" ref="C41:N41" si="13">SUM(C42:C43)</f>
        <v>213</v>
      </c>
      <c r="D41" s="261">
        <f t="shared" si="13"/>
        <v>0</v>
      </c>
      <c r="E41" s="261">
        <f t="shared" si="13"/>
        <v>0</v>
      </c>
      <c r="F41" s="261">
        <f t="shared" si="13"/>
        <v>0</v>
      </c>
      <c r="G41" s="261">
        <f t="shared" si="13"/>
        <v>0</v>
      </c>
      <c r="H41" s="261">
        <f t="shared" si="13"/>
        <v>0</v>
      </c>
      <c r="I41" s="261">
        <f t="shared" si="13"/>
        <v>0</v>
      </c>
      <c r="J41" s="261">
        <f t="shared" si="13"/>
        <v>0</v>
      </c>
      <c r="K41" s="261">
        <f t="shared" si="13"/>
        <v>0</v>
      </c>
      <c r="L41" s="261">
        <f t="shared" si="13"/>
        <v>0</v>
      </c>
      <c r="M41" s="261">
        <f t="shared" si="13"/>
        <v>0</v>
      </c>
      <c r="N41" s="261">
        <f t="shared" si="13"/>
        <v>0</v>
      </c>
      <c r="O41" s="84">
        <f>SUM(C41:N41)</f>
        <v>213</v>
      </c>
    </row>
    <row r="42" spans="1:15" ht="26.25" x14ac:dyDescent="0.25">
      <c r="A42" s="10" t="s">
        <v>56</v>
      </c>
      <c r="B42" s="87" t="s">
        <v>197</v>
      </c>
      <c r="C42" s="297">
        <v>52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86"/>
      <c r="O42" s="68">
        <f t="shared" ref="O42:O46" si="14">SUM(C42:N42)</f>
        <v>52</v>
      </c>
    </row>
    <row r="43" spans="1:15" ht="27" thickBot="1" x14ac:dyDescent="0.3">
      <c r="A43" s="10" t="s">
        <v>57</v>
      </c>
      <c r="B43" s="88" t="s">
        <v>198</v>
      </c>
      <c r="C43" s="71">
        <v>161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83"/>
      <c r="O43" s="81">
        <f t="shared" si="14"/>
        <v>161</v>
      </c>
    </row>
    <row r="44" spans="1:15" ht="45.75" thickBot="1" x14ac:dyDescent="0.3">
      <c r="A44" s="10" t="s">
        <v>58</v>
      </c>
      <c r="B44" s="90" t="s">
        <v>193</v>
      </c>
      <c r="C44" s="261">
        <f t="shared" ref="C44:N44" si="15">SUM(C45:C46)</f>
        <v>0</v>
      </c>
      <c r="D44" s="261">
        <f t="shared" si="15"/>
        <v>0</v>
      </c>
      <c r="E44" s="261">
        <f t="shared" si="15"/>
        <v>0</v>
      </c>
      <c r="F44" s="261">
        <f t="shared" si="15"/>
        <v>0</v>
      </c>
      <c r="G44" s="261">
        <f t="shared" si="15"/>
        <v>0</v>
      </c>
      <c r="H44" s="261">
        <f t="shared" si="15"/>
        <v>0</v>
      </c>
      <c r="I44" s="261">
        <f t="shared" si="15"/>
        <v>0</v>
      </c>
      <c r="J44" s="261">
        <f t="shared" si="15"/>
        <v>0</v>
      </c>
      <c r="K44" s="261">
        <f t="shared" si="15"/>
        <v>0</v>
      </c>
      <c r="L44" s="261">
        <f t="shared" si="15"/>
        <v>0</v>
      </c>
      <c r="M44" s="261">
        <f t="shared" si="15"/>
        <v>0</v>
      </c>
      <c r="N44" s="261">
        <f t="shared" si="15"/>
        <v>0</v>
      </c>
      <c r="O44" s="84">
        <f>SUM(C44:N44)</f>
        <v>0</v>
      </c>
    </row>
    <row r="45" spans="1:15" ht="26.25" x14ac:dyDescent="0.25">
      <c r="A45" s="10" t="s">
        <v>59</v>
      </c>
      <c r="B45" s="87" t="s">
        <v>199</v>
      </c>
      <c r="C45" s="297">
        <v>0</v>
      </c>
      <c r="D45" s="70"/>
      <c r="E45" s="70"/>
      <c r="F45" s="70"/>
      <c r="G45" s="70"/>
      <c r="H45" s="298"/>
      <c r="I45" s="70"/>
      <c r="J45" s="70"/>
      <c r="K45" s="70"/>
      <c r="L45" s="70"/>
      <c r="M45" s="70"/>
      <c r="N45" s="70"/>
      <c r="O45" s="68">
        <f>SUM(C45:N45)</f>
        <v>0</v>
      </c>
    </row>
    <row r="46" spans="1:15" ht="27" thickBot="1" x14ac:dyDescent="0.3">
      <c r="A46" s="10" t="s">
        <v>60</v>
      </c>
      <c r="B46" s="108" t="s">
        <v>200</v>
      </c>
      <c r="C46" s="296">
        <v>0</v>
      </c>
      <c r="D46" s="93"/>
      <c r="E46" s="93"/>
      <c r="F46" s="93"/>
      <c r="G46" s="93"/>
      <c r="H46" s="288"/>
      <c r="I46" s="93"/>
      <c r="J46" s="93"/>
      <c r="K46" s="93"/>
      <c r="L46" s="93"/>
      <c r="M46" s="93"/>
      <c r="N46" s="93"/>
      <c r="O46" s="61">
        <f t="shared" si="14"/>
        <v>0</v>
      </c>
    </row>
    <row r="47" spans="1:15" ht="20.100000000000001" customHeight="1" thickBot="1" x14ac:dyDescent="0.3">
      <c r="A47" s="20" t="s">
        <v>201</v>
      </c>
      <c r="B47" s="17"/>
      <c r="C47" s="17"/>
    </row>
    <row r="48" spans="1:15" ht="50.25" thickBot="1" x14ac:dyDescent="0.3">
      <c r="A48" s="59" t="s">
        <v>160</v>
      </c>
      <c r="B48" s="96" t="s">
        <v>0</v>
      </c>
      <c r="C48" s="97" t="s">
        <v>370</v>
      </c>
      <c r="D48" s="97" t="s">
        <v>371</v>
      </c>
      <c r="E48" s="97" t="s">
        <v>372</v>
      </c>
      <c r="F48" s="97" t="s">
        <v>373</v>
      </c>
      <c r="G48" s="97" t="s">
        <v>374</v>
      </c>
      <c r="H48" s="97" t="s">
        <v>375</v>
      </c>
      <c r="I48" s="97" t="s">
        <v>376</v>
      </c>
      <c r="J48" s="97" t="s">
        <v>377</v>
      </c>
      <c r="K48" s="97" t="s">
        <v>378</v>
      </c>
      <c r="L48" s="97" t="s">
        <v>379</v>
      </c>
      <c r="M48" s="97" t="s">
        <v>380</v>
      </c>
      <c r="N48" s="97" t="s">
        <v>381</v>
      </c>
      <c r="O48" s="95" t="s">
        <v>105</v>
      </c>
    </row>
    <row r="49" spans="1:15" x14ac:dyDescent="0.25">
      <c r="A49" s="10" t="s">
        <v>61</v>
      </c>
      <c r="B49" s="109" t="s">
        <v>202</v>
      </c>
      <c r="C49" s="252">
        <v>52</v>
      </c>
      <c r="D49" s="70"/>
      <c r="E49" s="70"/>
      <c r="F49" s="298"/>
      <c r="G49" s="298"/>
      <c r="H49" s="298"/>
      <c r="I49" s="70"/>
      <c r="J49" s="70"/>
      <c r="K49" s="70"/>
      <c r="L49" s="70"/>
      <c r="M49" s="70"/>
      <c r="N49" s="70"/>
      <c r="O49" s="68">
        <f>SUM(C49:N49)</f>
        <v>52</v>
      </c>
    </row>
    <row r="50" spans="1:15" ht="15.75" thickBot="1" x14ac:dyDescent="0.3">
      <c r="A50" s="10" t="s">
        <v>62</v>
      </c>
      <c r="B50" s="47" t="s">
        <v>203</v>
      </c>
      <c r="C50" s="264">
        <v>77</v>
      </c>
      <c r="D50" s="93"/>
      <c r="E50" s="93"/>
      <c r="F50" s="288"/>
      <c r="G50" s="288"/>
      <c r="H50" s="288"/>
      <c r="I50" s="93"/>
      <c r="J50" s="93"/>
      <c r="K50" s="93"/>
      <c r="L50" s="93"/>
      <c r="M50" s="93"/>
      <c r="N50" s="93"/>
      <c r="O50" s="61">
        <f>SUM(C50:N50)</f>
        <v>77</v>
      </c>
    </row>
    <row r="51" spans="1:15" ht="20.100000000000001" customHeight="1" thickBot="1" x14ac:dyDescent="0.3">
      <c r="A51" s="20" t="s">
        <v>204</v>
      </c>
      <c r="C51" s="17"/>
    </row>
    <row r="52" spans="1:15" ht="50.25" thickBot="1" x14ac:dyDescent="0.3">
      <c r="A52" s="59" t="s">
        <v>160</v>
      </c>
      <c r="B52" s="110" t="s">
        <v>0</v>
      </c>
      <c r="C52" s="111" t="s">
        <v>370</v>
      </c>
      <c r="D52" s="97" t="s">
        <v>371</v>
      </c>
      <c r="E52" s="64" t="s">
        <v>372</v>
      </c>
      <c r="F52" s="97" t="s">
        <v>373</v>
      </c>
      <c r="G52" s="97" t="s">
        <v>374</v>
      </c>
      <c r="H52" s="97" t="s">
        <v>375</v>
      </c>
      <c r="I52" s="97" t="s">
        <v>376</v>
      </c>
      <c r="J52" s="97" t="s">
        <v>377</v>
      </c>
      <c r="K52" s="97" t="s">
        <v>378</v>
      </c>
      <c r="L52" s="97" t="s">
        <v>379</v>
      </c>
      <c r="M52" s="97" t="s">
        <v>380</v>
      </c>
      <c r="N52" s="97" t="s">
        <v>381</v>
      </c>
      <c r="O52" s="95" t="s">
        <v>105</v>
      </c>
    </row>
    <row r="53" spans="1:15" x14ac:dyDescent="0.25">
      <c r="A53" s="10" t="s">
        <v>63</v>
      </c>
      <c r="B53" s="109" t="s">
        <v>205</v>
      </c>
      <c r="C53" s="252">
        <v>0</v>
      </c>
      <c r="D53" s="70"/>
      <c r="E53" s="70"/>
      <c r="F53" s="70"/>
      <c r="G53" s="70"/>
      <c r="H53" s="298"/>
      <c r="I53" s="70"/>
      <c r="J53" s="70"/>
      <c r="K53" s="70"/>
      <c r="L53" s="70"/>
      <c r="M53" s="70"/>
      <c r="N53" s="70"/>
      <c r="O53" s="68">
        <f>SUM(C53:N53)</f>
        <v>0</v>
      </c>
    </row>
    <row r="54" spans="1:15" x14ac:dyDescent="0.25">
      <c r="A54" s="10" t="s">
        <v>64</v>
      </c>
      <c r="B54" s="45" t="s">
        <v>206</v>
      </c>
      <c r="C54" s="260">
        <v>0</v>
      </c>
      <c r="D54" s="60"/>
      <c r="E54" s="60"/>
      <c r="F54" s="60"/>
      <c r="G54" s="60"/>
      <c r="H54" s="285"/>
      <c r="I54" s="60"/>
      <c r="J54" s="60"/>
      <c r="K54" s="60"/>
      <c r="L54" s="60"/>
      <c r="M54" s="60"/>
      <c r="N54" s="60"/>
      <c r="O54" s="68">
        <f>SUM(C54:N54)</f>
        <v>0</v>
      </c>
    </row>
    <row r="55" spans="1:15" ht="15" customHeight="1" thickBot="1" x14ac:dyDescent="0.3">
      <c r="A55" s="10" t="s">
        <v>65</v>
      </c>
      <c r="B55" s="61" t="s">
        <v>207</v>
      </c>
      <c r="C55" s="264">
        <v>0</v>
      </c>
      <c r="D55" s="93"/>
      <c r="E55" s="93"/>
      <c r="F55" s="93"/>
      <c r="G55" s="93"/>
      <c r="H55" s="288"/>
      <c r="I55" s="93"/>
      <c r="J55" s="93"/>
      <c r="K55" s="93"/>
      <c r="L55" s="93"/>
      <c r="M55" s="93"/>
      <c r="N55" s="93"/>
      <c r="O55" s="61">
        <f>SUM(C55:N55)</f>
        <v>0</v>
      </c>
    </row>
    <row r="56" spans="1:15" s="92" customFormat="1" ht="20.100000000000001" customHeight="1" thickBot="1" x14ac:dyDescent="0.25">
      <c r="A56" s="120" t="s">
        <v>208</v>
      </c>
      <c r="C56" s="120"/>
    </row>
    <row r="57" spans="1:15" ht="50.25" thickBot="1" x14ac:dyDescent="0.3">
      <c r="A57" s="112" t="s">
        <v>160</v>
      </c>
      <c r="B57" s="113" t="s">
        <v>0</v>
      </c>
      <c r="C57" s="111" t="s">
        <v>370</v>
      </c>
      <c r="D57" s="97" t="s">
        <v>371</v>
      </c>
      <c r="E57" s="64" t="s">
        <v>372</v>
      </c>
      <c r="F57" s="97" t="s">
        <v>373</v>
      </c>
      <c r="G57" s="97" t="s">
        <v>374</v>
      </c>
      <c r="H57" s="97" t="s">
        <v>375</v>
      </c>
      <c r="I57" s="97" t="s">
        <v>376</v>
      </c>
      <c r="J57" s="97" t="s">
        <v>377</v>
      </c>
      <c r="K57" s="97" t="s">
        <v>378</v>
      </c>
      <c r="L57" s="97" t="s">
        <v>379</v>
      </c>
      <c r="M57" s="97" t="s">
        <v>380</v>
      </c>
      <c r="N57" s="97" t="s">
        <v>381</v>
      </c>
      <c r="O57" s="66" t="s">
        <v>105</v>
      </c>
    </row>
    <row r="58" spans="1:15" ht="26.25" x14ac:dyDescent="0.25">
      <c r="A58" s="119" t="s">
        <v>76</v>
      </c>
      <c r="B58" s="118" t="s">
        <v>209</v>
      </c>
      <c r="C58" s="252">
        <v>27</v>
      </c>
      <c r="D58" s="289"/>
      <c r="E58" s="289"/>
      <c r="F58" s="289"/>
      <c r="G58" s="289"/>
      <c r="H58" s="289"/>
      <c r="I58" s="289"/>
      <c r="J58" s="289"/>
      <c r="K58" s="289"/>
      <c r="L58" s="289"/>
      <c r="M58" s="70"/>
      <c r="N58" s="114"/>
      <c r="O58" s="115"/>
    </row>
    <row r="59" spans="1:15" ht="15.75" thickBot="1" x14ac:dyDescent="0.3">
      <c r="A59" s="119" t="s">
        <v>87</v>
      </c>
      <c r="B59" s="61" t="s">
        <v>210</v>
      </c>
      <c r="C59" s="265">
        <v>14</v>
      </c>
      <c r="D59" s="93"/>
      <c r="E59" s="93"/>
      <c r="F59" s="93"/>
      <c r="G59" s="93"/>
      <c r="H59" s="93"/>
      <c r="I59" s="93"/>
      <c r="J59" s="93"/>
      <c r="K59" s="379"/>
      <c r="L59" s="93"/>
      <c r="M59" s="93"/>
      <c r="N59" s="117"/>
      <c r="O59" s="61">
        <f>SUM(C59:N59)</f>
        <v>14</v>
      </c>
    </row>
    <row r="60" spans="1:15" ht="20.100000000000001" customHeight="1" thickBot="1" x14ac:dyDescent="0.3">
      <c r="A60" s="43"/>
      <c r="B60" s="20" t="s">
        <v>211</v>
      </c>
      <c r="C60" s="17"/>
    </row>
    <row r="61" spans="1:15" ht="50.25" thickBot="1" x14ac:dyDescent="0.3">
      <c r="A61" s="112" t="s">
        <v>160</v>
      </c>
      <c r="B61" s="113" t="s">
        <v>0</v>
      </c>
      <c r="C61" s="111" t="s">
        <v>370</v>
      </c>
      <c r="D61" s="97" t="s">
        <v>371</v>
      </c>
      <c r="E61" s="64" t="s">
        <v>372</v>
      </c>
      <c r="F61" s="97" t="s">
        <v>373</v>
      </c>
      <c r="G61" s="97" t="s">
        <v>374</v>
      </c>
      <c r="H61" s="97" t="s">
        <v>375</v>
      </c>
      <c r="I61" s="97" t="s">
        <v>376</v>
      </c>
      <c r="J61" s="97" t="s">
        <v>377</v>
      </c>
      <c r="K61" s="97" t="s">
        <v>378</v>
      </c>
      <c r="L61" s="97" t="s">
        <v>379</v>
      </c>
      <c r="M61" s="97" t="s">
        <v>380</v>
      </c>
      <c r="N61" s="97" t="s">
        <v>381</v>
      </c>
      <c r="O61" s="66" t="s">
        <v>105</v>
      </c>
    </row>
    <row r="62" spans="1:15" ht="26.25" x14ac:dyDescent="0.25">
      <c r="A62" s="119" t="s">
        <v>88</v>
      </c>
      <c r="B62" s="118" t="s">
        <v>212</v>
      </c>
      <c r="C62" s="300">
        <v>0</v>
      </c>
      <c r="D62" s="301"/>
      <c r="E62" s="302"/>
      <c r="F62" s="301"/>
      <c r="G62" s="245"/>
      <c r="H62" s="245"/>
      <c r="I62" s="245"/>
      <c r="J62" s="245"/>
      <c r="K62" s="245"/>
      <c r="L62" s="245"/>
      <c r="M62" s="245"/>
      <c r="N62" s="245"/>
      <c r="O62" s="68">
        <f>SUM(C62:N62)</f>
        <v>0</v>
      </c>
    </row>
    <row r="63" spans="1:15" ht="27" thickBot="1" x14ac:dyDescent="0.3">
      <c r="A63" s="119" t="s">
        <v>89</v>
      </c>
      <c r="B63" s="94" t="s">
        <v>213</v>
      </c>
      <c r="C63" s="303">
        <v>0</v>
      </c>
      <c r="D63" s="304"/>
      <c r="E63" s="305"/>
      <c r="F63" s="304"/>
      <c r="G63" s="244"/>
      <c r="H63" s="244"/>
      <c r="I63" s="244"/>
      <c r="J63" s="244"/>
      <c r="K63" s="244"/>
      <c r="L63" s="244"/>
      <c r="M63" s="244"/>
      <c r="N63" s="244"/>
      <c r="O63" s="61">
        <f>SUM(C63:N63)</f>
        <v>0</v>
      </c>
    </row>
    <row r="64" spans="1:15" ht="20.100000000000001" customHeight="1" thickBot="1" x14ac:dyDescent="0.3">
      <c r="A64" s="20" t="s">
        <v>217</v>
      </c>
      <c r="C64" s="17"/>
    </row>
    <row r="65" spans="1:15" ht="50.25" thickBot="1" x14ac:dyDescent="0.3">
      <c r="A65" s="152" t="s">
        <v>160</v>
      </c>
      <c r="B65" s="151" t="s">
        <v>0</v>
      </c>
      <c r="C65" s="111" t="s">
        <v>370</v>
      </c>
      <c r="D65" s="97" t="s">
        <v>371</v>
      </c>
      <c r="E65" s="64" t="s">
        <v>372</v>
      </c>
      <c r="F65" s="97" t="s">
        <v>373</v>
      </c>
      <c r="G65" s="97" t="s">
        <v>374</v>
      </c>
      <c r="H65" s="97" t="s">
        <v>375</v>
      </c>
      <c r="I65" s="97" t="s">
        <v>376</v>
      </c>
      <c r="J65" s="97" t="s">
        <v>377</v>
      </c>
      <c r="K65" s="97" t="s">
        <v>378</v>
      </c>
      <c r="L65" s="97" t="s">
        <v>379</v>
      </c>
      <c r="M65" s="97" t="s">
        <v>380</v>
      </c>
      <c r="N65" s="97" t="s">
        <v>381</v>
      </c>
      <c r="O65" s="66" t="s">
        <v>105</v>
      </c>
    </row>
    <row r="66" spans="1:15" ht="15.75" thickBot="1" x14ac:dyDescent="0.3">
      <c r="A66" s="10" t="s">
        <v>90</v>
      </c>
      <c r="B66" s="153" t="s">
        <v>214</v>
      </c>
      <c r="C66" s="306">
        <f t="shared" ref="C66:L66" si="16">SUM(C67,C71,C73,C77,C81,C85,C88,C90,)</f>
        <v>1</v>
      </c>
      <c r="D66" s="306">
        <f t="shared" si="16"/>
        <v>0</v>
      </c>
      <c r="E66" s="306">
        <f t="shared" si="16"/>
        <v>0</v>
      </c>
      <c r="F66" s="306">
        <f t="shared" si="16"/>
        <v>0</v>
      </c>
      <c r="G66" s="306">
        <f t="shared" si="16"/>
        <v>0</v>
      </c>
      <c r="H66" s="306">
        <f t="shared" si="16"/>
        <v>0</v>
      </c>
      <c r="I66" s="306">
        <f>SUM(I67,I71,I73,I77,I81,I85,I88,I90,)</f>
        <v>0</v>
      </c>
      <c r="J66" s="306">
        <f>SUM(J67,J71,J73,J77,J81,J85,J88,J90,)</f>
        <v>0</v>
      </c>
      <c r="K66" s="306">
        <f>SUM(K67,K71,K73,K77,K81,K85,K88,K90,)</f>
        <v>0</v>
      </c>
      <c r="L66" s="306">
        <f t="shared" si="16"/>
        <v>0</v>
      </c>
      <c r="M66" s="153">
        <f>M67+M71+M73+M77+M81+M85+M88+M90</f>
        <v>0</v>
      </c>
      <c r="N66" s="153">
        <f>N67+N71+N73+N77+N81+N85+N88+N90</f>
        <v>0</v>
      </c>
      <c r="O66" s="154">
        <f>SUM(C66:N66)</f>
        <v>1</v>
      </c>
    </row>
    <row r="67" spans="1:15" ht="16.5" thickTop="1" thickBot="1" x14ac:dyDescent="0.3">
      <c r="A67" s="10" t="s">
        <v>91</v>
      </c>
      <c r="B67" s="143" t="s">
        <v>215</v>
      </c>
      <c r="C67" s="266">
        <f t="shared" ref="C67:N67" si="17">SUM(C68:C70)</f>
        <v>0</v>
      </c>
      <c r="D67" s="266">
        <f t="shared" si="17"/>
        <v>0</v>
      </c>
      <c r="E67" s="266">
        <f t="shared" si="17"/>
        <v>0</v>
      </c>
      <c r="F67" s="266">
        <f t="shared" si="17"/>
        <v>0</v>
      </c>
      <c r="G67" s="266">
        <f t="shared" si="17"/>
        <v>0</v>
      </c>
      <c r="H67" s="266">
        <f t="shared" si="17"/>
        <v>0</v>
      </c>
      <c r="I67" s="266">
        <f t="shared" si="17"/>
        <v>0</v>
      </c>
      <c r="J67" s="266">
        <f t="shared" si="17"/>
        <v>0</v>
      </c>
      <c r="K67" s="266">
        <f t="shared" si="17"/>
        <v>0</v>
      </c>
      <c r="L67" s="266">
        <f t="shared" si="17"/>
        <v>0</v>
      </c>
      <c r="M67" s="266">
        <f t="shared" si="17"/>
        <v>0</v>
      </c>
      <c r="N67" s="266">
        <f t="shared" si="17"/>
        <v>0</v>
      </c>
      <c r="O67" s="132">
        <f>SUM(C67:N67)</f>
        <v>0</v>
      </c>
    </row>
    <row r="68" spans="1:15" ht="15.75" thickTop="1" x14ac:dyDescent="0.25">
      <c r="A68" s="10" t="s">
        <v>92</v>
      </c>
      <c r="B68" s="251" t="s">
        <v>340</v>
      </c>
      <c r="C68" s="267"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22"/>
      <c r="O68" s="123">
        <f>SUM(C68:N68)</f>
        <v>0</v>
      </c>
    </row>
    <row r="69" spans="1:15" x14ac:dyDescent="0.25">
      <c r="A69" s="10" t="s">
        <v>93</v>
      </c>
      <c r="B69" s="144" t="s">
        <v>365</v>
      </c>
      <c r="C69" s="267">
        <v>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22"/>
      <c r="O69" s="123">
        <f>SUM(C69:N69)</f>
        <v>0</v>
      </c>
    </row>
    <row r="70" spans="1:15" ht="15.75" thickBot="1" x14ac:dyDescent="0.3">
      <c r="A70" s="10" t="s">
        <v>95</v>
      </c>
      <c r="B70" s="145" t="s">
        <v>216</v>
      </c>
      <c r="C70" s="269">
        <v>0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7"/>
      <c r="O70" s="128">
        <f t="shared" ref="O70" si="18">SUM(C70:N70)</f>
        <v>0</v>
      </c>
    </row>
    <row r="71" spans="1:15" ht="16.5" thickTop="1" thickBot="1" x14ac:dyDescent="0.3">
      <c r="A71" s="10" t="s">
        <v>96</v>
      </c>
      <c r="B71" s="146" t="s">
        <v>218</v>
      </c>
      <c r="C71" s="133">
        <f t="shared" ref="C71:N71" si="19">SUM(C72)</f>
        <v>0</v>
      </c>
      <c r="D71" s="133">
        <f t="shared" si="19"/>
        <v>0</v>
      </c>
      <c r="E71" s="133">
        <f t="shared" si="19"/>
        <v>0</v>
      </c>
      <c r="F71" s="133">
        <f t="shared" si="19"/>
        <v>0</v>
      </c>
      <c r="G71" s="133">
        <f t="shared" si="19"/>
        <v>0</v>
      </c>
      <c r="H71" s="133">
        <f t="shared" si="19"/>
        <v>0</v>
      </c>
      <c r="I71" s="133">
        <f t="shared" si="19"/>
        <v>0</v>
      </c>
      <c r="J71" s="133">
        <f t="shared" si="19"/>
        <v>0</v>
      </c>
      <c r="K71" s="133">
        <f t="shared" si="19"/>
        <v>0</v>
      </c>
      <c r="L71" s="133">
        <f t="shared" si="19"/>
        <v>0</v>
      </c>
      <c r="M71" s="133">
        <f t="shared" si="19"/>
        <v>0</v>
      </c>
      <c r="N71" s="133">
        <f t="shared" si="19"/>
        <v>0</v>
      </c>
      <c r="O71" s="132">
        <f>SUM(C71:N71)</f>
        <v>0</v>
      </c>
    </row>
    <row r="72" spans="1:15" ht="16.5" thickTop="1" thickBot="1" x14ac:dyDescent="0.3">
      <c r="A72" s="10" t="s">
        <v>97</v>
      </c>
      <c r="B72" s="147" t="s">
        <v>341</v>
      </c>
      <c r="C72" s="270">
        <v>0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30"/>
      <c r="O72" s="131">
        <f>SUM(C72:N72)</f>
        <v>0</v>
      </c>
    </row>
    <row r="73" spans="1:15" ht="27.75" thickTop="1" thickBot="1" x14ac:dyDescent="0.3">
      <c r="A73" s="10" t="s">
        <v>98</v>
      </c>
      <c r="B73" s="148" t="s">
        <v>219</v>
      </c>
      <c r="C73" s="133">
        <f t="shared" ref="C73:N73" si="20">SUM(C74:C76)</f>
        <v>0</v>
      </c>
      <c r="D73" s="133">
        <f t="shared" si="20"/>
        <v>0</v>
      </c>
      <c r="E73" s="133">
        <f t="shared" si="20"/>
        <v>0</v>
      </c>
      <c r="F73" s="133">
        <f t="shared" si="20"/>
        <v>0</v>
      </c>
      <c r="G73" s="133">
        <f t="shared" si="20"/>
        <v>0</v>
      </c>
      <c r="H73" s="133">
        <f t="shared" si="20"/>
        <v>0</v>
      </c>
      <c r="I73" s="133">
        <f t="shared" si="20"/>
        <v>0</v>
      </c>
      <c r="J73" s="133">
        <f t="shared" si="20"/>
        <v>0</v>
      </c>
      <c r="K73" s="133">
        <f t="shared" si="20"/>
        <v>0</v>
      </c>
      <c r="L73" s="133">
        <f t="shared" si="20"/>
        <v>0</v>
      </c>
      <c r="M73" s="133">
        <f t="shared" si="20"/>
        <v>0</v>
      </c>
      <c r="N73" s="133">
        <f t="shared" si="20"/>
        <v>0</v>
      </c>
      <c r="O73" s="132">
        <f>SUM(C73:N73)</f>
        <v>0</v>
      </c>
    </row>
    <row r="74" spans="1:15" ht="15.75" thickTop="1" x14ac:dyDescent="0.25">
      <c r="A74" s="10" t="s">
        <v>100</v>
      </c>
      <c r="B74" s="136" t="s">
        <v>366</v>
      </c>
      <c r="C74" s="268">
        <v>0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5"/>
      <c r="O74" s="128">
        <f t="shared" ref="O74:O84" si="21">SUM(C74:N74)</f>
        <v>0</v>
      </c>
    </row>
    <row r="75" spans="1:15" x14ac:dyDescent="0.25">
      <c r="A75" s="10" t="s">
        <v>101</v>
      </c>
      <c r="B75" s="321" t="s">
        <v>342</v>
      </c>
      <c r="C75" s="269">
        <v>0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7"/>
      <c r="O75" s="128">
        <f t="shared" ref="O75" si="22">SUM(C75:N75)</f>
        <v>0</v>
      </c>
    </row>
    <row r="76" spans="1:15" ht="15.75" thickBot="1" x14ac:dyDescent="0.3">
      <c r="A76" s="10" t="s">
        <v>101</v>
      </c>
      <c r="B76" s="320" t="s">
        <v>364</v>
      </c>
      <c r="C76" s="269">
        <v>0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7"/>
      <c r="O76" s="128">
        <f t="shared" si="21"/>
        <v>0</v>
      </c>
    </row>
    <row r="77" spans="1:15" ht="27.75" thickTop="1" thickBot="1" x14ac:dyDescent="0.3">
      <c r="A77" s="10" t="s">
        <v>102</v>
      </c>
      <c r="B77" s="148" t="s">
        <v>220</v>
      </c>
      <c r="C77" s="133">
        <f t="shared" ref="C77:N77" si="23">SUM(C78:C80)</f>
        <v>1</v>
      </c>
      <c r="D77" s="133">
        <f t="shared" si="23"/>
        <v>0</v>
      </c>
      <c r="E77" s="133">
        <f t="shared" si="23"/>
        <v>0</v>
      </c>
      <c r="F77" s="133">
        <f t="shared" si="23"/>
        <v>0</v>
      </c>
      <c r="G77" s="133">
        <f t="shared" si="23"/>
        <v>0</v>
      </c>
      <c r="H77" s="133">
        <f t="shared" si="23"/>
        <v>0</v>
      </c>
      <c r="I77" s="133">
        <f t="shared" si="23"/>
        <v>0</v>
      </c>
      <c r="J77" s="133">
        <f t="shared" si="23"/>
        <v>0</v>
      </c>
      <c r="K77" s="133">
        <f t="shared" si="23"/>
        <v>0</v>
      </c>
      <c r="L77" s="133">
        <f t="shared" si="23"/>
        <v>0</v>
      </c>
      <c r="M77" s="133">
        <f t="shared" si="23"/>
        <v>0</v>
      </c>
      <c r="N77" s="133">
        <f t="shared" si="23"/>
        <v>0</v>
      </c>
      <c r="O77" s="132">
        <f>SUM(C77:N77)</f>
        <v>1</v>
      </c>
    </row>
    <row r="78" spans="1:15" ht="15.75" thickTop="1" x14ac:dyDescent="0.25">
      <c r="A78" s="10" t="s">
        <v>103</v>
      </c>
      <c r="B78" s="251" t="s">
        <v>344</v>
      </c>
      <c r="C78" s="271">
        <v>1</v>
      </c>
      <c r="D78" s="291"/>
      <c r="E78" s="291"/>
      <c r="F78" s="291"/>
      <c r="G78" s="291"/>
      <c r="H78" s="291"/>
      <c r="I78" s="291"/>
      <c r="J78" s="291"/>
      <c r="K78" s="307"/>
      <c r="L78" s="291"/>
      <c r="M78" s="291"/>
      <c r="N78" s="318"/>
      <c r="O78" s="128">
        <f t="shared" si="21"/>
        <v>1</v>
      </c>
    </row>
    <row r="79" spans="1:15" x14ac:dyDescent="0.25">
      <c r="A79" s="10" t="s">
        <v>104</v>
      </c>
      <c r="B79" s="144" t="s">
        <v>367</v>
      </c>
      <c r="C79" s="267">
        <v>0</v>
      </c>
      <c r="D79" s="15"/>
      <c r="E79" s="292"/>
      <c r="F79" s="15"/>
      <c r="G79" s="15"/>
      <c r="H79" s="15"/>
      <c r="I79" s="292"/>
      <c r="J79" s="15"/>
      <c r="K79" s="15"/>
      <c r="L79" s="15"/>
      <c r="M79" s="15"/>
      <c r="N79" s="15"/>
      <c r="O79" s="128">
        <f t="shared" si="21"/>
        <v>0</v>
      </c>
    </row>
    <row r="80" spans="1:15" ht="15.75" thickBot="1" x14ac:dyDescent="0.3">
      <c r="A80" s="10" t="s">
        <v>157</v>
      </c>
      <c r="B80" s="321" t="s">
        <v>343</v>
      </c>
      <c r="C80" s="269"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8">
        <f t="shared" si="21"/>
        <v>0</v>
      </c>
    </row>
    <row r="81" spans="1:15" ht="27.75" thickTop="1" thickBot="1" x14ac:dyDescent="0.3">
      <c r="A81" s="10" t="s">
        <v>158</v>
      </c>
      <c r="B81" s="148" t="s">
        <v>221</v>
      </c>
      <c r="C81" s="133">
        <f t="shared" ref="C81:N81" si="24">SUM(C82:C84)</f>
        <v>0</v>
      </c>
      <c r="D81" s="133">
        <f t="shared" si="24"/>
        <v>0</v>
      </c>
      <c r="E81" s="133">
        <f t="shared" si="24"/>
        <v>0</v>
      </c>
      <c r="F81" s="133">
        <f t="shared" si="24"/>
        <v>0</v>
      </c>
      <c r="G81" s="133">
        <f t="shared" si="24"/>
        <v>0</v>
      </c>
      <c r="H81" s="133">
        <f t="shared" si="24"/>
        <v>0</v>
      </c>
      <c r="I81" s="133">
        <f t="shared" si="24"/>
        <v>0</v>
      </c>
      <c r="J81" s="133">
        <f t="shared" si="24"/>
        <v>0</v>
      </c>
      <c r="K81" s="133">
        <f t="shared" si="24"/>
        <v>0</v>
      </c>
      <c r="L81" s="133">
        <f t="shared" si="24"/>
        <v>0</v>
      </c>
      <c r="M81" s="133">
        <f t="shared" si="24"/>
        <v>0</v>
      </c>
      <c r="N81" s="133">
        <f t="shared" si="24"/>
        <v>0</v>
      </c>
      <c r="O81" s="132">
        <f>SUM(C81:N81)</f>
        <v>0</v>
      </c>
    </row>
    <row r="82" spans="1:15" ht="15.75" thickTop="1" x14ac:dyDescent="0.25">
      <c r="A82" s="10" t="s">
        <v>159</v>
      </c>
      <c r="B82" s="144" t="s">
        <v>368</v>
      </c>
      <c r="C82" s="335">
        <v>0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28">
        <f t="shared" si="21"/>
        <v>0</v>
      </c>
    </row>
    <row r="83" spans="1:15" x14ac:dyDescent="0.25">
      <c r="A83" s="10" t="s">
        <v>224</v>
      </c>
      <c r="B83" s="135" t="s">
        <v>345</v>
      </c>
      <c r="C83" s="268">
        <v>0</v>
      </c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8">
        <f t="shared" si="21"/>
        <v>0</v>
      </c>
    </row>
    <row r="84" spans="1:15" ht="15.75" thickBot="1" x14ac:dyDescent="0.3">
      <c r="A84" s="10" t="s">
        <v>225</v>
      </c>
      <c r="B84" s="136" t="s">
        <v>346</v>
      </c>
      <c r="C84" s="268">
        <v>0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8">
        <f t="shared" si="21"/>
        <v>0</v>
      </c>
    </row>
    <row r="85" spans="1:15" ht="27.75" thickTop="1" thickBot="1" x14ac:dyDescent="0.3">
      <c r="A85" s="10" t="s">
        <v>226</v>
      </c>
      <c r="B85" s="148" t="s">
        <v>222</v>
      </c>
      <c r="C85" s="133">
        <f t="shared" ref="C85:J85" si="25">SUM(C86:C87)</f>
        <v>0</v>
      </c>
      <c r="D85" s="134">
        <f t="shared" si="25"/>
        <v>0</v>
      </c>
      <c r="E85" s="134">
        <f t="shared" si="25"/>
        <v>0</v>
      </c>
      <c r="F85" s="134">
        <f t="shared" si="25"/>
        <v>0</v>
      </c>
      <c r="G85" s="134">
        <f t="shared" si="25"/>
        <v>0</v>
      </c>
      <c r="H85" s="134">
        <f t="shared" si="25"/>
        <v>0</v>
      </c>
      <c r="I85" s="134">
        <f t="shared" si="25"/>
        <v>0</v>
      </c>
      <c r="J85" s="134">
        <f t="shared" si="25"/>
        <v>0</v>
      </c>
      <c r="K85" s="134">
        <v>0</v>
      </c>
      <c r="L85" s="134">
        <f>SUM(L86:L87)</f>
        <v>0</v>
      </c>
      <c r="M85" s="134">
        <f>SUM(M86:M87)</f>
        <v>0</v>
      </c>
      <c r="N85" s="133">
        <f>SUM(N86:N87)</f>
        <v>0</v>
      </c>
      <c r="O85" s="132">
        <f>SUM(C85:N85)</f>
        <v>0</v>
      </c>
    </row>
    <row r="86" spans="1:15" ht="15.75" thickTop="1" x14ac:dyDescent="0.25">
      <c r="A86" s="10" t="s">
        <v>227</v>
      </c>
      <c r="B86" s="144" t="s">
        <v>369</v>
      </c>
      <c r="C86" s="336">
        <v>0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28">
        <f>SUM(C86:N86)</f>
        <v>0</v>
      </c>
    </row>
    <row r="87" spans="1:15" ht="15.75" thickBot="1" x14ac:dyDescent="0.3">
      <c r="A87" s="10" t="s">
        <v>231</v>
      </c>
      <c r="B87" s="136" t="s">
        <v>347</v>
      </c>
      <c r="C87" s="269">
        <v>0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8">
        <f t="shared" ref="O87" si="26">SUM(C87:N87)</f>
        <v>0</v>
      </c>
    </row>
    <row r="88" spans="1:15" ht="27.75" thickTop="1" thickBot="1" x14ac:dyDescent="0.3">
      <c r="A88" s="10" t="s">
        <v>233</v>
      </c>
      <c r="B88" s="148" t="s">
        <v>228</v>
      </c>
      <c r="C88" s="133">
        <f t="shared" ref="C88:N88" si="27">SUM(C89)</f>
        <v>0</v>
      </c>
      <c r="D88" s="133">
        <f t="shared" si="27"/>
        <v>0</v>
      </c>
      <c r="E88" s="133">
        <f>SUM(E89)</f>
        <v>0</v>
      </c>
      <c r="F88" s="133">
        <f t="shared" si="27"/>
        <v>0</v>
      </c>
      <c r="G88" s="133">
        <f t="shared" si="27"/>
        <v>0</v>
      </c>
      <c r="H88" s="133">
        <f t="shared" si="27"/>
        <v>0</v>
      </c>
      <c r="I88" s="133">
        <f t="shared" si="27"/>
        <v>0</v>
      </c>
      <c r="J88" s="133">
        <f t="shared" si="27"/>
        <v>0</v>
      </c>
      <c r="K88" s="133">
        <f t="shared" si="27"/>
        <v>0</v>
      </c>
      <c r="L88" s="133">
        <f t="shared" si="27"/>
        <v>0</v>
      </c>
      <c r="M88" s="133">
        <f t="shared" si="27"/>
        <v>0</v>
      </c>
      <c r="N88" s="133">
        <f t="shared" si="27"/>
        <v>0</v>
      </c>
      <c r="O88" s="132">
        <f>SUM(C88:N88)</f>
        <v>0</v>
      </c>
    </row>
    <row r="89" spans="1:15" ht="16.5" thickTop="1" thickBot="1" x14ac:dyDescent="0.3">
      <c r="A89" s="10" t="s">
        <v>234</v>
      </c>
      <c r="B89" s="149" t="s">
        <v>348</v>
      </c>
      <c r="C89" s="272">
        <v>0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9"/>
      <c r="O89" s="137">
        <f>SUM(C89:N89)</f>
        <v>0</v>
      </c>
    </row>
    <row r="90" spans="1:15" ht="16.5" thickTop="1" thickBot="1" x14ac:dyDescent="0.3">
      <c r="A90" s="10" t="s">
        <v>235</v>
      </c>
      <c r="B90" s="150" t="s">
        <v>232</v>
      </c>
      <c r="C90" s="273">
        <v>0</v>
      </c>
      <c r="D90" s="140">
        <v>0</v>
      </c>
      <c r="E90" s="140">
        <v>0</v>
      </c>
      <c r="F90" s="140">
        <v>0</v>
      </c>
      <c r="G90" s="140">
        <v>0</v>
      </c>
      <c r="H90" s="140">
        <v>0</v>
      </c>
      <c r="I90" s="140">
        <v>0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1">
        <f>SUM(C90:N90)</f>
        <v>0</v>
      </c>
    </row>
    <row r="91" spans="1:15" ht="20.100000000000001" customHeight="1" thickBot="1" x14ac:dyDescent="0.3">
      <c r="A91" s="48" t="s">
        <v>229</v>
      </c>
      <c r="C91" s="17"/>
    </row>
    <row r="92" spans="1:15" ht="50.25" thickBot="1" x14ac:dyDescent="0.3">
      <c r="A92" s="152" t="s">
        <v>160</v>
      </c>
      <c r="B92" s="151" t="s">
        <v>0</v>
      </c>
      <c r="C92" s="111" t="s">
        <v>370</v>
      </c>
      <c r="D92" s="97" t="s">
        <v>371</v>
      </c>
      <c r="E92" s="64" t="s">
        <v>372</v>
      </c>
      <c r="F92" s="97" t="s">
        <v>373</v>
      </c>
      <c r="G92" s="97" t="s">
        <v>374</v>
      </c>
      <c r="H92" s="97" t="s">
        <v>375</v>
      </c>
      <c r="I92" s="97" t="s">
        <v>376</v>
      </c>
      <c r="J92" s="97" t="s">
        <v>377</v>
      </c>
      <c r="K92" s="97" t="s">
        <v>378</v>
      </c>
      <c r="L92" s="97" t="s">
        <v>379</v>
      </c>
      <c r="M92" s="97" t="s">
        <v>380</v>
      </c>
      <c r="N92" s="97" t="s">
        <v>381</v>
      </c>
      <c r="O92" s="66" t="s">
        <v>105</v>
      </c>
    </row>
    <row r="93" spans="1:15" ht="26.25" x14ac:dyDescent="0.25">
      <c r="A93" s="10" t="s">
        <v>236</v>
      </c>
      <c r="B93" s="142" t="s">
        <v>239</v>
      </c>
      <c r="C93" s="297">
        <v>24</v>
      </c>
      <c r="D93" s="70"/>
      <c r="E93" s="70"/>
      <c r="F93" s="70"/>
      <c r="G93" s="70"/>
      <c r="H93" s="298"/>
      <c r="I93" s="70"/>
      <c r="J93" s="70"/>
      <c r="K93" s="70"/>
      <c r="L93" s="70"/>
      <c r="M93" s="70"/>
      <c r="N93" s="86"/>
      <c r="O93" s="116">
        <f>SUM(C93:N93)</f>
        <v>24</v>
      </c>
    </row>
    <row r="94" spans="1:15" ht="26.25" x14ac:dyDescent="0.25">
      <c r="A94" s="10" t="s">
        <v>237</v>
      </c>
      <c r="B94" s="359" t="s">
        <v>238</v>
      </c>
      <c r="C94" s="380">
        <v>1</v>
      </c>
      <c r="D94" s="60"/>
      <c r="E94" s="60"/>
      <c r="F94" s="60"/>
      <c r="G94" s="60"/>
      <c r="H94" s="285"/>
      <c r="I94" s="60"/>
      <c r="J94" s="60"/>
      <c r="K94" s="60"/>
      <c r="L94" s="60"/>
      <c r="M94" s="60"/>
      <c r="N94" s="366"/>
      <c r="O94" s="367">
        <f>SUM(C94:N94)</f>
        <v>1</v>
      </c>
    </row>
    <row r="95" spans="1:15" ht="27" thickBot="1" x14ac:dyDescent="0.3">
      <c r="A95" s="10" t="s">
        <v>237</v>
      </c>
      <c r="B95" s="358" t="s">
        <v>363</v>
      </c>
      <c r="C95" s="360">
        <v>104</v>
      </c>
      <c r="D95" s="361"/>
      <c r="E95" s="362"/>
      <c r="F95" s="361"/>
      <c r="G95" s="361"/>
      <c r="H95" s="363"/>
      <c r="I95" s="361"/>
      <c r="J95" s="361"/>
      <c r="K95" s="361"/>
      <c r="L95" s="361"/>
      <c r="M95" s="361"/>
      <c r="N95" s="364"/>
      <c r="O95" s="365">
        <f>SUM(C95:N95)</f>
        <v>104</v>
      </c>
    </row>
    <row r="96" spans="1:15" x14ac:dyDescent="0.25">
      <c r="A96" s="43"/>
    </row>
    <row r="97" spans="1:1" x14ac:dyDescent="0.25">
      <c r="A97" s="43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0" t="s">
        <v>361</v>
      </c>
      <c r="O1" s="452" t="s">
        <v>383</v>
      </c>
      <c r="P1" s="452"/>
      <c r="Q1" s="452"/>
    </row>
    <row r="2" spans="1:26" ht="50.25" thickBot="1" x14ac:dyDescent="0.3">
      <c r="A2" s="59" t="s">
        <v>160</v>
      </c>
      <c r="B2" s="155" t="s">
        <v>0</v>
      </c>
      <c r="C2" s="111" t="s">
        <v>370</v>
      </c>
      <c r="D2" s="97" t="s">
        <v>371</v>
      </c>
      <c r="E2" s="64" t="s">
        <v>372</v>
      </c>
      <c r="F2" s="97" t="s">
        <v>373</v>
      </c>
      <c r="G2" s="97" t="s">
        <v>374</v>
      </c>
      <c r="H2" s="97" t="s">
        <v>375</v>
      </c>
      <c r="I2" s="97" t="s">
        <v>376</v>
      </c>
      <c r="J2" s="97" t="s">
        <v>377</v>
      </c>
      <c r="K2" s="97" t="s">
        <v>378</v>
      </c>
      <c r="L2" s="97" t="s">
        <v>379</v>
      </c>
      <c r="M2" s="97" t="s">
        <v>380</v>
      </c>
      <c r="N2" s="97" t="s">
        <v>381</v>
      </c>
      <c r="O2" s="174" t="s">
        <v>160</v>
      </c>
      <c r="P2" s="155" t="s">
        <v>272</v>
      </c>
      <c r="Q2" s="171" t="s">
        <v>273</v>
      </c>
      <c r="R2" s="171" t="s">
        <v>274</v>
      </c>
      <c r="S2" s="171" t="s">
        <v>275</v>
      </c>
      <c r="T2" s="172" t="s">
        <v>276</v>
      </c>
      <c r="U2" s="171" t="s">
        <v>277</v>
      </c>
      <c r="V2" s="171" t="s">
        <v>282</v>
      </c>
      <c r="W2" s="171" t="s">
        <v>281</v>
      </c>
      <c r="X2" s="171" t="s">
        <v>278</v>
      </c>
      <c r="Y2" s="171" t="s">
        <v>279</v>
      </c>
      <c r="Z2" s="173" t="s">
        <v>280</v>
      </c>
    </row>
    <row r="3" spans="1:26" ht="18.75" customHeight="1" thickBot="1" x14ac:dyDescent="0.3">
      <c r="A3" s="1" t="s">
        <v>7</v>
      </c>
      <c r="B3" s="162" t="s">
        <v>5</v>
      </c>
      <c r="C3" s="401">
        <v>952</v>
      </c>
      <c r="D3" s="227"/>
      <c r="E3" s="227"/>
      <c r="F3" s="227"/>
      <c r="G3" s="334"/>
      <c r="H3" s="334"/>
      <c r="I3" s="334"/>
      <c r="J3" s="334"/>
      <c r="K3" s="334"/>
      <c r="L3" s="334"/>
      <c r="M3" s="227"/>
      <c r="N3" s="331">
        <f t="shared" ref="N3" si="0">N4+N6+N8+N10+N12+N14</f>
        <v>0</v>
      </c>
      <c r="O3" s="28" t="s">
        <v>7</v>
      </c>
      <c r="P3" s="162" t="s">
        <v>5</v>
      </c>
      <c r="Q3" s="163">
        <v>345</v>
      </c>
      <c r="R3" s="163">
        <v>156</v>
      </c>
      <c r="S3" s="163">
        <v>43</v>
      </c>
      <c r="T3" s="163">
        <v>51</v>
      </c>
      <c r="U3" s="163">
        <v>66</v>
      </c>
      <c r="V3" s="163">
        <v>14</v>
      </c>
      <c r="W3" s="163">
        <v>86</v>
      </c>
      <c r="X3" s="163">
        <v>115</v>
      </c>
      <c r="Y3" s="163">
        <v>29</v>
      </c>
      <c r="Z3" s="162">
        <v>47</v>
      </c>
    </row>
    <row r="4" spans="1:26" x14ac:dyDescent="0.25">
      <c r="A4" s="1" t="s">
        <v>8</v>
      </c>
      <c r="B4" s="160" t="s">
        <v>240</v>
      </c>
      <c r="C4" s="402">
        <v>168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6"/>
      <c r="O4" s="28" t="s">
        <v>8</v>
      </c>
      <c r="P4" s="160" t="s">
        <v>240</v>
      </c>
      <c r="Q4" s="157">
        <v>44</v>
      </c>
      <c r="R4" s="345">
        <v>29</v>
      </c>
      <c r="S4" s="345">
        <v>5</v>
      </c>
      <c r="T4" s="345">
        <v>12</v>
      </c>
      <c r="U4" s="345">
        <v>18</v>
      </c>
      <c r="V4" s="345">
        <v>2</v>
      </c>
      <c r="W4" s="345">
        <v>19</v>
      </c>
      <c r="X4" s="345">
        <v>19</v>
      </c>
      <c r="Y4" s="345">
        <v>8</v>
      </c>
      <c r="Z4" s="346">
        <v>12</v>
      </c>
    </row>
    <row r="5" spans="1:26" x14ac:dyDescent="0.25">
      <c r="A5" s="1" t="s">
        <v>9</v>
      </c>
      <c r="B5" s="161" t="s">
        <v>15</v>
      </c>
      <c r="C5" s="390">
        <f>C4/C3</f>
        <v>0.17647058823529413</v>
      </c>
      <c r="D5" s="330" t="e">
        <f>D4/D3</f>
        <v>#DIV/0!</v>
      </c>
      <c r="E5" s="330" t="e">
        <f t="shared" ref="E5:N5" si="1">E4/E3</f>
        <v>#DIV/0!</v>
      </c>
      <c r="F5" s="330" t="e">
        <f t="shared" si="1"/>
        <v>#DIV/0!</v>
      </c>
      <c r="G5" s="330" t="e">
        <f t="shared" si="1"/>
        <v>#DIV/0!</v>
      </c>
      <c r="H5" s="330" t="e">
        <f t="shared" si="1"/>
        <v>#DIV/0!</v>
      </c>
      <c r="I5" s="330" t="e">
        <f t="shared" si="1"/>
        <v>#DIV/0!</v>
      </c>
      <c r="J5" s="330" t="e">
        <f t="shared" si="1"/>
        <v>#DIV/0!</v>
      </c>
      <c r="K5" s="330" t="e">
        <f t="shared" si="1"/>
        <v>#DIV/0!</v>
      </c>
      <c r="L5" s="330" t="e">
        <f t="shared" si="1"/>
        <v>#DIV/0!</v>
      </c>
      <c r="M5" s="330" t="e">
        <f t="shared" si="1"/>
        <v>#DIV/0!</v>
      </c>
      <c r="N5" s="437" t="e">
        <f t="shared" si="1"/>
        <v>#DIV/0!</v>
      </c>
      <c r="O5" s="28" t="s">
        <v>9</v>
      </c>
      <c r="P5" s="161" t="s">
        <v>15</v>
      </c>
      <c r="Q5" s="189">
        <f>Q4/Q3</f>
        <v>0.12753623188405797</v>
      </c>
      <c r="R5" s="189">
        <f t="shared" ref="R5:Z5" si="2">R4/R3</f>
        <v>0.1858974358974359</v>
      </c>
      <c r="S5" s="189">
        <f t="shared" si="2"/>
        <v>0.11627906976744186</v>
      </c>
      <c r="T5" s="189">
        <f t="shared" si="2"/>
        <v>0.23529411764705882</v>
      </c>
      <c r="U5" s="189">
        <f t="shared" si="2"/>
        <v>0.27272727272727271</v>
      </c>
      <c r="V5" s="189">
        <f t="shared" si="2"/>
        <v>0.14285714285714285</v>
      </c>
      <c r="W5" s="211">
        <v>0.22093023255813954</v>
      </c>
      <c r="X5" s="189">
        <f t="shared" si="2"/>
        <v>0.16521739130434782</v>
      </c>
      <c r="Y5" s="189">
        <f t="shared" si="2"/>
        <v>0.27586206896551724</v>
      </c>
      <c r="Z5" s="223">
        <f t="shared" si="2"/>
        <v>0.25531914893617019</v>
      </c>
    </row>
    <row r="6" spans="1:26" x14ac:dyDescent="0.25">
      <c r="A6" s="1" t="s">
        <v>10</v>
      </c>
      <c r="B6" s="101" t="s">
        <v>241</v>
      </c>
      <c r="C6" s="403">
        <v>202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9"/>
      <c r="O6" s="28" t="s">
        <v>10</v>
      </c>
      <c r="P6" s="101" t="s">
        <v>241</v>
      </c>
      <c r="Q6" s="71">
        <v>70</v>
      </c>
      <c r="R6" s="72">
        <v>26</v>
      </c>
      <c r="S6" s="72">
        <v>10</v>
      </c>
      <c r="T6" s="72">
        <v>9</v>
      </c>
      <c r="U6" s="72">
        <v>12</v>
      </c>
      <c r="V6" s="72">
        <v>3</v>
      </c>
      <c r="W6" s="348">
        <v>26</v>
      </c>
      <c r="X6" s="72">
        <v>27</v>
      </c>
      <c r="Y6" s="72">
        <v>9</v>
      </c>
      <c r="Z6" s="83">
        <v>10</v>
      </c>
    </row>
    <row r="7" spans="1:26" x14ac:dyDescent="0.25">
      <c r="A7" s="1" t="s">
        <v>11</v>
      </c>
      <c r="B7" s="161" t="s">
        <v>15</v>
      </c>
      <c r="C7" s="390">
        <f>C6/C3</f>
        <v>0.21218487394957983</v>
      </c>
      <c r="D7" s="330" t="e">
        <f t="shared" ref="D7:N7" si="3">D6/D3</f>
        <v>#DIV/0!</v>
      </c>
      <c r="E7" s="330" t="e">
        <f t="shared" si="3"/>
        <v>#DIV/0!</v>
      </c>
      <c r="F7" s="330" t="e">
        <f t="shared" si="3"/>
        <v>#DIV/0!</v>
      </c>
      <c r="G7" s="330" t="e">
        <f t="shared" si="3"/>
        <v>#DIV/0!</v>
      </c>
      <c r="H7" s="330" t="e">
        <f t="shared" si="3"/>
        <v>#DIV/0!</v>
      </c>
      <c r="I7" s="330" t="e">
        <f t="shared" si="3"/>
        <v>#DIV/0!</v>
      </c>
      <c r="J7" s="330" t="e">
        <f t="shared" si="3"/>
        <v>#DIV/0!</v>
      </c>
      <c r="K7" s="330" t="e">
        <f t="shared" si="3"/>
        <v>#DIV/0!</v>
      </c>
      <c r="L7" s="330" t="e">
        <f t="shared" si="3"/>
        <v>#DIV/0!</v>
      </c>
      <c r="M7" s="330" t="e">
        <f t="shared" si="3"/>
        <v>#DIV/0!</v>
      </c>
      <c r="N7" s="437" t="e">
        <f t="shared" si="3"/>
        <v>#DIV/0!</v>
      </c>
      <c r="O7" s="28" t="s">
        <v>11</v>
      </c>
      <c r="P7" s="161" t="s">
        <v>15</v>
      </c>
      <c r="Q7" s="189">
        <f>Q6/Q3</f>
        <v>0.20289855072463769</v>
      </c>
      <c r="R7" s="189">
        <f t="shared" ref="R7:Z7" si="4">R6/R3</f>
        <v>0.16666666666666666</v>
      </c>
      <c r="S7" s="189">
        <f t="shared" si="4"/>
        <v>0.23255813953488372</v>
      </c>
      <c r="T7" s="189">
        <f t="shared" si="4"/>
        <v>0.17647058823529413</v>
      </c>
      <c r="U7" s="189">
        <f t="shared" si="4"/>
        <v>0.18181818181818182</v>
      </c>
      <c r="V7" s="189">
        <f t="shared" si="4"/>
        <v>0.21428571428571427</v>
      </c>
      <c r="W7" s="211">
        <v>0.30232558139534882</v>
      </c>
      <c r="X7" s="189">
        <f t="shared" si="4"/>
        <v>0.23478260869565218</v>
      </c>
      <c r="Y7" s="189">
        <f t="shared" si="4"/>
        <v>0.31034482758620691</v>
      </c>
      <c r="Z7" s="223">
        <f t="shared" si="4"/>
        <v>0.21276595744680851</v>
      </c>
    </row>
    <row r="8" spans="1:26" x14ac:dyDescent="0.25">
      <c r="A8" s="1" t="s">
        <v>12</v>
      </c>
      <c r="B8" s="101" t="s">
        <v>242</v>
      </c>
      <c r="C8" s="403">
        <v>239</v>
      </c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9"/>
      <c r="O8" s="28" t="s">
        <v>12</v>
      </c>
      <c r="P8" s="101" t="s">
        <v>242</v>
      </c>
      <c r="Q8" s="71">
        <v>94</v>
      </c>
      <c r="R8" s="72">
        <v>38</v>
      </c>
      <c r="S8" s="72">
        <v>9</v>
      </c>
      <c r="T8" s="72">
        <v>12</v>
      </c>
      <c r="U8" s="72">
        <v>13</v>
      </c>
      <c r="V8" s="72">
        <v>4</v>
      </c>
      <c r="W8" s="348">
        <v>18</v>
      </c>
      <c r="X8" s="72">
        <v>31</v>
      </c>
      <c r="Y8" s="72">
        <v>5</v>
      </c>
      <c r="Z8" s="83">
        <v>15</v>
      </c>
    </row>
    <row r="9" spans="1:26" x14ac:dyDescent="0.25">
      <c r="A9" s="1" t="s">
        <v>13</v>
      </c>
      <c r="B9" s="161" t="s">
        <v>15</v>
      </c>
      <c r="C9" s="390">
        <f>C8/C3</f>
        <v>0.25105042016806722</v>
      </c>
      <c r="D9" s="330" t="e">
        <f t="shared" ref="D9:N9" si="5">D8/D3</f>
        <v>#DIV/0!</v>
      </c>
      <c r="E9" s="330" t="e">
        <f t="shared" si="5"/>
        <v>#DIV/0!</v>
      </c>
      <c r="F9" s="330" t="e">
        <f t="shared" si="5"/>
        <v>#DIV/0!</v>
      </c>
      <c r="G9" s="330" t="e">
        <f t="shared" si="5"/>
        <v>#DIV/0!</v>
      </c>
      <c r="H9" s="330" t="e">
        <f t="shared" si="5"/>
        <v>#DIV/0!</v>
      </c>
      <c r="I9" s="330" t="e">
        <f t="shared" si="5"/>
        <v>#DIV/0!</v>
      </c>
      <c r="J9" s="330" t="e">
        <f t="shared" si="5"/>
        <v>#DIV/0!</v>
      </c>
      <c r="K9" s="330" t="e">
        <f t="shared" si="5"/>
        <v>#DIV/0!</v>
      </c>
      <c r="L9" s="330" t="e">
        <f t="shared" si="5"/>
        <v>#DIV/0!</v>
      </c>
      <c r="M9" s="330" t="e">
        <f t="shared" si="5"/>
        <v>#DIV/0!</v>
      </c>
      <c r="N9" s="437" t="e">
        <f t="shared" si="5"/>
        <v>#DIV/0!</v>
      </c>
      <c r="O9" s="28" t="s">
        <v>13</v>
      </c>
      <c r="P9" s="161" t="s">
        <v>15</v>
      </c>
      <c r="Q9" s="189">
        <f>Q8/Q3</f>
        <v>0.27246376811594203</v>
      </c>
      <c r="R9" s="189">
        <f t="shared" ref="R9:Z9" si="6">R8/R3</f>
        <v>0.24358974358974358</v>
      </c>
      <c r="S9" s="189">
        <f t="shared" si="6"/>
        <v>0.20930232558139536</v>
      </c>
      <c r="T9" s="189">
        <f t="shared" si="6"/>
        <v>0.23529411764705882</v>
      </c>
      <c r="U9" s="189">
        <f t="shared" si="6"/>
        <v>0.19696969696969696</v>
      </c>
      <c r="V9" s="189">
        <f t="shared" si="6"/>
        <v>0.2857142857142857</v>
      </c>
      <c r="W9" s="211">
        <v>0.20930232558139536</v>
      </c>
      <c r="X9" s="189">
        <f t="shared" si="6"/>
        <v>0.26956521739130435</v>
      </c>
      <c r="Y9" s="189">
        <f t="shared" si="6"/>
        <v>0.17241379310344829</v>
      </c>
      <c r="Z9" s="223">
        <f t="shared" si="6"/>
        <v>0.31914893617021278</v>
      </c>
    </row>
    <row r="10" spans="1:26" x14ac:dyDescent="0.25">
      <c r="A10" s="1" t="s">
        <v>18</v>
      </c>
      <c r="B10" s="101" t="s">
        <v>243</v>
      </c>
      <c r="C10" s="404">
        <v>163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9"/>
      <c r="O10" s="28" t="s">
        <v>18</v>
      </c>
      <c r="P10" s="101" t="s">
        <v>243</v>
      </c>
      <c r="Q10" s="158">
        <v>64</v>
      </c>
      <c r="R10" s="72">
        <v>27</v>
      </c>
      <c r="S10" s="72">
        <v>13</v>
      </c>
      <c r="T10" s="72">
        <v>7</v>
      </c>
      <c r="U10" s="72">
        <v>13</v>
      </c>
      <c r="V10" s="72">
        <v>2</v>
      </c>
      <c r="W10" s="348">
        <v>10</v>
      </c>
      <c r="X10" s="72">
        <v>16</v>
      </c>
      <c r="Y10" s="72">
        <v>5</v>
      </c>
      <c r="Z10" s="83">
        <v>6</v>
      </c>
    </row>
    <row r="11" spans="1:26" x14ac:dyDescent="0.25">
      <c r="A11" s="1" t="s">
        <v>19</v>
      </c>
      <c r="B11" s="161" t="s">
        <v>15</v>
      </c>
      <c r="C11" s="390">
        <f>C10/C3</f>
        <v>0.17121848739495799</v>
      </c>
      <c r="D11" s="330" t="e">
        <f t="shared" ref="D11:N11" si="7">D10/D3</f>
        <v>#DIV/0!</v>
      </c>
      <c r="E11" s="330" t="e">
        <f t="shared" si="7"/>
        <v>#DIV/0!</v>
      </c>
      <c r="F11" s="330" t="e">
        <f t="shared" si="7"/>
        <v>#DIV/0!</v>
      </c>
      <c r="G11" s="330" t="e">
        <f t="shared" si="7"/>
        <v>#DIV/0!</v>
      </c>
      <c r="H11" s="330" t="e">
        <f t="shared" si="7"/>
        <v>#DIV/0!</v>
      </c>
      <c r="I11" s="330" t="e">
        <f t="shared" si="7"/>
        <v>#DIV/0!</v>
      </c>
      <c r="J11" s="330" t="e">
        <f t="shared" si="7"/>
        <v>#DIV/0!</v>
      </c>
      <c r="K11" s="330" t="e">
        <f t="shared" si="7"/>
        <v>#DIV/0!</v>
      </c>
      <c r="L11" s="330" t="e">
        <f t="shared" si="7"/>
        <v>#DIV/0!</v>
      </c>
      <c r="M11" s="330" t="e">
        <f t="shared" si="7"/>
        <v>#DIV/0!</v>
      </c>
      <c r="N11" s="437" t="e">
        <f t="shared" si="7"/>
        <v>#DIV/0!</v>
      </c>
      <c r="O11" s="28" t="s">
        <v>19</v>
      </c>
      <c r="P11" s="161" t="s">
        <v>15</v>
      </c>
      <c r="Q11" s="189">
        <f>Q10/Q3</f>
        <v>0.1855072463768116</v>
      </c>
      <c r="R11" s="189">
        <f t="shared" ref="R11:Z11" si="8">R10/R3</f>
        <v>0.17307692307692307</v>
      </c>
      <c r="S11" s="189">
        <f t="shared" si="8"/>
        <v>0.30232558139534882</v>
      </c>
      <c r="T11" s="189">
        <f t="shared" si="8"/>
        <v>0.13725490196078433</v>
      </c>
      <c r="U11" s="189">
        <f t="shared" si="8"/>
        <v>0.19696969696969696</v>
      </c>
      <c r="V11" s="189">
        <f t="shared" si="8"/>
        <v>0.14285714285714285</v>
      </c>
      <c r="W11" s="211">
        <v>0.11627906976744186</v>
      </c>
      <c r="X11" s="189">
        <f t="shared" si="8"/>
        <v>0.1391304347826087</v>
      </c>
      <c r="Y11" s="189">
        <f t="shared" si="8"/>
        <v>0.17241379310344829</v>
      </c>
      <c r="Z11" s="223">
        <f t="shared" si="8"/>
        <v>0.1276595744680851</v>
      </c>
    </row>
    <row r="12" spans="1:26" x14ac:dyDescent="0.25">
      <c r="A12" s="1" t="s">
        <v>20</v>
      </c>
      <c r="B12" s="101" t="s">
        <v>244</v>
      </c>
      <c r="C12" s="403">
        <v>111</v>
      </c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9"/>
      <c r="O12" s="28" t="s">
        <v>20</v>
      </c>
      <c r="P12" s="101" t="s">
        <v>244</v>
      </c>
      <c r="Q12" s="71">
        <v>45</v>
      </c>
      <c r="R12" s="72">
        <v>21</v>
      </c>
      <c r="S12" s="72">
        <v>3</v>
      </c>
      <c r="T12" s="72">
        <v>6</v>
      </c>
      <c r="U12" s="72">
        <v>6</v>
      </c>
      <c r="V12" s="72">
        <v>2</v>
      </c>
      <c r="W12" s="348">
        <v>10</v>
      </c>
      <c r="X12" s="72">
        <v>14</v>
      </c>
      <c r="Y12" s="72">
        <v>1</v>
      </c>
      <c r="Z12" s="83">
        <v>3</v>
      </c>
    </row>
    <row r="13" spans="1:26" x14ac:dyDescent="0.25">
      <c r="A13" s="1" t="s">
        <v>21</v>
      </c>
      <c r="B13" s="161" t="s">
        <v>15</v>
      </c>
      <c r="C13" s="390">
        <f>C12/C3</f>
        <v>0.11659663865546219</v>
      </c>
      <c r="D13" s="330" t="e">
        <f t="shared" ref="D13:N13" si="9">D12/D3</f>
        <v>#DIV/0!</v>
      </c>
      <c r="E13" s="330" t="e">
        <f t="shared" si="9"/>
        <v>#DIV/0!</v>
      </c>
      <c r="F13" s="330" t="e">
        <f t="shared" si="9"/>
        <v>#DIV/0!</v>
      </c>
      <c r="G13" s="330" t="e">
        <f t="shared" si="9"/>
        <v>#DIV/0!</v>
      </c>
      <c r="H13" s="330" t="e">
        <f t="shared" si="9"/>
        <v>#DIV/0!</v>
      </c>
      <c r="I13" s="330" t="e">
        <f t="shared" si="9"/>
        <v>#DIV/0!</v>
      </c>
      <c r="J13" s="330" t="e">
        <f t="shared" si="9"/>
        <v>#DIV/0!</v>
      </c>
      <c r="K13" s="330" t="e">
        <f t="shared" si="9"/>
        <v>#DIV/0!</v>
      </c>
      <c r="L13" s="330" t="e">
        <f t="shared" si="9"/>
        <v>#DIV/0!</v>
      </c>
      <c r="M13" s="330" t="e">
        <f t="shared" si="9"/>
        <v>#DIV/0!</v>
      </c>
      <c r="N13" s="437" t="e">
        <f t="shared" si="9"/>
        <v>#DIV/0!</v>
      </c>
      <c r="O13" s="28" t="s">
        <v>21</v>
      </c>
      <c r="P13" s="161" t="s">
        <v>15</v>
      </c>
      <c r="Q13" s="189">
        <f>Q12/Q3</f>
        <v>0.13043478260869565</v>
      </c>
      <c r="R13" s="189">
        <f t="shared" ref="R13:Z13" si="10">R12/R3</f>
        <v>0.13461538461538461</v>
      </c>
      <c r="S13" s="189">
        <v>0.04</v>
      </c>
      <c r="T13" s="189">
        <f t="shared" si="10"/>
        <v>0.11764705882352941</v>
      </c>
      <c r="U13" s="189">
        <f t="shared" si="10"/>
        <v>9.0909090909090912E-2</v>
      </c>
      <c r="V13" s="189">
        <f t="shared" si="10"/>
        <v>0.14285714285714285</v>
      </c>
      <c r="W13" s="211">
        <v>0.11627906976744186</v>
      </c>
      <c r="X13" s="189">
        <f t="shared" si="10"/>
        <v>0.12173913043478261</v>
      </c>
      <c r="Y13" s="189">
        <f t="shared" si="10"/>
        <v>3.4482758620689655E-2</v>
      </c>
      <c r="Z13" s="223">
        <f t="shared" si="10"/>
        <v>6.3829787234042548E-2</v>
      </c>
    </row>
    <row r="14" spans="1:26" x14ac:dyDescent="0.25">
      <c r="A14" s="1" t="s">
        <v>22</v>
      </c>
      <c r="B14" s="101" t="s">
        <v>245</v>
      </c>
      <c r="C14" s="404">
        <v>69</v>
      </c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9"/>
      <c r="O14" s="28" t="s">
        <v>22</v>
      </c>
      <c r="P14" s="101" t="s">
        <v>245</v>
      </c>
      <c r="Q14" s="158">
        <v>28</v>
      </c>
      <c r="R14" s="72">
        <v>15</v>
      </c>
      <c r="S14" s="72">
        <v>3</v>
      </c>
      <c r="T14" s="72">
        <v>5</v>
      </c>
      <c r="U14" s="72">
        <v>4</v>
      </c>
      <c r="V14" s="72">
        <v>1</v>
      </c>
      <c r="W14" s="348">
        <v>3</v>
      </c>
      <c r="X14" s="72">
        <v>8</v>
      </c>
      <c r="Y14" s="72">
        <v>1</v>
      </c>
      <c r="Z14" s="83">
        <v>1</v>
      </c>
    </row>
    <row r="15" spans="1:26" ht="15.75" thickBot="1" x14ac:dyDescent="0.3">
      <c r="A15" s="1" t="s">
        <v>23</v>
      </c>
      <c r="B15" s="164" t="s">
        <v>15</v>
      </c>
      <c r="C15" s="395">
        <f>C14/C3</f>
        <v>7.2478991596638662E-2</v>
      </c>
      <c r="D15" s="430" t="e">
        <f t="shared" ref="D15:N15" si="11">D14/D3</f>
        <v>#DIV/0!</v>
      </c>
      <c r="E15" s="430" t="e">
        <f t="shared" si="11"/>
        <v>#DIV/0!</v>
      </c>
      <c r="F15" s="430" t="e">
        <f t="shared" si="11"/>
        <v>#DIV/0!</v>
      </c>
      <c r="G15" s="430" t="e">
        <f t="shared" si="11"/>
        <v>#DIV/0!</v>
      </c>
      <c r="H15" s="430" t="e">
        <f t="shared" si="11"/>
        <v>#DIV/0!</v>
      </c>
      <c r="I15" s="430" t="e">
        <f t="shared" si="11"/>
        <v>#DIV/0!</v>
      </c>
      <c r="J15" s="430" t="e">
        <f t="shared" si="11"/>
        <v>#DIV/0!</v>
      </c>
      <c r="K15" s="430" t="e">
        <f t="shared" si="11"/>
        <v>#DIV/0!</v>
      </c>
      <c r="L15" s="430" t="e">
        <f t="shared" si="11"/>
        <v>#DIV/0!</v>
      </c>
      <c r="M15" s="430" t="e">
        <f t="shared" si="11"/>
        <v>#DIV/0!</v>
      </c>
      <c r="N15" s="440" t="e">
        <f t="shared" si="11"/>
        <v>#DIV/0!</v>
      </c>
      <c r="O15" s="28" t="s">
        <v>23</v>
      </c>
      <c r="P15" s="164" t="s">
        <v>15</v>
      </c>
      <c r="Q15" s="195">
        <f>Q14/Q3</f>
        <v>8.1159420289855067E-2</v>
      </c>
      <c r="R15" s="195">
        <f t="shared" ref="R15:Z15" si="12">R14/R3</f>
        <v>9.6153846153846159E-2</v>
      </c>
      <c r="S15" s="195">
        <f t="shared" si="12"/>
        <v>6.9767441860465115E-2</v>
      </c>
      <c r="T15" s="195">
        <f t="shared" si="12"/>
        <v>9.8039215686274508E-2</v>
      </c>
      <c r="U15" s="195">
        <f t="shared" si="12"/>
        <v>6.0606060606060608E-2</v>
      </c>
      <c r="V15" s="195">
        <f t="shared" si="12"/>
        <v>7.1428571428571425E-2</v>
      </c>
      <c r="W15" s="195">
        <v>3.4883720930232558E-2</v>
      </c>
      <c r="X15" s="195">
        <f t="shared" si="12"/>
        <v>6.9565217391304349E-2</v>
      </c>
      <c r="Y15" s="195">
        <f t="shared" si="12"/>
        <v>3.4482758620689655E-2</v>
      </c>
      <c r="Z15" s="347">
        <f t="shared" si="12"/>
        <v>2.1276595744680851E-2</v>
      </c>
    </row>
    <row r="16" spans="1:26" ht="15.75" thickBot="1" x14ac:dyDescent="0.3">
      <c r="A16" s="1" t="s">
        <v>24</v>
      </c>
      <c r="B16" s="165"/>
      <c r="C16" s="405">
        <f t="shared" ref="C16:M16" si="13">SUM(C4+C6+C8+C10+C12+C14)</f>
        <v>952</v>
      </c>
      <c r="D16" s="441">
        <f t="shared" si="13"/>
        <v>0</v>
      </c>
      <c r="E16" s="441">
        <f t="shared" si="13"/>
        <v>0</v>
      </c>
      <c r="F16" s="441">
        <f t="shared" si="13"/>
        <v>0</v>
      </c>
      <c r="G16" s="441">
        <f t="shared" si="13"/>
        <v>0</v>
      </c>
      <c r="H16" s="441">
        <f t="shared" si="13"/>
        <v>0</v>
      </c>
      <c r="I16" s="441">
        <f t="shared" si="13"/>
        <v>0</v>
      </c>
      <c r="J16" s="441">
        <f t="shared" si="13"/>
        <v>0</v>
      </c>
      <c r="K16" s="441">
        <f t="shared" si="13"/>
        <v>0</v>
      </c>
      <c r="L16" s="441">
        <f t="shared" si="13"/>
        <v>0</v>
      </c>
      <c r="M16" s="441">
        <f t="shared" si="13"/>
        <v>0</v>
      </c>
      <c r="N16" s="337"/>
      <c r="O16" s="28" t="s">
        <v>24</v>
      </c>
      <c r="P16" s="165"/>
      <c r="Q16" s="382">
        <f>SUM(Q4+Q6+Q8+Q10+Q12+Q14)</f>
        <v>345</v>
      </c>
      <c r="R16" s="382">
        <f t="shared" ref="R16:V16" si="14">SUM(R4+R6+R8+R10+R12+R14)</f>
        <v>156</v>
      </c>
      <c r="S16" s="382">
        <f t="shared" si="14"/>
        <v>43</v>
      </c>
      <c r="T16" s="382">
        <f t="shared" si="14"/>
        <v>51</v>
      </c>
      <c r="U16" s="382">
        <f t="shared" si="14"/>
        <v>66</v>
      </c>
      <c r="V16" s="382">
        <f t="shared" si="14"/>
        <v>14</v>
      </c>
      <c r="W16" s="382">
        <v>86</v>
      </c>
      <c r="X16" s="382">
        <f>SUM(X4+X6+X8+X10+X12+X14)</f>
        <v>115</v>
      </c>
      <c r="Y16" s="382">
        <f>SUM(Y4+Y6+Y8+Y10+Y12+Y14)</f>
        <v>29</v>
      </c>
      <c r="Z16" s="382">
        <f>SUM(Z4+Z6+Z8+Z10+Z12+Z14)</f>
        <v>47</v>
      </c>
    </row>
    <row r="17" spans="1:26" ht="15" customHeight="1" x14ac:dyDescent="0.25">
      <c r="A17" s="1" t="s">
        <v>25</v>
      </c>
      <c r="B17" s="166" t="s">
        <v>246</v>
      </c>
      <c r="C17" s="406">
        <v>164</v>
      </c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36"/>
      <c r="O17" s="28" t="s">
        <v>25</v>
      </c>
      <c r="P17" s="166" t="s">
        <v>246</v>
      </c>
      <c r="Q17" s="159">
        <v>70</v>
      </c>
      <c r="R17" s="348">
        <v>22</v>
      </c>
      <c r="S17" s="348">
        <v>3</v>
      </c>
      <c r="T17" s="348">
        <v>6</v>
      </c>
      <c r="U17" s="348">
        <v>7</v>
      </c>
      <c r="V17" s="348">
        <v>3</v>
      </c>
      <c r="W17" s="345">
        <v>19</v>
      </c>
      <c r="X17" s="348">
        <v>22</v>
      </c>
      <c r="Y17" s="348">
        <v>2</v>
      </c>
      <c r="Z17" s="349">
        <v>10</v>
      </c>
    </row>
    <row r="18" spans="1:26" x14ac:dyDescent="0.25">
      <c r="A18" s="1" t="s">
        <v>26</v>
      </c>
      <c r="B18" s="161" t="s">
        <v>15</v>
      </c>
      <c r="C18" s="390">
        <f>C17/C3</f>
        <v>0.17226890756302521</v>
      </c>
      <c r="D18" s="330" t="e">
        <f t="shared" ref="D18:N18" si="15">D17/D3</f>
        <v>#DIV/0!</v>
      </c>
      <c r="E18" s="330" t="e">
        <f t="shared" si="15"/>
        <v>#DIV/0!</v>
      </c>
      <c r="F18" s="330" t="e">
        <f t="shared" si="15"/>
        <v>#DIV/0!</v>
      </c>
      <c r="G18" s="330" t="e">
        <f t="shared" si="15"/>
        <v>#DIV/0!</v>
      </c>
      <c r="H18" s="330" t="e">
        <f t="shared" si="15"/>
        <v>#DIV/0!</v>
      </c>
      <c r="I18" s="330" t="e">
        <f t="shared" si="15"/>
        <v>#DIV/0!</v>
      </c>
      <c r="J18" s="330" t="e">
        <f t="shared" si="15"/>
        <v>#DIV/0!</v>
      </c>
      <c r="K18" s="330" t="e">
        <f t="shared" si="15"/>
        <v>#DIV/0!</v>
      </c>
      <c r="L18" s="330" t="e">
        <f t="shared" si="15"/>
        <v>#DIV/0!</v>
      </c>
      <c r="M18" s="330" t="e">
        <f t="shared" si="15"/>
        <v>#DIV/0!</v>
      </c>
      <c r="N18" s="330" t="e">
        <f t="shared" si="15"/>
        <v>#DIV/0!</v>
      </c>
      <c r="O18" s="28" t="s">
        <v>26</v>
      </c>
      <c r="P18" s="161" t="s">
        <v>15</v>
      </c>
      <c r="Q18" s="189">
        <f>Q17/Q3</f>
        <v>0.20289855072463769</v>
      </c>
      <c r="R18" s="189">
        <f t="shared" ref="R18:Z18" si="16">R17/R3</f>
        <v>0.14102564102564102</v>
      </c>
      <c r="S18" s="189">
        <f t="shared" si="16"/>
        <v>6.9767441860465115E-2</v>
      </c>
      <c r="T18" s="189">
        <f t="shared" si="16"/>
        <v>0.11764705882352941</v>
      </c>
      <c r="U18" s="189">
        <f t="shared" si="16"/>
        <v>0.10606060606060606</v>
      </c>
      <c r="V18" s="189">
        <f t="shared" si="16"/>
        <v>0.21428571428571427</v>
      </c>
      <c r="W18" s="211">
        <v>0.22093023255813954</v>
      </c>
      <c r="X18" s="189">
        <f t="shared" si="16"/>
        <v>0.19130434782608696</v>
      </c>
      <c r="Y18" s="189">
        <f t="shared" si="16"/>
        <v>6.8965517241379309E-2</v>
      </c>
      <c r="Z18" s="223">
        <f t="shared" si="16"/>
        <v>0.21276595744680851</v>
      </c>
    </row>
    <row r="19" spans="1:26" ht="28.5" customHeight="1" x14ac:dyDescent="0.25">
      <c r="A19" s="1" t="s">
        <v>27</v>
      </c>
      <c r="B19" s="88" t="s">
        <v>247</v>
      </c>
      <c r="C19" s="403">
        <v>263</v>
      </c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9"/>
      <c r="O19" s="28" t="s">
        <v>27</v>
      </c>
      <c r="P19" s="88" t="s">
        <v>247</v>
      </c>
      <c r="Q19" s="71">
        <v>88</v>
      </c>
      <c r="R19" s="72">
        <v>39</v>
      </c>
      <c r="S19" s="72">
        <v>13</v>
      </c>
      <c r="T19" s="72">
        <v>15</v>
      </c>
      <c r="U19" s="72">
        <v>19</v>
      </c>
      <c r="V19" s="72">
        <v>4</v>
      </c>
      <c r="W19" s="348">
        <v>24</v>
      </c>
      <c r="X19" s="72">
        <v>31</v>
      </c>
      <c r="Y19" s="72">
        <v>19</v>
      </c>
      <c r="Z19" s="83">
        <v>11</v>
      </c>
    </row>
    <row r="20" spans="1:26" x14ac:dyDescent="0.25">
      <c r="A20" s="1" t="s">
        <v>28</v>
      </c>
      <c r="B20" s="161" t="s">
        <v>15</v>
      </c>
      <c r="C20" s="390">
        <f>C19/C3</f>
        <v>0.27626050420168069</v>
      </c>
      <c r="D20" s="330" t="e">
        <f t="shared" ref="D20:N20" si="17">D19/D3</f>
        <v>#DIV/0!</v>
      </c>
      <c r="E20" s="330" t="e">
        <f t="shared" si="17"/>
        <v>#DIV/0!</v>
      </c>
      <c r="F20" s="330" t="e">
        <f t="shared" si="17"/>
        <v>#DIV/0!</v>
      </c>
      <c r="G20" s="330" t="e">
        <f t="shared" si="17"/>
        <v>#DIV/0!</v>
      </c>
      <c r="H20" s="330" t="e">
        <f t="shared" si="17"/>
        <v>#DIV/0!</v>
      </c>
      <c r="I20" s="330" t="e">
        <f t="shared" si="17"/>
        <v>#DIV/0!</v>
      </c>
      <c r="J20" s="330" t="e">
        <f t="shared" si="17"/>
        <v>#DIV/0!</v>
      </c>
      <c r="K20" s="330" t="e">
        <f t="shared" si="17"/>
        <v>#DIV/0!</v>
      </c>
      <c r="L20" s="330" t="e">
        <f t="shared" si="17"/>
        <v>#DIV/0!</v>
      </c>
      <c r="M20" s="330" t="e">
        <f t="shared" si="17"/>
        <v>#DIV/0!</v>
      </c>
      <c r="N20" s="330" t="e">
        <f t="shared" si="17"/>
        <v>#DIV/0!</v>
      </c>
      <c r="O20" s="28" t="s">
        <v>28</v>
      </c>
      <c r="P20" s="161" t="s">
        <v>15</v>
      </c>
      <c r="Q20" s="189">
        <f>Q19/Q3</f>
        <v>0.25507246376811593</v>
      </c>
      <c r="R20" s="189">
        <f t="shared" ref="R20:Z20" si="18">R19/R3</f>
        <v>0.25</v>
      </c>
      <c r="S20" s="189">
        <f t="shared" si="18"/>
        <v>0.30232558139534882</v>
      </c>
      <c r="T20" s="189">
        <f t="shared" si="18"/>
        <v>0.29411764705882354</v>
      </c>
      <c r="U20" s="189">
        <f t="shared" si="18"/>
        <v>0.2878787878787879</v>
      </c>
      <c r="V20" s="189">
        <f t="shared" si="18"/>
        <v>0.2857142857142857</v>
      </c>
      <c r="W20" s="211">
        <v>0.27906976744186046</v>
      </c>
      <c r="X20" s="189">
        <f t="shared" si="18"/>
        <v>0.26956521739130435</v>
      </c>
      <c r="Y20" s="189">
        <f t="shared" si="18"/>
        <v>0.65517241379310343</v>
      </c>
      <c r="Z20" s="223">
        <f t="shared" si="18"/>
        <v>0.23404255319148937</v>
      </c>
    </row>
    <row r="21" spans="1:26" ht="15" customHeight="1" x14ac:dyDescent="0.25">
      <c r="A21" s="1" t="s">
        <v>29</v>
      </c>
      <c r="B21" s="88" t="s">
        <v>248</v>
      </c>
      <c r="C21" s="403">
        <v>107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28" t="s">
        <v>29</v>
      </c>
      <c r="P21" s="88" t="s">
        <v>248</v>
      </c>
      <c r="Q21" s="71">
        <v>37</v>
      </c>
      <c r="R21" s="72">
        <v>18</v>
      </c>
      <c r="S21" s="72">
        <v>4</v>
      </c>
      <c r="T21" s="72">
        <v>8</v>
      </c>
      <c r="U21" s="72">
        <v>6</v>
      </c>
      <c r="V21" s="72">
        <v>1</v>
      </c>
      <c r="W21" s="348">
        <v>13</v>
      </c>
      <c r="X21" s="72">
        <v>12</v>
      </c>
      <c r="Y21" s="72">
        <v>1</v>
      </c>
      <c r="Z21" s="83">
        <v>7</v>
      </c>
    </row>
    <row r="22" spans="1:26" x14ac:dyDescent="0.25">
      <c r="A22" s="1" t="s">
        <v>30</v>
      </c>
      <c r="B22" s="161" t="s">
        <v>15</v>
      </c>
      <c r="C22" s="390">
        <f>C21/C3</f>
        <v>0.11239495798319328</v>
      </c>
      <c r="D22" s="330" t="e">
        <f t="shared" ref="D22:N22" si="19">D21/D3</f>
        <v>#DIV/0!</v>
      </c>
      <c r="E22" s="330" t="e">
        <f t="shared" si="19"/>
        <v>#DIV/0!</v>
      </c>
      <c r="F22" s="330" t="e">
        <f t="shared" si="19"/>
        <v>#DIV/0!</v>
      </c>
      <c r="G22" s="330" t="e">
        <f t="shared" si="19"/>
        <v>#DIV/0!</v>
      </c>
      <c r="H22" s="330" t="e">
        <f t="shared" si="19"/>
        <v>#DIV/0!</v>
      </c>
      <c r="I22" s="330" t="e">
        <f t="shared" si="19"/>
        <v>#DIV/0!</v>
      </c>
      <c r="J22" s="330" t="e">
        <f t="shared" si="19"/>
        <v>#DIV/0!</v>
      </c>
      <c r="K22" s="330" t="e">
        <f t="shared" si="19"/>
        <v>#DIV/0!</v>
      </c>
      <c r="L22" s="330" t="e">
        <f t="shared" si="19"/>
        <v>#DIV/0!</v>
      </c>
      <c r="M22" s="330" t="e">
        <f t="shared" si="19"/>
        <v>#DIV/0!</v>
      </c>
      <c r="N22" s="330" t="e">
        <f t="shared" si="19"/>
        <v>#DIV/0!</v>
      </c>
      <c r="O22" s="28" t="s">
        <v>30</v>
      </c>
      <c r="P22" s="161" t="s">
        <v>15</v>
      </c>
      <c r="Q22" s="189">
        <f>Q21/Q3</f>
        <v>0.1072463768115942</v>
      </c>
      <c r="R22" s="189">
        <f t="shared" ref="R22:Z22" si="20">R21/R3</f>
        <v>0.11538461538461539</v>
      </c>
      <c r="S22" s="189">
        <f t="shared" si="20"/>
        <v>9.3023255813953487E-2</v>
      </c>
      <c r="T22" s="189">
        <f t="shared" si="20"/>
        <v>0.15686274509803921</v>
      </c>
      <c r="U22" s="189">
        <f t="shared" si="20"/>
        <v>9.0909090909090912E-2</v>
      </c>
      <c r="V22" s="189">
        <f t="shared" si="20"/>
        <v>7.1428571428571425E-2</v>
      </c>
      <c r="W22" s="211">
        <v>0.15116279069767441</v>
      </c>
      <c r="X22" s="189">
        <f t="shared" si="20"/>
        <v>0.10434782608695652</v>
      </c>
      <c r="Y22" s="189">
        <f t="shared" si="20"/>
        <v>3.4482758620689655E-2</v>
      </c>
      <c r="Z22" s="223">
        <f t="shared" si="20"/>
        <v>0.14893617021276595</v>
      </c>
    </row>
    <row r="23" spans="1:26" x14ac:dyDescent="0.25">
      <c r="A23" s="1" t="s">
        <v>31</v>
      </c>
      <c r="B23" s="101" t="s">
        <v>249</v>
      </c>
      <c r="C23" s="403">
        <v>256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  <c r="O23" s="28" t="s">
        <v>31</v>
      </c>
      <c r="P23" s="101" t="s">
        <v>249</v>
      </c>
      <c r="Q23" s="71">
        <v>88</v>
      </c>
      <c r="R23" s="72">
        <v>43</v>
      </c>
      <c r="S23" s="72">
        <v>13</v>
      </c>
      <c r="T23" s="72">
        <v>15</v>
      </c>
      <c r="U23" s="72">
        <v>27</v>
      </c>
      <c r="V23" s="72">
        <v>4</v>
      </c>
      <c r="W23" s="348">
        <v>17</v>
      </c>
      <c r="X23" s="72">
        <v>30</v>
      </c>
      <c r="Y23" s="72">
        <v>4</v>
      </c>
      <c r="Z23" s="83">
        <v>15</v>
      </c>
    </row>
    <row r="24" spans="1:26" x14ac:dyDescent="0.25">
      <c r="A24" s="1" t="s">
        <v>32</v>
      </c>
      <c r="B24" s="161" t="s">
        <v>15</v>
      </c>
      <c r="C24" s="390">
        <f>C23/C3</f>
        <v>0.26890756302521007</v>
      </c>
      <c r="D24" s="330" t="e">
        <f t="shared" ref="D24:N24" si="21">D23/D3</f>
        <v>#DIV/0!</v>
      </c>
      <c r="E24" s="330" t="e">
        <f t="shared" si="21"/>
        <v>#DIV/0!</v>
      </c>
      <c r="F24" s="330" t="e">
        <f t="shared" si="21"/>
        <v>#DIV/0!</v>
      </c>
      <c r="G24" s="330" t="e">
        <f t="shared" si="21"/>
        <v>#DIV/0!</v>
      </c>
      <c r="H24" s="330" t="e">
        <f t="shared" si="21"/>
        <v>#DIV/0!</v>
      </c>
      <c r="I24" s="330" t="e">
        <f t="shared" si="21"/>
        <v>#DIV/0!</v>
      </c>
      <c r="J24" s="330" t="e">
        <f t="shared" si="21"/>
        <v>#DIV/0!</v>
      </c>
      <c r="K24" s="330" t="e">
        <f t="shared" si="21"/>
        <v>#DIV/0!</v>
      </c>
      <c r="L24" s="330" t="e">
        <f t="shared" si="21"/>
        <v>#DIV/0!</v>
      </c>
      <c r="M24" s="330" t="e">
        <f t="shared" si="21"/>
        <v>#DIV/0!</v>
      </c>
      <c r="N24" s="330" t="e">
        <f t="shared" si="21"/>
        <v>#DIV/0!</v>
      </c>
      <c r="O24" s="28" t="s">
        <v>32</v>
      </c>
      <c r="P24" s="161" t="s">
        <v>15</v>
      </c>
      <c r="Q24" s="189">
        <f>Q23/Q3</f>
        <v>0.25507246376811593</v>
      </c>
      <c r="R24" s="211">
        <f t="shared" ref="R24" si="22">R23/R3</f>
        <v>0.27564102564102566</v>
      </c>
      <c r="S24" s="211">
        <f t="shared" ref="S24" si="23">S23/S3</f>
        <v>0.30232558139534882</v>
      </c>
      <c r="T24" s="211">
        <f t="shared" ref="T24" si="24">T23/T3</f>
        <v>0.29411764705882354</v>
      </c>
      <c r="U24" s="211">
        <f t="shared" ref="U24" si="25">U23/U3</f>
        <v>0.40909090909090912</v>
      </c>
      <c r="V24" s="211">
        <f t="shared" ref="V24" si="26">V23/V3</f>
        <v>0.2857142857142857</v>
      </c>
      <c r="W24" s="211">
        <v>0.19767441860465115</v>
      </c>
      <c r="X24" s="211">
        <f t="shared" ref="X24" si="27">X23/X3</f>
        <v>0.2608695652173913</v>
      </c>
      <c r="Y24" s="211">
        <f t="shared" ref="Y24" si="28">Y23/Y3</f>
        <v>0.13793103448275862</v>
      </c>
      <c r="Z24" s="224">
        <f t="shared" ref="Z24" si="29">Z23/Z3</f>
        <v>0.31914893617021278</v>
      </c>
    </row>
    <row r="25" spans="1:26" ht="15" customHeight="1" x14ac:dyDescent="0.25">
      <c r="A25" s="1" t="s">
        <v>33</v>
      </c>
      <c r="B25" s="88" t="s">
        <v>250</v>
      </c>
      <c r="C25" s="403">
        <v>162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9"/>
      <c r="O25" s="28" t="s">
        <v>33</v>
      </c>
      <c r="P25" s="88" t="s">
        <v>250</v>
      </c>
      <c r="Q25" s="71">
        <v>62</v>
      </c>
      <c r="R25" s="72">
        <v>34</v>
      </c>
      <c r="S25" s="72">
        <v>10</v>
      </c>
      <c r="T25" s="72">
        <v>7</v>
      </c>
      <c r="U25" s="72">
        <v>7</v>
      </c>
      <c r="V25" s="72">
        <v>2</v>
      </c>
      <c r="W25" s="348">
        <v>13</v>
      </c>
      <c r="X25" s="72">
        <v>20</v>
      </c>
      <c r="Y25" s="72">
        <v>3</v>
      </c>
      <c r="Z25" s="83">
        <v>4</v>
      </c>
    </row>
    <row r="26" spans="1:26" ht="15.75" thickBot="1" x14ac:dyDescent="0.3">
      <c r="A26" s="1" t="s">
        <v>34</v>
      </c>
      <c r="B26" s="164" t="s">
        <v>15</v>
      </c>
      <c r="C26" s="397">
        <f>C25/C3</f>
        <v>0.17016806722689076</v>
      </c>
      <c r="D26" s="422" t="e">
        <f t="shared" ref="D26:N26" si="30">D25/D3</f>
        <v>#DIV/0!</v>
      </c>
      <c r="E26" s="422" t="e">
        <f t="shared" si="30"/>
        <v>#DIV/0!</v>
      </c>
      <c r="F26" s="422" t="e">
        <f t="shared" si="30"/>
        <v>#DIV/0!</v>
      </c>
      <c r="G26" s="422" t="e">
        <f t="shared" si="30"/>
        <v>#DIV/0!</v>
      </c>
      <c r="H26" s="422" t="e">
        <f t="shared" si="30"/>
        <v>#DIV/0!</v>
      </c>
      <c r="I26" s="422" t="e">
        <f t="shared" si="30"/>
        <v>#DIV/0!</v>
      </c>
      <c r="J26" s="422" t="e">
        <f t="shared" si="30"/>
        <v>#DIV/0!</v>
      </c>
      <c r="K26" s="422" t="e">
        <f t="shared" si="30"/>
        <v>#DIV/0!</v>
      </c>
      <c r="L26" s="422" t="e">
        <f t="shared" si="30"/>
        <v>#DIV/0!</v>
      </c>
      <c r="M26" s="422" t="e">
        <f t="shared" si="30"/>
        <v>#DIV/0!</v>
      </c>
      <c r="N26" s="430" t="e">
        <f t="shared" si="30"/>
        <v>#DIV/0!</v>
      </c>
      <c r="O26" s="28" t="s">
        <v>34</v>
      </c>
      <c r="P26" s="164" t="s">
        <v>15</v>
      </c>
      <c r="Q26" s="194">
        <f>Q25/Q3</f>
        <v>0.17971014492753623</v>
      </c>
      <c r="R26" s="225">
        <f t="shared" ref="R26" si="31">R25/R3</f>
        <v>0.21794871794871795</v>
      </c>
      <c r="S26" s="225">
        <f t="shared" ref="S26" si="32">S25/S3</f>
        <v>0.23255813953488372</v>
      </c>
      <c r="T26" s="225">
        <f t="shared" ref="T26" si="33">T25/T3</f>
        <v>0.13725490196078433</v>
      </c>
      <c r="U26" s="225">
        <f t="shared" ref="U26" si="34">U25/U3</f>
        <v>0.10606060606060606</v>
      </c>
      <c r="V26" s="195">
        <f t="shared" ref="V26" si="35">V25/V3</f>
        <v>0.14285714285714285</v>
      </c>
      <c r="W26" s="225">
        <v>0.15116279069767441</v>
      </c>
      <c r="X26" s="225">
        <f t="shared" ref="X26" si="36">X25/X3</f>
        <v>0.17391304347826086</v>
      </c>
      <c r="Y26" s="225">
        <f t="shared" ref="Y26" si="37">Y25/Y3</f>
        <v>0.10344827586206896</v>
      </c>
      <c r="Z26" s="226">
        <f t="shared" ref="Z26" si="38">Z25/Z3</f>
        <v>8.5106382978723402E-2</v>
      </c>
    </row>
    <row r="27" spans="1:26" ht="15.75" thickBot="1" x14ac:dyDescent="0.3">
      <c r="A27" s="1" t="s">
        <v>35</v>
      </c>
      <c r="B27" s="165"/>
      <c r="C27" s="407">
        <f t="shared" ref="C27:M27" si="39">SUM(C17+C19+C21+C23+C25)</f>
        <v>952</v>
      </c>
      <c r="D27" s="382">
        <f t="shared" si="39"/>
        <v>0</v>
      </c>
      <c r="E27" s="382">
        <f t="shared" si="39"/>
        <v>0</v>
      </c>
      <c r="F27" s="382">
        <f t="shared" si="39"/>
        <v>0</v>
      </c>
      <c r="G27" s="382">
        <f t="shared" si="39"/>
        <v>0</v>
      </c>
      <c r="H27" s="382">
        <f t="shared" si="39"/>
        <v>0</v>
      </c>
      <c r="I27" s="382">
        <f t="shared" si="39"/>
        <v>0</v>
      </c>
      <c r="J27" s="382">
        <f t="shared" si="39"/>
        <v>0</v>
      </c>
      <c r="K27" s="382">
        <f t="shared" si="39"/>
        <v>0</v>
      </c>
      <c r="L27" s="382">
        <f t="shared" si="39"/>
        <v>0</v>
      </c>
      <c r="M27" s="382">
        <f t="shared" si="39"/>
        <v>0</v>
      </c>
      <c r="N27" s="338"/>
      <c r="O27" s="28" t="s">
        <v>35</v>
      </c>
      <c r="P27" s="165"/>
      <c r="Q27" s="382">
        <f t="shared" ref="Q27:V27" si="40">SUM(Q17+Q19+Q21+Q23+Q25)</f>
        <v>345</v>
      </c>
      <c r="R27" s="382">
        <f t="shared" si="40"/>
        <v>156</v>
      </c>
      <c r="S27" s="382">
        <f>SUM(S17+S19+S21+S23+S25)</f>
        <v>43</v>
      </c>
      <c r="T27" s="382">
        <f t="shared" si="40"/>
        <v>51</v>
      </c>
      <c r="U27" s="382">
        <f t="shared" si="40"/>
        <v>66</v>
      </c>
      <c r="V27" s="382">
        <f t="shared" si="40"/>
        <v>14</v>
      </c>
      <c r="W27" s="382">
        <v>86</v>
      </c>
      <c r="X27" s="382">
        <f>SUM(X17+X19+X21+X23+X25)</f>
        <v>115</v>
      </c>
      <c r="Y27" s="382">
        <f>SUM(Y17+Y19+Y21+Y23+Y25)</f>
        <v>29</v>
      </c>
      <c r="Z27" s="382">
        <f>SUM(Z17+Z19+Z21+Z23+Z25)</f>
        <v>47</v>
      </c>
    </row>
    <row r="28" spans="1:26" ht="15" customHeight="1" x14ac:dyDescent="0.25">
      <c r="A28" s="1" t="s">
        <v>36</v>
      </c>
      <c r="B28" s="167" t="s">
        <v>251</v>
      </c>
      <c r="C28" s="408">
        <v>166</v>
      </c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4"/>
      <c r="O28" s="28" t="s">
        <v>36</v>
      </c>
      <c r="P28" s="167" t="s">
        <v>251</v>
      </c>
      <c r="Q28" s="157">
        <v>69</v>
      </c>
      <c r="R28" s="345">
        <v>21</v>
      </c>
      <c r="S28" s="345">
        <v>7</v>
      </c>
      <c r="T28" s="345">
        <v>12</v>
      </c>
      <c r="U28" s="345">
        <v>15</v>
      </c>
      <c r="V28" s="345">
        <v>3</v>
      </c>
      <c r="W28" s="345">
        <v>11</v>
      </c>
      <c r="X28" s="345">
        <v>17</v>
      </c>
      <c r="Y28" s="345">
        <v>3</v>
      </c>
      <c r="Z28" s="346">
        <v>8</v>
      </c>
    </row>
    <row r="29" spans="1:26" x14ac:dyDescent="0.25">
      <c r="A29" s="1" t="s">
        <v>37</v>
      </c>
      <c r="B29" s="161" t="s">
        <v>15</v>
      </c>
      <c r="C29" s="390">
        <f>C28/C3</f>
        <v>0.17436974789915966</v>
      </c>
      <c r="D29" s="330" t="e">
        <f t="shared" ref="D29:N29" si="41">D28/D3</f>
        <v>#DIV/0!</v>
      </c>
      <c r="E29" s="330" t="e">
        <f t="shared" si="41"/>
        <v>#DIV/0!</v>
      </c>
      <c r="F29" s="330" t="e">
        <f t="shared" si="41"/>
        <v>#DIV/0!</v>
      </c>
      <c r="G29" s="330" t="e">
        <f t="shared" si="41"/>
        <v>#DIV/0!</v>
      </c>
      <c r="H29" s="330" t="e">
        <f t="shared" si="41"/>
        <v>#DIV/0!</v>
      </c>
      <c r="I29" s="330" t="e">
        <f t="shared" si="41"/>
        <v>#DIV/0!</v>
      </c>
      <c r="J29" s="330" t="e">
        <f t="shared" si="41"/>
        <v>#DIV/0!</v>
      </c>
      <c r="K29" s="330" t="e">
        <f t="shared" si="41"/>
        <v>#DIV/0!</v>
      </c>
      <c r="L29" s="330" t="e">
        <f t="shared" si="41"/>
        <v>#DIV/0!</v>
      </c>
      <c r="M29" s="330" t="e">
        <f t="shared" si="41"/>
        <v>#DIV/0!</v>
      </c>
      <c r="N29" s="330" t="e">
        <f t="shared" si="41"/>
        <v>#DIV/0!</v>
      </c>
      <c r="O29" s="28" t="s">
        <v>37</v>
      </c>
      <c r="P29" s="161" t="s">
        <v>15</v>
      </c>
      <c r="Q29" s="189">
        <f>Q28/Q3</f>
        <v>0.2</v>
      </c>
      <c r="R29" s="211">
        <f t="shared" ref="R29" si="42">R28/R3</f>
        <v>0.13461538461538461</v>
      </c>
      <c r="S29" s="211">
        <f t="shared" ref="S29" si="43">S28/S3</f>
        <v>0.16279069767441862</v>
      </c>
      <c r="T29" s="211">
        <f t="shared" ref="T29" si="44">T28/T3</f>
        <v>0.23529411764705882</v>
      </c>
      <c r="U29" s="211">
        <f t="shared" ref="U29" si="45">U28/U3</f>
        <v>0.22727272727272727</v>
      </c>
      <c r="V29" s="211">
        <f t="shared" ref="V29" si="46">V28/V3</f>
        <v>0.21428571428571427</v>
      </c>
      <c r="W29" s="211">
        <v>0.12790697674418605</v>
      </c>
      <c r="X29" s="211">
        <f t="shared" ref="X29" si="47">X28/X3</f>
        <v>0.14782608695652175</v>
      </c>
      <c r="Y29" s="211">
        <f t="shared" ref="Y29" si="48">Y28/Y3</f>
        <v>0.10344827586206896</v>
      </c>
      <c r="Z29" s="224">
        <f t="shared" ref="Z29" si="49">Z28/Z3</f>
        <v>0.1702127659574468</v>
      </c>
    </row>
    <row r="30" spans="1:26" ht="15" customHeight="1" x14ac:dyDescent="0.25">
      <c r="A30" s="1" t="s">
        <v>46</v>
      </c>
      <c r="B30" s="166" t="s">
        <v>252</v>
      </c>
      <c r="C30" s="404">
        <v>205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9"/>
      <c r="O30" s="28" t="s">
        <v>46</v>
      </c>
      <c r="P30" s="166" t="s">
        <v>252</v>
      </c>
      <c r="Q30" s="158">
        <v>69</v>
      </c>
      <c r="R30" s="72">
        <v>33</v>
      </c>
      <c r="S30" s="72">
        <v>9</v>
      </c>
      <c r="T30" s="72">
        <v>7</v>
      </c>
      <c r="U30" s="72">
        <v>12</v>
      </c>
      <c r="V30" s="72">
        <v>3</v>
      </c>
      <c r="W30" s="348">
        <v>20</v>
      </c>
      <c r="X30" s="72">
        <v>35</v>
      </c>
      <c r="Y30" s="72">
        <v>6</v>
      </c>
      <c r="Z30" s="83">
        <v>11</v>
      </c>
    </row>
    <row r="31" spans="1:26" x14ac:dyDescent="0.25">
      <c r="A31" s="1" t="s">
        <v>47</v>
      </c>
      <c r="B31" s="161" t="s">
        <v>15</v>
      </c>
      <c r="C31" s="390">
        <f>C30/C3</f>
        <v>0.21533613445378152</v>
      </c>
      <c r="D31" s="330" t="e">
        <f t="shared" ref="D31:N31" si="50">D30/D3</f>
        <v>#DIV/0!</v>
      </c>
      <c r="E31" s="330" t="e">
        <f t="shared" si="50"/>
        <v>#DIV/0!</v>
      </c>
      <c r="F31" s="330" t="e">
        <f t="shared" si="50"/>
        <v>#DIV/0!</v>
      </c>
      <c r="G31" s="330" t="e">
        <f t="shared" si="50"/>
        <v>#DIV/0!</v>
      </c>
      <c r="H31" s="330" t="e">
        <f t="shared" si="50"/>
        <v>#DIV/0!</v>
      </c>
      <c r="I31" s="330" t="e">
        <f t="shared" si="50"/>
        <v>#DIV/0!</v>
      </c>
      <c r="J31" s="330" t="e">
        <f t="shared" si="50"/>
        <v>#DIV/0!</v>
      </c>
      <c r="K31" s="330" t="e">
        <f t="shared" si="50"/>
        <v>#DIV/0!</v>
      </c>
      <c r="L31" s="330" t="e">
        <f t="shared" si="50"/>
        <v>#DIV/0!</v>
      </c>
      <c r="M31" s="330" t="e">
        <f t="shared" si="50"/>
        <v>#DIV/0!</v>
      </c>
      <c r="N31" s="330" t="e">
        <f t="shared" si="50"/>
        <v>#DIV/0!</v>
      </c>
      <c r="O31" s="28" t="s">
        <v>47</v>
      </c>
      <c r="P31" s="161" t="s">
        <v>15</v>
      </c>
      <c r="Q31" s="189">
        <f>Q30/Q3</f>
        <v>0.2</v>
      </c>
      <c r="R31" s="211">
        <f t="shared" ref="R31" si="51">R30/R3</f>
        <v>0.21153846153846154</v>
      </c>
      <c r="S31" s="211">
        <f t="shared" ref="S31" si="52">S30/S3</f>
        <v>0.20930232558139536</v>
      </c>
      <c r="T31" s="211">
        <f t="shared" ref="T31" si="53">T30/T3</f>
        <v>0.13725490196078433</v>
      </c>
      <c r="U31" s="211">
        <f t="shared" ref="U31" si="54">U30/U3</f>
        <v>0.18181818181818182</v>
      </c>
      <c r="V31" s="211">
        <f t="shared" ref="V31" si="55">V30/V3</f>
        <v>0.21428571428571427</v>
      </c>
      <c r="W31" s="211">
        <v>0.23255813953488372</v>
      </c>
      <c r="X31" s="211">
        <f t="shared" ref="X31" si="56">X30/X3</f>
        <v>0.30434782608695654</v>
      </c>
      <c r="Y31" s="211">
        <f t="shared" ref="Y31" si="57">Y30/Y3</f>
        <v>0.20689655172413793</v>
      </c>
      <c r="Z31" s="224">
        <f t="shared" ref="Z31" si="58">Z30/Z3</f>
        <v>0.23404255319148937</v>
      </c>
    </row>
    <row r="32" spans="1:26" ht="15" customHeight="1" x14ac:dyDescent="0.25">
      <c r="A32" s="1" t="s">
        <v>48</v>
      </c>
      <c r="B32" s="166" t="s">
        <v>253</v>
      </c>
      <c r="C32" s="404">
        <v>175</v>
      </c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28" t="s">
        <v>48</v>
      </c>
      <c r="P32" s="166" t="s">
        <v>253</v>
      </c>
      <c r="Q32" s="158">
        <v>62</v>
      </c>
      <c r="R32" s="72">
        <v>25</v>
      </c>
      <c r="S32" s="72">
        <v>4</v>
      </c>
      <c r="T32" s="72">
        <v>12</v>
      </c>
      <c r="U32" s="72">
        <v>12</v>
      </c>
      <c r="V32" s="72">
        <v>3</v>
      </c>
      <c r="W32" s="348">
        <v>24</v>
      </c>
      <c r="X32" s="72">
        <v>17</v>
      </c>
      <c r="Y32" s="72">
        <v>4</v>
      </c>
      <c r="Z32" s="83">
        <v>12</v>
      </c>
    </row>
    <row r="33" spans="1:26" x14ac:dyDescent="0.25">
      <c r="A33" s="1" t="s">
        <v>49</v>
      </c>
      <c r="B33" s="161" t="s">
        <v>15</v>
      </c>
      <c r="C33" s="390">
        <f>C32/C3</f>
        <v>0.18382352941176472</v>
      </c>
      <c r="D33" s="330" t="e">
        <f t="shared" ref="D33:N33" si="59">D32/D3</f>
        <v>#DIV/0!</v>
      </c>
      <c r="E33" s="330" t="e">
        <f t="shared" si="59"/>
        <v>#DIV/0!</v>
      </c>
      <c r="F33" s="330" t="e">
        <f t="shared" si="59"/>
        <v>#DIV/0!</v>
      </c>
      <c r="G33" s="330" t="e">
        <f t="shared" si="59"/>
        <v>#DIV/0!</v>
      </c>
      <c r="H33" s="330" t="e">
        <f t="shared" si="59"/>
        <v>#DIV/0!</v>
      </c>
      <c r="I33" s="330" t="e">
        <f t="shared" si="59"/>
        <v>#DIV/0!</v>
      </c>
      <c r="J33" s="330" t="e">
        <f t="shared" si="59"/>
        <v>#DIV/0!</v>
      </c>
      <c r="K33" s="330" t="e">
        <f t="shared" si="59"/>
        <v>#DIV/0!</v>
      </c>
      <c r="L33" s="330" t="e">
        <f t="shared" si="59"/>
        <v>#DIV/0!</v>
      </c>
      <c r="M33" s="330" t="e">
        <f t="shared" si="59"/>
        <v>#DIV/0!</v>
      </c>
      <c r="N33" s="330" t="e">
        <f t="shared" si="59"/>
        <v>#DIV/0!</v>
      </c>
      <c r="O33" s="28" t="s">
        <v>49</v>
      </c>
      <c r="P33" s="161" t="s">
        <v>15</v>
      </c>
      <c r="Q33" s="189">
        <f>Q32/Q3</f>
        <v>0.17971014492753623</v>
      </c>
      <c r="R33" s="211">
        <f t="shared" ref="R33" si="60">R32/R3</f>
        <v>0.16025641025641027</v>
      </c>
      <c r="S33" s="211">
        <f t="shared" ref="S33" si="61">S32/S3</f>
        <v>9.3023255813953487E-2</v>
      </c>
      <c r="T33" s="211">
        <f t="shared" ref="T33" si="62">T32/T3</f>
        <v>0.23529411764705882</v>
      </c>
      <c r="U33" s="211">
        <f t="shared" ref="U33" si="63">U32/U3</f>
        <v>0.18181818181818182</v>
      </c>
      <c r="V33" s="211">
        <f t="shared" ref="V33" si="64">V32/V3</f>
        <v>0.21428571428571427</v>
      </c>
      <c r="W33" s="211">
        <v>0.27906976744186046</v>
      </c>
      <c r="X33" s="211">
        <f t="shared" ref="X33" si="65">X32/X3</f>
        <v>0.14782608695652175</v>
      </c>
      <c r="Y33" s="211">
        <f t="shared" ref="Y33" si="66">Y32/Y3</f>
        <v>0.13793103448275862</v>
      </c>
      <c r="Z33" s="224">
        <v>0.03</v>
      </c>
    </row>
    <row r="34" spans="1:26" ht="15" customHeight="1" x14ac:dyDescent="0.25">
      <c r="A34" s="1" t="s">
        <v>50</v>
      </c>
      <c r="B34" s="166" t="s">
        <v>254</v>
      </c>
      <c r="C34" s="404">
        <v>166</v>
      </c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28" t="s">
        <v>50</v>
      </c>
      <c r="P34" s="166" t="s">
        <v>254</v>
      </c>
      <c r="Q34" s="158">
        <v>52</v>
      </c>
      <c r="R34" s="72">
        <v>32</v>
      </c>
      <c r="S34" s="72">
        <v>10</v>
      </c>
      <c r="T34" s="72">
        <v>6</v>
      </c>
      <c r="U34" s="72">
        <v>9</v>
      </c>
      <c r="V34" s="72">
        <v>3</v>
      </c>
      <c r="W34" s="348">
        <v>18</v>
      </c>
      <c r="X34" s="72">
        <v>25</v>
      </c>
      <c r="Y34" s="72">
        <v>7</v>
      </c>
      <c r="Z34" s="83">
        <v>4</v>
      </c>
    </row>
    <row r="35" spans="1:26" x14ac:dyDescent="0.25">
      <c r="A35" s="1" t="s">
        <v>51</v>
      </c>
      <c r="B35" s="161" t="s">
        <v>15</v>
      </c>
      <c r="C35" s="390">
        <f>C34/C3</f>
        <v>0.17436974789915966</v>
      </c>
      <c r="D35" s="330" t="e">
        <f t="shared" ref="D35:N35" si="67">D34/D3</f>
        <v>#DIV/0!</v>
      </c>
      <c r="E35" s="330" t="e">
        <f t="shared" si="67"/>
        <v>#DIV/0!</v>
      </c>
      <c r="F35" s="330" t="e">
        <f t="shared" si="67"/>
        <v>#DIV/0!</v>
      </c>
      <c r="G35" s="330" t="e">
        <f t="shared" si="67"/>
        <v>#DIV/0!</v>
      </c>
      <c r="H35" s="330" t="e">
        <f t="shared" si="67"/>
        <v>#DIV/0!</v>
      </c>
      <c r="I35" s="330" t="e">
        <f t="shared" si="67"/>
        <v>#DIV/0!</v>
      </c>
      <c r="J35" s="330" t="e">
        <f t="shared" si="67"/>
        <v>#DIV/0!</v>
      </c>
      <c r="K35" s="330" t="e">
        <f t="shared" si="67"/>
        <v>#DIV/0!</v>
      </c>
      <c r="L35" s="330" t="e">
        <f t="shared" si="67"/>
        <v>#DIV/0!</v>
      </c>
      <c r="M35" s="330" t="e">
        <f t="shared" si="67"/>
        <v>#DIV/0!</v>
      </c>
      <c r="N35" s="330" t="e">
        <f t="shared" si="67"/>
        <v>#DIV/0!</v>
      </c>
      <c r="O35" s="28" t="s">
        <v>51</v>
      </c>
      <c r="P35" s="161" t="s">
        <v>15</v>
      </c>
      <c r="Q35" s="189">
        <f>Q34/Q3</f>
        <v>0.15072463768115943</v>
      </c>
      <c r="R35" s="211">
        <f t="shared" ref="R35" si="68">R34/R3</f>
        <v>0.20512820512820512</v>
      </c>
      <c r="S35" s="211">
        <f t="shared" ref="S35" si="69">S34/S3</f>
        <v>0.23255813953488372</v>
      </c>
      <c r="T35" s="211">
        <f t="shared" ref="T35" si="70">T34/T3</f>
        <v>0.11764705882352941</v>
      </c>
      <c r="U35" s="211">
        <f t="shared" ref="U35" si="71">U34/U3</f>
        <v>0.13636363636363635</v>
      </c>
      <c r="V35" s="211">
        <f t="shared" ref="V35" si="72">V34/V3</f>
        <v>0.21428571428571427</v>
      </c>
      <c r="W35" s="211">
        <v>0.20930232558139536</v>
      </c>
      <c r="X35" s="211">
        <f t="shared" ref="X35" si="73">X34/X3</f>
        <v>0.21739130434782608</v>
      </c>
      <c r="Y35" s="211">
        <f t="shared" ref="Y35" si="74">Y34/Y3</f>
        <v>0.2413793103448276</v>
      </c>
      <c r="Z35" s="224">
        <f t="shared" ref="Z35" si="75">Z34/Z3</f>
        <v>8.5106382978723402E-2</v>
      </c>
    </row>
    <row r="36" spans="1:26" ht="15" customHeight="1" x14ac:dyDescent="0.25">
      <c r="A36" s="1" t="s">
        <v>52</v>
      </c>
      <c r="B36" s="166" t="s">
        <v>255</v>
      </c>
      <c r="C36" s="404">
        <v>95</v>
      </c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  <c r="O36" s="28" t="s">
        <v>52</v>
      </c>
      <c r="P36" s="166" t="s">
        <v>255</v>
      </c>
      <c r="Q36" s="158">
        <v>31</v>
      </c>
      <c r="R36" s="72">
        <v>18</v>
      </c>
      <c r="S36" s="72">
        <v>5</v>
      </c>
      <c r="T36" s="72">
        <v>5</v>
      </c>
      <c r="U36" s="72">
        <v>7</v>
      </c>
      <c r="V36" s="72">
        <v>1</v>
      </c>
      <c r="W36" s="348">
        <v>7</v>
      </c>
      <c r="X36" s="72">
        <v>9</v>
      </c>
      <c r="Y36" s="72">
        <v>6</v>
      </c>
      <c r="Z36" s="83">
        <v>6</v>
      </c>
    </row>
    <row r="37" spans="1:26" x14ac:dyDescent="0.25">
      <c r="A37" s="1" t="s">
        <v>53</v>
      </c>
      <c r="B37" s="161" t="s">
        <v>15</v>
      </c>
      <c r="C37" s="390">
        <f>C36/C3</f>
        <v>9.9789915966386561E-2</v>
      </c>
      <c r="D37" s="330" t="e">
        <f t="shared" ref="D37:N37" si="76">D36/D3</f>
        <v>#DIV/0!</v>
      </c>
      <c r="E37" s="330" t="e">
        <f t="shared" si="76"/>
        <v>#DIV/0!</v>
      </c>
      <c r="F37" s="330" t="e">
        <f t="shared" si="76"/>
        <v>#DIV/0!</v>
      </c>
      <c r="G37" s="330" t="e">
        <f t="shared" si="76"/>
        <v>#DIV/0!</v>
      </c>
      <c r="H37" s="330" t="e">
        <f t="shared" si="76"/>
        <v>#DIV/0!</v>
      </c>
      <c r="I37" s="330" t="e">
        <f t="shared" si="76"/>
        <v>#DIV/0!</v>
      </c>
      <c r="J37" s="330" t="e">
        <f t="shared" si="76"/>
        <v>#DIV/0!</v>
      </c>
      <c r="K37" s="330" t="e">
        <f t="shared" si="76"/>
        <v>#DIV/0!</v>
      </c>
      <c r="L37" s="330" t="e">
        <f t="shared" si="76"/>
        <v>#DIV/0!</v>
      </c>
      <c r="M37" s="330" t="e">
        <f t="shared" si="76"/>
        <v>#DIV/0!</v>
      </c>
      <c r="N37" s="330" t="e">
        <f t="shared" si="76"/>
        <v>#DIV/0!</v>
      </c>
      <c r="O37" s="28" t="s">
        <v>53</v>
      </c>
      <c r="P37" s="161" t="s">
        <v>15</v>
      </c>
      <c r="Q37" s="189">
        <f>Q36/Q3</f>
        <v>8.9855072463768115E-2</v>
      </c>
      <c r="R37" s="211">
        <f t="shared" ref="R37" si="77">R36/R3</f>
        <v>0.11538461538461539</v>
      </c>
      <c r="S37" s="211">
        <f t="shared" ref="S37" si="78">S36/S3</f>
        <v>0.11627906976744186</v>
      </c>
      <c r="T37" s="211">
        <f t="shared" ref="T37" si="79">T36/T3</f>
        <v>9.8039215686274508E-2</v>
      </c>
      <c r="U37" s="211">
        <f t="shared" ref="U37:V37" si="80">U36/U3</f>
        <v>0.10606060606060606</v>
      </c>
      <c r="V37" s="211">
        <f t="shared" si="80"/>
        <v>7.1428571428571425E-2</v>
      </c>
      <c r="W37" s="211">
        <v>8.1395348837209308E-2</v>
      </c>
      <c r="X37" s="211">
        <f t="shared" ref="X37" si="81">X36/X3</f>
        <v>7.8260869565217397E-2</v>
      </c>
      <c r="Y37" s="211">
        <f t="shared" ref="Y37" si="82">Y36/Y3</f>
        <v>0.20689655172413793</v>
      </c>
      <c r="Z37" s="224">
        <f t="shared" ref="Z37" si="83">Z36/Z3</f>
        <v>0.1276595744680851</v>
      </c>
    </row>
    <row r="38" spans="1:26" ht="15" customHeight="1" x14ac:dyDescent="0.25">
      <c r="A38" s="1" t="s">
        <v>54</v>
      </c>
      <c r="B38" s="166" t="s">
        <v>256</v>
      </c>
      <c r="C38" s="404">
        <v>145</v>
      </c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28" t="s">
        <v>54</v>
      </c>
      <c r="P38" s="166" t="s">
        <v>256</v>
      </c>
      <c r="Q38" s="158">
        <v>62</v>
      </c>
      <c r="R38" s="72">
        <v>27</v>
      </c>
      <c r="S38" s="72">
        <v>8</v>
      </c>
      <c r="T38" s="72">
        <v>9</v>
      </c>
      <c r="U38" s="72">
        <v>11</v>
      </c>
      <c r="V38" s="72">
        <v>1</v>
      </c>
      <c r="W38" s="348">
        <v>6</v>
      </c>
      <c r="X38" s="72">
        <v>12</v>
      </c>
      <c r="Y38" s="72">
        <v>3</v>
      </c>
      <c r="Z38" s="83">
        <v>6</v>
      </c>
    </row>
    <row r="39" spans="1:26" ht="15.75" thickBot="1" x14ac:dyDescent="0.3">
      <c r="A39" s="1" t="s">
        <v>55</v>
      </c>
      <c r="B39" s="164" t="s">
        <v>15</v>
      </c>
      <c r="C39" s="397">
        <f>C38/C3</f>
        <v>0.15231092436974789</v>
      </c>
      <c r="D39" s="422" t="e">
        <f t="shared" ref="D39:N39" si="84">D38/D3</f>
        <v>#DIV/0!</v>
      </c>
      <c r="E39" s="422" t="e">
        <f t="shared" si="84"/>
        <v>#DIV/0!</v>
      </c>
      <c r="F39" s="422" t="e">
        <f t="shared" si="84"/>
        <v>#DIV/0!</v>
      </c>
      <c r="G39" s="422" t="e">
        <f t="shared" si="84"/>
        <v>#DIV/0!</v>
      </c>
      <c r="H39" s="422" t="e">
        <f t="shared" si="84"/>
        <v>#DIV/0!</v>
      </c>
      <c r="I39" s="422" t="e">
        <f t="shared" si="84"/>
        <v>#DIV/0!</v>
      </c>
      <c r="J39" s="422" t="e">
        <f t="shared" si="84"/>
        <v>#DIV/0!</v>
      </c>
      <c r="K39" s="422" t="e">
        <f t="shared" si="84"/>
        <v>#DIV/0!</v>
      </c>
      <c r="L39" s="422" t="e">
        <f t="shared" si="84"/>
        <v>#DIV/0!</v>
      </c>
      <c r="M39" s="422" t="e">
        <f t="shared" si="84"/>
        <v>#DIV/0!</v>
      </c>
      <c r="N39" s="430" t="e">
        <f t="shared" si="84"/>
        <v>#DIV/0!</v>
      </c>
      <c r="O39" s="28" t="s">
        <v>55</v>
      </c>
      <c r="P39" s="164" t="s">
        <v>15</v>
      </c>
      <c r="Q39" s="194">
        <f>Q38/Q3</f>
        <v>0.17971014492753623</v>
      </c>
      <c r="R39" s="225">
        <f>R38/R3</f>
        <v>0.17307692307692307</v>
      </c>
      <c r="S39" s="225">
        <f t="shared" ref="S39" si="85">S38/S3</f>
        <v>0.18604651162790697</v>
      </c>
      <c r="T39" s="225">
        <f t="shared" ref="T39" si="86">T38/T3</f>
        <v>0.17647058823529413</v>
      </c>
      <c r="U39" s="225">
        <f t="shared" ref="U39" si="87">U38/U3</f>
        <v>0.16666666666666666</v>
      </c>
      <c r="V39" s="225">
        <f t="shared" ref="V39" si="88">V38/V3</f>
        <v>7.1428571428571425E-2</v>
      </c>
      <c r="W39" s="225">
        <v>6.9767441860465115E-2</v>
      </c>
      <c r="X39" s="225">
        <f t="shared" ref="X39" si="89">X38/X3</f>
        <v>0.10434782608695652</v>
      </c>
      <c r="Y39" s="225">
        <f t="shared" ref="Y39" si="90">Y38/Y3</f>
        <v>0.10344827586206896</v>
      </c>
      <c r="Z39" s="226">
        <f t="shared" ref="Z39" si="91">Z38/Z3</f>
        <v>0.1276595744680851</v>
      </c>
    </row>
    <row r="40" spans="1:26" ht="15.75" thickBot="1" x14ac:dyDescent="0.3">
      <c r="A40" s="1" t="s">
        <v>56</v>
      </c>
      <c r="B40" s="165"/>
      <c r="C40" s="407">
        <f t="shared" ref="C40:M40" si="92">SUM(C28+C30+C32+C34+C36+C38)</f>
        <v>952</v>
      </c>
      <c r="D40" s="382">
        <f t="shared" si="92"/>
        <v>0</v>
      </c>
      <c r="E40" s="382">
        <f t="shared" si="92"/>
        <v>0</v>
      </c>
      <c r="F40" s="382">
        <f t="shared" si="92"/>
        <v>0</v>
      </c>
      <c r="G40" s="382">
        <f t="shared" si="92"/>
        <v>0</v>
      </c>
      <c r="H40" s="382">
        <f t="shared" si="92"/>
        <v>0</v>
      </c>
      <c r="I40" s="382">
        <f t="shared" si="92"/>
        <v>0</v>
      </c>
      <c r="J40" s="382">
        <f t="shared" si="92"/>
        <v>0</v>
      </c>
      <c r="K40" s="382">
        <f t="shared" si="92"/>
        <v>0</v>
      </c>
      <c r="L40" s="382">
        <f t="shared" si="92"/>
        <v>0</v>
      </c>
      <c r="M40" s="382">
        <f t="shared" si="92"/>
        <v>0</v>
      </c>
      <c r="N40" s="337"/>
      <c r="O40" s="28" t="s">
        <v>56</v>
      </c>
      <c r="P40" s="165"/>
      <c r="Q40" s="382">
        <f t="shared" ref="Q40:V40" si="93">SUM(Q28+Q30+Q32+Q34+Q36+Q38)</f>
        <v>345</v>
      </c>
      <c r="R40" s="382">
        <f t="shared" si="93"/>
        <v>156</v>
      </c>
      <c r="S40" s="382">
        <f t="shared" si="93"/>
        <v>43</v>
      </c>
      <c r="T40" s="382">
        <f t="shared" si="93"/>
        <v>51</v>
      </c>
      <c r="U40" s="382">
        <f t="shared" si="93"/>
        <v>66</v>
      </c>
      <c r="V40" s="382">
        <f t="shared" si="93"/>
        <v>14</v>
      </c>
      <c r="W40" s="382">
        <v>86</v>
      </c>
      <c r="X40" s="382">
        <f>SUM(X28+X30+X32+X34+X36+X38)</f>
        <v>115</v>
      </c>
      <c r="Y40" s="382">
        <f>SUM(Y28+Y30+Y32+Y34+Y36+Y38)</f>
        <v>29</v>
      </c>
      <c r="Z40" s="382">
        <f>SUM(Z28+Z30+Z32+Z34+Z36+Z38)</f>
        <v>47</v>
      </c>
    </row>
    <row r="41" spans="1:26" ht="15" customHeight="1" x14ac:dyDescent="0.25">
      <c r="A41" s="1" t="s">
        <v>57</v>
      </c>
      <c r="B41" s="230" t="s">
        <v>257</v>
      </c>
      <c r="C41" s="409">
        <v>153</v>
      </c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6"/>
      <c r="O41" s="28" t="s">
        <v>57</v>
      </c>
      <c r="P41" s="235" t="s">
        <v>257</v>
      </c>
      <c r="Q41" s="229">
        <v>61</v>
      </c>
      <c r="R41" s="345">
        <v>20</v>
      </c>
      <c r="S41" s="345">
        <v>6</v>
      </c>
      <c r="T41" s="345">
        <v>6</v>
      </c>
      <c r="U41" s="345">
        <v>10</v>
      </c>
      <c r="V41" s="345">
        <v>2</v>
      </c>
      <c r="W41" s="345">
        <v>12</v>
      </c>
      <c r="X41" s="345">
        <v>20</v>
      </c>
      <c r="Y41" s="345">
        <v>10</v>
      </c>
      <c r="Z41" s="346">
        <v>6</v>
      </c>
    </row>
    <row r="42" spans="1:26" x14ac:dyDescent="0.25">
      <c r="A42" s="1" t="s">
        <v>58</v>
      </c>
      <c r="B42" s="231" t="s">
        <v>15</v>
      </c>
      <c r="C42" s="390">
        <f>C41/C3</f>
        <v>0.16071428571428573</v>
      </c>
      <c r="D42" s="322" t="e">
        <f t="shared" ref="D42:N42" si="94">D41/D3</f>
        <v>#DIV/0!</v>
      </c>
      <c r="E42" s="322" t="e">
        <f t="shared" si="94"/>
        <v>#DIV/0!</v>
      </c>
      <c r="F42" s="322" t="e">
        <f t="shared" si="94"/>
        <v>#DIV/0!</v>
      </c>
      <c r="G42" s="322" t="e">
        <f t="shared" si="94"/>
        <v>#DIV/0!</v>
      </c>
      <c r="H42" s="322" t="e">
        <f t="shared" si="94"/>
        <v>#DIV/0!</v>
      </c>
      <c r="I42" s="322" t="e">
        <f t="shared" si="94"/>
        <v>#DIV/0!</v>
      </c>
      <c r="J42" s="322" t="e">
        <f t="shared" si="94"/>
        <v>#DIV/0!</v>
      </c>
      <c r="K42" s="322" t="e">
        <f t="shared" si="94"/>
        <v>#DIV/0!</v>
      </c>
      <c r="L42" s="322" t="e">
        <f t="shared" si="94"/>
        <v>#DIV/0!</v>
      </c>
      <c r="M42" s="322" t="e">
        <f t="shared" si="94"/>
        <v>#DIV/0!</v>
      </c>
      <c r="N42" s="322" t="e">
        <f t="shared" si="94"/>
        <v>#DIV/0!</v>
      </c>
      <c r="O42" s="28" t="s">
        <v>58</v>
      </c>
      <c r="P42" s="192" t="s">
        <v>15</v>
      </c>
      <c r="Q42" s="189">
        <f>Q41/Q3</f>
        <v>0.17681159420289855</v>
      </c>
      <c r="R42" s="211">
        <f t="shared" ref="R42" si="95">R41/R3</f>
        <v>0.12820512820512819</v>
      </c>
      <c r="S42" s="211">
        <f t="shared" ref="S42" si="96">S41/S3</f>
        <v>0.13953488372093023</v>
      </c>
      <c r="T42" s="211">
        <f t="shared" ref="T42" si="97">T41/T3</f>
        <v>0.11764705882352941</v>
      </c>
      <c r="U42" s="211">
        <f t="shared" ref="U42" si="98">U41/U3</f>
        <v>0.15151515151515152</v>
      </c>
      <c r="V42" s="211">
        <f t="shared" ref="V42" si="99">V41/V3</f>
        <v>0.14285714285714285</v>
      </c>
      <c r="W42" s="211">
        <v>0.13953488372093023</v>
      </c>
      <c r="X42" s="211">
        <f t="shared" ref="X42" si="100">X41/X3</f>
        <v>0.17391304347826086</v>
      </c>
      <c r="Y42" s="211">
        <f t="shared" ref="Y42" si="101">Y41/Y3</f>
        <v>0.34482758620689657</v>
      </c>
      <c r="Z42" s="224">
        <f t="shared" ref="Z42" si="102">Z41/Z3</f>
        <v>0.1276595744680851</v>
      </c>
    </row>
    <row r="43" spans="1:26" ht="15" customHeight="1" x14ac:dyDescent="0.25">
      <c r="A43" s="1" t="s">
        <v>59</v>
      </c>
      <c r="B43" s="232" t="s">
        <v>258</v>
      </c>
      <c r="C43" s="403">
        <v>247</v>
      </c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28" t="s">
        <v>59</v>
      </c>
      <c r="P43" s="236" t="s">
        <v>258</v>
      </c>
      <c r="Q43" s="71">
        <v>90</v>
      </c>
      <c r="R43" s="72">
        <v>37</v>
      </c>
      <c r="S43" s="72">
        <v>11</v>
      </c>
      <c r="T43" s="72">
        <v>14</v>
      </c>
      <c r="U43" s="72">
        <v>17</v>
      </c>
      <c r="V43" s="72">
        <v>2</v>
      </c>
      <c r="W43" s="348">
        <v>24</v>
      </c>
      <c r="X43" s="72">
        <v>30</v>
      </c>
      <c r="Y43" s="72">
        <v>11</v>
      </c>
      <c r="Z43" s="83">
        <v>11</v>
      </c>
    </row>
    <row r="44" spans="1:26" x14ac:dyDescent="0.25">
      <c r="A44" s="1" t="s">
        <v>60</v>
      </c>
      <c r="B44" s="231" t="s">
        <v>15</v>
      </c>
      <c r="C44" s="390">
        <f>C43/C3</f>
        <v>0.25945378151260506</v>
      </c>
      <c r="D44" s="322" t="e">
        <f t="shared" ref="D44:N44" si="103">D43/D3</f>
        <v>#DIV/0!</v>
      </c>
      <c r="E44" s="322" t="e">
        <f t="shared" si="103"/>
        <v>#DIV/0!</v>
      </c>
      <c r="F44" s="322" t="e">
        <f t="shared" si="103"/>
        <v>#DIV/0!</v>
      </c>
      <c r="G44" s="322" t="e">
        <f t="shared" si="103"/>
        <v>#DIV/0!</v>
      </c>
      <c r="H44" s="322" t="e">
        <f t="shared" si="103"/>
        <v>#DIV/0!</v>
      </c>
      <c r="I44" s="322" t="e">
        <f t="shared" si="103"/>
        <v>#DIV/0!</v>
      </c>
      <c r="J44" s="322" t="e">
        <f t="shared" si="103"/>
        <v>#DIV/0!</v>
      </c>
      <c r="K44" s="322" t="e">
        <f t="shared" si="103"/>
        <v>#DIV/0!</v>
      </c>
      <c r="L44" s="322" t="e">
        <f t="shared" si="103"/>
        <v>#DIV/0!</v>
      </c>
      <c r="M44" s="322" t="e">
        <f t="shared" si="103"/>
        <v>#DIV/0!</v>
      </c>
      <c r="N44" s="322" t="e">
        <f t="shared" si="103"/>
        <v>#DIV/0!</v>
      </c>
      <c r="O44" s="28" t="s">
        <v>60</v>
      </c>
      <c r="P44" s="192" t="s">
        <v>15</v>
      </c>
      <c r="Q44" s="189">
        <f>Q43/Q3</f>
        <v>0.2608695652173913</v>
      </c>
      <c r="R44" s="211">
        <f t="shared" ref="R44" si="104">R43/R3</f>
        <v>0.23717948717948717</v>
      </c>
      <c r="S44" s="211">
        <f t="shared" ref="S44" si="105">S43/S3</f>
        <v>0.2558139534883721</v>
      </c>
      <c r="T44" s="211">
        <f t="shared" ref="T44" si="106">T43/T3</f>
        <v>0.27450980392156865</v>
      </c>
      <c r="U44" s="211">
        <f t="shared" ref="U44" si="107">U43/U3</f>
        <v>0.25757575757575757</v>
      </c>
      <c r="V44" s="211">
        <f t="shared" ref="V44" si="108">V43/V3</f>
        <v>0.14285714285714285</v>
      </c>
      <c r="W44" s="211">
        <v>0.27906976744186046</v>
      </c>
      <c r="X44" s="211">
        <f t="shared" ref="X44" si="109">X43/X3</f>
        <v>0.2608695652173913</v>
      </c>
      <c r="Y44" s="211">
        <f t="shared" ref="Y44" si="110">Y43/Y3</f>
        <v>0.37931034482758619</v>
      </c>
      <c r="Z44" s="224">
        <f t="shared" ref="Z44" si="111">Z43/Z3</f>
        <v>0.23404255319148937</v>
      </c>
    </row>
    <row r="45" spans="1:26" ht="15" customHeight="1" x14ac:dyDescent="0.25">
      <c r="A45" s="1" t="s">
        <v>61</v>
      </c>
      <c r="B45" s="232" t="s">
        <v>259</v>
      </c>
      <c r="C45" s="403">
        <v>172</v>
      </c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9"/>
      <c r="O45" s="28" t="s">
        <v>61</v>
      </c>
      <c r="P45" s="236" t="s">
        <v>259</v>
      </c>
      <c r="Q45" s="71">
        <v>59</v>
      </c>
      <c r="R45" s="72">
        <v>33</v>
      </c>
      <c r="S45" s="72">
        <v>12</v>
      </c>
      <c r="T45" s="72">
        <v>9</v>
      </c>
      <c r="U45" s="72">
        <v>6</v>
      </c>
      <c r="V45" s="72">
        <v>5</v>
      </c>
      <c r="W45" s="348">
        <v>14</v>
      </c>
      <c r="X45" s="72">
        <v>19</v>
      </c>
      <c r="Y45" s="72">
        <v>3</v>
      </c>
      <c r="Z45" s="83">
        <v>12</v>
      </c>
    </row>
    <row r="46" spans="1:26" x14ac:dyDescent="0.25">
      <c r="A46" s="1" t="s">
        <v>62</v>
      </c>
      <c r="B46" s="231" t="s">
        <v>15</v>
      </c>
      <c r="C46" s="390">
        <f>C45/C3</f>
        <v>0.18067226890756302</v>
      </c>
      <c r="D46" s="322" t="e">
        <f t="shared" ref="D46:N46" si="112">D45/D3</f>
        <v>#DIV/0!</v>
      </c>
      <c r="E46" s="322" t="e">
        <f t="shared" si="112"/>
        <v>#DIV/0!</v>
      </c>
      <c r="F46" s="322" t="e">
        <f t="shared" si="112"/>
        <v>#DIV/0!</v>
      </c>
      <c r="G46" s="322" t="e">
        <f t="shared" si="112"/>
        <v>#DIV/0!</v>
      </c>
      <c r="H46" s="322" t="e">
        <f t="shared" si="112"/>
        <v>#DIV/0!</v>
      </c>
      <c r="I46" s="322" t="e">
        <f t="shared" si="112"/>
        <v>#DIV/0!</v>
      </c>
      <c r="J46" s="322" t="e">
        <f t="shared" si="112"/>
        <v>#DIV/0!</v>
      </c>
      <c r="K46" s="322" t="e">
        <f t="shared" si="112"/>
        <v>#DIV/0!</v>
      </c>
      <c r="L46" s="322" t="e">
        <f t="shared" si="112"/>
        <v>#DIV/0!</v>
      </c>
      <c r="M46" s="322" t="e">
        <f t="shared" si="112"/>
        <v>#DIV/0!</v>
      </c>
      <c r="N46" s="322" t="e">
        <f t="shared" si="112"/>
        <v>#DIV/0!</v>
      </c>
      <c r="O46" s="28" t="s">
        <v>62</v>
      </c>
      <c r="P46" s="192" t="s">
        <v>15</v>
      </c>
      <c r="Q46" s="189">
        <f>Q45/Q3</f>
        <v>0.17101449275362318</v>
      </c>
      <c r="R46" s="211">
        <f t="shared" ref="R46" si="113">R45/R3</f>
        <v>0.21153846153846154</v>
      </c>
      <c r="S46" s="211">
        <f t="shared" ref="S46" si="114">S45/S3</f>
        <v>0.27906976744186046</v>
      </c>
      <c r="T46" s="211">
        <f t="shared" ref="T46" si="115">T45/T3</f>
        <v>0.17647058823529413</v>
      </c>
      <c r="U46" s="211">
        <f t="shared" ref="U46" si="116">U45/U3</f>
        <v>9.0909090909090912E-2</v>
      </c>
      <c r="V46" s="211">
        <f t="shared" ref="V46" si="117">V45/V3</f>
        <v>0.35714285714285715</v>
      </c>
      <c r="W46" s="211">
        <v>0.16279069767441862</v>
      </c>
      <c r="X46" s="211">
        <f t="shared" ref="X46" si="118">X45/X3</f>
        <v>0.16521739130434782</v>
      </c>
      <c r="Y46" s="211">
        <f t="shared" ref="Y46" si="119">Y45/Y3</f>
        <v>0.10344827586206896</v>
      </c>
      <c r="Z46" s="224">
        <f t="shared" ref="Z46" si="120">Z45/Z3</f>
        <v>0.25531914893617019</v>
      </c>
    </row>
    <row r="47" spans="1:26" ht="15" customHeight="1" x14ac:dyDescent="0.25">
      <c r="A47" s="1" t="s">
        <v>63</v>
      </c>
      <c r="B47" s="232" t="s">
        <v>260</v>
      </c>
      <c r="C47" s="403">
        <v>172</v>
      </c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9"/>
      <c r="O47" s="28" t="s">
        <v>63</v>
      </c>
      <c r="P47" s="236" t="s">
        <v>260</v>
      </c>
      <c r="Q47" s="71">
        <v>59</v>
      </c>
      <c r="R47" s="72">
        <v>33</v>
      </c>
      <c r="S47" s="72">
        <v>5</v>
      </c>
      <c r="T47" s="72">
        <v>10</v>
      </c>
      <c r="U47" s="72">
        <v>14</v>
      </c>
      <c r="V47" s="72">
        <v>1</v>
      </c>
      <c r="W47" s="348">
        <v>17</v>
      </c>
      <c r="X47" s="72">
        <v>19</v>
      </c>
      <c r="Y47" s="72">
        <v>1</v>
      </c>
      <c r="Z47" s="83">
        <v>13</v>
      </c>
    </row>
    <row r="48" spans="1:26" x14ac:dyDescent="0.25">
      <c r="A48" s="1" t="s">
        <v>64</v>
      </c>
      <c r="B48" s="231" t="s">
        <v>15</v>
      </c>
      <c r="C48" s="390">
        <f>C47/C3</f>
        <v>0.18067226890756302</v>
      </c>
      <c r="D48" s="322" t="e">
        <f t="shared" ref="D48:N48" si="121">D47/D3</f>
        <v>#DIV/0!</v>
      </c>
      <c r="E48" s="322" t="e">
        <f t="shared" si="121"/>
        <v>#DIV/0!</v>
      </c>
      <c r="F48" s="322" t="e">
        <f t="shared" si="121"/>
        <v>#DIV/0!</v>
      </c>
      <c r="G48" s="322" t="e">
        <f t="shared" si="121"/>
        <v>#DIV/0!</v>
      </c>
      <c r="H48" s="322" t="e">
        <f t="shared" si="121"/>
        <v>#DIV/0!</v>
      </c>
      <c r="I48" s="322" t="e">
        <f t="shared" si="121"/>
        <v>#DIV/0!</v>
      </c>
      <c r="J48" s="322" t="e">
        <f t="shared" si="121"/>
        <v>#DIV/0!</v>
      </c>
      <c r="K48" s="322" t="e">
        <f t="shared" si="121"/>
        <v>#DIV/0!</v>
      </c>
      <c r="L48" s="322" t="e">
        <f t="shared" si="121"/>
        <v>#DIV/0!</v>
      </c>
      <c r="M48" s="322" t="e">
        <f t="shared" si="121"/>
        <v>#DIV/0!</v>
      </c>
      <c r="N48" s="322" t="e">
        <f t="shared" si="121"/>
        <v>#DIV/0!</v>
      </c>
      <c r="O48" s="28" t="s">
        <v>64</v>
      </c>
      <c r="P48" s="192" t="s">
        <v>15</v>
      </c>
      <c r="Q48" s="189">
        <f>Q47/Q3</f>
        <v>0.17101449275362318</v>
      </c>
      <c r="R48" s="211">
        <f t="shared" ref="R48" si="122">R47/R3</f>
        <v>0.21153846153846154</v>
      </c>
      <c r="S48" s="211">
        <f t="shared" ref="S48" si="123">S47/S3</f>
        <v>0.11627906976744186</v>
      </c>
      <c r="T48" s="211">
        <f t="shared" ref="T48" si="124">T47/T3</f>
        <v>0.19607843137254902</v>
      </c>
      <c r="U48" s="211">
        <f t="shared" ref="U48" si="125">U47/U3</f>
        <v>0.21212121212121213</v>
      </c>
      <c r="V48" s="211">
        <f t="shared" ref="V48" si="126">V47/V3</f>
        <v>7.1428571428571425E-2</v>
      </c>
      <c r="W48" s="211">
        <v>0.19767441860465115</v>
      </c>
      <c r="X48" s="211">
        <f t="shared" ref="X48" si="127">X47/X3</f>
        <v>0.16521739130434782</v>
      </c>
      <c r="Y48" s="211">
        <f t="shared" ref="Y48" si="128">Y47/Y3</f>
        <v>3.4482758620689655E-2</v>
      </c>
      <c r="Z48" s="224">
        <f t="shared" ref="Z48" si="129">Z47/Z3</f>
        <v>0.27659574468085107</v>
      </c>
    </row>
    <row r="49" spans="1:26" ht="15" customHeight="1" x14ac:dyDescent="0.25">
      <c r="A49" s="1" t="s">
        <v>65</v>
      </c>
      <c r="B49" s="232" t="s">
        <v>261</v>
      </c>
      <c r="C49" s="403">
        <v>68</v>
      </c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9"/>
      <c r="O49" s="28" t="s">
        <v>65</v>
      </c>
      <c r="P49" s="236" t="s">
        <v>261</v>
      </c>
      <c r="Q49" s="71">
        <v>24</v>
      </c>
      <c r="R49" s="72">
        <v>17</v>
      </c>
      <c r="S49" s="72">
        <v>0</v>
      </c>
      <c r="T49" s="72">
        <v>2</v>
      </c>
      <c r="U49" s="72">
        <v>3</v>
      </c>
      <c r="V49" s="72">
        <v>2</v>
      </c>
      <c r="W49" s="348">
        <v>6</v>
      </c>
      <c r="X49" s="72">
        <v>11</v>
      </c>
      <c r="Y49" s="72">
        <v>1</v>
      </c>
      <c r="Z49" s="83">
        <v>2</v>
      </c>
    </row>
    <row r="50" spans="1:26" x14ac:dyDescent="0.25">
      <c r="A50" s="1" t="s">
        <v>155</v>
      </c>
      <c r="B50" s="231" t="s">
        <v>15</v>
      </c>
      <c r="C50" s="390">
        <f>C49/C3</f>
        <v>7.1428571428571425E-2</v>
      </c>
      <c r="D50" s="322" t="e">
        <f t="shared" ref="D50:N50" si="130">D49/D3</f>
        <v>#DIV/0!</v>
      </c>
      <c r="E50" s="322" t="e">
        <f t="shared" si="130"/>
        <v>#DIV/0!</v>
      </c>
      <c r="F50" s="322" t="e">
        <f t="shared" si="130"/>
        <v>#DIV/0!</v>
      </c>
      <c r="G50" s="322" t="e">
        <f t="shared" si="130"/>
        <v>#DIV/0!</v>
      </c>
      <c r="H50" s="322" t="e">
        <f t="shared" si="130"/>
        <v>#DIV/0!</v>
      </c>
      <c r="I50" s="322" t="e">
        <f t="shared" si="130"/>
        <v>#DIV/0!</v>
      </c>
      <c r="J50" s="322" t="e">
        <f t="shared" si="130"/>
        <v>#DIV/0!</v>
      </c>
      <c r="K50" s="322" t="e">
        <f t="shared" si="130"/>
        <v>#DIV/0!</v>
      </c>
      <c r="L50" s="322" t="e">
        <f t="shared" si="130"/>
        <v>#DIV/0!</v>
      </c>
      <c r="M50" s="322" t="e">
        <f t="shared" si="130"/>
        <v>#DIV/0!</v>
      </c>
      <c r="N50" s="322" t="e">
        <f t="shared" si="130"/>
        <v>#DIV/0!</v>
      </c>
      <c r="O50" s="28" t="s">
        <v>155</v>
      </c>
      <c r="P50" s="192" t="s">
        <v>15</v>
      </c>
      <c r="Q50" s="189">
        <f>Q49/Q3</f>
        <v>6.9565217391304349E-2</v>
      </c>
      <c r="R50" s="211">
        <f t="shared" ref="R50" si="131">R49/R3</f>
        <v>0.10897435897435898</v>
      </c>
      <c r="S50" s="211">
        <f t="shared" ref="S50" si="132">S49/S3</f>
        <v>0</v>
      </c>
      <c r="T50" s="211">
        <f t="shared" ref="T50" si="133">T49/T3</f>
        <v>3.9215686274509803E-2</v>
      </c>
      <c r="U50" s="211">
        <f t="shared" ref="U50" si="134">U49/U3</f>
        <v>4.5454545454545456E-2</v>
      </c>
      <c r="V50" s="211">
        <f t="shared" ref="V50" si="135">V49/V3</f>
        <v>0.14285714285714285</v>
      </c>
      <c r="W50" s="211">
        <v>6.9767441860465115E-2</v>
      </c>
      <c r="X50" s="211">
        <f t="shared" ref="X50" si="136">X49/X3</f>
        <v>9.5652173913043481E-2</v>
      </c>
      <c r="Y50" s="211">
        <f t="shared" ref="Y50" si="137">Y49/Y3</f>
        <v>3.4482758620689655E-2</v>
      </c>
      <c r="Z50" s="224">
        <f t="shared" ref="Z50" si="138">Z49/Z3</f>
        <v>4.2553191489361701E-2</v>
      </c>
    </row>
    <row r="51" spans="1:26" ht="15" customHeight="1" x14ac:dyDescent="0.25">
      <c r="A51" s="1" t="s">
        <v>66</v>
      </c>
      <c r="B51" s="232" t="s">
        <v>262</v>
      </c>
      <c r="C51" s="403">
        <v>45</v>
      </c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9"/>
      <c r="O51" s="28" t="s">
        <v>66</v>
      </c>
      <c r="P51" s="236" t="s">
        <v>262</v>
      </c>
      <c r="Q51" s="71">
        <v>16</v>
      </c>
      <c r="R51" s="72">
        <v>5</v>
      </c>
      <c r="S51" s="72">
        <v>3</v>
      </c>
      <c r="T51" s="72">
        <v>4</v>
      </c>
      <c r="U51" s="72">
        <v>5</v>
      </c>
      <c r="V51" s="72">
        <v>1</v>
      </c>
      <c r="W51" s="348">
        <v>3</v>
      </c>
      <c r="X51" s="72">
        <v>7</v>
      </c>
      <c r="Y51" s="72">
        <v>0</v>
      </c>
      <c r="Z51" s="83">
        <v>1</v>
      </c>
    </row>
    <row r="52" spans="1:26" x14ac:dyDescent="0.25">
      <c r="A52" s="1" t="s">
        <v>72</v>
      </c>
      <c r="B52" s="231" t="s">
        <v>15</v>
      </c>
      <c r="C52" s="390">
        <f>C51/C3</f>
        <v>4.7268907563025209E-2</v>
      </c>
      <c r="D52" s="322" t="e">
        <f t="shared" ref="D52:N52" si="139">D51/D3</f>
        <v>#DIV/0!</v>
      </c>
      <c r="E52" s="322" t="e">
        <f t="shared" si="139"/>
        <v>#DIV/0!</v>
      </c>
      <c r="F52" s="322" t="e">
        <f t="shared" si="139"/>
        <v>#DIV/0!</v>
      </c>
      <c r="G52" s="322" t="e">
        <f t="shared" si="139"/>
        <v>#DIV/0!</v>
      </c>
      <c r="H52" s="322" t="e">
        <f t="shared" si="139"/>
        <v>#DIV/0!</v>
      </c>
      <c r="I52" s="322" t="e">
        <f t="shared" si="139"/>
        <v>#DIV/0!</v>
      </c>
      <c r="J52" s="322" t="e">
        <f t="shared" si="139"/>
        <v>#DIV/0!</v>
      </c>
      <c r="K52" s="322" t="e">
        <f t="shared" si="139"/>
        <v>#DIV/0!</v>
      </c>
      <c r="L52" s="322" t="e">
        <f t="shared" si="139"/>
        <v>#DIV/0!</v>
      </c>
      <c r="M52" s="322" t="e">
        <f t="shared" si="139"/>
        <v>#DIV/0!</v>
      </c>
      <c r="N52" s="322" t="e">
        <f t="shared" si="139"/>
        <v>#DIV/0!</v>
      </c>
      <c r="O52" s="28" t="s">
        <v>72</v>
      </c>
      <c r="P52" s="192" t="s">
        <v>15</v>
      </c>
      <c r="Q52" s="189">
        <f>Q51/Q3</f>
        <v>4.6376811594202899E-2</v>
      </c>
      <c r="R52" s="211">
        <f t="shared" ref="R52" si="140">R51/R3</f>
        <v>3.2051282051282048E-2</v>
      </c>
      <c r="S52" s="211">
        <f t="shared" ref="S52" si="141">S51/S3</f>
        <v>6.9767441860465115E-2</v>
      </c>
      <c r="T52" s="211">
        <f t="shared" ref="T52" si="142">T51/T3</f>
        <v>7.8431372549019607E-2</v>
      </c>
      <c r="U52" s="211">
        <f t="shared" ref="U52" si="143">U51/U3</f>
        <v>7.575757575757576E-2</v>
      </c>
      <c r="V52" s="211">
        <f t="shared" ref="V52" si="144">V51/V3</f>
        <v>7.1428571428571425E-2</v>
      </c>
      <c r="W52" s="211">
        <v>3.4883720930232558E-2</v>
      </c>
      <c r="X52" s="211">
        <f t="shared" ref="X52" si="145">X51/X3</f>
        <v>6.0869565217391307E-2</v>
      </c>
      <c r="Y52" s="211">
        <f t="shared" ref="Y52" si="146">Y51/Y3</f>
        <v>0</v>
      </c>
      <c r="Z52" s="224">
        <f t="shared" ref="Z52" si="147">Z51/Z3</f>
        <v>2.1276595744680851E-2</v>
      </c>
    </row>
    <row r="53" spans="1:26" ht="15" customHeight="1" x14ac:dyDescent="0.25">
      <c r="A53" s="1" t="s">
        <v>73</v>
      </c>
      <c r="B53" s="233" t="s">
        <v>263</v>
      </c>
      <c r="C53" s="403">
        <v>95</v>
      </c>
      <c r="D53" s="438"/>
      <c r="E53" s="438"/>
      <c r="F53" s="438"/>
      <c r="G53" s="438"/>
      <c r="H53" s="438"/>
      <c r="I53" s="438"/>
      <c r="J53" s="438"/>
      <c r="K53" s="438"/>
      <c r="L53" s="438"/>
      <c r="M53" s="438"/>
      <c r="N53" s="439"/>
      <c r="O53" s="28" t="s">
        <v>73</v>
      </c>
      <c r="P53" s="67" t="s">
        <v>263</v>
      </c>
      <c r="Q53" s="71">
        <v>36</v>
      </c>
      <c r="R53" s="72">
        <v>11</v>
      </c>
      <c r="S53" s="72">
        <v>6</v>
      </c>
      <c r="T53" s="72">
        <v>6</v>
      </c>
      <c r="U53" s="72">
        <v>11</v>
      </c>
      <c r="V53" s="72">
        <v>1</v>
      </c>
      <c r="W53" s="348">
        <v>10</v>
      </c>
      <c r="X53" s="72">
        <v>9</v>
      </c>
      <c r="Y53" s="72">
        <v>3</v>
      </c>
      <c r="Z53" s="83">
        <v>2</v>
      </c>
    </row>
    <row r="54" spans="1:26" ht="15.75" thickBot="1" x14ac:dyDescent="0.3">
      <c r="A54" s="1" t="s">
        <v>74</v>
      </c>
      <c r="B54" s="234" t="s">
        <v>15</v>
      </c>
      <c r="C54" s="395">
        <f>C53/C3</f>
        <v>9.9789915966386561E-2</v>
      </c>
      <c r="D54" s="422" t="e">
        <f t="shared" ref="D54:N54" si="148">D53/D3</f>
        <v>#DIV/0!</v>
      </c>
      <c r="E54" s="422" t="e">
        <f t="shared" si="148"/>
        <v>#DIV/0!</v>
      </c>
      <c r="F54" s="422" t="e">
        <f t="shared" si="148"/>
        <v>#DIV/0!</v>
      </c>
      <c r="G54" s="422" t="e">
        <f t="shared" si="148"/>
        <v>#DIV/0!</v>
      </c>
      <c r="H54" s="422" t="e">
        <f t="shared" si="148"/>
        <v>#DIV/0!</v>
      </c>
      <c r="I54" s="422" t="e">
        <f t="shared" si="148"/>
        <v>#DIV/0!</v>
      </c>
      <c r="J54" s="422" t="e">
        <f t="shared" si="148"/>
        <v>#DIV/0!</v>
      </c>
      <c r="K54" s="422" t="e">
        <f t="shared" si="148"/>
        <v>#DIV/0!</v>
      </c>
      <c r="L54" s="422" t="e">
        <f t="shared" si="148"/>
        <v>#DIV/0!</v>
      </c>
      <c r="M54" s="422" t="e">
        <f t="shared" si="148"/>
        <v>#DIV/0!</v>
      </c>
      <c r="N54" s="422" t="e">
        <f t="shared" si="148"/>
        <v>#DIV/0!</v>
      </c>
      <c r="O54" s="28" t="s">
        <v>74</v>
      </c>
      <c r="P54" s="237" t="s">
        <v>15</v>
      </c>
      <c r="Q54" s="195">
        <f>Q53/Q3</f>
        <v>0.10434782608695652</v>
      </c>
      <c r="R54" s="225">
        <f t="shared" ref="R54" si="149">R53/R3</f>
        <v>7.0512820512820512E-2</v>
      </c>
      <c r="S54" s="225">
        <f t="shared" ref="S54" si="150">S53/S3</f>
        <v>0.13953488372093023</v>
      </c>
      <c r="T54" s="225">
        <f t="shared" ref="T54" si="151">T53/T3</f>
        <v>0.11764705882352941</v>
      </c>
      <c r="U54" s="225">
        <f t="shared" ref="U54" si="152">U53/U3</f>
        <v>0.16666666666666666</v>
      </c>
      <c r="V54" s="225">
        <f t="shared" ref="V54" si="153">V53/V3</f>
        <v>7.1428571428571425E-2</v>
      </c>
      <c r="W54" s="225">
        <v>0.11627906976744186</v>
      </c>
      <c r="X54" s="225">
        <f t="shared" ref="X54" si="154">X53/X3</f>
        <v>7.8260869565217397E-2</v>
      </c>
      <c r="Y54" s="225">
        <f t="shared" ref="Y54" si="155">Y53/Y3</f>
        <v>0.10344827586206896</v>
      </c>
      <c r="Z54" s="226">
        <f t="shared" ref="Z54" si="156">Z53/Z3</f>
        <v>4.2553191489361701E-2</v>
      </c>
    </row>
    <row r="55" spans="1:26" ht="15.75" thickBot="1" x14ac:dyDescent="0.3">
      <c r="A55" s="1" t="s">
        <v>75</v>
      </c>
      <c r="B55" s="121"/>
      <c r="C55" s="407">
        <f>SUM(C41+C43+C45+C47+C49+C51+C53)</f>
        <v>952</v>
      </c>
      <c r="D55" s="382">
        <f>SUM(D41+D43+D45+D47+D49+D51+D53)</f>
        <v>0</v>
      </c>
      <c r="E55" s="382">
        <f>SUM(E41+E43+E45+E47+E49+E51+E53)</f>
        <v>0</v>
      </c>
      <c r="F55" s="382">
        <f>SUM(F41+F43+F45+F47+F49+F51+F53)</f>
        <v>0</v>
      </c>
      <c r="G55" s="382">
        <f>SUM(G41+G43+G45+G47+G49+G51+G53)</f>
        <v>0</v>
      </c>
      <c r="H55" s="382">
        <f t="shared" ref="H55:M55" si="157">SUM(H41+H43+H45+H47+H49+H51+H53)</f>
        <v>0</v>
      </c>
      <c r="I55" s="382">
        <f t="shared" si="157"/>
        <v>0</v>
      </c>
      <c r="J55" s="382">
        <f t="shared" si="157"/>
        <v>0</v>
      </c>
      <c r="K55" s="382">
        <f t="shared" si="157"/>
        <v>0</v>
      </c>
      <c r="L55" s="382">
        <f t="shared" si="157"/>
        <v>0</v>
      </c>
      <c r="M55" s="382">
        <f t="shared" si="157"/>
        <v>0</v>
      </c>
      <c r="N55" s="337"/>
      <c r="O55" s="28" t="s">
        <v>75</v>
      </c>
      <c r="P55" s="121"/>
      <c r="Q55" s="382">
        <f t="shared" ref="Q55:V55" si="158">SUM(Q41+Q43+Q45+Q47+Q49+Q51+Q53)</f>
        <v>345</v>
      </c>
      <c r="R55" s="382">
        <f t="shared" si="158"/>
        <v>156</v>
      </c>
      <c r="S55" s="382">
        <f t="shared" si="158"/>
        <v>43</v>
      </c>
      <c r="T55" s="382">
        <f t="shared" si="158"/>
        <v>51</v>
      </c>
      <c r="U55" s="382">
        <f t="shared" si="158"/>
        <v>66</v>
      </c>
      <c r="V55" s="382">
        <f t="shared" si="158"/>
        <v>14</v>
      </c>
      <c r="W55" s="382">
        <v>86</v>
      </c>
      <c r="X55" s="382">
        <f>SUM(X41+X43+X45+X47+X49+X51+X53)</f>
        <v>115</v>
      </c>
      <c r="Y55" s="382">
        <f>SUM(Y41+Y43+Y45+Y47+Y49+Y51+Y53)</f>
        <v>29</v>
      </c>
      <c r="Z55" s="382">
        <f>SUM(Z41+Z43+Z45+Z47+Z49+Z51+Z53)</f>
        <v>47</v>
      </c>
    </row>
    <row r="56" spans="1:26" ht="30" x14ac:dyDescent="0.25">
      <c r="A56" s="1" t="s">
        <v>76</v>
      </c>
      <c r="B56" s="168" t="s">
        <v>283</v>
      </c>
      <c r="C56" s="410">
        <v>755</v>
      </c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28" t="s">
        <v>76</v>
      </c>
      <c r="P56" s="168" t="s">
        <v>360</v>
      </c>
      <c r="Q56" s="350">
        <v>275</v>
      </c>
      <c r="R56" s="350">
        <v>134</v>
      </c>
      <c r="S56" s="350">
        <v>36</v>
      </c>
      <c r="T56" s="350">
        <v>37</v>
      </c>
      <c r="U56" s="350">
        <v>50</v>
      </c>
      <c r="V56" s="350">
        <v>10</v>
      </c>
      <c r="W56" s="350">
        <v>66</v>
      </c>
      <c r="X56" s="350">
        <v>89</v>
      </c>
      <c r="Y56" s="350">
        <v>24</v>
      </c>
      <c r="Z56" s="350">
        <v>34</v>
      </c>
    </row>
    <row r="57" spans="1:26" ht="15.75" thickBot="1" x14ac:dyDescent="0.3">
      <c r="A57" s="1" t="s">
        <v>87</v>
      </c>
      <c r="B57" s="169" t="s">
        <v>15</v>
      </c>
      <c r="C57" s="411">
        <f>C56/C3</f>
        <v>0.79306722689075626</v>
      </c>
      <c r="D57" s="447" t="e">
        <f t="shared" ref="D57:N57" si="159">D56/D3</f>
        <v>#DIV/0!</v>
      </c>
      <c r="E57" s="447" t="e">
        <f t="shared" si="159"/>
        <v>#DIV/0!</v>
      </c>
      <c r="F57" s="447" t="e">
        <f t="shared" si="159"/>
        <v>#DIV/0!</v>
      </c>
      <c r="G57" s="447" t="e">
        <f t="shared" si="159"/>
        <v>#DIV/0!</v>
      </c>
      <c r="H57" s="447" t="e">
        <f t="shared" si="159"/>
        <v>#DIV/0!</v>
      </c>
      <c r="I57" s="447" t="e">
        <f t="shared" si="159"/>
        <v>#DIV/0!</v>
      </c>
      <c r="J57" s="447" t="e">
        <f t="shared" si="159"/>
        <v>#DIV/0!</v>
      </c>
      <c r="K57" s="447" t="e">
        <f t="shared" si="159"/>
        <v>#DIV/0!</v>
      </c>
      <c r="L57" s="447" t="e">
        <f t="shared" si="159"/>
        <v>#DIV/0!</v>
      </c>
      <c r="M57" s="447" t="e">
        <f t="shared" si="159"/>
        <v>#DIV/0!</v>
      </c>
      <c r="N57" s="447" t="e">
        <f t="shared" si="159"/>
        <v>#DIV/0!</v>
      </c>
      <c r="O57" s="28" t="s">
        <v>87</v>
      </c>
      <c r="P57" s="169" t="s">
        <v>15</v>
      </c>
      <c r="Q57" s="228">
        <f>Q56/Q3</f>
        <v>0.79710144927536231</v>
      </c>
      <c r="R57" s="228">
        <f t="shared" ref="R57:Z57" si="160">R56/R3</f>
        <v>0.85897435897435892</v>
      </c>
      <c r="S57" s="228">
        <f t="shared" si="160"/>
        <v>0.83720930232558144</v>
      </c>
      <c r="T57" s="228">
        <f t="shared" si="160"/>
        <v>0.72549019607843135</v>
      </c>
      <c r="U57" s="228">
        <f t="shared" si="160"/>
        <v>0.75757575757575757</v>
      </c>
      <c r="V57" s="228">
        <f t="shared" si="160"/>
        <v>0.7142857142857143</v>
      </c>
      <c r="W57" s="228">
        <v>0.76744186046511631</v>
      </c>
      <c r="X57" s="228">
        <f t="shared" si="160"/>
        <v>0.77391304347826084</v>
      </c>
      <c r="Y57" s="228">
        <f t="shared" si="160"/>
        <v>0.82758620689655171</v>
      </c>
      <c r="Z57" s="228">
        <f t="shared" si="160"/>
        <v>0.72340425531914898</v>
      </c>
    </row>
    <row r="58" spans="1:26" x14ac:dyDescent="0.25">
      <c r="A58" s="1" t="s">
        <v>88</v>
      </c>
      <c r="B58" s="170" t="s">
        <v>264</v>
      </c>
      <c r="C58" s="406">
        <v>275</v>
      </c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6"/>
      <c r="O58" s="28" t="s">
        <v>88</v>
      </c>
      <c r="P58" s="170" t="s">
        <v>264</v>
      </c>
      <c r="Q58" s="159">
        <v>83</v>
      </c>
      <c r="R58" s="348">
        <v>39</v>
      </c>
      <c r="S58" s="348">
        <v>12</v>
      </c>
      <c r="T58" s="348">
        <v>15</v>
      </c>
      <c r="U58" s="348">
        <v>27</v>
      </c>
      <c r="V58" s="348">
        <v>3</v>
      </c>
      <c r="W58" s="348">
        <v>32</v>
      </c>
      <c r="X58" s="348">
        <v>32</v>
      </c>
      <c r="Y58" s="348">
        <v>15</v>
      </c>
      <c r="Z58" s="346">
        <v>17</v>
      </c>
    </row>
    <row r="59" spans="1:26" x14ac:dyDescent="0.25">
      <c r="A59" s="1" t="s">
        <v>89</v>
      </c>
      <c r="B59" s="161" t="s">
        <v>15</v>
      </c>
      <c r="C59" s="390">
        <f>C58/C3</f>
        <v>0.28886554621848737</v>
      </c>
      <c r="D59" s="330" t="e">
        <f t="shared" ref="D59:N59" si="161">D58/D3</f>
        <v>#DIV/0!</v>
      </c>
      <c r="E59" s="330" t="e">
        <f t="shared" si="161"/>
        <v>#DIV/0!</v>
      </c>
      <c r="F59" s="330" t="e">
        <f t="shared" si="161"/>
        <v>#DIV/0!</v>
      </c>
      <c r="G59" s="330" t="e">
        <f t="shared" si="161"/>
        <v>#DIV/0!</v>
      </c>
      <c r="H59" s="330" t="e">
        <f t="shared" si="161"/>
        <v>#DIV/0!</v>
      </c>
      <c r="I59" s="330" t="e">
        <f t="shared" si="161"/>
        <v>#DIV/0!</v>
      </c>
      <c r="J59" s="330" t="e">
        <f t="shared" si="161"/>
        <v>#DIV/0!</v>
      </c>
      <c r="K59" s="330" t="e">
        <f t="shared" si="161"/>
        <v>#DIV/0!</v>
      </c>
      <c r="L59" s="330" t="e">
        <f t="shared" si="161"/>
        <v>#DIV/0!</v>
      </c>
      <c r="M59" s="330" t="e">
        <f t="shared" si="161"/>
        <v>#DIV/0!</v>
      </c>
      <c r="N59" s="330" t="e">
        <f t="shared" si="161"/>
        <v>#DIV/0!</v>
      </c>
      <c r="O59" s="28" t="s">
        <v>89</v>
      </c>
      <c r="P59" s="161" t="s">
        <v>15</v>
      </c>
      <c r="Q59" s="189">
        <f>Q58/Q3</f>
        <v>0.24057971014492754</v>
      </c>
      <c r="R59" s="211">
        <f t="shared" ref="R59" si="162">R58/R3</f>
        <v>0.25</v>
      </c>
      <c r="S59" s="211">
        <f t="shared" ref="S59" si="163">S58/S3</f>
        <v>0.27906976744186046</v>
      </c>
      <c r="T59" s="211">
        <f t="shared" ref="T59" si="164">T58/T3</f>
        <v>0.29411764705882354</v>
      </c>
      <c r="U59" s="211">
        <f t="shared" ref="U59" si="165">U58/U3</f>
        <v>0.40909090909090912</v>
      </c>
      <c r="V59" s="211">
        <f t="shared" ref="V59" si="166">V58/V3</f>
        <v>0.21428571428571427</v>
      </c>
      <c r="W59" s="211">
        <v>0.37209302325581395</v>
      </c>
      <c r="X59" s="211">
        <f t="shared" ref="X59" si="167">X58/X3</f>
        <v>0.27826086956521739</v>
      </c>
      <c r="Y59" s="211">
        <f t="shared" ref="Y59" si="168">Y58/Y3</f>
        <v>0.51724137931034486</v>
      </c>
      <c r="Z59" s="224">
        <f t="shared" ref="Z59" si="169">Z58/Z3</f>
        <v>0.36170212765957449</v>
      </c>
    </row>
    <row r="60" spans="1:26" x14ac:dyDescent="0.25">
      <c r="A60" s="1" t="s">
        <v>90</v>
      </c>
      <c r="B60" s="170" t="s">
        <v>265</v>
      </c>
      <c r="C60" s="403">
        <v>168</v>
      </c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9"/>
      <c r="O60" s="28" t="s">
        <v>90</v>
      </c>
      <c r="P60" s="170" t="s">
        <v>265</v>
      </c>
      <c r="Q60" s="71">
        <v>44</v>
      </c>
      <c r="R60" s="72">
        <v>29</v>
      </c>
      <c r="S60" s="72">
        <v>5</v>
      </c>
      <c r="T60" s="72">
        <v>12</v>
      </c>
      <c r="U60" s="72">
        <v>18</v>
      </c>
      <c r="V60" s="72">
        <v>2</v>
      </c>
      <c r="W60" s="348">
        <v>19</v>
      </c>
      <c r="X60" s="72">
        <v>19</v>
      </c>
      <c r="Y60" s="72">
        <v>8</v>
      </c>
      <c r="Z60" s="83">
        <v>12</v>
      </c>
    </row>
    <row r="61" spans="1:26" x14ac:dyDescent="0.25">
      <c r="A61" s="1" t="s">
        <v>91</v>
      </c>
      <c r="B61" s="161" t="s">
        <v>15</v>
      </c>
      <c r="C61" s="390">
        <f>C60/C3</f>
        <v>0.17647058823529413</v>
      </c>
      <c r="D61" s="330" t="e">
        <f t="shared" ref="D61:N61" si="170">D60/D3</f>
        <v>#DIV/0!</v>
      </c>
      <c r="E61" s="330" t="e">
        <f t="shared" si="170"/>
        <v>#DIV/0!</v>
      </c>
      <c r="F61" s="330" t="e">
        <f t="shared" si="170"/>
        <v>#DIV/0!</v>
      </c>
      <c r="G61" s="330" t="e">
        <f t="shared" si="170"/>
        <v>#DIV/0!</v>
      </c>
      <c r="H61" s="330" t="e">
        <f t="shared" si="170"/>
        <v>#DIV/0!</v>
      </c>
      <c r="I61" s="330" t="e">
        <f t="shared" si="170"/>
        <v>#DIV/0!</v>
      </c>
      <c r="J61" s="330" t="e">
        <f t="shared" si="170"/>
        <v>#DIV/0!</v>
      </c>
      <c r="K61" s="330" t="e">
        <f t="shared" si="170"/>
        <v>#DIV/0!</v>
      </c>
      <c r="L61" s="330" t="e">
        <f t="shared" si="170"/>
        <v>#DIV/0!</v>
      </c>
      <c r="M61" s="330" t="e">
        <f t="shared" si="170"/>
        <v>#DIV/0!</v>
      </c>
      <c r="N61" s="330" t="e">
        <f t="shared" si="170"/>
        <v>#DIV/0!</v>
      </c>
      <c r="O61" s="28" t="s">
        <v>91</v>
      </c>
      <c r="P61" s="161" t="s">
        <v>15</v>
      </c>
      <c r="Q61" s="189">
        <f>Q60/Q3</f>
        <v>0.12753623188405797</v>
      </c>
      <c r="R61" s="211">
        <f t="shared" ref="R61" si="171">R60/R3</f>
        <v>0.1858974358974359</v>
      </c>
      <c r="S61" s="211">
        <f t="shared" ref="S61" si="172">S60/S3</f>
        <v>0.11627906976744186</v>
      </c>
      <c r="T61" s="211">
        <f t="shared" ref="T61" si="173">T60/T3</f>
        <v>0.23529411764705882</v>
      </c>
      <c r="U61" s="211">
        <f t="shared" ref="U61" si="174">U60/U3</f>
        <v>0.27272727272727271</v>
      </c>
      <c r="V61" s="211">
        <f t="shared" ref="V61" si="175">V60/V3</f>
        <v>0.14285714285714285</v>
      </c>
      <c r="W61" s="211">
        <v>0.22093023255813954</v>
      </c>
      <c r="X61" s="211">
        <f t="shared" ref="X61" si="176">X60/X3</f>
        <v>0.16521739130434782</v>
      </c>
      <c r="Y61" s="211">
        <f t="shared" ref="Y61" si="177">Y60/Y3</f>
        <v>0.27586206896551724</v>
      </c>
      <c r="Z61" s="224">
        <f t="shared" ref="Z61" si="178">Z60/Z3</f>
        <v>0.25531914893617019</v>
      </c>
    </row>
    <row r="62" spans="1:26" x14ac:dyDescent="0.25">
      <c r="A62" s="1" t="s">
        <v>92</v>
      </c>
      <c r="B62" s="170" t="s">
        <v>266</v>
      </c>
      <c r="C62" s="403">
        <v>340</v>
      </c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9"/>
      <c r="O62" s="28" t="s">
        <v>92</v>
      </c>
      <c r="P62" s="170" t="s">
        <v>266</v>
      </c>
      <c r="Q62" s="71">
        <v>129</v>
      </c>
      <c r="R62" s="72">
        <v>64</v>
      </c>
      <c r="S62" s="72">
        <v>18</v>
      </c>
      <c r="T62" s="72">
        <v>17</v>
      </c>
      <c r="U62" s="72">
        <v>20</v>
      </c>
      <c r="V62" s="72">
        <v>5</v>
      </c>
      <c r="W62" s="348">
        <v>26</v>
      </c>
      <c r="X62" s="72">
        <v>36</v>
      </c>
      <c r="Y62" s="72">
        <v>9</v>
      </c>
      <c r="Z62" s="83">
        <v>16</v>
      </c>
    </row>
    <row r="63" spans="1:26" x14ac:dyDescent="0.25">
      <c r="A63" s="1" t="s">
        <v>93</v>
      </c>
      <c r="B63" s="161" t="s">
        <v>15</v>
      </c>
      <c r="C63" s="390">
        <f>C62/C3</f>
        <v>0.35714285714285715</v>
      </c>
      <c r="D63" s="330" t="e">
        <f t="shared" ref="D63:N63" si="179">D62/D3</f>
        <v>#DIV/0!</v>
      </c>
      <c r="E63" s="330" t="e">
        <f t="shared" si="179"/>
        <v>#DIV/0!</v>
      </c>
      <c r="F63" s="330" t="e">
        <f t="shared" si="179"/>
        <v>#DIV/0!</v>
      </c>
      <c r="G63" s="330" t="e">
        <f t="shared" si="179"/>
        <v>#DIV/0!</v>
      </c>
      <c r="H63" s="330" t="e">
        <f t="shared" si="179"/>
        <v>#DIV/0!</v>
      </c>
      <c r="I63" s="330" t="e">
        <f t="shared" si="179"/>
        <v>#DIV/0!</v>
      </c>
      <c r="J63" s="330" t="e">
        <f t="shared" si="179"/>
        <v>#DIV/0!</v>
      </c>
      <c r="K63" s="330" t="e">
        <f t="shared" si="179"/>
        <v>#DIV/0!</v>
      </c>
      <c r="L63" s="330" t="e">
        <f t="shared" si="179"/>
        <v>#DIV/0!</v>
      </c>
      <c r="M63" s="330" t="e">
        <f t="shared" si="179"/>
        <v>#DIV/0!</v>
      </c>
      <c r="N63" s="330" t="e">
        <f t="shared" si="179"/>
        <v>#DIV/0!</v>
      </c>
      <c r="O63" s="28" t="s">
        <v>93</v>
      </c>
      <c r="P63" s="161" t="s">
        <v>15</v>
      </c>
      <c r="Q63" s="189">
        <f>Q62/Q3</f>
        <v>0.37391304347826088</v>
      </c>
      <c r="R63" s="211">
        <f t="shared" ref="R63" si="180">R62/R3</f>
        <v>0.41025641025641024</v>
      </c>
      <c r="S63" s="211">
        <f t="shared" ref="S63" si="181">S62/S3</f>
        <v>0.41860465116279072</v>
      </c>
      <c r="T63" s="211">
        <f t="shared" ref="T63" si="182">T62/T3</f>
        <v>0.33333333333333331</v>
      </c>
      <c r="U63" s="211">
        <f t="shared" ref="U63" si="183">U62/U3</f>
        <v>0.30303030303030304</v>
      </c>
      <c r="V63" s="211">
        <f t="shared" ref="V63" si="184">V62/V3</f>
        <v>0.35714285714285715</v>
      </c>
      <c r="W63" s="211">
        <v>0.30232558139534882</v>
      </c>
      <c r="X63" s="211">
        <f t="shared" ref="X63" si="185">X62/X3</f>
        <v>0.31304347826086959</v>
      </c>
      <c r="Y63" s="211">
        <f t="shared" ref="Y63" si="186">Y62/Y3</f>
        <v>0.31034482758620691</v>
      </c>
      <c r="Z63" s="224">
        <f t="shared" ref="Z63" si="187">Z62/Z3</f>
        <v>0.34042553191489361</v>
      </c>
    </row>
    <row r="64" spans="1:26" x14ac:dyDescent="0.25">
      <c r="A64" s="1" t="s">
        <v>94</v>
      </c>
      <c r="B64" s="170" t="s">
        <v>267</v>
      </c>
      <c r="C64" s="403">
        <v>259</v>
      </c>
      <c r="D64" s="438"/>
      <c r="E64" s="438"/>
      <c r="F64" s="438"/>
      <c r="G64" s="438"/>
      <c r="H64" s="438"/>
      <c r="I64" s="438"/>
      <c r="J64" s="438"/>
      <c r="K64" s="438"/>
      <c r="L64" s="438"/>
      <c r="M64" s="438"/>
      <c r="N64" s="439"/>
      <c r="O64" s="28" t="s">
        <v>94</v>
      </c>
      <c r="P64" s="170" t="s">
        <v>267</v>
      </c>
      <c r="Q64" s="71">
        <v>105</v>
      </c>
      <c r="R64" s="72">
        <v>46</v>
      </c>
      <c r="S64" s="72">
        <v>13</v>
      </c>
      <c r="T64" s="72">
        <v>16</v>
      </c>
      <c r="U64" s="72">
        <v>15</v>
      </c>
      <c r="V64" s="72">
        <v>3</v>
      </c>
      <c r="W64" s="348">
        <v>18</v>
      </c>
      <c r="X64" s="72">
        <v>32</v>
      </c>
      <c r="Y64" s="72">
        <v>3</v>
      </c>
      <c r="Z64" s="83">
        <v>8</v>
      </c>
    </row>
    <row r="65" spans="1:26" x14ac:dyDescent="0.25">
      <c r="A65" s="1" t="s">
        <v>95</v>
      </c>
      <c r="B65" s="161" t="s">
        <v>15</v>
      </c>
      <c r="C65" s="390">
        <f>C64/C3</f>
        <v>0.27205882352941174</v>
      </c>
      <c r="D65" s="330" t="e">
        <f t="shared" ref="D65:N65" si="188">D64/D3</f>
        <v>#DIV/0!</v>
      </c>
      <c r="E65" s="330" t="e">
        <f t="shared" si="188"/>
        <v>#DIV/0!</v>
      </c>
      <c r="F65" s="330" t="e">
        <f t="shared" si="188"/>
        <v>#DIV/0!</v>
      </c>
      <c r="G65" s="330" t="e">
        <f t="shared" si="188"/>
        <v>#DIV/0!</v>
      </c>
      <c r="H65" s="330" t="e">
        <f t="shared" si="188"/>
        <v>#DIV/0!</v>
      </c>
      <c r="I65" s="330" t="e">
        <f t="shared" si="188"/>
        <v>#DIV/0!</v>
      </c>
      <c r="J65" s="330" t="e">
        <f t="shared" si="188"/>
        <v>#DIV/0!</v>
      </c>
      <c r="K65" s="330" t="e">
        <f t="shared" si="188"/>
        <v>#DIV/0!</v>
      </c>
      <c r="L65" s="330" t="e">
        <f t="shared" si="188"/>
        <v>#DIV/0!</v>
      </c>
      <c r="M65" s="330" t="e">
        <f t="shared" si="188"/>
        <v>#DIV/0!</v>
      </c>
      <c r="N65" s="330" t="e">
        <f t="shared" si="188"/>
        <v>#DIV/0!</v>
      </c>
      <c r="O65" s="28" t="s">
        <v>95</v>
      </c>
      <c r="P65" s="161" t="s">
        <v>15</v>
      </c>
      <c r="Q65" s="189">
        <f>Q64/Q3</f>
        <v>0.30434782608695654</v>
      </c>
      <c r="R65" s="211">
        <f>R64/R3</f>
        <v>0.29487179487179488</v>
      </c>
      <c r="S65" s="211">
        <f t="shared" ref="S65" si="189">S64/S3</f>
        <v>0.30232558139534882</v>
      </c>
      <c r="T65" s="211">
        <f t="shared" ref="T65" si="190">T64/T3</f>
        <v>0.31372549019607843</v>
      </c>
      <c r="U65" s="211">
        <f t="shared" ref="U65" si="191">U64/U3</f>
        <v>0.22727272727272727</v>
      </c>
      <c r="V65" s="211">
        <f t="shared" ref="V65" si="192">V64/V3</f>
        <v>0.21428571428571427</v>
      </c>
      <c r="W65" s="211">
        <v>0.20930232558139536</v>
      </c>
      <c r="X65" s="211">
        <f t="shared" ref="X65" si="193">X64/X3</f>
        <v>0.27826086956521739</v>
      </c>
      <c r="Y65" s="211">
        <f t="shared" ref="Y65" si="194">Y64/Y3</f>
        <v>0.10344827586206896</v>
      </c>
      <c r="Z65" s="224">
        <f t="shared" ref="Z65" si="195">Z64/Z3</f>
        <v>0.1702127659574468</v>
      </c>
    </row>
    <row r="66" spans="1:26" ht="15" customHeight="1" x14ac:dyDescent="0.25">
      <c r="A66" s="1" t="s">
        <v>96</v>
      </c>
      <c r="B66" s="166" t="s">
        <v>268</v>
      </c>
      <c r="C66" s="403">
        <v>21</v>
      </c>
      <c r="D66" s="438"/>
      <c r="E66" s="438"/>
      <c r="F66" s="438"/>
      <c r="G66" s="438"/>
      <c r="H66" s="438"/>
      <c r="I66" s="438"/>
      <c r="J66" s="438"/>
      <c r="K66" s="438"/>
      <c r="L66" s="438"/>
      <c r="M66" s="438"/>
      <c r="N66" s="439"/>
      <c r="O66" s="28" t="s">
        <v>96</v>
      </c>
      <c r="P66" s="166" t="s">
        <v>268</v>
      </c>
      <c r="Q66" s="71">
        <v>7</v>
      </c>
      <c r="R66" s="72">
        <v>4</v>
      </c>
      <c r="S66" s="72">
        <v>2</v>
      </c>
      <c r="T66" s="72">
        <v>2</v>
      </c>
      <c r="U66" s="72">
        <v>0</v>
      </c>
      <c r="V66" s="72">
        <v>0</v>
      </c>
      <c r="W66" s="348">
        <v>1</v>
      </c>
      <c r="X66" s="72">
        <v>4</v>
      </c>
      <c r="Y66" s="72">
        <v>1</v>
      </c>
      <c r="Z66" s="83">
        <v>0</v>
      </c>
    </row>
    <row r="67" spans="1:26" x14ac:dyDescent="0.25">
      <c r="A67" s="1" t="s">
        <v>97</v>
      </c>
      <c r="B67" s="161" t="s">
        <v>15</v>
      </c>
      <c r="C67" s="390">
        <f>C66/C3</f>
        <v>2.2058823529411766E-2</v>
      </c>
      <c r="D67" s="330" t="e">
        <f t="shared" ref="D67:N67" si="196">D66/D3</f>
        <v>#DIV/0!</v>
      </c>
      <c r="E67" s="330" t="e">
        <f t="shared" si="196"/>
        <v>#DIV/0!</v>
      </c>
      <c r="F67" s="330" t="e">
        <f t="shared" si="196"/>
        <v>#DIV/0!</v>
      </c>
      <c r="G67" s="330" t="e">
        <f t="shared" si="196"/>
        <v>#DIV/0!</v>
      </c>
      <c r="H67" s="330" t="e">
        <f t="shared" si="196"/>
        <v>#DIV/0!</v>
      </c>
      <c r="I67" s="330" t="e">
        <f t="shared" si="196"/>
        <v>#DIV/0!</v>
      </c>
      <c r="J67" s="330" t="e">
        <f t="shared" si="196"/>
        <v>#DIV/0!</v>
      </c>
      <c r="K67" s="330" t="e">
        <f t="shared" si="196"/>
        <v>#DIV/0!</v>
      </c>
      <c r="L67" s="330" t="e">
        <f t="shared" si="196"/>
        <v>#DIV/0!</v>
      </c>
      <c r="M67" s="330" t="e">
        <f t="shared" si="196"/>
        <v>#DIV/0!</v>
      </c>
      <c r="N67" s="330" t="e">
        <f t="shared" si="196"/>
        <v>#DIV/0!</v>
      </c>
      <c r="O67" s="28" t="s">
        <v>97</v>
      </c>
      <c r="P67" s="161" t="s">
        <v>15</v>
      </c>
      <c r="Q67" s="189">
        <f>Q66/Q3</f>
        <v>2.0289855072463767E-2</v>
      </c>
      <c r="R67" s="211">
        <f t="shared" ref="R67" si="197">R66/R3</f>
        <v>2.564102564102564E-2</v>
      </c>
      <c r="S67" s="211">
        <f t="shared" ref="S67" si="198">S66/S3</f>
        <v>4.6511627906976744E-2</v>
      </c>
      <c r="T67" s="211">
        <f t="shared" ref="T67" si="199">T66/T3</f>
        <v>3.9215686274509803E-2</v>
      </c>
      <c r="U67" s="211">
        <f t="shared" ref="U67" si="200">U66/U3</f>
        <v>0</v>
      </c>
      <c r="V67" s="211">
        <f t="shared" ref="V67" si="201">V66/V3</f>
        <v>0</v>
      </c>
      <c r="W67" s="211">
        <v>1.1627906976744186E-2</v>
      </c>
      <c r="X67" s="211">
        <f t="shared" ref="X67" si="202">X66/X3</f>
        <v>3.4782608695652174E-2</v>
      </c>
      <c r="Y67" s="211">
        <f t="shared" ref="Y67" si="203">Y66/Y3</f>
        <v>3.4482758620689655E-2</v>
      </c>
      <c r="Z67" s="224">
        <f t="shared" ref="Z67" si="204">Z66/Z3</f>
        <v>0</v>
      </c>
    </row>
    <row r="68" spans="1:26" ht="15" customHeight="1" x14ac:dyDescent="0.25">
      <c r="A68" s="1" t="s">
        <v>98</v>
      </c>
      <c r="B68" s="166" t="s">
        <v>269</v>
      </c>
      <c r="C68" s="403">
        <v>105</v>
      </c>
      <c r="D68" s="438"/>
      <c r="E68" s="438"/>
      <c r="F68" s="438"/>
      <c r="G68" s="438"/>
      <c r="H68" s="438"/>
      <c r="I68" s="438"/>
      <c r="J68" s="438"/>
      <c r="K68" s="438"/>
      <c r="L68" s="438"/>
      <c r="M68" s="438"/>
      <c r="N68" s="439"/>
      <c r="O68" s="28" t="s">
        <v>98</v>
      </c>
      <c r="P68" s="166" t="s">
        <v>269</v>
      </c>
      <c r="Q68" s="71">
        <v>41</v>
      </c>
      <c r="R68" s="72">
        <v>18</v>
      </c>
      <c r="S68" s="72">
        <v>4</v>
      </c>
      <c r="T68" s="72">
        <v>3</v>
      </c>
      <c r="U68" s="72">
        <v>7</v>
      </c>
      <c r="V68" s="72">
        <v>2</v>
      </c>
      <c r="W68" s="348">
        <v>10</v>
      </c>
      <c r="X68" s="72">
        <v>11</v>
      </c>
      <c r="Y68" s="72">
        <v>4</v>
      </c>
      <c r="Z68" s="83">
        <v>5</v>
      </c>
    </row>
    <row r="69" spans="1:26" x14ac:dyDescent="0.25">
      <c r="A69" s="1" t="s">
        <v>99</v>
      </c>
      <c r="B69" s="161" t="s">
        <v>15</v>
      </c>
      <c r="C69" s="390">
        <f>C68/C3</f>
        <v>0.11029411764705882</v>
      </c>
      <c r="D69" s="330" t="e">
        <f t="shared" ref="D69:N69" si="205">D68/D3</f>
        <v>#DIV/0!</v>
      </c>
      <c r="E69" s="330" t="e">
        <f t="shared" si="205"/>
        <v>#DIV/0!</v>
      </c>
      <c r="F69" s="330" t="e">
        <f t="shared" si="205"/>
        <v>#DIV/0!</v>
      </c>
      <c r="G69" s="330" t="e">
        <f t="shared" si="205"/>
        <v>#DIV/0!</v>
      </c>
      <c r="H69" s="330" t="e">
        <f t="shared" si="205"/>
        <v>#DIV/0!</v>
      </c>
      <c r="I69" s="330" t="e">
        <f t="shared" si="205"/>
        <v>#DIV/0!</v>
      </c>
      <c r="J69" s="330" t="e">
        <f t="shared" si="205"/>
        <v>#DIV/0!</v>
      </c>
      <c r="K69" s="330" t="e">
        <f t="shared" si="205"/>
        <v>#DIV/0!</v>
      </c>
      <c r="L69" s="330" t="e">
        <f t="shared" si="205"/>
        <v>#DIV/0!</v>
      </c>
      <c r="M69" s="330" t="e">
        <f t="shared" si="205"/>
        <v>#DIV/0!</v>
      </c>
      <c r="N69" s="330" t="e">
        <f t="shared" si="205"/>
        <v>#DIV/0!</v>
      </c>
      <c r="O69" s="28" t="s">
        <v>99</v>
      </c>
      <c r="P69" s="161" t="s">
        <v>15</v>
      </c>
      <c r="Q69" s="189">
        <f>Q68/Q3</f>
        <v>0.11884057971014493</v>
      </c>
      <c r="R69" s="211">
        <f t="shared" ref="R69" si="206">R68/R3</f>
        <v>0.11538461538461539</v>
      </c>
      <c r="S69" s="211">
        <f t="shared" ref="S69" si="207">S68/S3</f>
        <v>9.3023255813953487E-2</v>
      </c>
      <c r="T69" s="211">
        <f t="shared" ref="T69" si="208">T68/T3</f>
        <v>5.8823529411764705E-2</v>
      </c>
      <c r="U69" s="211">
        <f t="shared" ref="U69" si="209">U68/U3</f>
        <v>0.10606060606060606</v>
      </c>
      <c r="V69" s="211">
        <f t="shared" ref="V69" si="210">V68/V3</f>
        <v>0.14285714285714285</v>
      </c>
      <c r="W69" s="211">
        <v>0.11627906976744186</v>
      </c>
      <c r="X69" s="211">
        <f t="shared" ref="X69" si="211">X68/X3</f>
        <v>9.5652173913043481E-2</v>
      </c>
      <c r="Y69" s="211">
        <f t="shared" ref="Y69" si="212">Y68/Y3</f>
        <v>0.13793103448275862</v>
      </c>
      <c r="Z69" s="224">
        <f t="shared" ref="Z69" si="213">Z68/Z3</f>
        <v>0.10638297872340426</v>
      </c>
    </row>
    <row r="70" spans="1:26" ht="25.5" customHeight="1" x14ac:dyDescent="0.25">
      <c r="A70" s="1" t="s">
        <v>100</v>
      </c>
      <c r="B70" s="166" t="s">
        <v>270</v>
      </c>
      <c r="C70" s="403">
        <v>1</v>
      </c>
      <c r="D70" s="438"/>
      <c r="E70" s="438"/>
      <c r="F70" s="438"/>
      <c r="G70" s="438"/>
      <c r="H70" s="438"/>
      <c r="I70" s="438"/>
      <c r="J70" s="438"/>
      <c r="K70" s="438"/>
      <c r="L70" s="438"/>
      <c r="M70" s="438"/>
      <c r="N70" s="439"/>
      <c r="O70" s="28" t="s">
        <v>100</v>
      </c>
      <c r="P70" s="166" t="s">
        <v>270</v>
      </c>
      <c r="Q70" s="71">
        <v>0</v>
      </c>
      <c r="R70" s="72">
        <v>1</v>
      </c>
      <c r="S70" s="72">
        <v>0</v>
      </c>
      <c r="T70" s="72">
        <v>0</v>
      </c>
      <c r="U70" s="72">
        <v>0</v>
      </c>
      <c r="V70" s="72">
        <v>0</v>
      </c>
      <c r="W70" s="348">
        <v>0</v>
      </c>
      <c r="X70" s="72">
        <v>0</v>
      </c>
      <c r="Y70" s="72">
        <v>0</v>
      </c>
      <c r="Z70" s="83">
        <v>0</v>
      </c>
    </row>
    <row r="71" spans="1:26" x14ac:dyDescent="0.25">
      <c r="A71" s="1" t="s">
        <v>101</v>
      </c>
      <c r="B71" s="161" t="s">
        <v>15</v>
      </c>
      <c r="C71" s="390">
        <f>C70/C3</f>
        <v>1.0504201680672268E-3</v>
      </c>
      <c r="D71" s="330" t="e">
        <f t="shared" ref="D71:N71" si="214">D70/D3</f>
        <v>#DIV/0!</v>
      </c>
      <c r="E71" s="330" t="e">
        <f t="shared" si="214"/>
        <v>#DIV/0!</v>
      </c>
      <c r="F71" s="330" t="e">
        <f t="shared" si="214"/>
        <v>#DIV/0!</v>
      </c>
      <c r="G71" s="330" t="e">
        <f t="shared" si="214"/>
        <v>#DIV/0!</v>
      </c>
      <c r="H71" s="330" t="e">
        <f t="shared" si="214"/>
        <v>#DIV/0!</v>
      </c>
      <c r="I71" s="330" t="e">
        <f t="shared" si="214"/>
        <v>#DIV/0!</v>
      </c>
      <c r="J71" s="330" t="e">
        <f t="shared" si="214"/>
        <v>#DIV/0!</v>
      </c>
      <c r="K71" s="330" t="e">
        <f t="shared" si="214"/>
        <v>#DIV/0!</v>
      </c>
      <c r="L71" s="330" t="e">
        <f t="shared" si="214"/>
        <v>#DIV/0!</v>
      </c>
      <c r="M71" s="330" t="e">
        <f t="shared" si="214"/>
        <v>#DIV/0!</v>
      </c>
      <c r="N71" s="330" t="e">
        <f t="shared" si="214"/>
        <v>#DIV/0!</v>
      </c>
      <c r="O71" s="28" t="s">
        <v>101</v>
      </c>
      <c r="P71" s="161" t="s">
        <v>15</v>
      </c>
      <c r="Q71" s="189">
        <f>Q70/Q3</f>
        <v>0</v>
      </c>
      <c r="R71" s="211">
        <f t="shared" ref="R71" si="215">R70/R3</f>
        <v>6.41025641025641E-3</v>
      </c>
      <c r="S71" s="211">
        <f t="shared" ref="S71" si="216">S70/S3</f>
        <v>0</v>
      </c>
      <c r="T71" s="211">
        <f t="shared" ref="T71" si="217">T70/T3</f>
        <v>0</v>
      </c>
      <c r="U71" s="211">
        <f t="shared" ref="U71" si="218">U70/U3</f>
        <v>0</v>
      </c>
      <c r="V71" s="211">
        <f t="shared" ref="V71" si="219">V70/V3</f>
        <v>0</v>
      </c>
      <c r="W71" s="211">
        <v>0</v>
      </c>
      <c r="X71" s="211">
        <f t="shared" ref="X71" si="220">X70/X3</f>
        <v>0</v>
      </c>
      <c r="Y71" s="211">
        <f t="shared" ref="Y71" si="221">Y70/Y3</f>
        <v>0</v>
      </c>
      <c r="Z71" s="224">
        <f t="shared" ref="Z71" si="222">Z70/Z3</f>
        <v>0</v>
      </c>
    </row>
    <row r="72" spans="1:26" x14ac:dyDescent="0.25">
      <c r="A72" s="1" t="s">
        <v>102</v>
      </c>
      <c r="B72" s="170" t="s">
        <v>271</v>
      </c>
      <c r="C72" s="403">
        <v>76</v>
      </c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9"/>
      <c r="O72" s="28" t="s">
        <v>102</v>
      </c>
      <c r="P72" s="170" t="s">
        <v>271</v>
      </c>
      <c r="Q72" s="71">
        <v>39</v>
      </c>
      <c r="R72" s="72">
        <v>11</v>
      </c>
      <c r="S72" s="72">
        <v>1</v>
      </c>
      <c r="T72" s="72">
        <v>2</v>
      </c>
      <c r="U72" s="72">
        <v>3</v>
      </c>
      <c r="V72" s="72">
        <v>1</v>
      </c>
      <c r="W72" s="348">
        <v>8</v>
      </c>
      <c r="X72" s="72">
        <v>6</v>
      </c>
      <c r="Y72" s="72">
        <v>2</v>
      </c>
      <c r="Z72" s="83">
        <v>3</v>
      </c>
    </row>
    <row r="73" spans="1:26" ht="15.75" thickBot="1" x14ac:dyDescent="0.3">
      <c r="A73" s="1" t="s">
        <v>103</v>
      </c>
      <c r="B73" s="164" t="s">
        <v>15</v>
      </c>
      <c r="C73" s="395">
        <f>C72/C3</f>
        <v>7.9831932773109238E-2</v>
      </c>
      <c r="D73" s="430" t="e">
        <f t="shared" ref="D73:N73" si="223">D72/D3</f>
        <v>#DIV/0!</v>
      </c>
      <c r="E73" s="430" t="e">
        <f t="shared" si="223"/>
        <v>#DIV/0!</v>
      </c>
      <c r="F73" s="430" t="e">
        <f t="shared" si="223"/>
        <v>#DIV/0!</v>
      </c>
      <c r="G73" s="430" t="e">
        <f t="shared" si="223"/>
        <v>#DIV/0!</v>
      </c>
      <c r="H73" s="430" t="e">
        <f t="shared" si="223"/>
        <v>#DIV/0!</v>
      </c>
      <c r="I73" s="430" t="e">
        <f t="shared" si="223"/>
        <v>#DIV/0!</v>
      </c>
      <c r="J73" s="430" t="e">
        <f t="shared" si="223"/>
        <v>#DIV/0!</v>
      </c>
      <c r="K73" s="430" t="e">
        <f t="shared" si="223"/>
        <v>#DIV/0!</v>
      </c>
      <c r="L73" s="430" t="e">
        <f t="shared" si="223"/>
        <v>#DIV/0!</v>
      </c>
      <c r="M73" s="430" t="e">
        <f t="shared" si="223"/>
        <v>#DIV/0!</v>
      </c>
      <c r="N73" s="430" t="e">
        <f t="shared" si="223"/>
        <v>#DIV/0!</v>
      </c>
      <c r="O73" s="28" t="s">
        <v>103</v>
      </c>
      <c r="P73" s="164" t="s">
        <v>15</v>
      </c>
      <c r="Q73" s="195">
        <f>Q72/Q3</f>
        <v>0.11304347826086956</v>
      </c>
      <c r="R73" s="225">
        <f t="shared" ref="R73" si="224">R72/R3</f>
        <v>7.0512820512820512E-2</v>
      </c>
      <c r="S73" s="225">
        <f t="shared" ref="S73" si="225">S72/S3</f>
        <v>2.3255813953488372E-2</v>
      </c>
      <c r="T73" s="225">
        <f t="shared" ref="T73" si="226">T72/T3</f>
        <v>3.9215686274509803E-2</v>
      </c>
      <c r="U73" s="225">
        <f t="shared" ref="U73" si="227">U72/U3</f>
        <v>4.5454545454545456E-2</v>
      </c>
      <c r="V73" s="225">
        <f t="shared" ref="V73" si="228">V72/V3</f>
        <v>7.1428571428571425E-2</v>
      </c>
      <c r="W73" s="225">
        <v>9.3023255813953487E-2</v>
      </c>
      <c r="X73" s="225">
        <f t="shared" ref="X73" si="229">X72/X3</f>
        <v>5.2173913043478258E-2</v>
      </c>
      <c r="Y73" s="225">
        <f t="shared" ref="Y73" si="230">Y72/Y3</f>
        <v>6.8965517241379309E-2</v>
      </c>
      <c r="Z73" s="226">
        <f t="shared" ref="Z73" si="231">Z72/Z3</f>
        <v>6.3829787234042548E-2</v>
      </c>
    </row>
  </sheetData>
  <mergeCells count="1">
    <mergeCell ref="O1:Q1"/>
  </mergeCells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F30" sqref="F30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16" t="s">
        <v>284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321</v>
      </c>
      <c r="D3" s="383">
        <v>345</v>
      </c>
      <c r="E3" s="6"/>
      <c r="F3" s="6"/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288</v>
      </c>
      <c r="D4" s="384">
        <v>309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9"/>
    </row>
    <row r="5" spans="1:15" x14ac:dyDescent="0.25">
      <c r="A5" s="13" t="s">
        <v>9</v>
      </c>
      <c r="B5" s="176" t="s">
        <v>15</v>
      </c>
      <c r="C5" s="178">
        <f>C4/C3</f>
        <v>0.89719626168224298</v>
      </c>
      <c r="D5" s="385">
        <f>D4/D3</f>
        <v>0.89565217391304353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15</v>
      </c>
      <c r="D6" s="386">
        <v>14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4.6728971962616821E-2</v>
      </c>
      <c r="D7" s="385">
        <f>D6/D3</f>
        <v>4.0579710144927533E-2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56</v>
      </c>
      <c r="D8" s="386">
        <v>61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0.17445482866043613</v>
      </c>
      <c r="D9" s="385">
        <f>D8/D3</f>
        <v>0.17681159420289855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183</v>
      </c>
      <c r="D10" s="386">
        <v>183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0.57009345794392519</v>
      </c>
      <c r="D11" s="385">
        <f>D10/D3</f>
        <v>0.5304347826086957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19</v>
      </c>
      <c r="D12" s="386">
        <v>24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5.9190031152647975E-2</v>
      </c>
      <c r="D13" s="385">
        <f>D12/D3</f>
        <v>6.9565217391304349E-2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63</v>
      </c>
      <c r="D14" s="386">
        <v>67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0.19626168224299065</v>
      </c>
      <c r="D15" s="385">
        <f>D14/D3</f>
        <v>0.19420289855072465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56</v>
      </c>
      <c r="D16" s="386">
        <v>65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0.17445482866043613</v>
      </c>
      <c r="D17" s="385">
        <f>D16/D3</f>
        <v>0.18840579710144928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48</v>
      </c>
      <c r="D18" s="386">
        <v>44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0.14953271028037382</v>
      </c>
      <c r="D19" s="387">
        <f>D18/D3</f>
        <v>0.12753623188405797</v>
      </c>
      <c r="E19" s="422" t="e">
        <f t="shared" ref="E19:O19" si="7">E18/E3</f>
        <v>#DIV/0!</v>
      </c>
      <c r="F19" s="422" t="e">
        <f t="shared" si="7"/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286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70</v>
      </c>
      <c r="D22" s="9"/>
      <c r="E22" s="9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70</v>
      </c>
    </row>
    <row r="23" spans="1:15" x14ac:dyDescent="0.25">
      <c r="A23" s="10" t="s">
        <v>29</v>
      </c>
      <c r="B23" s="188" t="s">
        <v>44</v>
      </c>
      <c r="C23" s="389">
        <v>20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9"/>
      <c r="O23" s="188">
        <f>SUM(C23:N23)</f>
        <v>20</v>
      </c>
    </row>
    <row r="24" spans="1:15" x14ac:dyDescent="0.25">
      <c r="A24" s="10" t="s">
        <v>30</v>
      </c>
      <c r="B24" s="161" t="s">
        <v>69</v>
      </c>
      <c r="C24" s="390">
        <f>C23/C22</f>
        <v>0.2857142857142857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0.2857142857142857</v>
      </c>
    </row>
    <row r="25" spans="1:15" x14ac:dyDescent="0.25">
      <c r="A25" s="10" t="s">
        <v>31</v>
      </c>
      <c r="B25" s="82" t="s">
        <v>339</v>
      </c>
      <c r="C25" s="399">
        <v>34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34</v>
      </c>
    </row>
    <row r="26" spans="1:15" x14ac:dyDescent="0.25">
      <c r="A26" s="10" t="s">
        <v>32</v>
      </c>
      <c r="B26" s="161" t="s">
        <v>69</v>
      </c>
      <c r="C26" s="390">
        <f>C25/C22</f>
        <v>0.48571428571428571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0.48571428571428571</v>
      </c>
    </row>
    <row r="27" spans="1:15" x14ac:dyDescent="0.25">
      <c r="A27" s="10" t="s">
        <v>33</v>
      </c>
      <c r="B27" s="82" t="s">
        <v>287</v>
      </c>
      <c r="C27" s="399">
        <v>63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63</v>
      </c>
    </row>
    <row r="28" spans="1:15" x14ac:dyDescent="0.25">
      <c r="A28" s="10" t="s">
        <v>34</v>
      </c>
      <c r="B28" s="161" t="s">
        <v>69</v>
      </c>
      <c r="C28" s="390">
        <f>C27/C22</f>
        <v>0.9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0.9</v>
      </c>
    </row>
    <row r="29" spans="1:15" x14ac:dyDescent="0.25">
      <c r="A29" s="10" t="s">
        <v>35</v>
      </c>
      <c r="B29" s="82" t="s">
        <v>163</v>
      </c>
      <c r="C29" s="399">
        <v>2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2</v>
      </c>
    </row>
    <row r="30" spans="1:15" x14ac:dyDescent="0.25">
      <c r="A30" s="10" t="s">
        <v>36</v>
      </c>
      <c r="B30" s="161" t="s">
        <v>69</v>
      </c>
      <c r="C30" s="390">
        <f>C29/C22</f>
        <v>2.8571428571428571E-2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2.8571428571428571E-2</v>
      </c>
    </row>
    <row r="31" spans="1:15" x14ac:dyDescent="0.25">
      <c r="A31" s="10" t="s">
        <v>37</v>
      </c>
      <c r="B31" s="82" t="s">
        <v>132</v>
      </c>
      <c r="C31" s="386">
        <f>C22-C27</f>
        <v>7</v>
      </c>
      <c r="D31" s="421">
        <f>D22-D27</f>
        <v>0</v>
      </c>
      <c r="E31" s="421">
        <f>E22-E27</f>
        <v>0</v>
      </c>
      <c r="F31" s="421">
        <f>F22-F27</f>
        <v>0</v>
      </c>
      <c r="G31" s="421">
        <f t="shared" ref="G31:N31" si="12">G22-G27</f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 t="shared" si="12"/>
        <v>0</v>
      </c>
      <c r="N31" s="421">
        <f t="shared" si="12"/>
        <v>0</v>
      </c>
      <c r="O31" s="82">
        <f>SUM(C31:N31)</f>
        <v>7</v>
      </c>
    </row>
    <row r="32" spans="1:15" x14ac:dyDescent="0.25">
      <c r="A32" s="10" t="s">
        <v>46</v>
      </c>
      <c r="B32" s="161" t="s">
        <v>69</v>
      </c>
      <c r="C32" s="390">
        <f>C31/C22</f>
        <v>0.1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 t="shared" si="13"/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0.1</v>
      </c>
    </row>
    <row r="33" spans="1:15" ht="25.5" customHeight="1" x14ac:dyDescent="0.25">
      <c r="A33" s="10" t="s">
        <v>47</v>
      </c>
      <c r="B33" s="191" t="s">
        <v>67</v>
      </c>
      <c r="C33" s="399">
        <v>10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10</v>
      </c>
    </row>
    <row r="34" spans="1:15" ht="10.5" customHeight="1" x14ac:dyDescent="0.25">
      <c r="A34" s="10" t="s">
        <v>48</v>
      </c>
      <c r="B34" s="161" t="s">
        <v>69</v>
      </c>
      <c r="C34" s="390">
        <f>C33/C22</f>
        <v>0.14285714285714285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 t="shared" si="14"/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0.14285714285714285</v>
      </c>
    </row>
    <row r="35" spans="1:15" x14ac:dyDescent="0.25">
      <c r="A35" s="10" t="s">
        <v>49</v>
      </c>
      <c r="B35" s="82" t="s">
        <v>288</v>
      </c>
      <c r="C35" s="399">
        <v>15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15</v>
      </c>
    </row>
    <row r="36" spans="1:15" x14ac:dyDescent="0.25">
      <c r="A36" s="10" t="s">
        <v>50</v>
      </c>
      <c r="B36" s="192" t="s">
        <v>69</v>
      </c>
      <c r="C36" s="390">
        <f>C35/C22</f>
        <v>0.21428571428571427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 t="shared" si="15"/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0.21428571428571427</v>
      </c>
    </row>
    <row r="37" spans="1:15" x14ac:dyDescent="0.25">
      <c r="A37" s="10" t="s">
        <v>51</v>
      </c>
      <c r="B37" s="82" t="s">
        <v>289</v>
      </c>
      <c r="C37" s="391">
        <v>16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16</v>
      </c>
    </row>
    <row r="38" spans="1:15" x14ac:dyDescent="0.25">
      <c r="A38" s="10" t="s">
        <v>52</v>
      </c>
      <c r="B38" s="192" t="s">
        <v>69</v>
      </c>
      <c r="C38" s="412">
        <f>C37/C22</f>
        <v>0.22857142857142856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 t="shared" si="16"/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0.22857142857142856</v>
      </c>
    </row>
    <row r="39" spans="1:15" x14ac:dyDescent="0.25">
      <c r="A39" s="10" t="s">
        <v>53</v>
      </c>
      <c r="B39" s="82" t="s">
        <v>116</v>
      </c>
      <c r="C39" s="391">
        <v>1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326"/>
      <c r="O39" s="82">
        <f>SUM(C39:N39)</f>
        <v>1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1.4285714285714285E-2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 t="shared" si="17"/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1.4285714285714285E-2</v>
      </c>
    </row>
    <row r="41" spans="1:15" ht="26.25" thickTop="1" thickBot="1" x14ac:dyDescent="0.3">
      <c r="A41" s="10" t="s">
        <v>55</v>
      </c>
      <c r="B41" s="30" t="s">
        <v>71</v>
      </c>
      <c r="C41" s="393">
        <v>53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53</v>
      </c>
    </row>
    <row r="42" spans="1:15" ht="15.75" thickTop="1" x14ac:dyDescent="0.25">
      <c r="A42" s="10" t="s">
        <v>56</v>
      </c>
      <c r="B42" s="193" t="s">
        <v>164</v>
      </c>
      <c r="C42" s="394">
        <v>22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22</v>
      </c>
    </row>
    <row r="43" spans="1:15" x14ac:dyDescent="0.25">
      <c r="A43" s="10" t="s">
        <v>57</v>
      </c>
      <c r="B43" s="161" t="s">
        <v>69</v>
      </c>
      <c r="C43" s="390">
        <f>C42/C22</f>
        <v>0.31428571428571428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 t="shared" si="18"/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0.31428571428571428</v>
      </c>
    </row>
    <row r="44" spans="1:15" x14ac:dyDescent="0.25">
      <c r="A44" s="10" t="s">
        <v>58</v>
      </c>
      <c r="B44" s="82" t="s">
        <v>165</v>
      </c>
      <c r="C44" s="399">
        <v>8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8</v>
      </c>
    </row>
    <row r="45" spans="1:15" x14ac:dyDescent="0.25">
      <c r="A45" s="10" t="s">
        <v>59</v>
      </c>
      <c r="B45" s="161" t="s">
        <v>69</v>
      </c>
      <c r="C45" s="390">
        <f>C44/C22</f>
        <v>0.11428571428571428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 t="shared" si="19"/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0.11428571428571428</v>
      </c>
    </row>
    <row r="46" spans="1:15" x14ac:dyDescent="0.25">
      <c r="A46" s="10" t="s">
        <v>60</v>
      </c>
      <c r="B46" s="82" t="s">
        <v>166</v>
      </c>
      <c r="C46" s="399">
        <v>21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21</v>
      </c>
    </row>
    <row r="47" spans="1:15" x14ac:dyDescent="0.25">
      <c r="A47" s="10" t="s">
        <v>61</v>
      </c>
      <c r="B47" s="161" t="s">
        <v>69</v>
      </c>
      <c r="C47" s="390">
        <f>C46/C22</f>
        <v>0.3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 t="shared" si="20"/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0.3</v>
      </c>
    </row>
    <row r="48" spans="1:15" x14ac:dyDescent="0.25">
      <c r="A48" s="10" t="s">
        <v>62</v>
      </c>
      <c r="B48" s="82" t="s">
        <v>306</v>
      </c>
      <c r="C48" s="399">
        <v>1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1</v>
      </c>
    </row>
    <row r="49" spans="1:15" x14ac:dyDescent="0.25">
      <c r="A49" s="10" t="s">
        <v>63</v>
      </c>
      <c r="B49" s="161" t="s">
        <v>69</v>
      </c>
      <c r="C49" s="390">
        <f>C48/C22</f>
        <v>1.4285714285714285E-2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 t="shared" si="21"/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1.4285714285714285E-2</v>
      </c>
    </row>
    <row r="50" spans="1:15" x14ac:dyDescent="0.25">
      <c r="A50" s="10" t="s">
        <v>64</v>
      </c>
      <c r="B50" s="191" t="s">
        <v>168</v>
      </c>
      <c r="C50" s="391">
        <v>5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5</v>
      </c>
    </row>
    <row r="51" spans="1:15" x14ac:dyDescent="0.25">
      <c r="A51" s="10" t="s">
        <v>65</v>
      </c>
      <c r="B51" s="161" t="s">
        <v>69</v>
      </c>
      <c r="C51" s="390">
        <f>C50/C22</f>
        <v>7.1428571428571425E-2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 t="shared" si="22"/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7.1428571428571425E-2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 t="shared" si="23"/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10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10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0.14285714285714285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30" t="e">
        <f t="shared" si="24"/>
        <v>#DIV/0!</v>
      </c>
      <c r="L55" s="430" t="e">
        <f t="shared" si="24"/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0.14285714285714285</v>
      </c>
    </row>
    <row r="56" spans="1:15" ht="20.100000000000001" customHeight="1" thickBot="1" x14ac:dyDescent="0.3">
      <c r="A56" s="20" t="s">
        <v>329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53" t="s">
        <v>371</v>
      </c>
      <c r="E57" s="3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46</v>
      </c>
      <c r="D58" s="16"/>
      <c r="E58" s="16"/>
      <c r="F58" s="16"/>
      <c r="G58" s="278"/>
      <c r="H58" s="278"/>
      <c r="I58" s="278"/>
      <c r="J58" s="278"/>
      <c r="K58" s="278"/>
      <c r="L58" s="278"/>
      <c r="M58" s="278"/>
      <c r="N58" s="278"/>
      <c r="O58" s="25">
        <f>SUM(C58:N58)</f>
        <v>46</v>
      </c>
    </row>
    <row r="59" spans="1:15" x14ac:dyDescent="0.25">
      <c r="A59" s="28" t="s">
        <v>75</v>
      </c>
      <c r="B59" s="198" t="s">
        <v>297</v>
      </c>
      <c r="C59" s="389">
        <v>34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9"/>
      <c r="O59" s="26">
        <f>SUM(C59:N59)</f>
        <v>34</v>
      </c>
    </row>
    <row r="60" spans="1:15" x14ac:dyDescent="0.25">
      <c r="A60" s="28" t="s">
        <v>76</v>
      </c>
      <c r="B60" s="197" t="s">
        <v>80</v>
      </c>
      <c r="C60" s="390">
        <f>C59/C58</f>
        <v>0.73913043478260865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0.73913043478260865</v>
      </c>
    </row>
    <row r="61" spans="1:15" x14ac:dyDescent="0.25">
      <c r="A61" s="28" t="s">
        <v>87</v>
      </c>
      <c r="B61" s="199" t="s">
        <v>78</v>
      </c>
      <c r="C61" s="391">
        <v>19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19</v>
      </c>
    </row>
    <row r="62" spans="1:15" x14ac:dyDescent="0.25">
      <c r="A62" s="28" t="s">
        <v>88</v>
      </c>
      <c r="B62" s="197" t="s">
        <v>80</v>
      </c>
      <c r="C62" s="390">
        <f>C61/C58</f>
        <v>0.41304347826086957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0.41304347826086957</v>
      </c>
    </row>
    <row r="63" spans="1:15" x14ac:dyDescent="0.25">
      <c r="A63" s="28" t="s">
        <v>89</v>
      </c>
      <c r="B63" s="199" t="s">
        <v>300</v>
      </c>
      <c r="C63" s="391">
        <v>15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15</v>
      </c>
    </row>
    <row r="64" spans="1:15" x14ac:dyDescent="0.25">
      <c r="A64" s="28" t="s">
        <v>90</v>
      </c>
      <c r="B64" s="187" t="s">
        <v>80</v>
      </c>
      <c r="C64" s="390">
        <f>C63/C58</f>
        <v>0.32608695652173914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0.32608695652173914</v>
      </c>
    </row>
    <row r="65" spans="1:15" x14ac:dyDescent="0.25">
      <c r="A65" s="28" t="s">
        <v>91</v>
      </c>
      <c r="B65" s="199" t="s">
        <v>301</v>
      </c>
      <c r="C65" s="386">
        <f t="shared" ref="C65:D65" si="28">C61-C67</f>
        <v>19</v>
      </c>
      <c r="D65" s="421">
        <f t="shared" si="28"/>
        <v>0</v>
      </c>
      <c r="E65" s="421">
        <f>E61-E67</f>
        <v>0</v>
      </c>
      <c r="F65" s="421">
        <f>F61-F67</f>
        <v>0</v>
      </c>
      <c r="G65" s="421">
        <f t="shared" ref="G65:N65" si="29">G61-G67</f>
        <v>0</v>
      </c>
      <c r="H65" s="421">
        <f t="shared" si="29"/>
        <v>0</v>
      </c>
      <c r="I65" s="421">
        <f t="shared" si="29"/>
        <v>0</v>
      </c>
      <c r="J65" s="421">
        <f t="shared" si="29"/>
        <v>0</v>
      </c>
      <c r="K65" s="421">
        <f t="shared" si="29"/>
        <v>0</v>
      </c>
      <c r="L65" s="421">
        <f t="shared" si="29"/>
        <v>0</v>
      </c>
      <c r="M65" s="421">
        <f t="shared" si="29"/>
        <v>0</v>
      </c>
      <c r="N65" s="326">
        <f t="shared" si="29"/>
        <v>0</v>
      </c>
      <c r="O65" s="200">
        <f>SUM(C65:N65)</f>
        <v>19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0.41304347826086957</v>
      </c>
      <c r="D66" s="448" t="e">
        <f>D65/D58</f>
        <v>#DIV/0!</v>
      </c>
      <c r="E66" s="448" t="e">
        <f t="shared" ref="E66:N66" si="30">E65/E58</f>
        <v>#DIV/0!</v>
      </c>
      <c r="F66" s="448" t="e">
        <f t="shared" si="30"/>
        <v>#DIV/0!</v>
      </c>
      <c r="G66" s="448" t="e">
        <f t="shared" si="30"/>
        <v>#DIV/0!</v>
      </c>
      <c r="H66" s="448" t="e">
        <f t="shared" si="30"/>
        <v>#DIV/0!</v>
      </c>
      <c r="I66" s="448" t="e">
        <f t="shared" si="30"/>
        <v>#DIV/0!</v>
      </c>
      <c r="J66" s="448" t="e">
        <f t="shared" si="30"/>
        <v>#DIV/0!</v>
      </c>
      <c r="K66" s="448" t="e">
        <f t="shared" si="30"/>
        <v>#DIV/0!</v>
      </c>
      <c r="L66" s="448" t="e">
        <f t="shared" si="30"/>
        <v>#DIV/0!</v>
      </c>
      <c r="M66" s="448" t="e">
        <f t="shared" si="30"/>
        <v>#DIV/0!</v>
      </c>
      <c r="N66" s="425" t="e">
        <f t="shared" si="30"/>
        <v>#DIV/0!</v>
      </c>
      <c r="O66" s="239">
        <f>O65/O58</f>
        <v>0.41304347826086957</v>
      </c>
    </row>
    <row r="67" spans="1:15" ht="15.75" thickTop="1" x14ac:dyDescent="0.25">
      <c r="A67" s="28" t="s">
        <v>93</v>
      </c>
      <c r="B67" s="213" t="s">
        <v>302</v>
      </c>
      <c r="C67" s="414">
        <f t="shared" ref="C67:D67" si="31">C69+C71+C73+C75+C77</f>
        <v>0</v>
      </c>
      <c r="D67" s="427">
        <f t="shared" si="31"/>
        <v>0</v>
      </c>
      <c r="E67" s="427">
        <f>E69+E71+E73+E75+E77</f>
        <v>0</v>
      </c>
      <c r="F67" s="427">
        <f>F69+F71+F73+F75+F77</f>
        <v>0</v>
      </c>
      <c r="G67" s="427">
        <f t="shared" ref="G67:N67" si="32">G69+G71+G73+G75+G77</f>
        <v>0</v>
      </c>
      <c r="H67" s="427">
        <f t="shared" si="32"/>
        <v>0</v>
      </c>
      <c r="I67" s="427">
        <f t="shared" si="32"/>
        <v>0</v>
      </c>
      <c r="J67" s="427">
        <f t="shared" si="32"/>
        <v>0</v>
      </c>
      <c r="K67" s="427">
        <f t="shared" si="32"/>
        <v>0</v>
      </c>
      <c r="L67" s="427">
        <f t="shared" si="32"/>
        <v>0</v>
      </c>
      <c r="M67" s="427">
        <f t="shared" si="32"/>
        <v>0</v>
      </c>
      <c r="N67" s="428">
        <f t="shared" si="32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3">D67/D58</f>
        <v>#DIV/0!</v>
      </c>
      <c r="E68" s="332" t="e">
        <f t="shared" si="33"/>
        <v>#DIV/0!</v>
      </c>
      <c r="F68" s="332" t="e">
        <f t="shared" si="33"/>
        <v>#DIV/0!</v>
      </c>
      <c r="G68" s="332" t="e">
        <f t="shared" si="33"/>
        <v>#DIV/0!</v>
      </c>
      <c r="H68" s="332" t="e">
        <f t="shared" si="33"/>
        <v>#DIV/0!</v>
      </c>
      <c r="I68" s="332" t="e">
        <f t="shared" si="33"/>
        <v>#DIV/0!</v>
      </c>
      <c r="J68" s="332" t="e">
        <f t="shared" si="33"/>
        <v>#DIV/0!</v>
      </c>
      <c r="K68" s="332" t="e">
        <f t="shared" si="33"/>
        <v>#DIV/0!</v>
      </c>
      <c r="L68" s="332" t="e">
        <f t="shared" si="33"/>
        <v>#DIV/0!</v>
      </c>
      <c r="M68" s="332" t="e">
        <f t="shared" si="33"/>
        <v>#DIV/0!</v>
      </c>
      <c r="N68" s="449" t="e">
        <f t="shared" si="33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14" t="s">
        <v>307</v>
      </c>
      <c r="C69" s="415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13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22" t="e">
        <f t="shared" ref="D70:N70" si="34">D69/D58</f>
        <v>#DIV/0!</v>
      </c>
      <c r="E70" s="322" t="e">
        <f t="shared" si="34"/>
        <v>#DIV/0!</v>
      </c>
      <c r="F70" s="322" t="e">
        <f t="shared" si="34"/>
        <v>#DIV/0!</v>
      </c>
      <c r="G70" s="322" t="e">
        <f t="shared" si="34"/>
        <v>#DIV/0!</v>
      </c>
      <c r="H70" s="322" t="e">
        <f t="shared" si="34"/>
        <v>#DIV/0!</v>
      </c>
      <c r="I70" s="322" t="e">
        <f t="shared" si="34"/>
        <v>#DIV/0!</v>
      </c>
      <c r="J70" s="322" t="e">
        <f t="shared" si="34"/>
        <v>#DIV/0!</v>
      </c>
      <c r="K70" s="322" t="e">
        <f t="shared" si="34"/>
        <v>#DIV/0!</v>
      </c>
      <c r="L70" s="322" t="e">
        <f t="shared" si="34"/>
        <v>#DIV/0!</v>
      </c>
      <c r="M70" s="322" t="e">
        <f t="shared" si="34"/>
        <v>#DIV/0!</v>
      </c>
      <c r="N70" s="437" t="e">
        <f t="shared" si="34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5">D71/D58</f>
        <v>#DIV/0!</v>
      </c>
      <c r="E72" s="330" t="e">
        <f t="shared" si="35"/>
        <v>#DIV/0!</v>
      </c>
      <c r="F72" s="330" t="e">
        <f t="shared" si="35"/>
        <v>#DIV/0!</v>
      </c>
      <c r="G72" s="330" t="e">
        <f t="shared" si="35"/>
        <v>#DIV/0!</v>
      </c>
      <c r="H72" s="330" t="e">
        <f t="shared" si="35"/>
        <v>#DIV/0!</v>
      </c>
      <c r="I72" s="330" t="e">
        <f t="shared" si="35"/>
        <v>#DIV/0!</v>
      </c>
      <c r="J72" s="330" t="e">
        <f t="shared" si="35"/>
        <v>#DIV/0!</v>
      </c>
      <c r="K72" s="330" t="e">
        <f t="shared" si="35"/>
        <v>#DIV/0!</v>
      </c>
      <c r="L72" s="330" t="e">
        <f t="shared" si="35"/>
        <v>#DIV/0!</v>
      </c>
      <c r="M72" s="330" t="e">
        <f t="shared" si="35"/>
        <v>#DIV/0!</v>
      </c>
      <c r="N72" s="323" t="e">
        <f t="shared" si="35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6">D73/D58</f>
        <v>#DIV/0!</v>
      </c>
      <c r="E74" s="330" t="e">
        <f t="shared" si="36"/>
        <v>#DIV/0!</v>
      </c>
      <c r="F74" s="330" t="e">
        <f t="shared" si="36"/>
        <v>#DIV/0!</v>
      </c>
      <c r="G74" s="330" t="e">
        <f t="shared" si="36"/>
        <v>#DIV/0!</v>
      </c>
      <c r="H74" s="330" t="e">
        <f t="shared" si="36"/>
        <v>#DIV/0!</v>
      </c>
      <c r="I74" s="330" t="e">
        <f t="shared" si="36"/>
        <v>#DIV/0!</v>
      </c>
      <c r="J74" s="330" t="e">
        <f t="shared" si="36"/>
        <v>#DIV/0!</v>
      </c>
      <c r="K74" s="330" t="e">
        <f t="shared" si="36"/>
        <v>#DIV/0!</v>
      </c>
      <c r="L74" s="330" t="e">
        <f t="shared" si="36"/>
        <v>#DIV/0!</v>
      </c>
      <c r="M74" s="330" t="e">
        <f t="shared" si="36"/>
        <v>#DIV/0!</v>
      </c>
      <c r="N74" s="323" t="e">
        <f t="shared" si="36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7">D75/D58</f>
        <v>#DIV/0!</v>
      </c>
      <c r="E76" s="330" t="e">
        <f t="shared" si="37"/>
        <v>#DIV/0!</v>
      </c>
      <c r="F76" s="330" t="e">
        <f t="shared" si="37"/>
        <v>#DIV/0!</v>
      </c>
      <c r="G76" s="330" t="e">
        <f t="shared" si="37"/>
        <v>#DIV/0!</v>
      </c>
      <c r="H76" s="330" t="e">
        <f t="shared" si="37"/>
        <v>#DIV/0!</v>
      </c>
      <c r="I76" s="330" t="e">
        <f t="shared" si="37"/>
        <v>#DIV/0!</v>
      </c>
      <c r="J76" s="330" t="e">
        <f t="shared" si="37"/>
        <v>#DIV/0!</v>
      </c>
      <c r="K76" s="330" t="e">
        <f t="shared" si="37"/>
        <v>#DIV/0!</v>
      </c>
      <c r="L76" s="330" t="e">
        <f t="shared" si="37"/>
        <v>#DIV/0!</v>
      </c>
      <c r="M76" s="330" t="e">
        <f t="shared" si="37"/>
        <v>#DIV/0!</v>
      </c>
      <c r="N76" s="323" t="e">
        <f t="shared" si="37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8">D77/D58</f>
        <v>#DIV/0!</v>
      </c>
      <c r="E78" s="330" t="e">
        <f t="shared" si="38"/>
        <v>#DIV/0!</v>
      </c>
      <c r="F78" s="330" t="e">
        <f t="shared" si="38"/>
        <v>#DIV/0!</v>
      </c>
      <c r="G78" s="330" t="e">
        <f t="shared" si="38"/>
        <v>#DIV/0!</v>
      </c>
      <c r="H78" s="330" t="e">
        <f t="shared" si="38"/>
        <v>#DIV/0!</v>
      </c>
      <c r="I78" s="330" t="e">
        <f t="shared" si="38"/>
        <v>#DIV/0!</v>
      </c>
      <c r="J78" s="330" t="e">
        <f t="shared" si="38"/>
        <v>#DIV/0!</v>
      </c>
      <c r="K78" s="330" t="e">
        <f t="shared" si="38"/>
        <v>#DIV/0!</v>
      </c>
      <c r="L78" s="330" t="e">
        <f t="shared" si="38"/>
        <v>#DIV/0!</v>
      </c>
      <c r="M78" s="330" t="e">
        <f t="shared" si="38"/>
        <v>#DIV/0!</v>
      </c>
      <c r="N78" s="323" t="e">
        <f t="shared" si="38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9">D79/D58</f>
        <v>#DIV/0!</v>
      </c>
      <c r="E80" s="330" t="e">
        <f t="shared" si="39"/>
        <v>#DIV/0!</v>
      </c>
      <c r="F80" s="330" t="e">
        <f t="shared" si="39"/>
        <v>#DIV/0!</v>
      </c>
      <c r="G80" s="330" t="e">
        <f t="shared" si="39"/>
        <v>#DIV/0!</v>
      </c>
      <c r="H80" s="330" t="e">
        <f t="shared" si="39"/>
        <v>#DIV/0!</v>
      </c>
      <c r="I80" s="330" t="e">
        <f t="shared" si="39"/>
        <v>#DIV/0!</v>
      </c>
      <c r="J80" s="330" t="e">
        <f t="shared" si="39"/>
        <v>#DIV/0!</v>
      </c>
      <c r="K80" s="330" t="e">
        <f t="shared" si="39"/>
        <v>#DIV/0!</v>
      </c>
      <c r="L80" s="330" t="e">
        <f t="shared" si="39"/>
        <v>#DIV/0!</v>
      </c>
      <c r="M80" s="330" t="e">
        <f t="shared" si="39"/>
        <v>#DIV/0!</v>
      </c>
      <c r="N80" s="323" t="e">
        <f t="shared" si="39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40">D81/D58</f>
        <v>#DIV/0!</v>
      </c>
      <c r="E82" s="330" t="e">
        <f t="shared" si="40"/>
        <v>#DIV/0!</v>
      </c>
      <c r="F82" s="330" t="e">
        <f t="shared" si="40"/>
        <v>#DIV/0!</v>
      </c>
      <c r="G82" s="330" t="e">
        <f t="shared" si="40"/>
        <v>#DIV/0!</v>
      </c>
      <c r="H82" s="330" t="e">
        <f t="shared" si="40"/>
        <v>#DIV/0!</v>
      </c>
      <c r="I82" s="330" t="e">
        <f t="shared" si="40"/>
        <v>#DIV/0!</v>
      </c>
      <c r="J82" s="330" t="e">
        <f t="shared" si="40"/>
        <v>#DIV/0!</v>
      </c>
      <c r="K82" s="330" t="e">
        <f t="shared" si="40"/>
        <v>#DIV/0!</v>
      </c>
      <c r="L82" s="330" t="e">
        <f t="shared" si="40"/>
        <v>#DIV/0!</v>
      </c>
      <c r="M82" s="330" t="e">
        <f t="shared" si="40"/>
        <v>#DIV/0!</v>
      </c>
      <c r="N82" s="323" t="e">
        <f t="shared" si="40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41">D83/D58</f>
        <v>#DIV/0!</v>
      </c>
      <c r="E84" s="330" t="e">
        <f t="shared" si="41"/>
        <v>#DIV/0!</v>
      </c>
      <c r="F84" s="330" t="e">
        <f t="shared" si="41"/>
        <v>#DIV/0!</v>
      </c>
      <c r="G84" s="330" t="e">
        <f t="shared" si="41"/>
        <v>#DIV/0!</v>
      </c>
      <c r="H84" s="330" t="e">
        <f t="shared" si="41"/>
        <v>#DIV/0!</v>
      </c>
      <c r="I84" s="330" t="e">
        <f t="shared" si="41"/>
        <v>#DIV/0!</v>
      </c>
      <c r="J84" s="330" t="e">
        <f t="shared" si="41"/>
        <v>#DIV/0!</v>
      </c>
      <c r="K84" s="330" t="e">
        <f t="shared" si="41"/>
        <v>#DIV/0!</v>
      </c>
      <c r="L84" s="330" t="e">
        <f t="shared" si="41"/>
        <v>#DIV/0!</v>
      </c>
      <c r="M84" s="330" t="e">
        <f t="shared" si="41"/>
        <v>#DIV/0!</v>
      </c>
      <c r="N84" s="323" t="e">
        <f t="shared" si="41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2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2</v>
      </c>
    </row>
    <row r="86" spans="1:15" x14ac:dyDescent="0.25">
      <c r="A86" s="28" t="s">
        <v>226</v>
      </c>
      <c r="B86" s="187" t="s">
        <v>80</v>
      </c>
      <c r="C86" s="390">
        <f>C85/C58</f>
        <v>4.3478260869565216E-2</v>
      </c>
      <c r="D86" s="330" t="e">
        <f t="shared" ref="D86:N86" si="42">D85/D58</f>
        <v>#DIV/0!</v>
      </c>
      <c r="E86" s="330" t="e">
        <f t="shared" si="42"/>
        <v>#DIV/0!</v>
      </c>
      <c r="F86" s="330" t="e">
        <f t="shared" si="42"/>
        <v>#DIV/0!</v>
      </c>
      <c r="G86" s="330" t="e">
        <f t="shared" si="42"/>
        <v>#DIV/0!</v>
      </c>
      <c r="H86" s="330" t="e">
        <f t="shared" si="42"/>
        <v>#DIV/0!</v>
      </c>
      <c r="I86" s="330" t="e">
        <f t="shared" si="42"/>
        <v>#DIV/0!</v>
      </c>
      <c r="J86" s="330" t="e">
        <f t="shared" si="42"/>
        <v>#DIV/0!</v>
      </c>
      <c r="K86" s="330" t="e">
        <f t="shared" si="42"/>
        <v>#DIV/0!</v>
      </c>
      <c r="L86" s="330" t="e">
        <f t="shared" si="42"/>
        <v>#DIV/0!</v>
      </c>
      <c r="M86" s="330" t="e">
        <f t="shared" si="42"/>
        <v>#DIV/0!</v>
      </c>
      <c r="N86" s="323" t="e">
        <f t="shared" si="42"/>
        <v>#DIV/0!</v>
      </c>
      <c r="O86" s="238">
        <f>O85/O58</f>
        <v>4.3478260869565216E-2</v>
      </c>
    </row>
    <row r="87" spans="1:15" ht="24.75" x14ac:dyDescent="0.25">
      <c r="A87" s="28" t="s">
        <v>227</v>
      </c>
      <c r="B87" s="206" t="s">
        <v>84</v>
      </c>
      <c r="C87" s="391">
        <v>12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12</v>
      </c>
    </row>
    <row r="88" spans="1:15" x14ac:dyDescent="0.25">
      <c r="A88" s="28" t="s">
        <v>230</v>
      </c>
      <c r="B88" s="187" t="s">
        <v>80</v>
      </c>
      <c r="C88" s="390">
        <f>C87/C58</f>
        <v>0.2608695652173913</v>
      </c>
      <c r="D88" s="330" t="e">
        <f t="shared" ref="D88:N88" si="43">D87/D58</f>
        <v>#DIV/0!</v>
      </c>
      <c r="E88" s="330" t="e">
        <f t="shared" si="43"/>
        <v>#DIV/0!</v>
      </c>
      <c r="F88" s="330" t="e">
        <f t="shared" si="43"/>
        <v>#DIV/0!</v>
      </c>
      <c r="G88" s="330" t="e">
        <f t="shared" si="43"/>
        <v>#DIV/0!</v>
      </c>
      <c r="H88" s="330" t="e">
        <f t="shared" si="43"/>
        <v>#DIV/0!</v>
      </c>
      <c r="I88" s="330" t="e">
        <f t="shared" si="43"/>
        <v>#DIV/0!</v>
      </c>
      <c r="J88" s="330" t="e">
        <f t="shared" si="43"/>
        <v>#DIV/0!</v>
      </c>
      <c r="K88" s="330" t="e">
        <f t="shared" si="43"/>
        <v>#DIV/0!</v>
      </c>
      <c r="L88" s="330" t="e">
        <f t="shared" si="43"/>
        <v>#DIV/0!</v>
      </c>
      <c r="M88" s="330" t="e">
        <f t="shared" si="43"/>
        <v>#DIV/0!</v>
      </c>
      <c r="N88" s="323" t="e">
        <f t="shared" si="43"/>
        <v>#DIV/0!</v>
      </c>
      <c r="O88" s="238">
        <f>O87/O58</f>
        <v>0.2608695652173913</v>
      </c>
    </row>
    <row r="89" spans="1:15" ht="24.75" x14ac:dyDescent="0.25">
      <c r="A89" s="28" t="s">
        <v>231</v>
      </c>
      <c r="B89" s="206" t="s">
        <v>293</v>
      </c>
      <c r="C89" s="391">
        <v>7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7</v>
      </c>
    </row>
    <row r="90" spans="1:15" x14ac:dyDescent="0.25">
      <c r="A90" s="28" t="s">
        <v>233</v>
      </c>
      <c r="B90" s="187" t="s">
        <v>80</v>
      </c>
      <c r="C90" s="390">
        <f>C89/C58</f>
        <v>0.15217391304347827</v>
      </c>
      <c r="D90" s="330" t="e">
        <f t="shared" ref="D90:N90" si="44">D89/D58</f>
        <v>#DIV/0!</v>
      </c>
      <c r="E90" s="330" t="e">
        <f t="shared" si="44"/>
        <v>#DIV/0!</v>
      </c>
      <c r="F90" s="330" t="e">
        <f t="shared" si="44"/>
        <v>#DIV/0!</v>
      </c>
      <c r="G90" s="330" t="e">
        <f t="shared" si="44"/>
        <v>#DIV/0!</v>
      </c>
      <c r="H90" s="330" t="e">
        <f t="shared" si="44"/>
        <v>#DIV/0!</v>
      </c>
      <c r="I90" s="330" t="e">
        <f t="shared" si="44"/>
        <v>#DIV/0!</v>
      </c>
      <c r="J90" s="330" t="e">
        <f t="shared" si="44"/>
        <v>#DIV/0!</v>
      </c>
      <c r="K90" s="330" t="e">
        <f t="shared" si="44"/>
        <v>#DIV/0!</v>
      </c>
      <c r="L90" s="330" t="e">
        <f t="shared" si="44"/>
        <v>#DIV/0!</v>
      </c>
      <c r="M90" s="330" t="e">
        <f t="shared" si="44"/>
        <v>#DIV/0!</v>
      </c>
      <c r="N90" s="323" t="e">
        <f t="shared" si="44"/>
        <v>#DIV/0!</v>
      </c>
      <c r="O90" s="238">
        <f>O89/O58</f>
        <v>0.15217391304347827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5">D91/D58</f>
        <v>#DIV/0!</v>
      </c>
      <c r="E92" s="330" t="e">
        <f t="shared" si="45"/>
        <v>#DIV/0!</v>
      </c>
      <c r="F92" s="330" t="e">
        <f t="shared" si="45"/>
        <v>#DIV/0!</v>
      </c>
      <c r="G92" s="330" t="e">
        <f t="shared" si="45"/>
        <v>#DIV/0!</v>
      </c>
      <c r="H92" s="330" t="e">
        <f t="shared" si="45"/>
        <v>#DIV/0!</v>
      </c>
      <c r="I92" s="330" t="e">
        <f t="shared" si="45"/>
        <v>#DIV/0!</v>
      </c>
      <c r="J92" s="330" t="e">
        <f t="shared" si="45"/>
        <v>#DIV/0!</v>
      </c>
      <c r="K92" s="330" t="e">
        <f t="shared" si="45"/>
        <v>#DIV/0!</v>
      </c>
      <c r="L92" s="330" t="e">
        <f t="shared" si="45"/>
        <v>#DIV/0!</v>
      </c>
      <c r="M92" s="330" t="e">
        <f t="shared" si="45"/>
        <v>#DIV/0!</v>
      </c>
      <c r="N92" s="323" t="e">
        <f t="shared" si="45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6">D93/D58</f>
        <v>#DIV/0!</v>
      </c>
      <c r="E94" s="330" t="e">
        <f t="shared" si="46"/>
        <v>#DIV/0!</v>
      </c>
      <c r="F94" s="330" t="e">
        <f t="shared" si="46"/>
        <v>#DIV/0!</v>
      </c>
      <c r="G94" s="330" t="e">
        <f t="shared" si="46"/>
        <v>#DIV/0!</v>
      </c>
      <c r="H94" s="330" t="e">
        <f t="shared" si="46"/>
        <v>#DIV/0!</v>
      </c>
      <c r="I94" s="330" t="e">
        <f t="shared" si="46"/>
        <v>#DIV/0!</v>
      </c>
      <c r="J94" s="330" t="e">
        <f t="shared" si="46"/>
        <v>#DIV/0!</v>
      </c>
      <c r="K94" s="330" t="e">
        <f t="shared" si="46"/>
        <v>#DIV/0!</v>
      </c>
      <c r="L94" s="330" t="e">
        <f t="shared" si="46"/>
        <v>#DIV/0!</v>
      </c>
      <c r="M94" s="330" t="e">
        <f t="shared" si="46"/>
        <v>#DIV/0!</v>
      </c>
      <c r="N94" s="323" t="e">
        <f t="shared" si="46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6</v>
      </c>
      <c r="D95" s="327">
        <f>D58-D61-D79-D81-D83-D85-D87-D89-D91-D93</f>
        <v>0</v>
      </c>
      <c r="E95" s="327">
        <f>E58-E61-E79-E81-E83-E85-E87-E89-E91-E93</f>
        <v>0</v>
      </c>
      <c r="F95" s="327">
        <f t="shared" ref="F95:N95" si="47">F58-F61-F79-F81-F83-F85-F87-F89-F91-F93</f>
        <v>0</v>
      </c>
      <c r="G95" s="327">
        <f t="shared" si="47"/>
        <v>0</v>
      </c>
      <c r="H95" s="327">
        <f t="shared" si="47"/>
        <v>0</v>
      </c>
      <c r="I95" s="327">
        <f t="shared" si="47"/>
        <v>0</v>
      </c>
      <c r="J95" s="327">
        <f t="shared" si="47"/>
        <v>0</v>
      </c>
      <c r="K95" s="327">
        <f t="shared" si="47"/>
        <v>0</v>
      </c>
      <c r="L95" s="327">
        <f t="shared" si="47"/>
        <v>0</v>
      </c>
      <c r="M95" s="327">
        <f t="shared" si="47"/>
        <v>0</v>
      </c>
      <c r="N95" s="326">
        <f t="shared" si="47"/>
        <v>0</v>
      </c>
      <c r="O95" s="200">
        <f>SUM(C95:N95)</f>
        <v>6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0.13043478260869565</v>
      </c>
      <c r="D96" s="430" t="e">
        <f t="shared" ref="D96:N96" si="48">D95/D58</f>
        <v>#DIV/0!</v>
      </c>
      <c r="E96" s="430" t="e">
        <f t="shared" si="48"/>
        <v>#DIV/0!</v>
      </c>
      <c r="F96" s="430" t="e">
        <f t="shared" si="48"/>
        <v>#DIV/0!</v>
      </c>
      <c r="G96" s="430" t="e">
        <f t="shared" si="48"/>
        <v>#DIV/0!</v>
      </c>
      <c r="H96" s="430" t="e">
        <f t="shared" si="48"/>
        <v>#DIV/0!</v>
      </c>
      <c r="I96" s="430" t="e">
        <f t="shared" si="48"/>
        <v>#DIV/0!</v>
      </c>
      <c r="J96" s="430" t="e">
        <f t="shared" si="48"/>
        <v>#DIV/0!</v>
      </c>
      <c r="K96" s="430" t="e">
        <f t="shared" si="48"/>
        <v>#DIV/0!</v>
      </c>
      <c r="L96" s="430" t="e">
        <f t="shared" si="48"/>
        <v>#DIV/0!</v>
      </c>
      <c r="M96" s="430" t="e">
        <f t="shared" si="48"/>
        <v>#DIV/0!</v>
      </c>
      <c r="N96" s="324" t="e">
        <f t="shared" si="48"/>
        <v>#DIV/0!</v>
      </c>
      <c r="O96" s="241">
        <f>O95/O58</f>
        <v>0.13043478260869565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  <col min="19" max="19" width="11.7109375" customWidth="1"/>
  </cols>
  <sheetData>
    <row r="1" spans="1:19" ht="20.100000000000001" customHeight="1" thickBot="1" x14ac:dyDescent="0.3">
      <c r="A1" s="216" t="s">
        <v>309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9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9" ht="15.75" thickBot="1" x14ac:dyDescent="0.3">
      <c r="A3" s="13" t="s">
        <v>7</v>
      </c>
      <c r="B3" s="5" t="s">
        <v>5</v>
      </c>
      <c r="C3" s="6">
        <v>155</v>
      </c>
      <c r="D3" s="383">
        <v>156</v>
      </c>
      <c r="E3" s="274"/>
      <c r="F3" s="6"/>
      <c r="G3" s="6"/>
      <c r="H3" s="274"/>
      <c r="I3" s="274"/>
      <c r="J3" s="274"/>
      <c r="K3" s="274"/>
      <c r="L3" s="274"/>
      <c r="M3" s="274"/>
      <c r="N3" s="274"/>
      <c r="O3" s="309"/>
      <c r="R3" s="218"/>
      <c r="S3" s="221"/>
    </row>
    <row r="4" spans="1:19" x14ac:dyDescent="0.25">
      <c r="A4" s="13" t="s">
        <v>8</v>
      </c>
      <c r="B4" s="177" t="s">
        <v>41</v>
      </c>
      <c r="C4" s="179">
        <v>146</v>
      </c>
      <c r="D4" s="384">
        <v>145</v>
      </c>
      <c r="E4" s="180"/>
      <c r="F4" s="180"/>
      <c r="G4" s="180"/>
      <c r="H4" s="275"/>
      <c r="I4" s="275"/>
      <c r="J4" s="275"/>
      <c r="K4" s="275"/>
      <c r="L4" s="275"/>
      <c r="M4" s="275"/>
      <c r="N4" s="275"/>
      <c r="O4" s="310"/>
    </row>
    <row r="5" spans="1:19" x14ac:dyDescent="0.25">
      <c r="A5" s="13" t="s">
        <v>9</v>
      </c>
      <c r="B5" s="176" t="s">
        <v>15</v>
      </c>
      <c r="C5" s="178">
        <f>C4/C3</f>
        <v>0.9419354838709677</v>
      </c>
      <c r="D5" s="385">
        <f>D4/D3</f>
        <v>0.92948717948717952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>K4/K3</f>
        <v>#DIV/0!</v>
      </c>
      <c r="L5" s="322" t="e">
        <f>L4/$L$3</f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9" x14ac:dyDescent="0.25">
      <c r="A6" s="13" t="s">
        <v>10</v>
      </c>
      <c r="B6" s="181" t="s">
        <v>285</v>
      </c>
      <c r="C6" s="182">
        <v>13</v>
      </c>
      <c r="D6" s="386">
        <v>13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9" x14ac:dyDescent="0.25">
      <c r="A7" s="13" t="s">
        <v>11</v>
      </c>
      <c r="B7" s="176" t="s">
        <v>15</v>
      </c>
      <c r="C7" s="178">
        <f>C6/C3</f>
        <v>8.387096774193549E-2</v>
      </c>
      <c r="D7" s="385">
        <f>D6/D3</f>
        <v>8.3333333333333329E-2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>K6/K3</f>
        <v>#DIV/0!</v>
      </c>
      <c r="L7" s="322" t="e">
        <f>L6/$L$3</f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9" x14ac:dyDescent="0.25">
      <c r="A8" s="13" t="s">
        <v>12</v>
      </c>
      <c r="B8" s="181" t="s">
        <v>16</v>
      </c>
      <c r="C8" s="182">
        <v>26</v>
      </c>
      <c r="D8" s="386">
        <v>29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9" x14ac:dyDescent="0.25">
      <c r="A9" s="13" t="s">
        <v>13</v>
      </c>
      <c r="B9" s="176" t="s">
        <v>15</v>
      </c>
      <c r="C9" s="178">
        <f>C8/C3</f>
        <v>0.16774193548387098</v>
      </c>
      <c r="D9" s="385">
        <f>D8/D3</f>
        <v>0.1858974358974359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>L8/$L$3</f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9" x14ac:dyDescent="0.25">
      <c r="A10" s="13" t="s">
        <v>18</v>
      </c>
      <c r="B10" s="181" t="s">
        <v>17</v>
      </c>
      <c r="C10" s="182">
        <v>83</v>
      </c>
      <c r="D10" s="386">
        <v>85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9" x14ac:dyDescent="0.25">
      <c r="A11" s="13" t="s">
        <v>19</v>
      </c>
      <c r="B11" s="176" t="s">
        <v>15</v>
      </c>
      <c r="C11" s="178">
        <f>C10/C3</f>
        <v>0.53548387096774197</v>
      </c>
      <c r="D11" s="385">
        <f>D10/D3</f>
        <v>0.54487179487179482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>L10/$L$3</f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9" x14ac:dyDescent="0.25">
      <c r="A12" s="13" t="s">
        <v>20</v>
      </c>
      <c r="B12" s="183" t="s">
        <v>38</v>
      </c>
      <c r="C12" s="182">
        <v>9</v>
      </c>
      <c r="D12" s="386">
        <v>11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9" x14ac:dyDescent="0.25">
      <c r="A13" s="13" t="s">
        <v>21</v>
      </c>
      <c r="B13" s="176" t="s">
        <v>15</v>
      </c>
      <c r="C13" s="178">
        <f>C12/C3</f>
        <v>5.8064516129032261E-2</v>
      </c>
      <c r="D13" s="385">
        <f>D12/D3</f>
        <v>7.0512820512820512E-2</v>
      </c>
      <c r="E13" s="322" t="e">
        <f t="shared" ref="E13:N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>L12/$L$3</f>
        <v>#DIV/0!</v>
      </c>
      <c r="M13" s="322" t="e">
        <f t="shared" si="4"/>
        <v>#DIV/0!</v>
      </c>
      <c r="N13" s="322" t="e">
        <f t="shared" si="4"/>
        <v>#DIV/0!</v>
      </c>
      <c r="O13" s="323" t="e">
        <f>O12/O3</f>
        <v>#DIV/0!</v>
      </c>
    </row>
    <row r="14" spans="1:19" x14ac:dyDescent="0.25">
      <c r="A14" s="13" t="s">
        <v>22</v>
      </c>
      <c r="B14" s="181" t="s">
        <v>39</v>
      </c>
      <c r="C14" s="182">
        <v>30</v>
      </c>
      <c r="D14" s="386">
        <v>30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9" x14ac:dyDescent="0.25">
      <c r="A15" s="13" t="s">
        <v>23</v>
      </c>
      <c r="B15" s="176" t="s">
        <v>15</v>
      </c>
      <c r="C15" s="178">
        <f>C14/C3</f>
        <v>0.19354838709677419</v>
      </c>
      <c r="D15" s="385">
        <f>D14/D3</f>
        <v>0.19230769230769232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>L14/$L$3</f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9" x14ac:dyDescent="0.25">
      <c r="A16" s="13" t="s">
        <v>24</v>
      </c>
      <c r="B16" s="181" t="s">
        <v>40</v>
      </c>
      <c r="C16" s="182">
        <v>18</v>
      </c>
      <c r="D16" s="386">
        <v>22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0.11612903225806452</v>
      </c>
      <c r="D17" s="385">
        <f>D16/D3</f>
        <v>0.14102564102564102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>L16/$L$3</f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16</v>
      </c>
      <c r="D18" s="386">
        <v>17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0.1032258064516129</v>
      </c>
      <c r="D19" s="387">
        <f>D18/D3</f>
        <v>0.10897435897435898</v>
      </c>
      <c r="E19" s="422" t="e">
        <f>E18/E3</f>
        <v>#DIV/0!</v>
      </c>
      <c r="F19" s="422" t="e">
        <f t="shared" ref="F19:K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>L18/$L$3</f>
        <v>#DIV/0!</v>
      </c>
      <c r="M19" s="422" t="e">
        <f>M18/M3</f>
        <v>#DIV/0!</v>
      </c>
      <c r="N19" s="422" t="e">
        <f>N18/N3</f>
        <v>#DIV/0!</v>
      </c>
      <c r="O19" s="324" t="e">
        <f>O18/O3</f>
        <v>#DIV/0!</v>
      </c>
    </row>
    <row r="20" spans="1:15" ht="20.100000000000001" customHeight="1" thickBot="1" x14ac:dyDescent="0.3">
      <c r="A20" s="19" t="s">
        <v>310</v>
      </c>
      <c r="C20" s="17"/>
      <c r="D20" s="17"/>
      <c r="E20" s="17"/>
      <c r="F20" s="17"/>
      <c r="G20" s="17"/>
      <c r="H20" s="17"/>
      <c r="I20" s="17"/>
      <c r="J20" s="356"/>
      <c r="K20" s="357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22</v>
      </c>
      <c r="D22" s="9"/>
      <c r="E22" s="9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22</v>
      </c>
    </row>
    <row r="23" spans="1:15" x14ac:dyDescent="0.25">
      <c r="A23" s="10" t="s">
        <v>29</v>
      </c>
      <c r="B23" s="188" t="s">
        <v>44</v>
      </c>
      <c r="C23" s="389">
        <v>5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9"/>
      <c r="O23" s="188">
        <f>SUM(C23:N23)</f>
        <v>5</v>
      </c>
    </row>
    <row r="24" spans="1:15" x14ac:dyDescent="0.25">
      <c r="A24" s="10" t="s">
        <v>30</v>
      </c>
      <c r="B24" s="161" t="s">
        <v>69</v>
      </c>
      <c r="C24" s="390">
        <f>C23/C22</f>
        <v>0.22727272727272727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>K23/$K$22</f>
        <v>#DIV/0!</v>
      </c>
      <c r="L24" s="330" t="e">
        <f>L23/L22</f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0.22727272727272727</v>
      </c>
    </row>
    <row r="25" spans="1:15" x14ac:dyDescent="0.25">
      <c r="A25" s="10" t="s">
        <v>31</v>
      </c>
      <c r="B25" s="82" t="s">
        <v>339</v>
      </c>
      <c r="C25" s="399">
        <v>13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13</v>
      </c>
    </row>
    <row r="26" spans="1:15" x14ac:dyDescent="0.25">
      <c r="A26" s="10" t="s">
        <v>32</v>
      </c>
      <c r="B26" s="161" t="s">
        <v>69</v>
      </c>
      <c r="C26" s="390">
        <f>C25/C22</f>
        <v>0.59090909090909094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>K25/$K$22</f>
        <v>#DIV/0!</v>
      </c>
      <c r="L26" s="330" t="e">
        <f>L25/L22</f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0.59090909090909094</v>
      </c>
    </row>
    <row r="27" spans="1:15" x14ac:dyDescent="0.25">
      <c r="A27" s="10" t="s">
        <v>33</v>
      </c>
      <c r="B27" s="82" t="s">
        <v>287</v>
      </c>
      <c r="C27" s="399">
        <v>19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19</v>
      </c>
    </row>
    <row r="28" spans="1:15" x14ac:dyDescent="0.25">
      <c r="A28" s="10" t="s">
        <v>34</v>
      </c>
      <c r="B28" s="161" t="s">
        <v>69</v>
      </c>
      <c r="C28" s="390">
        <f>C27/C22</f>
        <v>0.86363636363636365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>K27/$K$22</f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0.86363636363636365</v>
      </c>
    </row>
    <row r="29" spans="1:15" x14ac:dyDescent="0.25">
      <c r="A29" s="10" t="s">
        <v>35</v>
      </c>
      <c r="B29" s="82" t="s">
        <v>163</v>
      </c>
      <c r="C29" s="399">
        <v>0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0</v>
      </c>
    </row>
    <row r="30" spans="1:15" x14ac:dyDescent="0.25">
      <c r="A30" s="10" t="s">
        <v>36</v>
      </c>
      <c r="B30" s="161" t="s">
        <v>69</v>
      </c>
      <c r="C30" s="390">
        <f>C29/C22</f>
        <v>0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>K29/$K$22</f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0</v>
      </c>
    </row>
    <row r="31" spans="1:15" x14ac:dyDescent="0.25">
      <c r="A31" s="10" t="s">
        <v>37</v>
      </c>
      <c r="B31" s="82" t="s">
        <v>132</v>
      </c>
      <c r="C31" s="386">
        <f>C22-C27</f>
        <v>3</v>
      </c>
      <c r="D31" s="421">
        <f>D22-D27</f>
        <v>0</v>
      </c>
      <c r="E31" s="421">
        <f>E22-E27</f>
        <v>0</v>
      </c>
      <c r="F31" s="421">
        <f t="shared" ref="F31:N31" si="12">F22-F27</f>
        <v>0</v>
      </c>
      <c r="G31" s="421">
        <f t="shared" si="12"/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 t="shared" si="12"/>
        <v>0</v>
      </c>
      <c r="N31" s="421">
        <f t="shared" si="12"/>
        <v>0</v>
      </c>
      <c r="O31" s="82">
        <f>SUM(C31:N31)</f>
        <v>3</v>
      </c>
    </row>
    <row r="32" spans="1:15" x14ac:dyDescent="0.25">
      <c r="A32" s="10" t="s">
        <v>46</v>
      </c>
      <c r="B32" s="161" t="s">
        <v>69</v>
      </c>
      <c r="C32" s="390">
        <f>C31/C22</f>
        <v>0.13636363636363635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>K31/$K$22</f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0.13636363636363635</v>
      </c>
    </row>
    <row r="33" spans="1:15" ht="24.75" customHeight="1" x14ac:dyDescent="0.25">
      <c r="A33" s="10" t="s">
        <v>47</v>
      </c>
      <c r="B33" s="191" t="s">
        <v>67</v>
      </c>
      <c r="C33" s="399">
        <v>3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3</v>
      </c>
    </row>
    <row r="34" spans="1:15" ht="10.5" customHeight="1" x14ac:dyDescent="0.25">
      <c r="A34" s="10" t="s">
        <v>48</v>
      </c>
      <c r="B34" s="161" t="s">
        <v>69</v>
      </c>
      <c r="C34" s="390">
        <f>C33/C22</f>
        <v>0.13636363636363635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>K33/$K$22</f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0.13636363636363635</v>
      </c>
    </row>
    <row r="35" spans="1:15" x14ac:dyDescent="0.25">
      <c r="A35" s="10" t="s">
        <v>49</v>
      </c>
      <c r="B35" s="82" t="s">
        <v>288</v>
      </c>
      <c r="C35" s="399">
        <v>3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3</v>
      </c>
    </row>
    <row r="36" spans="1:15" x14ac:dyDescent="0.25">
      <c r="A36" s="10" t="s">
        <v>50</v>
      </c>
      <c r="B36" s="192" t="s">
        <v>69</v>
      </c>
      <c r="C36" s="390">
        <f>C35/C22</f>
        <v>0.13636363636363635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>K35/$K$22</f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0.13636363636363635</v>
      </c>
    </row>
    <row r="37" spans="1:15" x14ac:dyDescent="0.25">
      <c r="A37" s="10" t="s">
        <v>51</v>
      </c>
      <c r="B37" s="82" t="s">
        <v>289</v>
      </c>
      <c r="C37" s="391">
        <v>5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5</v>
      </c>
    </row>
    <row r="38" spans="1:15" x14ac:dyDescent="0.25">
      <c r="A38" s="10" t="s">
        <v>52</v>
      </c>
      <c r="B38" s="192" t="s">
        <v>69</v>
      </c>
      <c r="C38" s="412">
        <f>C37/C22</f>
        <v>0.22727272727272727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>K37/$K$22</f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0.22727272727272727</v>
      </c>
    </row>
    <row r="39" spans="1:15" x14ac:dyDescent="0.25">
      <c r="A39" s="10" t="s">
        <v>53</v>
      </c>
      <c r="B39" s="210" t="s">
        <v>116</v>
      </c>
      <c r="C39" s="415">
        <v>2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2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9.0909090909090912E-2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>K39/$K$22</f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9.0909090909090912E-2</v>
      </c>
    </row>
    <row r="41" spans="1:15" ht="26.25" thickTop="1" thickBot="1" x14ac:dyDescent="0.3">
      <c r="A41" s="10" t="s">
        <v>55</v>
      </c>
      <c r="B41" s="30" t="s">
        <v>71</v>
      </c>
      <c r="C41" s="393">
        <v>17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17</v>
      </c>
    </row>
    <row r="42" spans="1:15" ht="15.75" thickTop="1" x14ac:dyDescent="0.25">
      <c r="A42" s="10" t="s">
        <v>56</v>
      </c>
      <c r="B42" s="193" t="s">
        <v>164</v>
      </c>
      <c r="C42" s="394">
        <v>8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8</v>
      </c>
    </row>
    <row r="43" spans="1:15" x14ac:dyDescent="0.25">
      <c r="A43" s="10" t="s">
        <v>57</v>
      </c>
      <c r="B43" s="161" t="s">
        <v>69</v>
      </c>
      <c r="C43" s="390">
        <f>C42/C22</f>
        <v>0.36363636363636365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>K42/$K$22</f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0.36363636363636365</v>
      </c>
    </row>
    <row r="44" spans="1:15" x14ac:dyDescent="0.25">
      <c r="A44" s="10" t="s">
        <v>58</v>
      </c>
      <c r="B44" s="82" t="s">
        <v>165</v>
      </c>
      <c r="C44" s="399">
        <v>3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3</v>
      </c>
    </row>
    <row r="45" spans="1:15" x14ac:dyDescent="0.25">
      <c r="A45" s="10" t="s">
        <v>59</v>
      </c>
      <c r="B45" s="161" t="s">
        <v>69</v>
      </c>
      <c r="C45" s="390">
        <f>C44/C22</f>
        <v>0.13636363636363635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>K44/$K$22</f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0.13636363636363635</v>
      </c>
    </row>
    <row r="46" spans="1:15" x14ac:dyDescent="0.25">
      <c r="A46" s="10" t="s">
        <v>60</v>
      </c>
      <c r="B46" s="82" t="s">
        <v>166</v>
      </c>
      <c r="C46" s="399">
        <v>4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4</v>
      </c>
    </row>
    <row r="47" spans="1:15" x14ac:dyDescent="0.25">
      <c r="A47" s="10" t="s">
        <v>61</v>
      </c>
      <c r="B47" s="161" t="s">
        <v>69</v>
      </c>
      <c r="C47" s="390">
        <f>C46/C22</f>
        <v>0.18181818181818182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>K46/$K$22</f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0.18181818181818182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f>C48/C22</f>
        <v>0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>K48/$K$22</f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2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2</v>
      </c>
    </row>
    <row r="51" spans="1:15" x14ac:dyDescent="0.25">
      <c r="A51" s="10" t="s">
        <v>65</v>
      </c>
      <c r="B51" s="161" t="s">
        <v>69</v>
      </c>
      <c r="C51" s="390">
        <f>C50/C22</f>
        <v>9.0909090909090912E-2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>K50/$K$22</f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9.0909090909090912E-2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ht="10.5" customHeight="1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>K52/$K$22</f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3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3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0.13636363636363635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22" t="e">
        <f>K54/$K$22</f>
        <v>#DIV/0!</v>
      </c>
      <c r="L55" s="430" t="e">
        <f>L54/L22</f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0.13636363636363635</v>
      </c>
    </row>
    <row r="56" spans="1:15" ht="20.100000000000001" customHeight="1" thickBot="1" x14ac:dyDescent="0.3">
      <c r="A56" s="20" t="s">
        <v>330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53" t="s">
        <v>371</v>
      </c>
      <c r="E57" s="3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21</v>
      </c>
      <c r="D58" s="16"/>
      <c r="E58" s="16"/>
      <c r="F58" s="16"/>
      <c r="G58" s="278"/>
      <c r="H58" s="278"/>
      <c r="I58" s="278"/>
      <c r="J58" s="278"/>
      <c r="K58" s="278"/>
      <c r="L58" s="278"/>
      <c r="M58" s="278"/>
      <c r="N58" s="278"/>
      <c r="O58" s="25">
        <f>SUM(C58:N58)</f>
        <v>21</v>
      </c>
    </row>
    <row r="59" spans="1:15" x14ac:dyDescent="0.25">
      <c r="A59" s="28" t="s">
        <v>75</v>
      </c>
      <c r="B59" s="198" t="s">
        <v>297</v>
      </c>
      <c r="C59" s="389">
        <v>11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9"/>
      <c r="O59" s="26">
        <f>SUM(C59:N59)</f>
        <v>11</v>
      </c>
    </row>
    <row r="60" spans="1:15" x14ac:dyDescent="0.25">
      <c r="A60" s="28" t="s">
        <v>76</v>
      </c>
      <c r="B60" s="197" t="s">
        <v>80</v>
      </c>
      <c r="C60" s="390">
        <f>C59/C58</f>
        <v>0.52380952380952384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0.52380952380952384</v>
      </c>
    </row>
    <row r="61" spans="1:15" x14ac:dyDescent="0.25">
      <c r="A61" s="28" t="s">
        <v>87</v>
      </c>
      <c r="B61" s="199" t="s">
        <v>78</v>
      </c>
      <c r="C61" s="391">
        <v>10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10</v>
      </c>
    </row>
    <row r="62" spans="1:15" x14ac:dyDescent="0.25">
      <c r="A62" s="28" t="s">
        <v>88</v>
      </c>
      <c r="B62" s="197" t="s">
        <v>80</v>
      </c>
      <c r="C62" s="390">
        <f>C61/C58</f>
        <v>0.47619047619047616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0.47619047619047616</v>
      </c>
    </row>
    <row r="63" spans="1:15" x14ac:dyDescent="0.25">
      <c r="A63" s="28" t="s">
        <v>89</v>
      </c>
      <c r="B63" s="199" t="s">
        <v>300</v>
      </c>
      <c r="C63" s="391">
        <v>6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6</v>
      </c>
    </row>
    <row r="64" spans="1:15" x14ac:dyDescent="0.25">
      <c r="A64" s="28" t="s">
        <v>90</v>
      </c>
      <c r="B64" s="187" t="s">
        <v>80</v>
      </c>
      <c r="C64" s="390">
        <f>C63/C58</f>
        <v>0.2857142857142857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0.2857142857142857</v>
      </c>
    </row>
    <row r="65" spans="1:15" x14ac:dyDescent="0.25">
      <c r="A65" s="28" t="s">
        <v>91</v>
      </c>
      <c r="B65" s="199" t="s">
        <v>301</v>
      </c>
      <c r="C65" s="386">
        <f>C61-C67</f>
        <v>10</v>
      </c>
      <c r="D65" s="421">
        <f>D61-D67</f>
        <v>0</v>
      </c>
      <c r="E65" s="421">
        <f>E61-E67</f>
        <v>0</v>
      </c>
      <c r="F65" s="421">
        <f>F61-F67</f>
        <v>0</v>
      </c>
      <c r="G65" s="421">
        <f t="shared" ref="G65:N65" si="28">G61-G67</f>
        <v>0</v>
      </c>
      <c r="H65" s="421">
        <f t="shared" si="28"/>
        <v>0</v>
      </c>
      <c r="I65" s="421">
        <f t="shared" si="28"/>
        <v>0</v>
      </c>
      <c r="J65" s="421">
        <f t="shared" si="28"/>
        <v>0</v>
      </c>
      <c r="K65" s="421">
        <f t="shared" si="28"/>
        <v>0</v>
      </c>
      <c r="L65" s="421">
        <f t="shared" si="28"/>
        <v>0</v>
      </c>
      <c r="M65" s="421">
        <f t="shared" si="28"/>
        <v>0</v>
      </c>
      <c r="N65" s="326">
        <f t="shared" si="28"/>
        <v>0</v>
      </c>
      <c r="O65" s="200">
        <f>SUM(C65:N65)</f>
        <v>10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0.47619047619047616</v>
      </c>
      <c r="D66" s="448" t="e">
        <f>D65/D58</f>
        <v>#DIV/0!</v>
      </c>
      <c r="E66" s="448" t="e">
        <f t="shared" ref="E66:N66" si="29">E65/E58</f>
        <v>#DIV/0!</v>
      </c>
      <c r="F66" s="448" t="e">
        <f t="shared" si="29"/>
        <v>#DIV/0!</v>
      </c>
      <c r="G66" s="448" t="e">
        <f t="shared" si="29"/>
        <v>#DIV/0!</v>
      </c>
      <c r="H66" s="448" t="e">
        <f t="shared" si="29"/>
        <v>#DIV/0!</v>
      </c>
      <c r="I66" s="448" t="e">
        <f t="shared" si="29"/>
        <v>#DIV/0!</v>
      </c>
      <c r="J66" s="448" t="e">
        <f t="shared" si="29"/>
        <v>#DIV/0!</v>
      </c>
      <c r="K66" s="448" t="e">
        <f t="shared" si="29"/>
        <v>#DIV/0!</v>
      </c>
      <c r="L66" s="448" t="e">
        <f t="shared" si="29"/>
        <v>#DIV/0!</v>
      </c>
      <c r="M66" s="448" t="e">
        <f t="shared" si="29"/>
        <v>#DIV/0!</v>
      </c>
      <c r="N66" s="425" t="e">
        <f t="shared" si="29"/>
        <v>#DIV/0!</v>
      </c>
      <c r="O66" s="239">
        <f>O65/O58</f>
        <v>0.47619047619047616</v>
      </c>
    </row>
    <row r="67" spans="1:15" ht="15.75" thickTop="1" x14ac:dyDescent="0.25">
      <c r="A67" s="28" t="s">
        <v>93</v>
      </c>
      <c r="B67" s="213" t="s">
        <v>302</v>
      </c>
      <c r="C67" s="414">
        <f t="shared" ref="C67:D67" si="30">C69+C71+C73+C75+C77</f>
        <v>0</v>
      </c>
      <c r="D67" s="427">
        <f t="shared" si="30"/>
        <v>0</v>
      </c>
      <c r="E67" s="427">
        <f>E69+E71+E73+E75+E77</f>
        <v>0</v>
      </c>
      <c r="F67" s="427">
        <f>F69+F71+F73+F75+F77</f>
        <v>0</v>
      </c>
      <c r="G67" s="427">
        <f t="shared" ref="G67:N67" si="31">G69+G71+G73+G75+G77</f>
        <v>0</v>
      </c>
      <c r="H67" s="427">
        <f t="shared" si="31"/>
        <v>0</v>
      </c>
      <c r="I67" s="427">
        <f t="shared" si="31"/>
        <v>0</v>
      </c>
      <c r="J67" s="427">
        <f t="shared" si="31"/>
        <v>0</v>
      </c>
      <c r="K67" s="427">
        <f t="shared" si="31"/>
        <v>0</v>
      </c>
      <c r="L67" s="427">
        <f t="shared" si="31"/>
        <v>0</v>
      </c>
      <c r="M67" s="427">
        <f t="shared" si="31"/>
        <v>0</v>
      </c>
      <c r="N67" s="428">
        <f t="shared" si="31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2">D67/D58</f>
        <v>#DIV/0!</v>
      </c>
      <c r="E68" s="332" t="e">
        <f t="shared" si="32"/>
        <v>#DIV/0!</v>
      </c>
      <c r="F68" s="332" t="e">
        <f t="shared" si="32"/>
        <v>#DIV/0!</v>
      </c>
      <c r="G68" s="332" t="e">
        <f t="shared" si="32"/>
        <v>#DIV/0!</v>
      </c>
      <c r="H68" s="332" t="e">
        <f t="shared" si="32"/>
        <v>#DIV/0!</v>
      </c>
      <c r="I68" s="332" t="e">
        <f t="shared" si="32"/>
        <v>#DIV/0!</v>
      </c>
      <c r="J68" s="332" t="e">
        <f t="shared" si="32"/>
        <v>#DIV/0!</v>
      </c>
      <c r="K68" s="332" t="e">
        <f t="shared" si="32"/>
        <v>#DIV/0!</v>
      </c>
      <c r="L68" s="332" t="e">
        <f t="shared" si="32"/>
        <v>#DIV/0!</v>
      </c>
      <c r="M68" s="332" t="e">
        <f t="shared" si="32"/>
        <v>#DIV/0!</v>
      </c>
      <c r="N68" s="449" t="e">
        <f t="shared" si="32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3">D69/D58</f>
        <v>#DIV/0!</v>
      </c>
      <c r="E70" s="330" t="e">
        <f t="shared" si="33"/>
        <v>#DIV/0!</v>
      </c>
      <c r="F70" s="330" t="e">
        <f t="shared" si="33"/>
        <v>#DIV/0!</v>
      </c>
      <c r="G70" s="330" t="e">
        <f t="shared" si="33"/>
        <v>#DIV/0!</v>
      </c>
      <c r="H70" s="330" t="e">
        <f t="shared" si="33"/>
        <v>#DIV/0!</v>
      </c>
      <c r="I70" s="330" t="e">
        <f t="shared" si="33"/>
        <v>#DIV/0!</v>
      </c>
      <c r="J70" s="330" t="e">
        <f t="shared" si="33"/>
        <v>#DIV/0!</v>
      </c>
      <c r="K70" s="330" t="e">
        <f t="shared" si="33"/>
        <v>#DIV/0!</v>
      </c>
      <c r="L70" s="330" t="e">
        <f t="shared" si="33"/>
        <v>#DIV/0!</v>
      </c>
      <c r="M70" s="330" t="e">
        <f t="shared" si="33"/>
        <v>#DIV/0!</v>
      </c>
      <c r="N70" s="323" t="e">
        <f t="shared" si="33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4">D71/D58</f>
        <v>#DIV/0!</v>
      </c>
      <c r="E72" s="330" t="e">
        <f t="shared" si="34"/>
        <v>#DIV/0!</v>
      </c>
      <c r="F72" s="330" t="e">
        <f t="shared" si="34"/>
        <v>#DIV/0!</v>
      </c>
      <c r="G72" s="330" t="e">
        <f t="shared" si="34"/>
        <v>#DIV/0!</v>
      </c>
      <c r="H72" s="330" t="e">
        <f t="shared" si="34"/>
        <v>#DIV/0!</v>
      </c>
      <c r="I72" s="330" t="e">
        <f t="shared" si="34"/>
        <v>#DIV/0!</v>
      </c>
      <c r="J72" s="330" t="e">
        <f t="shared" si="34"/>
        <v>#DIV/0!</v>
      </c>
      <c r="K72" s="330" t="e">
        <f t="shared" si="34"/>
        <v>#DIV/0!</v>
      </c>
      <c r="L72" s="330" t="e">
        <f t="shared" si="34"/>
        <v>#DIV/0!</v>
      </c>
      <c r="M72" s="330" t="e">
        <f t="shared" si="34"/>
        <v>#DIV/0!</v>
      </c>
      <c r="N72" s="323" t="e">
        <f t="shared" si="34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5">D73/D58</f>
        <v>#DIV/0!</v>
      </c>
      <c r="E74" s="330" t="e">
        <f t="shared" si="35"/>
        <v>#DIV/0!</v>
      </c>
      <c r="F74" s="330" t="e">
        <f t="shared" si="35"/>
        <v>#DIV/0!</v>
      </c>
      <c r="G74" s="330" t="e">
        <f t="shared" si="35"/>
        <v>#DIV/0!</v>
      </c>
      <c r="H74" s="330" t="e">
        <f t="shared" si="35"/>
        <v>#DIV/0!</v>
      </c>
      <c r="I74" s="330" t="e">
        <f t="shared" si="35"/>
        <v>#DIV/0!</v>
      </c>
      <c r="J74" s="330" t="e">
        <f t="shared" si="35"/>
        <v>#DIV/0!</v>
      </c>
      <c r="K74" s="330" t="e">
        <f t="shared" si="35"/>
        <v>#DIV/0!</v>
      </c>
      <c r="L74" s="330" t="e">
        <f t="shared" si="35"/>
        <v>#DIV/0!</v>
      </c>
      <c r="M74" s="330" t="e">
        <f t="shared" si="35"/>
        <v>#DIV/0!</v>
      </c>
      <c r="N74" s="323" t="e">
        <f t="shared" si="35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6">D75/D58</f>
        <v>#DIV/0!</v>
      </c>
      <c r="E76" s="330" t="e">
        <f t="shared" si="36"/>
        <v>#DIV/0!</v>
      </c>
      <c r="F76" s="330" t="e">
        <f t="shared" si="36"/>
        <v>#DIV/0!</v>
      </c>
      <c r="G76" s="330" t="e">
        <f t="shared" si="36"/>
        <v>#DIV/0!</v>
      </c>
      <c r="H76" s="330" t="e">
        <f t="shared" si="36"/>
        <v>#DIV/0!</v>
      </c>
      <c r="I76" s="330" t="e">
        <f t="shared" si="36"/>
        <v>#DIV/0!</v>
      </c>
      <c r="J76" s="330" t="e">
        <f t="shared" si="36"/>
        <v>#DIV/0!</v>
      </c>
      <c r="K76" s="330" t="e">
        <f t="shared" si="36"/>
        <v>#DIV/0!</v>
      </c>
      <c r="L76" s="330" t="e">
        <f t="shared" si="36"/>
        <v>#DIV/0!</v>
      </c>
      <c r="M76" s="330" t="e">
        <f t="shared" si="36"/>
        <v>#DIV/0!</v>
      </c>
      <c r="N76" s="323" t="e">
        <f t="shared" si="36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7">D77/D58</f>
        <v>#DIV/0!</v>
      </c>
      <c r="E78" s="330" t="e">
        <f t="shared" si="37"/>
        <v>#DIV/0!</v>
      </c>
      <c r="F78" s="330">
        <v>0</v>
      </c>
      <c r="G78" s="330" t="e">
        <f t="shared" si="37"/>
        <v>#DIV/0!</v>
      </c>
      <c r="H78" s="330" t="e">
        <f t="shared" si="37"/>
        <v>#DIV/0!</v>
      </c>
      <c r="I78" s="330" t="e">
        <f t="shared" si="37"/>
        <v>#DIV/0!</v>
      </c>
      <c r="J78" s="330" t="e">
        <f t="shared" si="37"/>
        <v>#DIV/0!</v>
      </c>
      <c r="K78" s="330" t="e">
        <f t="shared" si="37"/>
        <v>#DIV/0!</v>
      </c>
      <c r="L78" s="330" t="e">
        <f t="shared" si="37"/>
        <v>#DIV/0!</v>
      </c>
      <c r="M78" s="330" t="e">
        <f t="shared" si="37"/>
        <v>#DIV/0!</v>
      </c>
      <c r="N78" s="323" t="e">
        <f t="shared" si="37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8">D79/D58</f>
        <v>#DIV/0!</v>
      </c>
      <c r="E80" s="330" t="e">
        <f t="shared" si="38"/>
        <v>#DIV/0!</v>
      </c>
      <c r="F80" s="330" t="e">
        <f t="shared" si="38"/>
        <v>#DIV/0!</v>
      </c>
      <c r="G80" s="330" t="e">
        <f t="shared" si="38"/>
        <v>#DIV/0!</v>
      </c>
      <c r="H80" s="330" t="e">
        <f t="shared" si="38"/>
        <v>#DIV/0!</v>
      </c>
      <c r="I80" s="330" t="e">
        <f t="shared" si="38"/>
        <v>#DIV/0!</v>
      </c>
      <c r="J80" s="330" t="e">
        <f t="shared" si="38"/>
        <v>#DIV/0!</v>
      </c>
      <c r="K80" s="330" t="e">
        <f t="shared" si="38"/>
        <v>#DIV/0!</v>
      </c>
      <c r="L80" s="330" t="e">
        <f t="shared" si="38"/>
        <v>#DIV/0!</v>
      </c>
      <c r="M80" s="330" t="e">
        <f t="shared" si="38"/>
        <v>#DIV/0!</v>
      </c>
      <c r="N80" s="323" t="e">
        <f t="shared" si="38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9">D81/D58</f>
        <v>#DIV/0!</v>
      </c>
      <c r="E82" s="330" t="e">
        <f t="shared" si="39"/>
        <v>#DIV/0!</v>
      </c>
      <c r="F82" s="330" t="e">
        <f t="shared" si="39"/>
        <v>#DIV/0!</v>
      </c>
      <c r="G82" s="330" t="e">
        <f t="shared" si="39"/>
        <v>#DIV/0!</v>
      </c>
      <c r="H82" s="330" t="e">
        <f t="shared" si="39"/>
        <v>#DIV/0!</v>
      </c>
      <c r="I82" s="330" t="e">
        <f t="shared" si="39"/>
        <v>#DIV/0!</v>
      </c>
      <c r="J82" s="330" t="e">
        <f t="shared" si="39"/>
        <v>#DIV/0!</v>
      </c>
      <c r="K82" s="330" t="e">
        <f t="shared" si="39"/>
        <v>#DIV/0!</v>
      </c>
      <c r="L82" s="330" t="e">
        <f t="shared" si="39"/>
        <v>#DIV/0!</v>
      </c>
      <c r="M82" s="330" t="e">
        <f t="shared" si="39"/>
        <v>#DIV/0!</v>
      </c>
      <c r="N82" s="323" t="e">
        <f t="shared" si="39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40">D83/D58</f>
        <v>#DIV/0!</v>
      </c>
      <c r="E84" s="330" t="e">
        <f t="shared" si="40"/>
        <v>#DIV/0!</v>
      </c>
      <c r="F84" s="330" t="e">
        <f t="shared" si="40"/>
        <v>#DIV/0!</v>
      </c>
      <c r="G84" s="330" t="e">
        <f t="shared" si="40"/>
        <v>#DIV/0!</v>
      </c>
      <c r="H84" s="330" t="e">
        <f t="shared" si="40"/>
        <v>#DIV/0!</v>
      </c>
      <c r="I84" s="330" t="e">
        <f t="shared" si="40"/>
        <v>#DIV/0!</v>
      </c>
      <c r="J84" s="330" t="e">
        <f t="shared" si="40"/>
        <v>#DIV/0!</v>
      </c>
      <c r="K84" s="330" t="e">
        <f t="shared" si="40"/>
        <v>#DIV/0!</v>
      </c>
      <c r="L84" s="330" t="e">
        <f t="shared" si="40"/>
        <v>#DIV/0!</v>
      </c>
      <c r="M84" s="330" t="e">
        <f t="shared" si="40"/>
        <v>#DIV/0!</v>
      </c>
      <c r="N84" s="323" t="e">
        <f t="shared" si="40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1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1</v>
      </c>
    </row>
    <row r="86" spans="1:15" x14ac:dyDescent="0.25">
      <c r="A86" s="28" t="s">
        <v>226</v>
      </c>
      <c r="B86" s="187" t="s">
        <v>80</v>
      </c>
      <c r="C86" s="390">
        <f>C85/C58</f>
        <v>4.7619047619047616E-2</v>
      </c>
      <c r="D86" s="330" t="e">
        <f t="shared" ref="D86:N86" si="41">D85/D58</f>
        <v>#DIV/0!</v>
      </c>
      <c r="E86" s="330" t="e">
        <f t="shared" si="41"/>
        <v>#DIV/0!</v>
      </c>
      <c r="F86" s="330" t="e">
        <f t="shared" si="41"/>
        <v>#DIV/0!</v>
      </c>
      <c r="G86" s="330" t="e">
        <f t="shared" si="41"/>
        <v>#DIV/0!</v>
      </c>
      <c r="H86" s="330" t="e">
        <f t="shared" si="41"/>
        <v>#DIV/0!</v>
      </c>
      <c r="I86" s="330" t="e">
        <f t="shared" si="41"/>
        <v>#DIV/0!</v>
      </c>
      <c r="J86" s="330" t="e">
        <f t="shared" si="41"/>
        <v>#DIV/0!</v>
      </c>
      <c r="K86" s="330" t="e">
        <f t="shared" si="41"/>
        <v>#DIV/0!</v>
      </c>
      <c r="L86" s="330" t="e">
        <f t="shared" si="41"/>
        <v>#DIV/0!</v>
      </c>
      <c r="M86" s="330" t="e">
        <f t="shared" si="41"/>
        <v>#DIV/0!</v>
      </c>
      <c r="N86" s="323" t="e">
        <f t="shared" si="41"/>
        <v>#DIV/0!</v>
      </c>
      <c r="O86" s="238">
        <f>O85/O58</f>
        <v>4.7619047619047616E-2</v>
      </c>
    </row>
    <row r="87" spans="1:15" ht="24.75" x14ac:dyDescent="0.25">
      <c r="A87" s="28" t="s">
        <v>227</v>
      </c>
      <c r="B87" s="206" t="s">
        <v>84</v>
      </c>
      <c r="C87" s="391">
        <v>2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2</v>
      </c>
    </row>
    <row r="88" spans="1:15" x14ac:dyDescent="0.25">
      <c r="A88" s="28" t="s">
        <v>230</v>
      </c>
      <c r="B88" s="187" t="s">
        <v>80</v>
      </c>
      <c r="C88" s="390">
        <f>C87/C58</f>
        <v>9.5238095238095233E-2</v>
      </c>
      <c r="D88" s="330" t="e">
        <f t="shared" ref="D88:N88" si="42">D87/D58</f>
        <v>#DIV/0!</v>
      </c>
      <c r="E88" s="330" t="e">
        <f t="shared" si="42"/>
        <v>#DIV/0!</v>
      </c>
      <c r="F88" s="330" t="e">
        <f t="shared" si="42"/>
        <v>#DIV/0!</v>
      </c>
      <c r="G88" s="330" t="e">
        <f t="shared" si="42"/>
        <v>#DIV/0!</v>
      </c>
      <c r="H88" s="330" t="e">
        <f t="shared" si="42"/>
        <v>#DIV/0!</v>
      </c>
      <c r="I88" s="330" t="e">
        <f t="shared" si="42"/>
        <v>#DIV/0!</v>
      </c>
      <c r="J88" s="330" t="e">
        <f t="shared" si="42"/>
        <v>#DIV/0!</v>
      </c>
      <c r="K88" s="330" t="e">
        <f t="shared" si="42"/>
        <v>#DIV/0!</v>
      </c>
      <c r="L88" s="330" t="e">
        <f t="shared" si="42"/>
        <v>#DIV/0!</v>
      </c>
      <c r="M88" s="330" t="e">
        <f t="shared" si="42"/>
        <v>#DIV/0!</v>
      </c>
      <c r="N88" s="323" t="e">
        <f t="shared" si="42"/>
        <v>#DIV/0!</v>
      </c>
      <c r="O88" s="238">
        <f>O87/O58</f>
        <v>9.5238095238095233E-2</v>
      </c>
    </row>
    <row r="89" spans="1:15" ht="24.75" x14ac:dyDescent="0.25">
      <c r="A89" s="28" t="s">
        <v>231</v>
      </c>
      <c r="B89" s="206" t="s">
        <v>293</v>
      </c>
      <c r="C89" s="391">
        <v>2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2</v>
      </c>
    </row>
    <row r="90" spans="1:15" x14ac:dyDescent="0.25">
      <c r="A90" s="28" t="s">
        <v>233</v>
      </c>
      <c r="B90" s="187" t="s">
        <v>80</v>
      </c>
      <c r="C90" s="390">
        <f>C89/C58</f>
        <v>9.5238095238095233E-2</v>
      </c>
      <c r="D90" s="330" t="e">
        <f t="shared" ref="D90:N90" si="43">D89/D58</f>
        <v>#DIV/0!</v>
      </c>
      <c r="E90" s="330" t="e">
        <f t="shared" si="43"/>
        <v>#DIV/0!</v>
      </c>
      <c r="F90" s="330" t="e">
        <f t="shared" si="43"/>
        <v>#DIV/0!</v>
      </c>
      <c r="G90" s="330" t="e">
        <f t="shared" si="43"/>
        <v>#DIV/0!</v>
      </c>
      <c r="H90" s="330" t="e">
        <f t="shared" si="43"/>
        <v>#DIV/0!</v>
      </c>
      <c r="I90" s="330" t="e">
        <f t="shared" si="43"/>
        <v>#DIV/0!</v>
      </c>
      <c r="J90" s="330" t="e">
        <f t="shared" si="43"/>
        <v>#DIV/0!</v>
      </c>
      <c r="K90" s="330" t="e">
        <f t="shared" si="43"/>
        <v>#DIV/0!</v>
      </c>
      <c r="L90" s="330" t="e">
        <f t="shared" si="43"/>
        <v>#DIV/0!</v>
      </c>
      <c r="M90" s="330" t="e">
        <f t="shared" si="43"/>
        <v>#DIV/0!</v>
      </c>
      <c r="N90" s="323" t="e">
        <f t="shared" si="43"/>
        <v>#DIV/0!</v>
      </c>
      <c r="O90" s="238">
        <f>O89/O58</f>
        <v>9.5238095238095233E-2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4">D91/D58</f>
        <v>#DIV/0!</v>
      </c>
      <c r="E92" s="330" t="e">
        <f t="shared" si="44"/>
        <v>#DIV/0!</v>
      </c>
      <c r="F92" s="330" t="e">
        <f t="shared" si="44"/>
        <v>#DIV/0!</v>
      </c>
      <c r="G92" s="330" t="e">
        <f t="shared" si="44"/>
        <v>#DIV/0!</v>
      </c>
      <c r="H92" s="330" t="e">
        <f t="shared" si="44"/>
        <v>#DIV/0!</v>
      </c>
      <c r="I92" s="330" t="e">
        <f t="shared" si="44"/>
        <v>#DIV/0!</v>
      </c>
      <c r="J92" s="330" t="e">
        <f t="shared" si="44"/>
        <v>#DIV/0!</v>
      </c>
      <c r="K92" s="330" t="e">
        <f t="shared" si="44"/>
        <v>#DIV/0!</v>
      </c>
      <c r="L92" s="330" t="e">
        <f t="shared" si="44"/>
        <v>#DIV/0!</v>
      </c>
      <c r="M92" s="330" t="e">
        <f t="shared" si="44"/>
        <v>#DIV/0!</v>
      </c>
      <c r="N92" s="323" t="e">
        <f t="shared" si="44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5">D93/D58</f>
        <v>#DIV/0!</v>
      </c>
      <c r="E94" s="330" t="e">
        <f t="shared" si="45"/>
        <v>#DIV/0!</v>
      </c>
      <c r="F94" s="330" t="e">
        <f t="shared" si="45"/>
        <v>#DIV/0!</v>
      </c>
      <c r="G94" s="330" t="e">
        <f t="shared" si="45"/>
        <v>#DIV/0!</v>
      </c>
      <c r="H94" s="330" t="e">
        <f t="shared" si="45"/>
        <v>#DIV/0!</v>
      </c>
      <c r="I94" s="330" t="e">
        <f t="shared" si="45"/>
        <v>#DIV/0!</v>
      </c>
      <c r="J94" s="330" t="e">
        <f t="shared" si="45"/>
        <v>#DIV/0!</v>
      </c>
      <c r="K94" s="330" t="e">
        <f t="shared" si="45"/>
        <v>#DIV/0!</v>
      </c>
      <c r="L94" s="330" t="e">
        <f t="shared" si="45"/>
        <v>#DIV/0!</v>
      </c>
      <c r="M94" s="330" t="e">
        <f t="shared" si="45"/>
        <v>#DIV/0!</v>
      </c>
      <c r="N94" s="323" t="e">
        <f t="shared" si="45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6</v>
      </c>
      <c r="D95" s="327">
        <f>D58-D61-D79-D81-D83-D85-D87-D89-D91-D93</f>
        <v>0</v>
      </c>
      <c r="E95" s="327">
        <f>E58-E61-E79-E81-E83-E85-E87-E89-E91-E93</f>
        <v>0</v>
      </c>
      <c r="F95" s="327">
        <f t="shared" ref="F95:N95" si="46">F58-F61-F79-F81-F83-F85-F87-F89-F91-F93</f>
        <v>0</v>
      </c>
      <c r="G95" s="327">
        <f t="shared" si="46"/>
        <v>0</v>
      </c>
      <c r="H95" s="327">
        <f t="shared" si="46"/>
        <v>0</v>
      </c>
      <c r="I95" s="327">
        <f t="shared" si="46"/>
        <v>0</v>
      </c>
      <c r="J95" s="327">
        <f t="shared" si="46"/>
        <v>0</v>
      </c>
      <c r="K95" s="327">
        <f t="shared" si="46"/>
        <v>0</v>
      </c>
      <c r="L95" s="327">
        <f t="shared" si="46"/>
        <v>0</v>
      </c>
      <c r="M95" s="327">
        <f t="shared" si="46"/>
        <v>0</v>
      </c>
      <c r="N95" s="326">
        <f t="shared" si="46"/>
        <v>0</v>
      </c>
      <c r="O95" s="200">
        <f>SUM(C95:N95)</f>
        <v>6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0.2857142857142857</v>
      </c>
      <c r="D96" s="430" t="e">
        <f t="shared" ref="D96:N96" si="47">D95/D58</f>
        <v>#DIV/0!</v>
      </c>
      <c r="E96" s="430" t="e">
        <f t="shared" si="47"/>
        <v>#DIV/0!</v>
      </c>
      <c r="F96" s="430" t="e">
        <f t="shared" si="47"/>
        <v>#DIV/0!</v>
      </c>
      <c r="G96" s="430" t="e">
        <f t="shared" si="47"/>
        <v>#DIV/0!</v>
      </c>
      <c r="H96" s="430" t="e">
        <f t="shared" si="47"/>
        <v>#DIV/0!</v>
      </c>
      <c r="I96" s="430" t="e">
        <f t="shared" si="47"/>
        <v>#DIV/0!</v>
      </c>
      <c r="J96" s="430" t="e">
        <f t="shared" si="47"/>
        <v>#DIV/0!</v>
      </c>
      <c r="K96" s="430" t="e">
        <f t="shared" si="47"/>
        <v>#DIV/0!</v>
      </c>
      <c r="L96" s="430" t="e">
        <f t="shared" si="47"/>
        <v>#DIV/0!</v>
      </c>
      <c r="M96" s="430" t="e">
        <f t="shared" si="47"/>
        <v>#DIV/0!</v>
      </c>
      <c r="N96" s="324" t="e">
        <f t="shared" si="47"/>
        <v>#DIV/0!</v>
      </c>
      <c r="O96" s="241">
        <f>O95/O58</f>
        <v>0.2857142857142857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37</v>
      </c>
      <c r="D3" s="383">
        <v>43</v>
      </c>
      <c r="E3" s="6"/>
      <c r="F3" s="6"/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31</v>
      </c>
      <c r="D4" s="384">
        <v>37</v>
      </c>
      <c r="E4" s="180"/>
      <c r="F4" s="180"/>
      <c r="G4" s="180"/>
      <c r="H4" s="275"/>
      <c r="I4" s="275"/>
      <c r="J4" s="275"/>
      <c r="K4" s="275"/>
      <c r="L4" s="275"/>
      <c r="M4" s="275"/>
      <c r="N4" s="275"/>
      <c r="O4" s="329"/>
    </row>
    <row r="5" spans="1:15" x14ac:dyDescent="0.25">
      <c r="A5" s="13" t="s">
        <v>9</v>
      </c>
      <c r="B5" s="176" t="s">
        <v>15</v>
      </c>
      <c r="C5" s="178">
        <f>C4/C3</f>
        <v>0.83783783783783783</v>
      </c>
      <c r="D5" s="385">
        <f>D4/D3</f>
        <v>0.86046511627906974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1</v>
      </c>
      <c r="D6" s="386">
        <v>2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2.7027027027027029E-2</v>
      </c>
      <c r="D7" s="385">
        <f>D6/D3</f>
        <v>4.6511627906976744E-2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4</v>
      </c>
      <c r="D8" s="386">
        <v>6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0.10810810810810811</v>
      </c>
      <c r="D9" s="385">
        <f>D8/D3</f>
        <v>0.13953488372093023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18</v>
      </c>
      <c r="D10" s="386">
        <v>19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0.48648648648648651</v>
      </c>
      <c r="D11" s="385">
        <f>D10/D3</f>
        <v>0.44186046511627908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5</v>
      </c>
      <c r="D12" s="386">
        <v>5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0.13513513513513514</v>
      </c>
      <c r="D13" s="385">
        <f>D12/D3</f>
        <v>0.11627906976744186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5</v>
      </c>
      <c r="D14" s="386">
        <v>5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0.13513513513513514</v>
      </c>
      <c r="D15" s="385">
        <f>D14/D3</f>
        <v>0.11627906976744186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9</v>
      </c>
      <c r="D16" s="386">
        <v>9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0.24324324324324326</v>
      </c>
      <c r="D17" s="385">
        <f>D16/D3</f>
        <v>0.20930232558139536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4</v>
      </c>
      <c r="D18" s="386">
        <v>4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0.10810810810810811</v>
      </c>
      <c r="D19" s="387">
        <f>D18/D3</f>
        <v>9.3023255813953487E-2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312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7</v>
      </c>
      <c r="D22" s="9"/>
      <c r="E22" s="9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7</v>
      </c>
    </row>
    <row r="23" spans="1:15" x14ac:dyDescent="0.25">
      <c r="A23" s="10" t="s">
        <v>29</v>
      </c>
      <c r="B23" s="188" t="s">
        <v>44</v>
      </c>
      <c r="C23" s="389">
        <v>3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9"/>
      <c r="O23" s="188">
        <f>SUM(C23:N23)</f>
        <v>3</v>
      </c>
    </row>
    <row r="24" spans="1:15" x14ac:dyDescent="0.25">
      <c r="A24" s="10" t="s">
        <v>30</v>
      </c>
      <c r="B24" s="161" t="s">
        <v>69</v>
      </c>
      <c r="C24" s="390">
        <f>C23/C22</f>
        <v>0.42857142857142855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0.42857142857142855</v>
      </c>
    </row>
    <row r="25" spans="1:15" x14ac:dyDescent="0.25">
      <c r="A25" s="10" t="s">
        <v>31</v>
      </c>
      <c r="B25" s="82" t="s">
        <v>339</v>
      </c>
      <c r="C25" s="399">
        <v>2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2</v>
      </c>
    </row>
    <row r="26" spans="1:15" x14ac:dyDescent="0.25">
      <c r="A26" s="10" t="s">
        <v>32</v>
      </c>
      <c r="B26" s="161" t="s">
        <v>69</v>
      </c>
      <c r="C26" s="390">
        <f>C25/C22</f>
        <v>0.2857142857142857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0.2857142857142857</v>
      </c>
    </row>
    <row r="27" spans="1:15" x14ac:dyDescent="0.25">
      <c r="A27" s="10" t="s">
        <v>33</v>
      </c>
      <c r="B27" s="82" t="s">
        <v>287</v>
      </c>
      <c r="C27" s="399">
        <v>7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7</v>
      </c>
    </row>
    <row r="28" spans="1:15" x14ac:dyDescent="0.25">
      <c r="A28" s="10" t="s">
        <v>34</v>
      </c>
      <c r="B28" s="161" t="s">
        <v>69</v>
      </c>
      <c r="C28" s="390">
        <f>C27/C22</f>
        <v>1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1</v>
      </c>
    </row>
    <row r="29" spans="1:15" x14ac:dyDescent="0.25">
      <c r="A29" s="10" t="s">
        <v>35</v>
      </c>
      <c r="B29" s="82" t="s">
        <v>163</v>
      </c>
      <c r="C29" s="399">
        <v>1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1</v>
      </c>
    </row>
    <row r="30" spans="1:15" x14ac:dyDescent="0.25">
      <c r="A30" s="10" t="s">
        <v>36</v>
      </c>
      <c r="B30" s="161" t="s">
        <v>69</v>
      </c>
      <c r="C30" s="390">
        <f>C29/C22</f>
        <v>0.14285714285714285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0.14285714285714285</v>
      </c>
    </row>
    <row r="31" spans="1:15" x14ac:dyDescent="0.25">
      <c r="A31" s="10" t="s">
        <v>37</v>
      </c>
      <c r="B31" s="82" t="s">
        <v>132</v>
      </c>
      <c r="C31" s="386">
        <f>C22-C27</f>
        <v>0</v>
      </c>
      <c r="D31" s="421">
        <f>D22-D27</f>
        <v>0</v>
      </c>
      <c r="E31" s="421">
        <f>E22-E27</f>
        <v>0</v>
      </c>
      <c r="F31" s="421">
        <f t="shared" ref="F31:N31" si="12">F22-F27</f>
        <v>0</v>
      </c>
      <c r="G31" s="421">
        <f t="shared" si="12"/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 t="shared" si="12"/>
        <v>0</v>
      </c>
      <c r="N31" s="421">
        <f t="shared" si="12"/>
        <v>0</v>
      </c>
      <c r="O31" s="82">
        <f>SUM(C31:N31)</f>
        <v>0</v>
      </c>
    </row>
    <row r="32" spans="1:15" x14ac:dyDescent="0.25">
      <c r="A32" s="10" t="s">
        <v>46</v>
      </c>
      <c r="B32" s="161" t="s">
        <v>69</v>
      </c>
      <c r="C32" s="390">
        <f>C31/C22</f>
        <v>0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 t="shared" si="13"/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0</v>
      </c>
    </row>
    <row r="33" spans="1:15" ht="24.75" x14ac:dyDescent="0.25">
      <c r="A33" s="10" t="s">
        <v>47</v>
      </c>
      <c r="B33" s="191" t="s">
        <v>67</v>
      </c>
      <c r="C33" s="399">
        <v>0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0</v>
      </c>
    </row>
    <row r="34" spans="1:15" x14ac:dyDescent="0.25">
      <c r="A34" s="10" t="s">
        <v>48</v>
      </c>
      <c r="B34" s="161" t="s">
        <v>69</v>
      </c>
      <c r="C34" s="390">
        <f>C33/C22</f>
        <v>0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 t="shared" si="14"/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0</v>
      </c>
    </row>
    <row r="35" spans="1:15" x14ac:dyDescent="0.25">
      <c r="A35" s="10" t="s">
        <v>49</v>
      </c>
      <c r="B35" s="82" t="s">
        <v>288</v>
      </c>
      <c r="C35" s="399">
        <v>0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0</v>
      </c>
    </row>
    <row r="36" spans="1:15" x14ac:dyDescent="0.25">
      <c r="A36" s="10" t="s">
        <v>50</v>
      </c>
      <c r="B36" s="192" t="s">
        <v>69</v>
      </c>
      <c r="C36" s="390">
        <f>C35/C22</f>
        <v>0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 t="shared" si="15"/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0</v>
      </c>
    </row>
    <row r="37" spans="1:15" x14ac:dyDescent="0.25">
      <c r="A37" s="10" t="s">
        <v>51</v>
      </c>
      <c r="B37" s="82" t="s">
        <v>289</v>
      </c>
      <c r="C37" s="391">
        <v>0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0</v>
      </c>
    </row>
    <row r="38" spans="1:15" x14ac:dyDescent="0.25">
      <c r="A38" s="10" t="s">
        <v>52</v>
      </c>
      <c r="B38" s="192" t="s">
        <v>69</v>
      </c>
      <c r="C38" s="412">
        <f>C37/C22</f>
        <v>0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 t="shared" si="16"/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0</v>
      </c>
    </row>
    <row r="39" spans="1:15" x14ac:dyDescent="0.25">
      <c r="A39" s="10" t="s">
        <v>53</v>
      </c>
      <c r="B39" s="210" t="s">
        <v>116</v>
      </c>
      <c r="C39" s="415">
        <v>0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0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0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 t="shared" si="17"/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93">
        <v>6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6</v>
      </c>
    </row>
    <row r="42" spans="1:15" ht="15.75" thickTop="1" x14ac:dyDescent="0.25">
      <c r="A42" s="10" t="s">
        <v>56</v>
      </c>
      <c r="B42" s="193" t="s">
        <v>164</v>
      </c>
      <c r="C42" s="394">
        <v>3</v>
      </c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8"/>
      <c r="O42" s="193">
        <f>SUM(C42:N42)</f>
        <v>3</v>
      </c>
    </row>
    <row r="43" spans="1:15" x14ac:dyDescent="0.25">
      <c r="A43" s="10" t="s">
        <v>57</v>
      </c>
      <c r="B43" s="161" t="s">
        <v>69</v>
      </c>
      <c r="C43" s="390">
        <f>C42/C22</f>
        <v>0.42857142857142855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 t="shared" si="18"/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0.42857142857142855</v>
      </c>
    </row>
    <row r="44" spans="1:15" x14ac:dyDescent="0.25">
      <c r="A44" s="10" t="s">
        <v>58</v>
      </c>
      <c r="B44" s="82" t="s">
        <v>165</v>
      </c>
      <c r="C44" s="399">
        <v>0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0</v>
      </c>
    </row>
    <row r="45" spans="1:15" x14ac:dyDescent="0.25">
      <c r="A45" s="10" t="s">
        <v>59</v>
      </c>
      <c r="B45" s="161" t="s">
        <v>69</v>
      </c>
      <c r="C45" s="390">
        <f>C44/C22</f>
        <v>0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 t="shared" si="19"/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0</v>
      </c>
    </row>
    <row r="46" spans="1:15" x14ac:dyDescent="0.25">
      <c r="A46" s="10" t="s">
        <v>60</v>
      </c>
      <c r="B46" s="82" t="s">
        <v>166</v>
      </c>
      <c r="C46" s="399">
        <v>2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2</v>
      </c>
    </row>
    <row r="47" spans="1:15" x14ac:dyDescent="0.25">
      <c r="A47" s="10" t="s">
        <v>61</v>
      </c>
      <c r="B47" s="161" t="s">
        <v>69</v>
      </c>
      <c r="C47" s="390">
        <f>C46/C22</f>
        <v>0.2857142857142857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 t="shared" si="20"/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0.2857142857142857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v>0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 t="shared" si="21"/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1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1</v>
      </c>
    </row>
    <row r="51" spans="1:15" x14ac:dyDescent="0.25">
      <c r="A51" s="10" t="s">
        <v>65</v>
      </c>
      <c r="B51" s="161" t="s">
        <v>69</v>
      </c>
      <c r="C51" s="390">
        <v>0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 t="shared" si="22"/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0.14285714285714285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 t="shared" si="23"/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30" t="e">
        <f t="shared" si="24"/>
        <v>#DIV/0!</v>
      </c>
      <c r="L55" s="430" t="e">
        <f t="shared" si="24"/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</v>
      </c>
    </row>
    <row r="56" spans="1:15" ht="20.100000000000001" customHeight="1" thickBot="1" x14ac:dyDescent="0.3">
      <c r="A56" s="20" t="s">
        <v>331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53" t="s">
        <v>371</v>
      </c>
      <c r="E57" s="3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1</v>
      </c>
      <c r="D58" s="16"/>
      <c r="E58" s="16"/>
      <c r="F58" s="16"/>
      <c r="G58" s="278"/>
      <c r="H58" s="278"/>
      <c r="I58" s="278"/>
      <c r="J58" s="278"/>
      <c r="K58" s="278"/>
      <c r="L58" s="278"/>
      <c r="M58" s="278"/>
      <c r="N58" s="339"/>
      <c r="O58" s="25">
        <f>SUM(C58:N58)</f>
        <v>1</v>
      </c>
    </row>
    <row r="59" spans="1:15" x14ac:dyDescent="0.25">
      <c r="A59" s="28" t="s">
        <v>75</v>
      </c>
      <c r="B59" s="198" t="s">
        <v>297</v>
      </c>
      <c r="C59" s="389">
        <v>1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9"/>
      <c r="O59" s="26">
        <f>SUM(C59:N59)</f>
        <v>1</v>
      </c>
    </row>
    <row r="60" spans="1:15" x14ac:dyDescent="0.25">
      <c r="A60" s="28" t="s">
        <v>76</v>
      </c>
      <c r="B60" s="197" t="s">
        <v>80</v>
      </c>
      <c r="C60" s="390">
        <f>C59/C58</f>
        <v>1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1</v>
      </c>
    </row>
    <row r="61" spans="1:15" x14ac:dyDescent="0.25">
      <c r="A61" s="28" t="s">
        <v>87</v>
      </c>
      <c r="B61" s="199" t="s">
        <v>78</v>
      </c>
      <c r="C61" s="391">
        <v>1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1</v>
      </c>
    </row>
    <row r="62" spans="1:15" x14ac:dyDescent="0.25">
      <c r="A62" s="28" t="s">
        <v>88</v>
      </c>
      <c r="B62" s="197" t="s">
        <v>80</v>
      </c>
      <c r="C62" s="390">
        <f>C61/C58</f>
        <v>1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1</v>
      </c>
    </row>
    <row r="63" spans="1:15" x14ac:dyDescent="0.25">
      <c r="A63" s="28" t="s">
        <v>89</v>
      </c>
      <c r="B63" s="199" t="s">
        <v>300</v>
      </c>
      <c r="C63" s="391">
        <v>1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1</v>
      </c>
    </row>
    <row r="64" spans="1:15" x14ac:dyDescent="0.25">
      <c r="A64" s="28" t="s">
        <v>90</v>
      </c>
      <c r="B64" s="187" t="s">
        <v>80</v>
      </c>
      <c r="C64" s="390">
        <f>C63/C58</f>
        <v>1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1</v>
      </c>
    </row>
    <row r="65" spans="1:15" x14ac:dyDescent="0.25">
      <c r="A65" s="28" t="s">
        <v>91</v>
      </c>
      <c r="B65" s="199" t="s">
        <v>301</v>
      </c>
      <c r="C65" s="386">
        <f>C61-C67</f>
        <v>1</v>
      </c>
      <c r="D65" s="421">
        <f>D61-D67</f>
        <v>0</v>
      </c>
      <c r="E65" s="421">
        <f>E61-E67</f>
        <v>0</v>
      </c>
      <c r="F65" s="421">
        <f t="shared" ref="F65:N65" si="28">F61-F67</f>
        <v>0</v>
      </c>
      <c r="G65" s="421">
        <f t="shared" si="28"/>
        <v>0</v>
      </c>
      <c r="H65" s="421">
        <f t="shared" si="28"/>
        <v>0</v>
      </c>
      <c r="I65" s="421">
        <f t="shared" si="28"/>
        <v>0</v>
      </c>
      <c r="J65" s="421">
        <f t="shared" si="28"/>
        <v>0</v>
      </c>
      <c r="K65" s="421">
        <f t="shared" si="28"/>
        <v>0</v>
      </c>
      <c r="L65" s="421">
        <f t="shared" si="28"/>
        <v>0</v>
      </c>
      <c r="M65" s="421">
        <f t="shared" si="28"/>
        <v>0</v>
      </c>
      <c r="N65" s="326">
        <f t="shared" si="28"/>
        <v>0</v>
      </c>
      <c r="O65" s="200">
        <f>SUM(C65:N65)</f>
        <v>1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1</v>
      </c>
      <c r="D66" s="448" t="e">
        <f>D65/D58</f>
        <v>#DIV/0!</v>
      </c>
      <c r="E66" s="448" t="e">
        <f t="shared" ref="E66:N66" si="29">E65/E58</f>
        <v>#DIV/0!</v>
      </c>
      <c r="F66" s="448" t="e">
        <f t="shared" si="29"/>
        <v>#DIV/0!</v>
      </c>
      <c r="G66" s="448" t="e">
        <f t="shared" si="29"/>
        <v>#DIV/0!</v>
      </c>
      <c r="H66" s="448" t="e">
        <f t="shared" si="29"/>
        <v>#DIV/0!</v>
      </c>
      <c r="I66" s="448" t="e">
        <f t="shared" si="29"/>
        <v>#DIV/0!</v>
      </c>
      <c r="J66" s="448" t="e">
        <f t="shared" si="29"/>
        <v>#DIV/0!</v>
      </c>
      <c r="K66" s="448" t="e">
        <f t="shared" si="29"/>
        <v>#DIV/0!</v>
      </c>
      <c r="L66" s="448" t="e">
        <f t="shared" si="29"/>
        <v>#DIV/0!</v>
      </c>
      <c r="M66" s="448" t="e">
        <f t="shared" si="29"/>
        <v>#DIV/0!</v>
      </c>
      <c r="N66" s="425" t="e">
        <f t="shared" si="29"/>
        <v>#DIV/0!</v>
      </c>
      <c r="O66" s="239">
        <f>O65/O58</f>
        <v>1</v>
      </c>
    </row>
    <row r="67" spans="1:15" ht="15.75" thickTop="1" x14ac:dyDescent="0.25">
      <c r="A67" s="28" t="s">
        <v>93</v>
      </c>
      <c r="B67" s="213" t="s">
        <v>302</v>
      </c>
      <c r="C67" s="414">
        <f>C69+C71+C73+C75+C77</f>
        <v>0</v>
      </c>
      <c r="D67" s="427">
        <f>D69+D71+D73+D75+D77</f>
        <v>0</v>
      </c>
      <c r="E67" s="427">
        <f>E69+E71+E73+E75+E77</f>
        <v>0</v>
      </c>
      <c r="F67" s="427">
        <f t="shared" ref="F67:N67" si="30">F69+F71+F73+F75+F77</f>
        <v>0</v>
      </c>
      <c r="G67" s="427">
        <f t="shared" si="30"/>
        <v>0</v>
      </c>
      <c r="H67" s="427">
        <f t="shared" si="30"/>
        <v>0</v>
      </c>
      <c r="I67" s="427">
        <f t="shared" si="30"/>
        <v>0</v>
      </c>
      <c r="J67" s="427">
        <f t="shared" si="30"/>
        <v>0</v>
      </c>
      <c r="K67" s="427">
        <f t="shared" si="30"/>
        <v>0</v>
      </c>
      <c r="L67" s="427">
        <f t="shared" si="30"/>
        <v>0</v>
      </c>
      <c r="M67" s="427">
        <f t="shared" si="30"/>
        <v>0</v>
      </c>
      <c r="N67" s="428">
        <f t="shared" si="30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1">D67/D58</f>
        <v>#DIV/0!</v>
      </c>
      <c r="E68" s="332" t="e">
        <f t="shared" si="31"/>
        <v>#DIV/0!</v>
      </c>
      <c r="F68" s="332" t="e">
        <f t="shared" si="31"/>
        <v>#DIV/0!</v>
      </c>
      <c r="G68" s="332" t="e">
        <f t="shared" si="31"/>
        <v>#DIV/0!</v>
      </c>
      <c r="H68" s="332" t="e">
        <f t="shared" si="31"/>
        <v>#DIV/0!</v>
      </c>
      <c r="I68" s="332" t="e">
        <f t="shared" si="31"/>
        <v>#DIV/0!</v>
      </c>
      <c r="J68" s="332" t="e">
        <f t="shared" si="31"/>
        <v>#DIV/0!</v>
      </c>
      <c r="K68" s="332" t="e">
        <f t="shared" si="31"/>
        <v>#DIV/0!</v>
      </c>
      <c r="L68" s="332" t="e">
        <f t="shared" si="31"/>
        <v>#DIV/0!</v>
      </c>
      <c r="M68" s="332" t="e">
        <f t="shared" si="31"/>
        <v>#DIV/0!</v>
      </c>
      <c r="N68" s="449" t="e">
        <f t="shared" si="31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2">D69/D58</f>
        <v>#DIV/0!</v>
      </c>
      <c r="E70" s="330" t="e">
        <f t="shared" si="32"/>
        <v>#DIV/0!</v>
      </c>
      <c r="F70" s="330" t="e">
        <f t="shared" si="32"/>
        <v>#DIV/0!</v>
      </c>
      <c r="G70" s="330" t="e">
        <f t="shared" si="32"/>
        <v>#DIV/0!</v>
      </c>
      <c r="H70" s="330" t="e">
        <f t="shared" si="32"/>
        <v>#DIV/0!</v>
      </c>
      <c r="I70" s="330" t="e">
        <f t="shared" si="32"/>
        <v>#DIV/0!</v>
      </c>
      <c r="J70" s="330" t="e">
        <f t="shared" si="32"/>
        <v>#DIV/0!</v>
      </c>
      <c r="K70" s="330" t="e">
        <f t="shared" si="32"/>
        <v>#DIV/0!</v>
      </c>
      <c r="L70" s="330" t="e">
        <f t="shared" si="32"/>
        <v>#DIV/0!</v>
      </c>
      <c r="M70" s="330" t="e">
        <f t="shared" si="32"/>
        <v>#DIV/0!</v>
      </c>
      <c r="N70" s="323" t="e">
        <f t="shared" si="32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3">D71/D58</f>
        <v>#DIV/0!</v>
      </c>
      <c r="E72" s="330" t="e">
        <f t="shared" si="33"/>
        <v>#DIV/0!</v>
      </c>
      <c r="F72" s="330" t="e">
        <f t="shared" si="33"/>
        <v>#DIV/0!</v>
      </c>
      <c r="G72" s="330" t="e">
        <f t="shared" si="33"/>
        <v>#DIV/0!</v>
      </c>
      <c r="H72" s="330" t="e">
        <f t="shared" si="33"/>
        <v>#DIV/0!</v>
      </c>
      <c r="I72" s="330" t="e">
        <f t="shared" si="33"/>
        <v>#DIV/0!</v>
      </c>
      <c r="J72" s="330" t="e">
        <f t="shared" si="33"/>
        <v>#DIV/0!</v>
      </c>
      <c r="K72" s="330" t="e">
        <f t="shared" si="33"/>
        <v>#DIV/0!</v>
      </c>
      <c r="L72" s="330" t="e">
        <f t="shared" si="33"/>
        <v>#DIV/0!</v>
      </c>
      <c r="M72" s="330" t="e">
        <f t="shared" si="33"/>
        <v>#DIV/0!</v>
      </c>
      <c r="N72" s="323" t="e">
        <f t="shared" si="33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4">D73/D58</f>
        <v>#DIV/0!</v>
      </c>
      <c r="E74" s="330" t="e">
        <f t="shared" si="34"/>
        <v>#DIV/0!</v>
      </c>
      <c r="F74" s="330" t="e">
        <f t="shared" si="34"/>
        <v>#DIV/0!</v>
      </c>
      <c r="G74" s="330" t="e">
        <f t="shared" si="34"/>
        <v>#DIV/0!</v>
      </c>
      <c r="H74" s="330" t="e">
        <f t="shared" si="34"/>
        <v>#DIV/0!</v>
      </c>
      <c r="I74" s="330" t="e">
        <f t="shared" si="34"/>
        <v>#DIV/0!</v>
      </c>
      <c r="J74" s="330" t="e">
        <f t="shared" si="34"/>
        <v>#DIV/0!</v>
      </c>
      <c r="K74" s="330" t="e">
        <f t="shared" si="34"/>
        <v>#DIV/0!</v>
      </c>
      <c r="L74" s="330" t="e">
        <f t="shared" si="34"/>
        <v>#DIV/0!</v>
      </c>
      <c r="M74" s="330" t="e">
        <f t="shared" si="34"/>
        <v>#DIV/0!</v>
      </c>
      <c r="N74" s="323" t="e">
        <f t="shared" si="34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5">D75/D58</f>
        <v>#DIV/0!</v>
      </c>
      <c r="E76" s="330" t="e">
        <f t="shared" si="35"/>
        <v>#DIV/0!</v>
      </c>
      <c r="F76" s="330" t="e">
        <f t="shared" si="35"/>
        <v>#DIV/0!</v>
      </c>
      <c r="G76" s="330" t="e">
        <f t="shared" si="35"/>
        <v>#DIV/0!</v>
      </c>
      <c r="H76" s="330" t="e">
        <f t="shared" si="35"/>
        <v>#DIV/0!</v>
      </c>
      <c r="I76" s="330" t="e">
        <f t="shared" si="35"/>
        <v>#DIV/0!</v>
      </c>
      <c r="J76" s="330" t="e">
        <f t="shared" si="35"/>
        <v>#DIV/0!</v>
      </c>
      <c r="K76" s="330" t="e">
        <f t="shared" si="35"/>
        <v>#DIV/0!</v>
      </c>
      <c r="L76" s="330" t="e">
        <f t="shared" si="35"/>
        <v>#DIV/0!</v>
      </c>
      <c r="M76" s="330" t="e">
        <f t="shared" si="35"/>
        <v>#DIV/0!</v>
      </c>
      <c r="N76" s="323" t="e">
        <f t="shared" si="35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6">D77/D58</f>
        <v>#DIV/0!</v>
      </c>
      <c r="E78" s="330" t="e">
        <f t="shared" si="36"/>
        <v>#DIV/0!</v>
      </c>
      <c r="F78" s="330" t="e">
        <f t="shared" si="36"/>
        <v>#DIV/0!</v>
      </c>
      <c r="G78" s="330" t="e">
        <f t="shared" si="36"/>
        <v>#DIV/0!</v>
      </c>
      <c r="H78" s="330" t="e">
        <f t="shared" si="36"/>
        <v>#DIV/0!</v>
      </c>
      <c r="I78" s="330" t="e">
        <f t="shared" si="36"/>
        <v>#DIV/0!</v>
      </c>
      <c r="J78" s="330" t="e">
        <f t="shared" si="36"/>
        <v>#DIV/0!</v>
      </c>
      <c r="K78" s="330" t="e">
        <f t="shared" si="36"/>
        <v>#DIV/0!</v>
      </c>
      <c r="L78" s="330" t="e">
        <f t="shared" si="36"/>
        <v>#DIV/0!</v>
      </c>
      <c r="M78" s="330" t="e">
        <f t="shared" si="36"/>
        <v>#DIV/0!</v>
      </c>
      <c r="N78" s="323" t="e">
        <f t="shared" si="36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7">D79/D58</f>
        <v>#DIV/0!</v>
      </c>
      <c r="E80" s="330" t="e">
        <f t="shared" si="37"/>
        <v>#DIV/0!</v>
      </c>
      <c r="F80" s="330" t="e">
        <f t="shared" si="37"/>
        <v>#DIV/0!</v>
      </c>
      <c r="G80" s="330" t="e">
        <f t="shared" si="37"/>
        <v>#DIV/0!</v>
      </c>
      <c r="H80" s="330" t="e">
        <f t="shared" si="37"/>
        <v>#DIV/0!</v>
      </c>
      <c r="I80" s="330" t="e">
        <f t="shared" si="37"/>
        <v>#DIV/0!</v>
      </c>
      <c r="J80" s="330" t="e">
        <f t="shared" si="37"/>
        <v>#DIV/0!</v>
      </c>
      <c r="K80" s="330" t="e">
        <f t="shared" si="37"/>
        <v>#DIV/0!</v>
      </c>
      <c r="L80" s="330" t="e">
        <f t="shared" si="37"/>
        <v>#DIV/0!</v>
      </c>
      <c r="M80" s="330" t="e">
        <f t="shared" si="37"/>
        <v>#DIV/0!</v>
      </c>
      <c r="N80" s="323" t="e">
        <f t="shared" si="37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8">D81/D58</f>
        <v>#DIV/0!</v>
      </c>
      <c r="E82" s="330" t="e">
        <f t="shared" si="38"/>
        <v>#DIV/0!</v>
      </c>
      <c r="F82" s="330" t="e">
        <f t="shared" si="38"/>
        <v>#DIV/0!</v>
      </c>
      <c r="G82" s="330" t="e">
        <f t="shared" si="38"/>
        <v>#DIV/0!</v>
      </c>
      <c r="H82" s="330" t="e">
        <f t="shared" si="38"/>
        <v>#DIV/0!</v>
      </c>
      <c r="I82" s="330" t="e">
        <f t="shared" si="38"/>
        <v>#DIV/0!</v>
      </c>
      <c r="J82" s="330" t="e">
        <f t="shared" si="38"/>
        <v>#DIV/0!</v>
      </c>
      <c r="K82" s="330" t="e">
        <f t="shared" si="38"/>
        <v>#DIV/0!</v>
      </c>
      <c r="L82" s="330" t="e">
        <f t="shared" si="38"/>
        <v>#DIV/0!</v>
      </c>
      <c r="M82" s="330" t="e">
        <f t="shared" si="38"/>
        <v>#DIV/0!</v>
      </c>
      <c r="N82" s="323" t="e">
        <f t="shared" si="38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39">D83/D58</f>
        <v>#DIV/0!</v>
      </c>
      <c r="E84" s="330" t="e">
        <f t="shared" si="39"/>
        <v>#DIV/0!</v>
      </c>
      <c r="F84" s="330" t="e">
        <f t="shared" si="39"/>
        <v>#DIV/0!</v>
      </c>
      <c r="G84" s="330" t="e">
        <f t="shared" si="39"/>
        <v>#DIV/0!</v>
      </c>
      <c r="H84" s="330" t="e">
        <f t="shared" si="39"/>
        <v>#DIV/0!</v>
      </c>
      <c r="I84" s="330" t="e">
        <f t="shared" si="39"/>
        <v>#DIV/0!</v>
      </c>
      <c r="J84" s="330" t="e">
        <f t="shared" si="39"/>
        <v>#DIV/0!</v>
      </c>
      <c r="K84" s="330" t="e">
        <f t="shared" si="39"/>
        <v>#DIV/0!</v>
      </c>
      <c r="L84" s="330" t="e">
        <f t="shared" si="39"/>
        <v>#DIV/0!</v>
      </c>
      <c r="M84" s="330" t="e">
        <f t="shared" si="39"/>
        <v>#DIV/0!</v>
      </c>
      <c r="N84" s="323" t="e">
        <f t="shared" si="39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0">D85/D58</f>
        <v>#DIV/0!</v>
      </c>
      <c r="E86" s="330" t="e">
        <f t="shared" si="40"/>
        <v>#DIV/0!</v>
      </c>
      <c r="F86" s="330" t="e">
        <f t="shared" si="40"/>
        <v>#DIV/0!</v>
      </c>
      <c r="G86" s="330" t="e">
        <f t="shared" si="40"/>
        <v>#DIV/0!</v>
      </c>
      <c r="H86" s="330" t="e">
        <f t="shared" si="40"/>
        <v>#DIV/0!</v>
      </c>
      <c r="I86" s="330" t="e">
        <f t="shared" si="40"/>
        <v>#DIV/0!</v>
      </c>
      <c r="J86" s="330" t="e">
        <f t="shared" si="40"/>
        <v>#DIV/0!</v>
      </c>
      <c r="K86" s="330" t="e">
        <f t="shared" si="40"/>
        <v>#DIV/0!</v>
      </c>
      <c r="L86" s="330" t="e">
        <f t="shared" si="40"/>
        <v>#DIV/0!</v>
      </c>
      <c r="M86" s="330" t="e">
        <f t="shared" si="40"/>
        <v>#DIV/0!</v>
      </c>
      <c r="N86" s="323" t="e">
        <f t="shared" si="40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0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0</v>
      </c>
    </row>
    <row r="88" spans="1:15" x14ac:dyDescent="0.25">
      <c r="A88" s="28" t="s">
        <v>230</v>
      </c>
      <c r="B88" s="187" t="s">
        <v>80</v>
      </c>
      <c r="C88" s="390">
        <f>C87/C58</f>
        <v>0</v>
      </c>
      <c r="D88" s="330" t="e">
        <f t="shared" ref="D88:N88" si="41">D87/D58</f>
        <v>#DIV/0!</v>
      </c>
      <c r="E88" s="330" t="e">
        <f t="shared" si="41"/>
        <v>#DIV/0!</v>
      </c>
      <c r="F88" s="330" t="e">
        <f t="shared" si="41"/>
        <v>#DIV/0!</v>
      </c>
      <c r="G88" s="330" t="e">
        <f t="shared" si="41"/>
        <v>#DIV/0!</v>
      </c>
      <c r="H88" s="330" t="e">
        <f t="shared" si="41"/>
        <v>#DIV/0!</v>
      </c>
      <c r="I88" s="330" t="e">
        <f t="shared" si="41"/>
        <v>#DIV/0!</v>
      </c>
      <c r="J88" s="330" t="e">
        <f t="shared" si="41"/>
        <v>#DIV/0!</v>
      </c>
      <c r="K88" s="330" t="e">
        <f t="shared" si="41"/>
        <v>#DIV/0!</v>
      </c>
      <c r="L88" s="330" t="e">
        <f t="shared" si="41"/>
        <v>#DIV/0!</v>
      </c>
      <c r="M88" s="330" t="e">
        <f t="shared" si="41"/>
        <v>#DIV/0!</v>
      </c>
      <c r="N88" s="323" t="e">
        <f t="shared" si="41"/>
        <v>#DIV/0!</v>
      </c>
      <c r="O88" s="238">
        <f>O87/O58</f>
        <v>0</v>
      </c>
    </row>
    <row r="89" spans="1:15" ht="24.75" x14ac:dyDescent="0.25">
      <c r="A89" s="28" t="s">
        <v>231</v>
      </c>
      <c r="B89" s="206" t="s">
        <v>293</v>
      </c>
      <c r="C89" s="391">
        <v>0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0</v>
      </c>
    </row>
    <row r="90" spans="1:15" x14ac:dyDescent="0.25">
      <c r="A90" s="28" t="s">
        <v>233</v>
      </c>
      <c r="B90" s="187" t="s">
        <v>80</v>
      </c>
      <c r="C90" s="390">
        <f>C89/C58</f>
        <v>0</v>
      </c>
      <c r="D90" s="330" t="e">
        <f t="shared" ref="D90:N90" si="42">D89/D58</f>
        <v>#DIV/0!</v>
      </c>
      <c r="E90" s="330" t="e">
        <f t="shared" si="42"/>
        <v>#DIV/0!</v>
      </c>
      <c r="F90" s="330" t="e">
        <f t="shared" si="42"/>
        <v>#DIV/0!</v>
      </c>
      <c r="G90" s="330" t="e">
        <f t="shared" si="42"/>
        <v>#DIV/0!</v>
      </c>
      <c r="H90" s="330" t="e">
        <f t="shared" si="42"/>
        <v>#DIV/0!</v>
      </c>
      <c r="I90" s="330" t="e">
        <f t="shared" si="42"/>
        <v>#DIV/0!</v>
      </c>
      <c r="J90" s="330" t="e">
        <f t="shared" si="42"/>
        <v>#DIV/0!</v>
      </c>
      <c r="K90" s="330" t="e">
        <f t="shared" si="42"/>
        <v>#DIV/0!</v>
      </c>
      <c r="L90" s="330" t="e">
        <f t="shared" si="42"/>
        <v>#DIV/0!</v>
      </c>
      <c r="M90" s="330" t="e">
        <f t="shared" si="42"/>
        <v>#DIV/0!</v>
      </c>
      <c r="N90" s="323" t="e">
        <f t="shared" si="42"/>
        <v>#DIV/0!</v>
      </c>
      <c r="O90" s="238">
        <f>O89/O58</f>
        <v>0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3">D91/D58</f>
        <v>#DIV/0!</v>
      </c>
      <c r="E92" s="330" t="e">
        <f t="shared" si="43"/>
        <v>#DIV/0!</v>
      </c>
      <c r="F92" s="330" t="e">
        <f t="shared" si="43"/>
        <v>#DIV/0!</v>
      </c>
      <c r="G92" s="330" t="e">
        <f t="shared" si="43"/>
        <v>#DIV/0!</v>
      </c>
      <c r="H92" s="330" t="e">
        <f t="shared" si="43"/>
        <v>#DIV/0!</v>
      </c>
      <c r="I92" s="330" t="e">
        <f t="shared" si="43"/>
        <v>#DIV/0!</v>
      </c>
      <c r="J92" s="330" t="e">
        <f t="shared" si="43"/>
        <v>#DIV/0!</v>
      </c>
      <c r="K92" s="330" t="e">
        <f t="shared" si="43"/>
        <v>#DIV/0!</v>
      </c>
      <c r="L92" s="330" t="e">
        <f t="shared" si="43"/>
        <v>#DIV/0!</v>
      </c>
      <c r="M92" s="330" t="e">
        <f t="shared" si="43"/>
        <v>#DIV/0!</v>
      </c>
      <c r="N92" s="323" t="e">
        <f t="shared" si="43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4">D93/D58</f>
        <v>#DIV/0!</v>
      </c>
      <c r="E94" s="330" t="e">
        <f t="shared" si="44"/>
        <v>#DIV/0!</v>
      </c>
      <c r="F94" s="330" t="e">
        <f t="shared" si="44"/>
        <v>#DIV/0!</v>
      </c>
      <c r="G94" s="330" t="e">
        <f t="shared" si="44"/>
        <v>#DIV/0!</v>
      </c>
      <c r="H94" s="330" t="e">
        <f t="shared" si="44"/>
        <v>#DIV/0!</v>
      </c>
      <c r="I94" s="330" t="e">
        <f t="shared" si="44"/>
        <v>#DIV/0!</v>
      </c>
      <c r="J94" s="330" t="e">
        <f t="shared" si="44"/>
        <v>#DIV/0!</v>
      </c>
      <c r="K94" s="330" t="e">
        <f t="shared" si="44"/>
        <v>#DIV/0!</v>
      </c>
      <c r="L94" s="330" t="e">
        <f t="shared" si="44"/>
        <v>#DIV/0!</v>
      </c>
      <c r="M94" s="330" t="e">
        <f t="shared" si="44"/>
        <v>#DIV/0!</v>
      </c>
      <c r="N94" s="323" t="e">
        <f t="shared" si="44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0</v>
      </c>
      <c r="D95" s="327">
        <f>D58-D61-D79-D81-D83-D85-D87-D89-D91-D93</f>
        <v>0</v>
      </c>
      <c r="E95" s="327">
        <f>E58-E61-E79-E81-E83-E85-E87-E89-E91-E93</f>
        <v>0</v>
      </c>
      <c r="F95" s="327">
        <f t="shared" ref="F95:N95" si="45">F58-F61-F79-F81-F83-F85-F87-F89-F91-F93</f>
        <v>0</v>
      </c>
      <c r="G95" s="327">
        <f t="shared" si="45"/>
        <v>0</v>
      </c>
      <c r="H95" s="327">
        <f t="shared" si="45"/>
        <v>0</v>
      </c>
      <c r="I95" s="327">
        <f t="shared" si="45"/>
        <v>0</v>
      </c>
      <c r="J95" s="327">
        <f t="shared" si="45"/>
        <v>0</v>
      </c>
      <c r="K95" s="327">
        <f t="shared" si="45"/>
        <v>0</v>
      </c>
      <c r="L95" s="327">
        <f t="shared" si="45"/>
        <v>0</v>
      </c>
      <c r="M95" s="327">
        <f t="shared" si="45"/>
        <v>0</v>
      </c>
      <c r="N95" s="326">
        <f t="shared" si="45"/>
        <v>0</v>
      </c>
      <c r="O95" s="200">
        <f>SUM(C95:N95)</f>
        <v>0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</v>
      </c>
      <c r="D96" s="430" t="e">
        <f t="shared" ref="D96:N96" si="46">D95/D58</f>
        <v>#DIV/0!</v>
      </c>
      <c r="E96" s="430" t="e">
        <f t="shared" si="46"/>
        <v>#DIV/0!</v>
      </c>
      <c r="F96" s="430" t="e">
        <f t="shared" si="46"/>
        <v>#DIV/0!</v>
      </c>
      <c r="G96" s="430" t="e">
        <f t="shared" si="46"/>
        <v>#DIV/0!</v>
      </c>
      <c r="H96" s="430" t="e">
        <f t="shared" si="46"/>
        <v>#DIV/0!</v>
      </c>
      <c r="I96" s="430" t="e">
        <f t="shared" si="46"/>
        <v>#DIV/0!</v>
      </c>
      <c r="J96" s="430" t="e">
        <f t="shared" si="46"/>
        <v>#DIV/0!</v>
      </c>
      <c r="K96" s="430" t="e">
        <f t="shared" si="46"/>
        <v>#DIV/0!</v>
      </c>
      <c r="L96" s="430" t="e">
        <f t="shared" si="46"/>
        <v>#DIV/0!</v>
      </c>
      <c r="M96" s="430" t="e">
        <f t="shared" si="46"/>
        <v>#DIV/0!</v>
      </c>
      <c r="N96" s="324" t="e">
        <f t="shared" si="46"/>
        <v>#DIV/0!</v>
      </c>
      <c r="O96" s="241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351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47</v>
      </c>
      <c r="D3" s="383">
        <v>51</v>
      </c>
      <c r="E3" s="6"/>
      <c r="F3" s="6"/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40</v>
      </c>
      <c r="D4" s="384">
        <v>45</v>
      </c>
      <c r="E4" s="180"/>
      <c r="F4" s="180"/>
      <c r="G4" s="180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6" t="s">
        <v>15</v>
      </c>
      <c r="C5" s="178">
        <f>C4/C3</f>
        <v>0.85106382978723405</v>
      </c>
      <c r="D5" s="385">
        <f>D4/D3</f>
        <v>0.88235294117647056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4</v>
      </c>
      <c r="D6" s="386">
        <v>3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8.5106382978723402E-2</v>
      </c>
      <c r="D7" s="385">
        <f>D6/D3</f>
        <v>5.8823529411764705E-2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13</v>
      </c>
      <c r="D8" s="386">
        <v>10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0.27659574468085107</v>
      </c>
      <c r="D9" s="385">
        <f>D8/D3</f>
        <v>0.19607843137254902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23</v>
      </c>
      <c r="D10" s="386">
        <v>30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0.48936170212765956</v>
      </c>
      <c r="D11" s="385">
        <f>D10/D3</f>
        <v>0.58823529411764708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4</v>
      </c>
      <c r="D12" s="386">
        <v>6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8.5106382978723402E-2</v>
      </c>
      <c r="D13" s="385">
        <f>D12/D3</f>
        <v>0.11764705882352941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5</v>
      </c>
      <c r="D14" s="386">
        <v>5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0.10638297872340426</v>
      </c>
      <c r="D15" s="385">
        <f>D14/D3</f>
        <v>9.8039215686274508E-2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9</v>
      </c>
      <c r="D16" s="386">
        <v>8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0.19148936170212766</v>
      </c>
      <c r="D17" s="385">
        <f>D16/D3</f>
        <v>0.15686274509803921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1</v>
      </c>
      <c r="D18" s="386">
        <v>3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2.1276595744680851E-2</v>
      </c>
      <c r="D19" s="387">
        <f>D18/D3</f>
        <v>5.8823529411764705E-2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314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352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12</v>
      </c>
      <c r="D22" s="9"/>
      <c r="E22" s="9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12</v>
      </c>
    </row>
    <row r="23" spans="1:15" x14ac:dyDescent="0.25">
      <c r="A23" s="10" t="s">
        <v>29</v>
      </c>
      <c r="B23" s="188" t="s">
        <v>44</v>
      </c>
      <c r="C23" s="389">
        <v>3</v>
      </c>
      <c r="D23" s="180"/>
      <c r="E23" s="180"/>
      <c r="F23" s="180"/>
      <c r="G23" s="275"/>
      <c r="H23" s="275"/>
      <c r="I23" s="275"/>
      <c r="J23" s="275"/>
      <c r="K23" s="275"/>
      <c r="L23" s="275"/>
      <c r="M23" s="275"/>
      <c r="N23" s="310"/>
      <c r="O23" s="188">
        <f>SUM(C23:N23)</f>
        <v>3</v>
      </c>
    </row>
    <row r="24" spans="1:15" x14ac:dyDescent="0.25">
      <c r="A24" s="10" t="s">
        <v>30</v>
      </c>
      <c r="B24" s="161" t="s">
        <v>69</v>
      </c>
      <c r="C24" s="390">
        <f>C23/C22</f>
        <v>0.25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0.25</v>
      </c>
    </row>
    <row r="25" spans="1:15" x14ac:dyDescent="0.25">
      <c r="A25" s="10" t="s">
        <v>31</v>
      </c>
      <c r="B25" s="82" t="s">
        <v>339</v>
      </c>
      <c r="C25" s="399">
        <v>9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9</v>
      </c>
    </row>
    <row r="26" spans="1:15" x14ac:dyDescent="0.25">
      <c r="A26" s="10" t="s">
        <v>32</v>
      </c>
      <c r="B26" s="161" t="s">
        <v>69</v>
      </c>
      <c r="C26" s="390">
        <f>C25/C22</f>
        <v>0.75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0.75</v>
      </c>
    </row>
    <row r="27" spans="1:15" x14ac:dyDescent="0.25">
      <c r="A27" s="10" t="s">
        <v>33</v>
      </c>
      <c r="B27" s="82" t="s">
        <v>287</v>
      </c>
      <c r="C27" s="399">
        <v>11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11</v>
      </c>
    </row>
    <row r="28" spans="1:15" x14ac:dyDescent="0.25">
      <c r="A28" s="10" t="s">
        <v>34</v>
      </c>
      <c r="B28" s="161" t="s">
        <v>69</v>
      </c>
      <c r="C28" s="390">
        <f>C27/C22</f>
        <v>0.91666666666666663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0.91666666666666663</v>
      </c>
    </row>
    <row r="29" spans="1:15" x14ac:dyDescent="0.25">
      <c r="A29" s="10" t="s">
        <v>35</v>
      </c>
      <c r="B29" s="82" t="s">
        <v>163</v>
      </c>
      <c r="C29" s="399">
        <v>0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0</v>
      </c>
    </row>
    <row r="30" spans="1:15" x14ac:dyDescent="0.25">
      <c r="A30" s="10" t="s">
        <v>36</v>
      </c>
      <c r="B30" s="161" t="s">
        <v>69</v>
      </c>
      <c r="C30" s="390">
        <f>C29/C22</f>
        <v>0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0</v>
      </c>
    </row>
    <row r="31" spans="1:15" x14ac:dyDescent="0.25">
      <c r="A31" s="10" t="s">
        <v>37</v>
      </c>
      <c r="B31" s="82" t="s">
        <v>132</v>
      </c>
      <c r="C31" s="386">
        <f>C22-C27</f>
        <v>1</v>
      </c>
      <c r="D31" s="421">
        <f>D22-D27</f>
        <v>0</v>
      </c>
      <c r="E31" s="421">
        <f>E22-E27</f>
        <v>0</v>
      </c>
      <c r="F31" s="421">
        <f t="shared" ref="F31:N31" si="12">F22-F27</f>
        <v>0</v>
      </c>
      <c r="G31" s="421">
        <f t="shared" si="12"/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 t="shared" si="12"/>
        <v>0</v>
      </c>
      <c r="N31" s="421">
        <f t="shared" si="12"/>
        <v>0</v>
      </c>
      <c r="O31" s="82">
        <f>SUM(C31:N31)</f>
        <v>1</v>
      </c>
    </row>
    <row r="32" spans="1:15" x14ac:dyDescent="0.25">
      <c r="A32" s="10" t="s">
        <v>46</v>
      </c>
      <c r="B32" s="161" t="s">
        <v>69</v>
      </c>
      <c r="C32" s="390">
        <f>C31/C22</f>
        <v>8.3333333333333329E-2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 t="shared" si="13"/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8.3333333333333329E-2</v>
      </c>
    </row>
    <row r="33" spans="1:15" ht="24.75" x14ac:dyDescent="0.25">
      <c r="A33" s="10" t="s">
        <v>47</v>
      </c>
      <c r="B33" s="191" t="s">
        <v>67</v>
      </c>
      <c r="C33" s="399">
        <v>3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3</v>
      </c>
    </row>
    <row r="34" spans="1:15" x14ac:dyDescent="0.25">
      <c r="A34" s="10" t="s">
        <v>48</v>
      </c>
      <c r="B34" s="161" t="s">
        <v>69</v>
      </c>
      <c r="C34" s="390">
        <f>C33/C22</f>
        <v>0.25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 t="shared" si="14"/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0.25</v>
      </c>
    </row>
    <row r="35" spans="1:15" x14ac:dyDescent="0.25">
      <c r="A35" s="10" t="s">
        <v>49</v>
      </c>
      <c r="B35" s="82" t="s">
        <v>288</v>
      </c>
      <c r="C35" s="399">
        <v>2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2</v>
      </c>
    </row>
    <row r="36" spans="1:15" x14ac:dyDescent="0.25">
      <c r="A36" s="10" t="s">
        <v>50</v>
      </c>
      <c r="B36" s="192" t="s">
        <v>69</v>
      </c>
      <c r="C36" s="390">
        <f>C35/C22</f>
        <v>0.16666666666666666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 t="shared" si="15"/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0.16666666666666666</v>
      </c>
    </row>
    <row r="37" spans="1:15" x14ac:dyDescent="0.25">
      <c r="A37" s="10" t="s">
        <v>51</v>
      </c>
      <c r="B37" s="82" t="s">
        <v>289</v>
      </c>
      <c r="C37" s="391">
        <v>2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2</v>
      </c>
    </row>
    <row r="38" spans="1:15" x14ac:dyDescent="0.25">
      <c r="A38" s="10" t="s">
        <v>52</v>
      </c>
      <c r="B38" s="192" t="s">
        <v>69</v>
      </c>
      <c r="C38" s="412">
        <f>C37/C22</f>
        <v>0.16666666666666666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 t="shared" si="16"/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0.16666666666666666</v>
      </c>
    </row>
    <row r="39" spans="1:15" x14ac:dyDescent="0.25">
      <c r="A39" s="10" t="s">
        <v>53</v>
      </c>
      <c r="B39" s="210" t="s">
        <v>116</v>
      </c>
      <c r="C39" s="415">
        <v>1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1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8.3333333333333329E-2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 t="shared" si="17"/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8.3333333333333329E-2</v>
      </c>
    </row>
    <row r="41" spans="1:15" ht="26.25" thickTop="1" thickBot="1" x14ac:dyDescent="0.3">
      <c r="A41" s="10" t="s">
        <v>55</v>
      </c>
      <c r="B41" s="30" t="s">
        <v>71</v>
      </c>
      <c r="C41" s="393">
        <v>9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9</v>
      </c>
    </row>
    <row r="42" spans="1:15" ht="15.75" thickTop="1" x14ac:dyDescent="0.25">
      <c r="A42" s="10" t="s">
        <v>56</v>
      </c>
      <c r="B42" s="193" t="s">
        <v>164</v>
      </c>
      <c r="C42" s="394">
        <v>4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4</v>
      </c>
    </row>
    <row r="43" spans="1:15" x14ac:dyDescent="0.25">
      <c r="A43" s="10" t="s">
        <v>57</v>
      </c>
      <c r="B43" s="161" t="s">
        <v>69</v>
      </c>
      <c r="C43" s="390">
        <f>C42/C22</f>
        <v>0.33333333333333331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 t="shared" si="18"/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0.33333333333333331</v>
      </c>
    </row>
    <row r="44" spans="1:15" x14ac:dyDescent="0.25">
      <c r="A44" s="10" t="s">
        <v>58</v>
      </c>
      <c r="B44" s="82" t="s">
        <v>165</v>
      </c>
      <c r="C44" s="399">
        <v>3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3</v>
      </c>
    </row>
    <row r="45" spans="1:15" x14ac:dyDescent="0.25">
      <c r="A45" s="10" t="s">
        <v>59</v>
      </c>
      <c r="B45" s="161" t="s">
        <v>69</v>
      </c>
      <c r="C45" s="390">
        <f>C44/C22</f>
        <v>0.25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 t="shared" si="19"/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0.25</v>
      </c>
    </row>
    <row r="46" spans="1:15" x14ac:dyDescent="0.25">
      <c r="A46" s="10" t="s">
        <v>60</v>
      </c>
      <c r="B46" s="82" t="s">
        <v>166</v>
      </c>
      <c r="C46" s="399">
        <v>2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2</v>
      </c>
    </row>
    <row r="47" spans="1:15" x14ac:dyDescent="0.25">
      <c r="A47" s="10" t="s">
        <v>61</v>
      </c>
      <c r="B47" s="161" t="s">
        <v>69</v>
      </c>
      <c r="C47" s="390">
        <f>C46/C22</f>
        <v>0.16666666666666666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 t="shared" si="20"/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0.16666666666666666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f>C48/C22</f>
        <v>0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 t="shared" si="21"/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1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1</v>
      </c>
    </row>
    <row r="51" spans="1:15" x14ac:dyDescent="0.25">
      <c r="A51" s="10" t="s">
        <v>65</v>
      </c>
      <c r="B51" s="161" t="s">
        <v>69</v>
      </c>
      <c r="C51" s="390">
        <f>C50/C22</f>
        <v>8.3333333333333329E-2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 t="shared" si="22"/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8.3333333333333329E-2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 t="shared" si="23"/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30" t="e">
        <f t="shared" si="24"/>
        <v>#DIV/0!</v>
      </c>
      <c r="L55" s="430" t="e">
        <f t="shared" si="24"/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</v>
      </c>
    </row>
    <row r="56" spans="1:15" ht="20.100000000000001" customHeight="1" thickBot="1" x14ac:dyDescent="0.3">
      <c r="A56" s="20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353" t="s">
        <v>371</v>
      </c>
      <c r="E57" s="3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8</v>
      </c>
      <c r="D58" s="16"/>
      <c r="E58" s="16"/>
      <c r="F58" s="16"/>
      <c r="G58" s="278"/>
      <c r="H58" s="278"/>
      <c r="I58" s="278"/>
      <c r="J58" s="278"/>
      <c r="K58" s="278"/>
      <c r="L58" s="278"/>
      <c r="M58" s="278"/>
      <c r="N58" s="278"/>
      <c r="O58" s="25">
        <f>SUM(C58:N58)</f>
        <v>8</v>
      </c>
    </row>
    <row r="59" spans="1:15" x14ac:dyDescent="0.25">
      <c r="A59" s="28" t="s">
        <v>75</v>
      </c>
      <c r="B59" s="198" t="s">
        <v>297</v>
      </c>
      <c r="C59" s="389">
        <v>2</v>
      </c>
      <c r="D59" s="180"/>
      <c r="E59" s="180"/>
      <c r="F59" s="180"/>
      <c r="G59" s="275"/>
      <c r="H59" s="275"/>
      <c r="I59" s="275"/>
      <c r="J59" s="275"/>
      <c r="K59" s="275"/>
      <c r="L59" s="275"/>
      <c r="M59" s="275"/>
      <c r="N59" s="310"/>
      <c r="O59" s="26">
        <f>SUM(C59:N59)</f>
        <v>2</v>
      </c>
    </row>
    <row r="60" spans="1:15" x14ac:dyDescent="0.25">
      <c r="A60" s="28" t="s">
        <v>76</v>
      </c>
      <c r="B60" s="197" t="s">
        <v>80</v>
      </c>
      <c r="C60" s="390">
        <f>C59/C58</f>
        <v>0.25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0.25</v>
      </c>
    </row>
    <row r="61" spans="1:15" x14ac:dyDescent="0.25">
      <c r="A61" s="28" t="s">
        <v>87</v>
      </c>
      <c r="B61" s="199" t="s">
        <v>78</v>
      </c>
      <c r="C61" s="391">
        <v>5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5</v>
      </c>
    </row>
    <row r="62" spans="1:15" x14ac:dyDescent="0.25">
      <c r="A62" s="28" t="s">
        <v>88</v>
      </c>
      <c r="B62" s="197" t="s">
        <v>80</v>
      </c>
      <c r="C62" s="390">
        <f>C61/C58</f>
        <v>0.625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0.625</v>
      </c>
    </row>
    <row r="63" spans="1:15" x14ac:dyDescent="0.25">
      <c r="A63" s="28" t="s">
        <v>89</v>
      </c>
      <c r="B63" s="199" t="s">
        <v>300</v>
      </c>
      <c r="C63" s="391">
        <v>1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1</v>
      </c>
    </row>
    <row r="64" spans="1:15" x14ac:dyDescent="0.25">
      <c r="A64" s="28" t="s">
        <v>90</v>
      </c>
      <c r="B64" s="187" t="s">
        <v>80</v>
      </c>
      <c r="C64" s="390">
        <f>C63/C58</f>
        <v>0.125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0.125</v>
      </c>
    </row>
    <row r="65" spans="1:15" x14ac:dyDescent="0.25">
      <c r="A65" s="28" t="s">
        <v>91</v>
      </c>
      <c r="B65" s="199" t="s">
        <v>301</v>
      </c>
      <c r="C65" s="386">
        <f t="shared" ref="C65:D65" si="28">C61-C67</f>
        <v>5</v>
      </c>
      <c r="D65" s="421">
        <f t="shared" si="28"/>
        <v>0</v>
      </c>
      <c r="E65" s="421">
        <f>E61-E67</f>
        <v>0</v>
      </c>
      <c r="F65" s="421">
        <v>0</v>
      </c>
      <c r="G65" s="421">
        <f t="shared" ref="G65:N65" si="29">G61-G67</f>
        <v>0</v>
      </c>
      <c r="H65" s="421">
        <f t="shared" si="29"/>
        <v>0</v>
      </c>
      <c r="I65" s="421">
        <f t="shared" si="29"/>
        <v>0</v>
      </c>
      <c r="J65" s="421">
        <f t="shared" si="29"/>
        <v>0</v>
      </c>
      <c r="K65" s="421">
        <f t="shared" si="29"/>
        <v>0</v>
      </c>
      <c r="L65" s="421">
        <f t="shared" si="29"/>
        <v>0</v>
      </c>
      <c r="M65" s="421">
        <f t="shared" si="29"/>
        <v>0</v>
      </c>
      <c r="N65" s="326">
        <f t="shared" si="29"/>
        <v>0</v>
      </c>
      <c r="O65" s="200">
        <f>SUM(C65:N65)</f>
        <v>5</v>
      </c>
    </row>
    <row r="66" spans="1:15" ht="15.75" thickBot="1" x14ac:dyDescent="0.3">
      <c r="A66" s="28" t="s">
        <v>92</v>
      </c>
      <c r="B66" s="201" t="s">
        <v>80</v>
      </c>
      <c r="C66" s="413">
        <f t="shared" ref="C66:K66" si="30">D65/C58</f>
        <v>0</v>
      </c>
      <c r="D66" s="448" t="e">
        <f t="shared" si="30"/>
        <v>#DIV/0!</v>
      </c>
      <c r="E66" s="448" t="e">
        <f>E65/E58</f>
        <v>#DIV/0!</v>
      </c>
      <c r="F66" s="448" t="e">
        <f t="shared" si="30"/>
        <v>#DIV/0!</v>
      </c>
      <c r="G66" s="448" t="e">
        <f t="shared" si="30"/>
        <v>#DIV/0!</v>
      </c>
      <c r="H66" s="448" t="e">
        <f t="shared" si="30"/>
        <v>#DIV/0!</v>
      </c>
      <c r="I66" s="448" t="e">
        <f t="shared" si="30"/>
        <v>#DIV/0!</v>
      </c>
      <c r="J66" s="448" t="e">
        <f t="shared" si="30"/>
        <v>#DIV/0!</v>
      </c>
      <c r="K66" s="448" t="e">
        <f t="shared" si="30"/>
        <v>#DIV/0!</v>
      </c>
      <c r="L66" s="448" t="e">
        <f>L65/L58</f>
        <v>#DIV/0!</v>
      </c>
      <c r="M66" s="448" t="e">
        <f t="shared" ref="M66:N66" si="31">M65/M58</f>
        <v>#DIV/0!</v>
      </c>
      <c r="N66" s="425" t="e">
        <f t="shared" si="31"/>
        <v>#DIV/0!</v>
      </c>
      <c r="O66" s="239">
        <f>O65/O58</f>
        <v>0.625</v>
      </c>
    </row>
    <row r="67" spans="1:15" ht="15.75" thickTop="1" x14ac:dyDescent="0.25">
      <c r="A67" s="28" t="s">
        <v>93</v>
      </c>
      <c r="B67" s="213" t="s">
        <v>302</v>
      </c>
      <c r="C67" s="414">
        <f>C69+C71+C73+C75+C77</f>
        <v>0</v>
      </c>
      <c r="D67" s="427">
        <f>D69+D71+D73+D75+D77</f>
        <v>0</v>
      </c>
      <c r="E67" s="427">
        <f>E69+E71+E73+E75+E77</f>
        <v>0</v>
      </c>
      <c r="F67" s="427">
        <f t="shared" ref="F67:N67" si="32">F69+F71+F73+F75+F77</f>
        <v>0</v>
      </c>
      <c r="G67" s="427">
        <f t="shared" si="32"/>
        <v>0</v>
      </c>
      <c r="H67" s="427">
        <f t="shared" si="32"/>
        <v>0</v>
      </c>
      <c r="I67" s="427">
        <f t="shared" si="32"/>
        <v>0</v>
      </c>
      <c r="J67" s="427">
        <f t="shared" si="32"/>
        <v>0</v>
      </c>
      <c r="K67" s="427">
        <f t="shared" si="32"/>
        <v>0</v>
      </c>
      <c r="L67" s="427">
        <f t="shared" si="32"/>
        <v>0</v>
      </c>
      <c r="M67" s="427">
        <f t="shared" si="32"/>
        <v>0</v>
      </c>
      <c r="N67" s="428">
        <f t="shared" si="32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3">D67/D58</f>
        <v>#DIV/0!</v>
      </c>
      <c r="E68" s="332" t="e">
        <f t="shared" si="33"/>
        <v>#DIV/0!</v>
      </c>
      <c r="F68" s="332" t="e">
        <f t="shared" si="33"/>
        <v>#DIV/0!</v>
      </c>
      <c r="G68" s="332" t="e">
        <f t="shared" si="33"/>
        <v>#DIV/0!</v>
      </c>
      <c r="H68" s="332" t="e">
        <f t="shared" si="33"/>
        <v>#DIV/0!</v>
      </c>
      <c r="I68" s="332" t="e">
        <f t="shared" si="33"/>
        <v>#DIV/0!</v>
      </c>
      <c r="J68" s="332" t="e">
        <f t="shared" si="33"/>
        <v>#DIV/0!</v>
      </c>
      <c r="K68" s="332" t="e">
        <f t="shared" si="33"/>
        <v>#DIV/0!</v>
      </c>
      <c r="L68" s="332" t="e">
        <f t="shared" si="33"/>
        <v>#DIV/0!</v>
      </c>
      <c r="M68" s="332" t="e">
        <f t="shared" si="33"/>
        <v>#DIV/0!</v>
      </c>
      <c r="N68" s="449" t="e">
        <f t="shared" si="33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4">D69/D58</f>
        <v>#DIV/0!</v>
      </c>
      <c r="E70" s="330" t="e">
        <f t="shared" si="34"/>
        <v>#DIV/0!</v>
      </c>
      <c r="F70" s="330" t="e">
        <f t="shared" si="34"/>
        <v>#DIV/0!</v>
      </c>
      <c r="G70" s="330" t="e">
        <f t="shared" si="34"/>
        <v>#DIV/0!</v>
      </c>
      <c r="H70" s="330" t="e">
        <f t="shared" si="34"/>
        <v>#DIV/0!</v>
      </c>
      <c r="I70" s="330" t="e">
        <f t="shared" si="34"/>
        <v>#DIV/0!</v>
      </c>
      <c r="J70" s="330" t="e">
        <f t="shared" si="34"/>
        <v>#DIV/0!</v>
      </c>
      <c r="K70" s="330" t="e">
        <f t="shared" si="34"/>
        <v>#DIV/0!</v>
      </c>
      <c r="L70" s="330" t="e">
        <f t="shared" si="34"/>
        <v>#DIV/0!</v>
      </c>
      <c r="M70" s="330" t="e">
        <f t="shared" si="34"/>
        <v>#DIV/0!</v>
      </c>
      <c r="N70" s="323" t="e">
        <f t="shared" si="34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5">D71/D58</f>
        <v>#DIV/0!</v>
      </c>
      <c r="E72" s="330" t="e">
        <f t="shared" si="35"/>
        <v>#DIV/0!</v>
      </c>
      <c r="F72" s="330" t="e">
        <f t="shared" si="35"/>
        <v>#DIV/0!</v>
      </c>
      <c r="G72" s="330" t="e">
        <f t="shared" si="35"/>
        <v>#DIV/0!</v>
      </c>
      <c r="H72" s="330" t="e">
        <f t="shared" si="35"/>
        <v>#DIV/0!</v>
      </c>
      <c r="I72" s="330" t="e">
        <f t="shared" si="35"/>
        <v>#DIV/0!</v>
      </c>
      <c r="J72" s="330" t="e">
        <f t="shared" si="35"/>
        <v>#DIV/0!</v>
      </c>
      <c r="K72" s="330" t="e">
        <f t="shared" si="35"/>
        <v>#DIV/0!</v>
      </c>
      <c r="L72" s="330" t="e">
        <f t="shared" si="35"/>
        <v>#DIV/0!</v>
      </c>
      <c r="M72" s="330" t="e">
        <f t="shared" si="35"/>
        <v>#DIV/0!</v>
      </c>
      <c r="N72" s="323" t="e">
        <f t="shared" si="35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6">D73/D58</f>
        <v>#DIV/0!</v>
      </c>
      <c r="E74" s="330" t="e">
        <f t="shared" si="36"/>
        <v>#DIV/0!</v>
      </c>
      <c r="F74" s="330" t="e">
        <f t="shared" si="36"/>
        <v>#DIV/0!</v>
      </c>
      <c r="G74" s="330" t="e">
        <f t="shared" si="36"/>
        <v>#DIV/0!</v>
      </c>
      <c r="H74" s="330" t="e">
        <f t="shared" si="36"/>
        <v>#DIV/0!</v>
      </c>
      <c r="I74" s="330" t="e">
        <f t="shared" si="36"/>
        <v>#DIV/0!</v>
      </c>
      <c r="J74" s="330" t="e">
        <f t="shared" si="36"/>
        <v>#DIV/0!</v>
      </c>
      <c r="K74" s="330" t="e">
        <f t="shared" si="36"/>
        <v>#DIV/0!</v>
      </c>
      <c r="L74" s="330" t="e">
        <f t="shared" si="36"/>
        <v>#DIV/0!</v>
      </c>
      <c r="M74" s="330" t="e">
        <f t="shared" si="36"/>
        <v>#DIV/0!</v>
      </c>
      <c r="N74" s="323" t="e">
        <f t="shared" si="36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7">D75/D58</f>
        <v>#DIV/0!</v>
      </c>
      <c r="E76" s="330" t="e">
        <f t="shared" si="37"/>
        <v>#DIV/0!</v>
      </c>
      <c r="F76" s="330" t="e">
        <f t="shared" si="37"/>
        <v>#DIV/0!</v>
      </c>
      <c r="G76" s="330" t="e">
        <f t="shared" si="37"/>
        <v>#DIV/0!</v>
      </c>
      <c r="H76" s="330" t="e">
        <f t="shared" si="37"/>
        <v>#DIV/0!</v>
      </c>
      <c r="I76" s="330" t="e">
        <f t="shared" si="37"/>
        <v>#DIV/0!</v>
      </c>
      <c r="J76" s="330" t="e">
        <f t="shared" si="37"/>
        <v>#DIV/0!</v>
      </c>
      <c r="K76" s="330" t="e">
        <f t="shared" si="37"/>
        <v>#DIV/0!</v>
      </c>
      <c r="L76" s="330" t="e">
        <f t="shared" si="37"/>
        <v>#DIV/0!</v>
      </c>
      <c r="M76" s="330" t="e">
        <f t="shared" si="37"/>
        <v>#DIV/0!</v>
      </c>
      <c r="N76" s="323" t="e">
        <f t="shared" si="37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8">D77/D58</f>
        <v>#DIV/0!</v>
      </c>
      <c r="E78" s="330" t="e">
        <f t="shared" si="38"/>
        <v>#DIV/0!</v>
      </c>
      <c r="F78" s="330" t="e">
        <f t="shared" si="38"/>
        <v>#DIV/0!</v>
      </c>
      <c r="G78" s="330" t="e">
        <f t="shared" si="38"/>
        <v>#DIV/0!</v>
      </c>
      <c r="H78" s="330" t="e">
        <f t="shared" si="38"/>
        <v>#DIV/0!</v>
      </c>
      <c r="I78" s="330" t="e">
        <f t="shared" si="38"/>
        <v>#DIV/0!</v>
      </c>
      <c r="J78" s="330" t="e">
        <f t="shared" si="38"/>
        <v>#DIV/0!</v>
      </c>
      <c r="K78" s="330" t="e">
        <f t="shared" si="38"/>
        <v>#DIV/0!</v>
      </c>
      <c r="L78" s="330" t="e">
        <f t="shared" si="38"/>
        <v>#DIV/0!</v>
      </c>
      <c r="M78" s="330" t="e">
        <f t="shared" si="38"/>
        <v>#DIV/0!</v>
      </c>
      <c r="N78" s="323" t="e">
        <f t="shared" si="38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9">D79/D58</f>
        <v>#DIV/0!</v>
      </c>
      <c r="E80" s="330" t="e">
        <f t="shared" si="39"/>
        <v>#DIV/0!</v>
      </c>
      <c r="F80" s="330" t="e">
        <f t="shared" si="39"/>
        <v>#DIV/0!</v>
      </c>
      <c r="G80" s="330" t="e">
        <f t="shared" si="39"/>
        <v>#DIV/0!</v>
      </c>
      <c r="H80" s="330" t="e">
        <f t="shared" si="39"/>
        <v>#DIV/0!</v>
      </c>
      <c r="I80" s="330" t="e">
        <f t="shared" si="39"/>
        <v>#DIV/0!</v>
      </c>
      <c r="J80" s="330" t="e">
        <f t="shared" si="39"/>
        <v>#DIV/0!</v>
      </c>
      <c r="K80" s="330" t="e">
        <f t="shared" si="39"/>
        <v>#DIV/0!</v>
      </c>
      <c r="L80" s="330" t="e">
        <f t="shared" si="39"/>
        <v>#DIV/0!</v>
      </c>
      <c r="M80" s="330" t="e">
        <f t="shared" si="39"/>
        <v>#DIV/0!</v>
      </c>
      <c r="N80" s="323" t="e">
        <f t="shared" si="39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40">D81/D58</f>
        <v>#DIV/0!</v>
      </c>
      <c r="E82" s="330" t="e">
        <f t="shared" si="40"/>
        <v>#DIV/0!</v>
      </c>
      <c r="F82" s="330" t="e">
        <f t="shared" si="40"/>
        <v>#DIV/0!</v>
      </c>
      <c r="G82" s="330" t="e">
        <f t="shared" si="40"/>
        <v>#DIV/0!</v>
      </c>
      <c r="H82" s="330" t="e">
        <f t="shared" si="40"/>
        <v>#DIV/0!</v>
      </c>
      <c r="I82" s="330" t="e">
        <f t="shared" si="40"/>
        <v>#DIV/0!</v>
      </c>
      <c r="J82" s="330" t="e">
        <f t="shared" si="40"/>
        <v>#DIV/0!</v>
      </c>
      <c r="K82" s="330" t="e">
        <f t="shared" si="40"/>
        <v>#DIV/0!</v>
      </c>
      <c r="L82" s="330" t="e">
        <f t="shared" si="40"/>
        <v>#DIV/0!</v>
      </c>
      <c r="M82" s="330" t="e">
        <f t="shared" si="40"/>
        <v>#DIV/0!</v>
      </c>
      <c r="N82" s="323" t="e">
        <f t="shared" si="40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41">D83/D58</f>
        <v>#DIV/0!</v>
      </c>
      <c r="E84" s="330" t="e">
        <f t="shared" si="41"/>
        <v>#DIV/0!</v>
      </c>
      <c r="F84" s="330" t="e">
        <f t="shared" si="41"/>
        <v>#DIV/0!</v>
      </c>
      <c r="G84" s="330" t="e">
        <f t="shared" si="41"/>
        <v>#DIV/0!</v>
      </c>
      <c r="H84" s="330" t="e">
        <f t="shared" si="41"/>
        <v>#DIV/0!</v>
      </c>
      <c r="I84" s="330" t="e">
        <f t="shared" si="41"/>
        <v>#DIV/0!</v>
      </c>
      <c r="J84" s="330" t="e">
        <f t="shared" si="41"/>
        <v>#DIV/0!</v>
      </c>
      <c r="K84" s="330" t="e">
        <f t="shared" si="41"/>
        <v>#DIV/0!</v>
      </c>
      <c r="L84" s="330" t="e">
        <f t="shared" si="41"/>
        <v>#DIV/0!</v>
      </c>
      <c r="M84" s="330" t="e">
        <f t="shared" si="41"/>
        <v>#DIV/0!</v>
      </c>
      <c r="N84" s="323" t="e">
        <f t="shared" si="41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2">D85/D58</f>
        <v>#DIV/0!</v>
      </c>
      <c r="E86" s="330" t="e">
        <f t="shared" si="42"/>
        <v>#DIV/0!</v>
      </c>
      <c r="F86" s="330" t="e">
        <f t="shared" si="42"/>
        <v>#DIV/0!</v>
      </c>
      <c r="G86" s="330" t="e">
        <f t="shared" si="42"/>
        <v>#DIV/0!</v>
      </c>
      <c r="H86" s="330" t="e">
        <f t="shared" si="42"/>
        <v>#DIV/0!</v>
      </c>
      <c r="I86" s="330" t="e">
        <f t="shared" si="42"/>
        <v>#DIV/0!</v>
      </c>
      <c r="J86" s="330" t="e">
        <f t="shared" si="42"/>
        <v>#DIV/0!</v>
      </c>
      <c r="K86" s="330" t="e">
        <f t="shared" si="42"/>
        <v>#DIV/0!</v>
      </c>
      <c r="L86" s="330" t="e">
        <f t="shared" si="42"/>
        <v>#DIV/0!</v>
      </c>
      <c r="M86" s="330" t="e">
        <f t="shared" si="42"/>
        <v>#DIV/0!</v>
      </c>
      <c r="N86" s="323" t="e">
        <f t="shared" si="42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0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0</v>
      </c>
    </row>
    <row r="88" spans="1:15" x14ac:dyDescent="0.25">
      <c r="A88" s="28" t="s">
        <v>230</v>
      </c>
      <c r="B88" s="187" t="s">
        <v>80</v>
      </c>
      <c r="C88" s="390">
        <f>C87/C58</f>
        <v>0</v>
      </c>
      <c r="D88" s="330" t="e">
        <f t="shared" ref="D88:N88" si="43">D87/D58</f>
        <v>#DIV/0!</v>
      </c>
      <c r="E88" s="330" t="e">
        <f t="shared" si="43"/>
        <v>#DIV/0!</v>
      </c>
      <c r="F88" s="330" t="e">
        <f t="shared" si="43"/>
        <v>#DIV/0!</v>
      </c>
      <c r="G88" s="330" t="e">
        <f t="shared" si="43"/>
        <v>#DIV/0!</v>
      </c>
      <c r="H88" s="330" t="e">
        <f t="shared" si="43"/>
        <v>#DIV/0!</v>
      </c>
      <c r="I88" s="330" t="e">
        <f t="shared" si="43"/>
        <v>#DIV/0!</v>
      </c>
      <c r="J88" s="330" t="e">
        <f t="shared" si="43"/>
        <v>#DIV/0!</v>
      </c>
      <c r="K88" s="330" t="e">
        <f t="shared" si="43"/>
        <v>#DIV/0!</v>
      </c>
      <c r="L88" s="330" t="e">
        <f t="shared" si="43"/>
        <v>#DIV/0!</v>
      </c>
      <c r="M88" s="330" t="e">
        <f t="shared" si="43"/>
        <v>#DIV/0!</v>
      </c>
      <c r="N88" s="323" t="e">
        <f t="shared" si="43"/>
        <v>#DIV/0!</v>
      </c>
      <c r="O88" s="238">
        <f>O87/O58</f>
        <v>0</v>
      </c>
    </row>
    <row r="89" spans="1:15" ht="24.75" x14ac:dyDescent="0.25">
      <c r="A89" s="28" t="s">
        <v>231</v>
      </c>
      <c r="B89" s="206" t="s">
        <v>293</v>
      </c>
      <c r="C89" s="391">
        <v>1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1</v>
      </c>
    </row>
    <row r="90" spans="1:15" x14ac:dyDescent="0.25">
      <c r="A90" s="28" t="s">
        <v>233</v>
      </c>
      <c r="B90" s="187" t="s">
        <v>80</v>
      </c>
      <c r="C90" s="390">
        <f>C89/C58</f>
        <v>0.125</v>
      </c>
      <c r="D90" s="330" t="e">
        <f t="shared" ref="D90:N90" si="44">D89/D58</f>
        <v>#DIV/0!</v>
      </c>
      <c r="E90" s="330" t="e">
        <f t="shared" si="44"/>
        <v>#DIV/0!</v>
      </c>
      <c r="F90" s="330" t="e">
        <f t="shared" si="44"/>
        <v>#DIV/0!</v>
      </c>
      <c r="G90" s="330" t="e">
        <f t="shared" si="44"/>
        <v>#DIV/0!</v>
      </c>
      <c r="H90" s="330" t="e">
        <f t="shared" si="44"/>
        <v>#DIV/0!</v>
      </c>
      <c r="I90" s="330" t="e">
        <f t="shared" si="44"/>
        <v>#DIV/0!</v>
      </c>
      <c r="J90" s="330" t="e">
        <f t="shared" si="44"/>
        <v>#DIV/0!</v>
      </c>
      <c r="K90" s="330" t="e">
        <f t="shared" si="44"/>
        <v>#DIV/0!</v>
      </c>
      <c r="L90" s="330" t="e">
        <f t="shared" si="44"/>
        <v>#DIV/0!</v>
      </c>
      <c r="M90" s="330" t="e">
        <f t="shared" si="44"/>
        <v>#DIV/0!</v>
      </c>
      <c r="N90" s="323" t="e">
        <f t="shared" si="44"/>
        <v>#DIV/0!</v>
      </c>
      <c r="O90" s="238">
        <f>O89/O58</f>
        <v>0.125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5">D91/D58</f>
        <v>#DIV/0!</v>
      </c>
      <c r="E92" s="330" t="e">
        <f t="shared" si="45"/>
        <v>#DIV/0!</v>
      </c>
      <c r="F92" s="330" t="e">
        <f t="shared" si="45"/>
        <v>#DIV/0!</v>
      </c>
      <c r="G92" s="330" t="e">
        <f t="shared" si="45"/>
        <v>#DIV/0!</v>
      </c>
      <c r="H92" s="330" t="e">
        <f t="shared" si="45"/>
        <v>#DIV/0!</v>
      </c>
      <c r="I92" s="330" t="e">
        <f t="shared" si="45"/>
        <v>#DIV/0!</v>
      </c>
      <c r="J92" s="330" t="e">
        <f t="shared" si="45"/>
        <v>#DIV/0!</v>
      </c>
      <c r="K92" s="330" t="e">
        <f t="shared" si="45"/>
        <v>#DIV/0!</v>
      </c>
      <c r="L92" s="330" t="e">
        <f t="shared" si="45"/>
        <v>#DIV/0!</v>
      </c>
      <c r="M92" s="330" t="e">
        <f t="shared" si="45"/>
        <v>#DIV/0!</v>
      </c>
      <c r="N92" s="323" t="e">
        <f t="shared" si="45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6">D93/D58</f>
        <v>#DIV/0!</v>
      </c>
      <c r="E94" s="330" t="e">
        <f t="shared" si="46"/>
        <v>#DIV/0!</v>
      </c>
      <c r="F94" s="330" t="e">
        <f t="shared" si="46"/>
        <v>#DIV/0!</v>
      </c>
      <c r="G94" s="330" t="e">
        <f t="shared" si="46"/>
        <v>#DIV/0!</v>
      </c>
      <c r="H94" s="330" t="e">
        <f t="shared" si="46"/>
        <v>#DIV/0!</v>
      </c>
      <c r="I94" s="330" t="e">
        <f t="shared" si="46"/>
        <v>#DIV/0!</v>
      </c>
      <c r="J94" s="330" t="e">
        <f t="shared" si="46"/>
        <v>#DIV/0!</v>
      </c>
      <c r="K94" s="330" t="e">
        <f t="shared" si="46"/>
        <v>#DIV/0!</v>
      </c>
      <c r="L94" s="330" t="e">
        <f t="shared" si="46"/>
        <v>#DIV/0!</v>
      </c>
      <c r="M94" s="330" t="e">
        <f t="shared" si="46"/>
        <v>#DIV/0!</v>
      </c>
      <c r="N94" s="323" t="e">
        <f t="shared" si="46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2</v>
      </c>
      <c r="D95" s="327">
        <f>D58-D61-D79-D81-D83-D85-D87-D89-D91-D93</f>
        <v>0</v>
      </c>
      <c r="E95" s="327">
        <f>E58-E61-E79-E81-E83-E85-E87-E89-E91-E93</f>
        <v>0</v>
      </c>
      <c r="F95" s="327">
        <f t="shared" ref="F95:N95" si="47">F58-F61-F79-F81-F83-F85-F87-F89-F91-F93</f>
        <v>0</v>
      </c>
      <c r="G95" s="327">
        <f t="shared" si="47"/>
        <v>0</v>
      </c>
      <c r="H95" s="327">
        <f t="shared" si="47"/>
        <v>0</v>
      </c>
      <c r="I95" s="327">
        <f t="shared" si="47"/>
        <v>0</v>
      </c>
      <c r="J95" s="327">
        <f t="shared" si="47"/>
        <v>0</v>
      </c>
      <c r="K95" s="327">
        <f t="shared" si="47"/>
        <v>0</v>
      </c>
      <c r="L95" s="327">
        <f>L58-L61-L79-L81-L83-L85-L87-L89-L91-L93</f>
        <v>0</v>
      </c>
      <c r="M95" s="327">
        <f t="shared" si="47"/>
        <v>0</v>
      </c>
      <c r="N95" s="326">
        <f t="shared" si="47"/>
        <v>0</v>
      </c>
      <c r="O95" s="200">
        <f>SUM(C95:N95)</f>
        <v>2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0.25</v>
      </c>
      <c r="D96" s="430" t="e">
        <f t="shared" ref="D96:N96" si="48">D95/D58</f>
        <v>#DIV/0!</v>
      </c>
      <c r="E96" s="430" t="e">
        <f t="shared" si="48"/>
        <v>#DIV/0!</v>
      </c>
      <c r="F96" s="430" t="e">
        <f t="shared" si="48"/>
        <v>#DIV/0!</v>
      </c>
      <c r="G96" s="430" t="e">
        <f t="shared" si="48"/>
        <v>#DIV/0!</v>
      </c>
      <c r="H96" s="430" t="e">
        <f t="shared" si="48"/>
        <v>#DIV/0!</v>
      </c>
      <c r="I96" s="430" t="e">
        <f t="shared" si="48"/>
        <v>#DIV/0!</v>
      </c>
      <c r="J96" s="430" t="e">
        <f t="shared" si="48"/>
        <v>#DIV/0!</v>
      </c>
      <c r="K96" s="430" t="e">
        <f t="shared" si="48"/>
        <v>#DIV/0!</v>
      </c>
      <c r="L96" s="430" t="e">
        <f t="shared" si="48"/>
        <v>#DIV/0!</v>
      </c>
      <c r="M96" s="430" t="e">
        <f t="shared" si="48"/>
        <v>#DIV/0!</v>
      </c>
      <c r="N96" s="324" t="e">
        <f t="shared" si="48"/>
        <v>#DIV/0!</v>
      </c>
      <c r="O96" s="241">
        <f>O95/O58</f>
        <v>0.25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60</v>
      </c>
      <c r="D3" s="383">
        <v>66</v>
      </c>
      <c r="E3" s="6"/>
      <c r="F3" s="6"/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51</v>
      </c>
      <c r="D4" s="384">
        <v>55</v>
      </c>
      <c r="E4" s="180"/>
      <c r="F4" s="180"/>
      <c r="G4" s="180"/>
      <c r="H4" s="275"/>
      <c r="I4" s="275"/>
      <c r="J4" s="275"/>
      <c r="K4" s="275"/>
      <c r="L4" s="275"/>
      <c r="M4" s="275"/>
      <c r="N4" s="275"/>
      <c r="O4" s="329"/>
    </row>
    <row r="5" spans="1:15" x14ac:dyDescent="0.25">
      <c r="A5" s="13" t="s">
        <v>9</v>
      </c>
      <c r="B5" s="176" t="s">
        <v>15</v>
      </c>
      <c r="C5" s="178">
        <f>C4/C3</f>
        <v>0.85</v>
      </c>
      <c r="D5" s="385">
        <f>D4/D3</f>
        <v>0.83333333333333337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5</v>
      </c>
      <c r="D6" s="386">
        <v>6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8.3333333333333329E-2</v>
      </c>
      <c r="D7" s="385">
        <f>D6/D3</f>
        <v>9.0909090909090912E-2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12</v>
      </c>
      <c r="D8" s="386">
        <v>15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0.2</v>
      </c>
      <c r="D9" s="385">
        <f>D8/D3</f>
        <v>0.22727272727272727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37</v>
      </c>
      <c r="D10" s="386">
        <v>36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0.6166666666666667</v>
      </c>
      <c r="D11" s="385">
        <f>D10/D3</f>
        <v>0.54545454545454541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7</v>
      </c>
      <c r="D12" s="386">
        <v>9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0.11666666666666667</v>
      </c>
      <c r="D13" s="385">
        <f>D12/D3</f>
        <v>0.13636363636363635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7</v>
      </c>
      <c r="D14" s="386">
        <v>8</v>
      </c>
      <c r="E14" s="421"/>
      <c r="F14" s="421"/>
      <c r="G14" s="421"/>
      <c r="H14" s="421"/>
      <c r="I14" s="421"/>
      <c r="J14" s="421"/>
      <c r="K14" s="421"/>
      <c r="L14" s="421"/>
      <c r="M14" s="454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0.11666666666666667</v>
      </c>
      <c r="D15" s="385">
        <f>D14/D3</f>
        <v>0.12121212121212122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12</v>
      </c>
      <c r="D16" s="386">
        <v>13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0.2</v>
      </c>
      <c r="D17" s="385">
        <f>D16/D3</f>
        <v>0.19696969696969696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7</v>
      </c>
      <c r="D18" s="386">
        <v>7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0.11666666666666667</v>
      </c>
      <c r="D19" s="387">
        <f>D18/D3</f>
        <v>0.10606060606060606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316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15</v>
      </c>
      <c r="D22" s="9"/>
      <c r="E22" s="9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15</v>
      </c>
    </row>
    <row r="23" spans="1:15" x14ac:dyDescent="0.25">
      <c r="A23" s="10" t="s">
        <v>29</v>
      </c>
      <c r="B23" s="188" t="s">
        <v>44</v>
      </c>
      <c r="C23" s="389">
        <v>10</v>
      </c>
      <c r="D23" s="180"/>
      <c r="E23" s="180"/>
      <c r="F23" s="180"/>
      <c r="G23" s="275"/>
      <c r="H23" s="275"/>
      <c r="I23" s="275"/>
      <c r="J23" s="275"/>
      <c r="K23" s="275"/>
      <c r="L23" s="275"/>
      <c r="M23" s="275"/>
      <c r="N23" s="329"/>
      <c r="O23" s="188">
        <f>SUM(C23:N23)</f>
        <v>10</v>
      </c>
    </row>
    <row r="24" spans="1:15" x14ac:dyDescent="0.25">
      <c r="A24" s="10" t="s">
        <v>30</v>
      </c>
      <c r="B24" s="161" t="s">
        <v>69</v>
      </c>
      <c r="C24" s="390">
        <f>C23/C22</f>
        <v>0.66666666666666663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0.66666666666666663</v>
      </c>
    </row>
    <row r="25" spans="1:15" x14ac:dyDescent="0.25">
      <c r="A25" s="10" t="s">
        <v>31</v>
      </c>
      <c r="B25" s="82" t="s">
        <v>339</v>
      </c>
      <c r="C25" s="399">
        <v>6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6</v>
      </c>
    </row>
    <row r="26" spans="1:15" x14ac:dyDescent="0.25">
      <c r="A26" s="10" t="s">
        <v>32</v>
      </c>
      <c r="B26" s="161" t="s">
        <v>69</v>
      </c>
      <c r="C26" s="390">
        <f>C25/C22</f>
        <v>0.4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0.4</v>
      </c>
    </row>
    <row r="27" spans="1:15" x14ac:dyDescent="0.25">
      <c r="A27" s="10" t="s">
        <v>33</v>
      </c>
      <c r="B27" s="82" t="s">
        <v>287</v>
      </c>
      <c r="C27" s="399">
        <v>11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11</v>
      </c>
    </row>
    <row r="28" spans="1:15" x14ac:dyDescent="0.25">
      <c r="A28" s="10" t="s">
        <v>34</v>
      </c>
      <c r="B28" s="161" t="s">
        <v>69</v>
      </c>
      <c r="C28" s="390">
        <f>C27/C22</f>
        <v>0.73333333333333328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0.73333333333333328</v>
      </c>
    </row>
    <row r="29" spans="1:15" x14ac:dyDescent="0.25">
      <c r="A29" s="10" t="s">
        <v>35</v>
      </c>
      <c r="B29" s="82" t="s">
        <v>163</v>
      </c>
      <c r="C29" s="399">
        <v>1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1</v>
      </c>
    </row>
    <row r="30" spans="1:15" x14ac:dyDescent="0.25">
      <c r="A30" s="10" t="s">
        <v>36</v>
      </c>
      <c r="B30" s="161" t="s">
        <v>69</v>
      </c>
      <c r="C30" s="390">
        <f>C29/C22</f>
        <v>6.6666666666666666E-2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6.6666666666666666E-2</v>
      </c>
    </row>
    <row r="31" spans="1:15" x14ac:dyDescent="0.25">
      <c r="A31" s="10" t="s">
        <v>37</v>
      </c>
      <c r="B31" s="82" t="s">
        <v>132</v>
      </c>
      <c r="C31" s="386">
        <f>C22-C27</f>
        <v>4</v>
      </c>
      <c r="D31" s="421">
        <f>D22-D27</f>
        <v>0</v>
      </c>
      <c r="E31" s="421">
        <f>E22-E27</f>
        <v>0</v>
      </c>
      <c r="F31" s="421">
        <f t="shared" ref="F31:N31" si="12">F22-F27</f>
        <v>0</v>
      </c>
      <c r="G31" s="421">
        <f t="shared" si="12"/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>M22-M27</f>
        <v>0</v>
      </c>
      <c r="N31" s="421">
        <f t="shared" si="12"/>
        <v>0</v>
      </c>
      <c r="O31" s="82">
        <f>SUM(C31:N31)</f>
        <v>4</v>
      </c>
    </row>
    <row r="32" spans="1:15" x14ac:dyDescent="0.25">
      <c r="A32" s="10" t="s">
        <v>46</v>
      </c>
      <c r="B32" s="161" t="s">
        <v>69</v>
      </c>
      <c r="C32" s="390">
        <f>C31/C22</f>
        <v>0.26666666666666666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 t="shared" si="13"/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0.26666666666666666</v>
      </c>
    </row>
    <row r="33" spans="1:15" ht="24.75" x14ac:dyDescent="0.25">
      <c r="A33" s="10" t="s">
        <v>47</v>
      </c>
      <c r="B33" s="191" t="s">
        <v>67</v>
      </c>
      <c r="C33" s="399">
        <v>4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4</v>
      </c>
    </row>
    <row r="34" spans="1:15" x14ac:dyDescent="0.25">
      <c r="A34" s="10" t="s">
        <v>48</v>
      </c>
      <c r="B34" s="161" t="s">
        <v>69</v>
      </c>
      <c r="C34" s="390">
        <f>C33/C22</f>
        <v>0.26666666666666666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 t="shared" si="14"/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0.26666666666666666</v>
      </c>
    </row>
    <row r="35" spans="1:15" x14ac:dyDescent="0.25">
      <c r="A35" s="10" t="s">
        <v>49</v>
      </c>
      <c r="B35" s="82" t="s">
        <v>288</v>
      </c>
      <c r="C35" s="399">
        <v>1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1</v>
      </c>
    </row>
    <row r="36" spans="1:15" x14ac:dyDescent="0.25">
      <c r="A36" s="10" t="s">
        <v>50</v>
      </c>
      <c r="B36" s="192" t="s">
        <v>69</v>
      </c>
      <c r="C36" s="390">
        <f>C35/C22</f>
        <v>6.6666666666666666E-2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 t="shared" si="15"/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6.6666666666666666E-2</v>
      </c>
    </row>
    <row r="37" spans="1:15" x14ac:dyDescent="0.25">
      <c r="A37" s="10" t="s">
        <v>51</v>
      </c>
      <c r="B37" s="82" t="s">
        <v>289</v>
      </c>
      <c r="C37" s="391">
        <v>4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4</v>
      </c>
    </row>
    <row r="38" spans="1:15" x14ac:dyDescent="0.25">
      <c r="A38" s="10" t="s">
        <v>52</v>
      </c>
      <c r="B38" s="192" t="s">
        <v>69</v>
      </c>
      <c r="C38" s="412">
        <f>C37/C22</f>
        <v>0.26666666666666666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 t="shared" si="16"/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0.26666666666666666</v>
      </c>
    </row>
    <row r="39" spans="1:15" x14ac:dyDescent="0.25">
      <c r="A39" s="10" t="s">
        <v>53</v>
      </c>
      <c r="B39" s="210" t="s">
        <v>116</v>
      </c>
      <c r="C39" s="415">
        <v>0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0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0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 t="shared" si="17"/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93">
        <v>13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13</v>
      </c>
    </row>
    <row r="42" spans="1:15" ht="15.75" thickTop="1" x14ac:dyDescent="0.25">
      <c r="A42" s="10" t="s">
        <v>56</v>
      </c>
      <c r="B42" s="193" t="s">
        <v>164</v>
      </c>
      <c r="C42" s="394">
        <v>9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9</v>
      </c>
    </row>
    <row r="43" spans="1:15" x14ac:dyDescent="0.25">
      <c r="A43" s="10" t="s">
        <v>57</v>
      </c>
      <c r="B43" s="161" t="s">
        <v>69</v>
      </c>
      <c r="C43" s="390">
        <f>C42/C22</f>
        <v>0.6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 t="shared" si="18"/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0.6</v>
      </c>
    </row>
    <row r="44" spans="1:15" x14ac:dyDescent="0.25">
      <c r="A44" s="10" t="s">
        <v>58</v>
      </c>
      <c r="B44" s="82" t="s">
        <v>165</v>
      </c>
      <c r="C44" s="399">
        <v>1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1</v>
      </c>
    </row>
    <row r="45" spans="1:15" x14ac:dyDescent="0.25">
      <c r="A45" s="10" t="s">
        <v>59</v>
      </c>
      <c r="B45" s="161" t="s">
        <v>69</v>
      </c>
      <c r="C45" s="390">
        <f>C44/C22</f>
        <v>6.6666666666666666E-2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 t="shared" si="19"/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6.6666666666666666E-2</v>
      </c>
    </row>
    <row r="46" spans="1:15" x14ac:dyDescent="0.25">
      <c r="A46" s="10" t="s">
        <v>60</v>
      </c>
      <c r="B46" s="82" t="s">
        <v>166</v>
      </c>
      <c r="C46" s="399">
        <v>3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3</v>
      </c>
    </row>
    <row r="47" spans="1:15" x14ac:dyDescent="0.25">
      <c r="A47" s="10" t="s">
        <v>61</v>
      </c>
      <c r="B47" s="161" t="s">
        <v>69</v>
      </c>
      <c r="C47" s="390">
        <f>C46/C22</f>
        <v>0.2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 t="shared" si="20"/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0.2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f>C48/C22</f>
        <v>0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 t="shared" si="21"/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1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1</v>
      </c>
    </row>
    <row r="51" spans="1:15" x14ac:dyDescent="0.25">
      <c r="A51" s="10" t="s">
        <v>65</v>
      </c>
      <c r="B51" s="161" t="s">
        <v>69</v>
      </c>
      <c r="C51" s="390">
        <f>C50/C22</f>
        <v>6.6666666666666666E-2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 t="shared" si="22"/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6.6666666666666666E-2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 t="shared" si="23"/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30" t="e">
        <f t="shared" si="24"/>
        <v>#DIV/0!</v>
      </c>
      <c r="L55" s="430" t="e">
        <f t="shared" si="24"/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</v>
      </c>
    </row>
    <row r="56" spans="1:15" ht="20.100000000000001" customHeight="1" thickBot="1" x14ac:dyDescent="0.3">
      <c r="A56" s="20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353" t="s">
        <v>371</v>
      </c>
      <c r="E57" s="3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9</v>
      </c>
      <c r="D58" s="16"/>
      <c r="E58" s="16"/>
      <c r="F58" s="16"/>
      <c r="G58" s="278"/>
      <c r="H58" s="278"/>
      <c r="I58" s="278"/>
      <c r="J58" s="278"/>
      <c r="K58" s="278"/>
      <c r="L58" s="278"/>
      <c r="M58" s="278"/>
      <c r="N58" s="278"/>
      <c r="O58" s="25">
        <f>SUM(C58:N58)</f>
        <v>9</v>
      </c>
    </row>
    <row r="59" spans="1:15" x14ac:dyDescent="0.25">
      <c r="A59" s="28" t="s">
        <v>75</v>
      </c>
      <c r="B59" s="198" t="s">
        <v>297</v>
      </c>
      <c r="C59" s="389">
        <v>7</v>
      </c>
      <c r="D59" s="180"/>
      <c r="E59" s="180"/>
      <c r="F59" s="180"/>
      <c r="G59" s="275"/>
      <c r="H59" s="275"/>
      <c r="I59" s="275"/>
      <c r="J59" s="275"/>
      <c r="K59" s="275"/>
      <c r="L59" s="275"/>
      <c r="M59" s="275"/>
      <c r="N59" s="329"/>
      <c r="O59" s="26">
        <f>SUM(C59:N59)</f>
        <v>7</v>
      </c>
    </row>
    <row r="60" spans="1:15" x14ac:dyDescent="0.25">
      <c r="A60" s="28" t="s">
        <v>76</v>
      </c>
      <c r="B60" s="197" t="s">
        <v>80</v>
      </c>
      <c r="C60" s="390">
        <f>C59/C58</f>
        <v>0.77777777777777779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0.77777777777777779</v>
      </c>
    </row>
    <row r="61" spans="1:15" x14ac:dyDescent="0.25">
      <c r="A61" s="28" t="s">
        <v>87</v>
      </c>
      <c r="B61" s="199" t="s">
        <v>78</v>
      </c>
      <c r="C61" s="391">
        <v>6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6</v>
      </c>
    </row>
    <row r="62" spans="1:15" x14ac:dyDescent="0.25">
      <c r="A62" s="28" t="s">
        <v>88</v>
      </c>
      <c r="B62" s="197" t="s">
        <v>80</v>
      </c>
      <c r="C62" s="390">
        <f>C61/C58</f>
        <v>0.66666666666666663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0.66666666666666663</v>
      </c>
    </row>
    <row r="63" spans="1:15" x14ac:dyDescent="0.25">
      <c r="A63" s="28" t="s">
        <v>89</v>
      </c>
      <c r="B63" s="199" t="s">
        <v>300</v>
      </c>
      <c r="C63" s="391">
        <v>5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5</v>
      </c>
    </row>
    <row r="64" spans="1:15" x14ac:dyDescent="0.25">
      <c r="A64" s="28" t="s">
        <v>90</v>
      </c>
      <c r="B64" s="187" t="s">
        <v>80</v>
      </c>
      <c r="C64" s="390">
        <f>C63/C58</f>
        <v>0.55555555555555558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0.55555555555555558</v>
      </c>
    </row>
    <row r="65" spans="1:15" x14ac:dyDescent="0.25">
      <c r="A65" s="28" t="s">
        <v>91</v>
      </c>
      <c r="B65" s="199" t="s">
        <v>301</v>
      </c>
      <c r="C65" s="386">
        <f>C61-C67</f>
        <v>6</v>
      </c>
      <c r="D65" s="421">
        <f>D61-D67</f>
        <v>0</v>
      </c>
      <c r="E65" s="421">
        <f>E61-E67</f>
        <v>0</v>
      </c>
      <c r="F65" s="421">
        <f>F61-F67</f>
        <v>0</v>
      </c>
      <c r="G65" s="421">
        <f t="shared" ref="G65:N65" si="28">G61-G67</f>
        <v>0</v>
      </c>
      <c r="H65" s="421">
        <f t="shared" si="28"/>
        <v>0</v>
      </c>
      <c r="I65" s="421">
        <f t="shared" si="28"/>
        <v>0</v>
      </c>
      <c r="J65" s="421">
        <f t="shared" si="28"/>
        <v>0</v>
      </c>
      <c r="K65" s="421">
        <f t="shared" si="28"/>
        <v>0</v>
      </c>
      <c r="L65" s="421">
        <f t="shared" si="28"/>
        <v>0</v>
      </c>
      <c r="M65" s="421">
        <f t="shared" si="28"/>
        <v>0</v>
      </c>
      <c r="N65" s="326">
        <f t="shared" si="28"/>
        <v>0</v>
      </c>
      <c r="O65" s="200">
        <f>SUM(C65:N65)</f>
        <v>6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0.66666666666666663</v>
      </c>
      <c r="D66" s="448" t="e">
        <f>D65/D58</f>
        <v>#DIV/0!</v>
      </c>
      <c r="E66" s="448" t="e">
        <f t="shared" ref="E66:N66" si="29">E65/E58</f>
        <v>#DIV/0!</v>
      </c>
      <c r="F66" s="448" t="e">
        <f t="shared" si="29"/>
        <v>#DIV/0!</v>
      </c>
      <c r="G66" s="448" t="e">
        <f t="shared" si="29"/>
        <v>#DIV/0!</v>
      </c>
      <c r="H66" s="448" t="e">
        <f t="shared" si="29"/>
        <v>#DIV/0!</v>
      </c>
      <c r="I66" s="448" t="e">
        <f t="shared" si="29"/>
        <v>#DIV/0!</v>
      </c>
      <c r="J66" s="448" t="e">
        <f t="shared" si="29"/>
        <v>#DIV/0!</v>
      </c>
      <c r="K66" s="448" t="e">
        <f t="shared" si="29"/>
        <v>#DIV/0!</v>
      </c>
      <c r="L66" s="448" t="e">
        <f t="shared" si="29"/>
        <v>#DIV/0!</v>
      </c>
      <c r="M66" s="448" t="e">
        <f t="shared" si="29"/>
        <v>#DIV/0!</v>
      </c>
      <c r="N66" s="425" t="e">
        <f t="shared" si="29"/>
        <v>#DIV/0!</v>
      </c>
      <c r="O66" s="239">
        <f>O65/O58</f>
        <v>0.66666666666666663</v>
      </c>
    </row>
    <row r="67" spans="1:15" ht="15.75" thickTop="1" x14ac:dyDescent="0.25">
      <c r="A67" s="28" t="s">
        <v>93</v>
      </c>
      <c r="B67" s="213" t="s">
        <v>302</v>
      </c>
      <c r="C67" s="414">
        <f>C69+C71+C73+C75+C77</f>
        <v>0</v>
      </c>
      <c r="D67" s="427">
        <f>D69+D71+D73+D75+D77</f>
        <v>0</v>
      </c>
      <c r="E67" s="427">
        <f>E69+E71+E73+E75+E77</f>
        <v>0</v>
      </c>
      <c r="F67" s="427">
        <f t="shared" ref="F67:N67" si="30">F69+F71+F73+F75+F77</f>
        <v>0</v>
      </c>
      <c r="G67" s="427">
        <f t="shared" si="30"/>
        <v>0</v>
      </c>
      <c r="H67" s="427">
        <f t="shared" si="30"/>
        <v>0</v>
      </c>
      <c r="I67" s="427">
        <f t="shared" si="30"/>
        <v>0</v>
      </c>
      <c r="J67" s="427">
        <f t="shared" si="30"/>
        <v>0</v>
      </c>
      <c r="K67" s="427">
        <f t="shared" si="30"/>
        <v>0</v>
      </c>
      <c r="L67" s="427">
        <f t="shared" si="30"/>
        <v>0</v>
      </c>
      <c r="M67" s="427">
        <f t="shared" si="30"/>
        <v>0</v>
      </c>
      <c r="N67" s="428">
        <f t="shared" si="30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1">D67/D58</f>
        <v>#DIV/0!</v>
      </c>
      <c r="E68" s="332" t="e">
        <f t="shared" si="31"/>
        <v>#DIV/0!</v>
      </c>
      <c r="F68" s="332" t="e">
        <f t="shared" si="31"/>
        <v>#DIV/0!</v>
      </c>
      <c r="G68" s="332" t="e">
        <f t="shared" si="31"/>
        <v>#DIV/0!</v>
      </c>
      <c r="H68" s="332" t="e">
        <f t="shared" si="31"/>
        <v>#DIV/0!</v>
      </c>
      <c r="I68" s="332" t="e">
        <f t="shared" si="31"/>
        <v>#DIV/0!</v>
      </c>
      <c r="J68" s="332" t="e">
        <f t="shared" si="31"/>
        <v>#DIV/0!</v>
      </c>
      <c r="K68" s="332" t="e">
        <f t="shared" si="31"/>
        <v>#DIV/0!</v>
      </c>
      <c r="L68" s="332" t="e">
        <f t="shared" si="31"/>
        <v>#DIV/0!</v>
      </c>
      <c r="M68" s="332" t="e">
        <f t="shared" si="31"/>
        <v>#DIV/0!</v>
      </c>
      <c r="N68" s="449" t="e">
        <f t="shared" si="31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2">D69/D58</f>
        <v>#DIV/0!</v>
      </c>
      <c r="E70" s="330" t="e">
        <f t="shared" si="32"/>
        <v>#DIV/0!</v>
      </c>
      <c r="F70" s="330" t="e">
        <f t="shared" si="32"/>
        <v>#DIV/0!</v>
      </c>
      <c r="G70" s="330" t="e">
        <f t="shared" si="32"/>
        <v>#DIV/0!</v>
      </c>
      <c r="H70" s="330" t="e">
        <f t="shared" si="32"/>
        <v>#DIV/0!</v>
      </c>
      <c r="I70" s="330" t="e">
        <f t="shared" si="32"/>
        <v>#DIV/0!</v>
      </c>
      <c r="J70" s="330" t="e">
        <f t="shared" si="32"/>
        <v>#DIV/0!</v>
      </c>
      <c r="K70" s="330" t="e">
        <f t="shared" si="32"/>
        <v>#DIV/0!</v>
      </c>
      <c r="L70" s="330" t="e">
        <f t="shared" si="32"/>
        <v>#DIV/0!</v>
      </c>
      <c r="M70" s="330" t="e">
        <f t="shared" si="32"/>
        <v>#DIV/0!</v>
      </c>
      <c r="N70" s="323" t="e">
        <f t="shared" si="32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3">D71/D58</f>
        <v>#DIV/0!</v>
      </c>
      <c r="E72" s="330" t="e">
        <f t="shared" si="33"/>
        <v>#DIV/0!</v>
      </c>
      <c r="F72" s="330" t="e">
        <f t="shared" si="33"/>
        <v>#DIV/0!</v>
      </c>
      <c r="G72" s="330" t="e">
        <f t="shared" si="33"/>
        <v>#DIV/0!</v>
      </c>
      <c r="H72" s="330" t="e">
        <f t="shared" si="33"/>
        <v>#DIV/0!</v>
      </c>
      <c r="I72" s="330" t="e">
        <f t="shared" si="33"/>
        <v>#DIV/0!</v>
      </c>
      <c r="J72" s="330" t="e">
        <f t="shared" si="33"/>
        <v>#DIV/0!</v>
      </c>
      <c r="K72" s="330" t="e">
        <f t="shared" si="33"/>
        <v>#DIV/0!</v>
      </c>
      <c r="L72" s="330" t="e">
        <f t="shared" si="33"/>
        <v>#DIV/0!</v>
      </c>
      <c r="M72" s="330" t="e">
        <f t="shared" si="33"/>
        <v>#DIV/0!</v>
      </c>
      <c r="N72" s="323" t="e">
        <f t="shared" si="33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4">D73/D58</f>
        <v>#DIV/0!</v>
      </c>
      <c r="E74" s="330" t="e">
        <f t="shared" si="34"/>
        <v>#DIV/0!</v>
      </c>
      <c r="F74" s="330" t="e">
        <f t="shared" si="34"/>
        <v>#DIV/0!</v>
      </c>
      <c r="G74" s="330" t="e">
        <f t="shared" si="34"/>
        <v>#DIV/0!</v>
      </c>
      <c r="H74" s="330" t="e">
        <f t="shared" si="34"/>
        <v>#DIV/0!</v>
      </c>
      <c r="I74" s="330" t="e">
        <f t="shared" si="34"/>
        <v>#DIV/0!</v>
      </c>
      <c r="J74" s="330" t="e">
        <f t="shared" si="34"/>
        <v>#DIV/0!</v>
      </c>
      <c r="K74" s="330" t="e">
        <f t="shared" si="34"/>
        <v>#DIV/0!</v>
      </c>
      <c r="L74" s="330" t="e">
        <f t="shared" si="34"/>
        <v>#DIV/0!</v>
      </c>
      <c r="M74" s="330" t="e">
        <f t="shared" si="34"/>
        <v>#DIV/0!</v>
      </c>
      <c r="N74" s="323" t="e">
        <f t="shared" si="34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5">D75/D58</f>
        <v>#DIV/0!</v>
      </c>
      <c r="E76" s="330" t="e">
        <f t="shared" si="35"/>
        <v>#DIV/0!</v>
      </c>
      <c r="F76" s="330" t="e">
        <f t="shared" si="35"/>
        <v>#DIV/0!</v>
      </c>
      <c r="G76" s="330" t="e">
        <f t="shared" si="35"/>
        <v>#DIV/0!</v>
      </c>
      <c r="H76" s="330" t="e">
        <f t="shared" si="35"/>
        <v>#DIV/0!</v>
      </c>
      <c r="I76" s="330" t="e">
        <f t="shared" si="35"/>
        <v>#DIV/0!</v>
      </c>
      <c r="J76" s="330" t="e">
        <f t="shared" si="35"/>
        <v>#DIV/0!</v>
      </c>
      <c r="K76" s="330" t="e">
        <f t="shared" si="35"/>
        <v>#DIV/0!</v>
      </c>
      <c r="L76" s="330" t="e">
        <f t="shared" si="35"/>
        <v>#DIV/0!</v>
      </c>
      <c r="M76" s="330" t="e">
        <f t="shared" si="35"/>
        <v>#DIV/0!</v>
      </c>
      <c r="N76" s="323" t="e">
        <f t="shared" si="35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6">D77/D58</f>
        <v>#DIV/0!</v>
      </c>
      <c r="E78" s="330" t="e">
        <f t="shared" si="36"/>
        <v>#DIV/0!</v>
      </c>
      <c r="F78" s="330" t="e">
        <f t="shared" si="36"/>
        <v>#DIV/0!</v>
      </c>
      <c r="G78" s="330" t="e">
        <f t="shared" si="36"/>
        <v>#DIV/0!</v>
      </c>
      <c r="H78" s="330" t="e">
        <f t="shared" si="36"/>
        <v>#DIV/0!</v>
      </c>
      <c r="I78" s="330" t="e">
        <f t="shared" si="36"/>
        <v>#DIV/0!</v>
      </c>
      <c r="J78" s="330" t="e">
        <f t="shared" si="36"/>
        <v>#DIV/0!</v>
      </c>
      <c r="K78" s="330" t="e">
        <f t="shared" si="36"/>
        <v>#DIV/0!</v>
      </c>
      <c r="L78" s="330" t="e">
        <f t="shared" si="36"/>
        <v>#DIV/0!</v>
      </c>
      <c r="M78" s="330" t="e">
        <f t="shared" si="36"/>
        <v>#DIV/0!</v>
      </c>
      <c r="N78" s="323" t="e">
        <f t="shared" si="36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7">D79/D58</f>
        <v>#DIV/0!</v>
      </c>
      <c r="E80" s="330" t="e">
        <f t="shared" si="37"/>
        <v>#DIV/0!</v>
      </c>
      <c r="F80" s="330" t="e">
        <f t="shared" si="37"/>
        <v>#DIV/0!</v>
      </c>
      <c r="G80" s="330" t="e">
        <f t="shared" si="37"/>
        <v>#DIV/0!</v>
      </c>
      <c r="H80" s="330" t="e">
        <f t="shared" si="37"/>
        <v>#DIV/0!</v>
      </c>
      <c r="I80" s="330" t="e">
        <f t="shared" si="37"/>
        <v>#DIV/0!</v>
      </c>
      <c r="J80" s="330" t="e">
        <f t="shared" si="37"/>
        <v>#DIV/0!</v>
      </c>
      <c r="K80" s="330" t="e">
        <f t="shared" si="37"/>
        <v>#DIV/0!</v>
      </c>
      <c r="L80" s="330" t="e">
        <f t="shared" si="37"/>
        <v>#DIV/0!</v>
      </c>
      <c r="M80" s="330" t="e">
        <f t="shared" si="37"/>
        <v>#DIV/0!</v>
      </c>
      <c r="N80" s="323" t="e">
        <f t="shared" si="37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8">D81/D58</f>
        <v>#DIV/0!</v>
      </c>
      <c r="E82" s="330" t="e">
        <f t="shared" si="38"/>
        <v>#DIV/0!</v>
      </c>
      <c r="F82" s="330" t="e">
        <f t="shared" si="38"/>
        <v>#DIV/0!</v>
      </c>
      <c r="G82" s="330" t="e">
        <f t="shared" si="38"/>
        <v>#DIV/0!</v>
      </c>
      <c r="H82" s="330" t="e">
        <f t="shared" si="38"/>
        <v>#DIV/0!</v>
      </c>
      <c r="I82" s="330" t="e">
        <f t="shared" si="38"/>
        <v>#DIV/0!</v>
      </c>
      <c r="J82" s="330" t="e">
        <f t="shared" si="38"/>
        <v>#DIV/0!</v>
      </c>
      <c r="K82" s="330" t="e">
        <f t="shared" si="38"/>
        <v>#DIV/0!</v>
      </c>
      <c r="L82" s="330" t="e">
        <f t="shared" si="38"/>
        <v>#DIV/0!</v>
      </c>
      <c r="M82" s="330" t="e">
        <f t="shared" si="38"/>
        <v>#DIV/0!</v>
      </c>
      <c r="N82" s="323" t="e">
        <f t="shared" si="38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39">D83/D58</f>
        <v>#DIV/0!</v>
      </c>
      <c r="E84" s="330" t="e">
        <f t="shared" si="39"/>
        <v>#DIV/0!</v>
      </c>
      <c r="F84" s="330" t="e">
        <f t="shared" si="39"/>
        <v>#DIV/0!</v>
      </c>
      <c r="G84" s="330" t="e">
        <f t="shared" si="39"/>
        <v>#DIV/0!</v>
      </c>
      <c r="H84" s="330" t="e">
        <f t="shared" si="39"/>
        <v>#DIV/0!</v>
      </c>
      <c r="I84" s="330" t="e">
        <f t="shared" si="39"/>
        <v>#DIV/0!</v>
      </c>
      <c r="J84" s="330" t="e">
        <f t="shared" si="39"/>
        <v>#DIV/0!</v>
      </c>
      <c r="K84" s="330" t="e">
        <f t="shared" si="39"/>
        <v>#DIV/0!</v>
      </c>
      <c r="L84" s="330" t="e">
        <f t="shared" si="39"/>
        <v>#DIV/0!</v>
      </c>
      <c r="M84" s="330" t="e">
        <f t="shared" si="39"/>
        <v>#DIV/0!</v>
      </c>
      <c r="N84" s="323" t="e">
        <f t="shared" si="39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0">D85/D58</f>
        <v>#DIV/0!</v>
      </c>
      <c r="E86" s="330" t="e">
        <f t="shared" si="40"/>
        <v>#DIV/0!</v>
      </c>
      <c r="F86" s="330" t="e">
        <f t="shared" si="40"/>
        <v>#DIV/0!</v>
      </c>
      <c r="G86" s="330" t="e">
        <f t="shared" si="40"/>
        <v>#DIV/0!</v>
      </c>
      <c r="H86" s="330" t="e">
        <f t="shared" si="40"/>
        <v>#DIV/0!</v>
      </c>
      <c r="I86" s="330" t="e">
        <f t="shared" si="40"/>
        <v>#DIV/0!</v>
      </c>
      <c r="J86" s="330" t="e">
        <f t="shared" si="40"/>
        <v>#DIV/0!</v>
      </c>
      <c r="K86" s="330" t="e">
        <f t="shared" si="40"/>
        <v>#DIV/0!</v>
      </c>
      <c r="L86" s="330" t="e">
        <f t="shared" si="40"/>
        <v>#DIV/0!</v>
      </c>
      <c r="M86" s="330" t="e">
        <f t="shared" si="40"/>
        <v>#DIV/0!</v>
      </c>
      <c r="N86" s="323" t="e">
        <f t="shared" si="40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2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2</v>
      </c>
    </row>
    <row r="88" spans="1:15" x14ac:dyDescent="0.25">
      <c r="A88" s="28" t="s">
        <v>230</v>
      </c>
      <c r="B88" s="187" t="s">
        <v>80</v>
      </c>
      <c r="C88" s="390">
        <f>C87/C58</f>
        <v>0.22222222222222221</v>
      </c>
      <c r="D88" s="330" t="e">
        <f t="shared" ref="D88:N88" si="41">D87/D58</f>
        <v>#DIV/0!</v>
      </c>
      <c r="E88" s="330" t="e">
        <f t="shared" si="41"/>
        <v>#DIV/0!</v>
      </c>
      <c r="F88" s="330" t="e">
        <f t="shared" si="41"/>
        <v>#DIV/0!</v>
      </c>
      <c r="G88" s="330" t="e">
        <f t="shared" si="41"/>
        <v>#DIV/0!</v>
      </c>
      <c r="H88" s="330" t="e">
        <f t="shared" si="41"/>
        <v>#DIV/0!</v>
      </c>
      <c r="I88" s="330" t="e">
        <f t="shared" si="41"/>
        <v>#DIV/0!</v>
      </c>
      <c r="J88" s="330" t="e">
        <f t="shared" si="41"/>
        <v>#DIV/0!</v>
      </c>
      <c r="K88" s="330" t="e">
        <f t="shared" si="41"/>
        <v>#DIV/0!</v>
      </c>
      <c r="L88" s="330" t="e">
        <f t="shared" si="41"/>
        <v>#DIV/0!</v>
      </c>
      <c r="M88" s="330" t="e">
        <f t="shared" si="41"/>
        <v>#DIV/0!</v>
      </c>
      <c r="N88" s="323" t="e">
        <f t="shared" si="41"/>
        <v>#DIV/0!</v>
      </c>
      <c r="O88" s="238">
        <f>O87/O58</f>
        <v>0.22222222222222221</v>
      </c>
    </row>
    <row r="89" spans="1:15" ht="24.75" x14ac:dyDescent="0.25">
      <c r="A89" s="28" t="s">
        <v>231</v>
      </c>
      <c r="B89" s="206" t="s">
        <v>293</v>
      </c>
      <c r="C89" s="391">
        <v>1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1</v>
      </c>
    </row>
    <row r="90" spans="1:15" x14ac:dyDescent="0.25">
      <c r="A90" s="28" t="s">
        <v>233</v>
      </c>
      <c r="B90" s="187" t="s">
        <v>80</v>
      </c>
      <c r="C90" s="390">
        <f>C89/C58</f>
        <v>0.1111111111111111</v>
      </c>
      <c r="D90" s="330" t="e">
        <f t="shared" ref="D90:N90" si="42">D89/D58</f>
        <v>#DIV/0!</v>
      </c>
      <c r="E90" s="330" t="e">
        <f t="shared" si="42"/>
        <v>#DIV/0!</v>
      </c>
      <c r="F90" s="330" t="e">
        <f t="shared" si="42"/>
        <v>#DIV/0!</v>
      </c>
      <c r="G90" s="330" t="e">
        <f t="shared" si="42"/>
        <v>#DIV/0!</v>
      </c>
      <c r="H90" s="330" t="e">
        <f t="shared" si="42"/>
        <v>#DIV/0!</v>
      </c>
      <c r="I90" s="330" t="e">
        <f t="shared" si="42"/>
        <v>#DIV/0!</v>
      </c>
      <c r="J90" s="330" t="e">
        <f t="shared" si="42"/>
        <v>#DIV/0!</v>
      </c>
      <c r="K90" s="330" t="e">
        <f t="shared" si="42"/>
        <v>#DIV/0!</v>
      </c>
      <c r="L90" s="330" t="e">
        <f t="shared" si="42"/>
        <v>#DIV/0!</v>
      </c>
      <c r="M90" s="330" t="e">
        <f t="shared" si="42"/>
        <v>#DIV/0!</v>
      </c>
      <c r="N90" s="323" t="e">
        <f t="shared" si="42"/>
        <v>#DIV/0!</v>
      </c>
      <c r="O90" s="238">
        <f>O89/O58</f>
        <v>0.1111111111111111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3">D91/D58</f>
        <v>#DIV/0!</v>
      </c>
      <c r="E92" s="330" t="e">
        <f t="shared" si="43"/>
        <v>#DIV/0!</v>
      </c>
      <c r="F92" s="330" t="e">
        <f t="shared" si="43"/>
        <v>#DIV/0!</v>
      </c>
      <c r="G92" s="330" t="e">
        <f t="shared" si="43"/>
        <v>#DIV/0!</v>
      </c>
      <c r="H92" s="330" t="e">
        <f t="shared" si="43"/>
        <v>#DIV/0!</v>
      </c>
      <c r="I92" s="330" t="e">
        <f t="shared" si="43"/>
        <v>#DIV/0!</v>
      </c>
      <c r="J92" s="330" t="e">
        <f t="shared" si="43"/>
        <v>#DIV/0!</v>
      </c>
      <c r="K92" s="330" t="e">
        <f t="shared" si="43"/>
        <v>#DIV/0!</v>
      </c>
      <c r="L92" s="330" t="e">
        <f t="shared" si="43"/>
        <v>#DIV/0!</v>
      </c>
      <c r="M92" s="330" t="e">
        <f t="shared" si="43"/>
        <v>#DIV/0!</v>
      </c>
      <c r="N92" s="323" t="e">
        <f t="shared" si="43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4">D93/D58</f>
        <v>#DIV/0!</v>
      </c>
      <c r="E94" s="330" t="e">
        <f t="shared" si="44"/>
        <v>#DIV/0!</v>
      </c>
      <c r="F94" s="330" t="e">
        <f t="shared" si="44"/>
        <v>#DIV/0!</v>
      </c>
      <c r="G94" s="330" t="e">
        <f t="shared" si="44"/>
        <v>#DIV/0!</v>
      </c>
      <c r="H94" s="330" t="e">
        <f t="shared" si="44"/>
        <v>#DIV/0!</v>
      </c>
      <c r="I94" s="330" t="e">
        <f t="shared" si="44"/>
        <v>#DIV/0!</v>
      </c>
      <c r="J94" s="330" t="e">
        <f t="shared" si="44"/>
        <v>#DIV/0!</v>
      </c>
      <c r="K94" s="330" t="e">
        <f t="shared" si="44"/>
        <v>#DIV/0!</v>
      </c>
      <c r="L94" s="330" t="e">
        <f t="shared" si="44"/>
        <v>#DIV/0!</v>
      </c>
      <c r="M94" s="330" t="e">
        <f t="shared" si="44"/>
        <v>#DIV/0!</v>
      </c>
      <c r="N94" s="323" t="e">
        <f t="shared" si="44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0</v>
      </c>
      <c r="D95" s="327">
        <f>D58-D61-D79-D81-D83-D85-D87-D89-D91-D93</f>
        <v>0</v>
      </c>
      <c r="E95" s="327">
        <f>E58-E61-E79-E81-E83-E85-E87-E89-E91-E93</f>
        <v>0</v>
      </c>
      <c r="F95" s="327">
        <f>F58-F61-F79-F81-F83-F85-F87-F89-F91-F93</f>
        <v>0</v>
      </c>
      <c r="G95" s="327">
        <f t="shared" ref="G95:N95" si="45">G58-G61-G79-G81-G83-G85-G87-G89-G91-G93</f>
        <v>0</v>
      </c>
      <c r="H95" s="327">
        <f t="shared" si="45"/>
        <v>0</v>
      </c>
      <c r="I95" s="327">
        <f t="shared" si="45"/>
        <v>0</v>
      </c>
      <c r="J95" s="327">
        <f t="shared" si="45"/>
        <v>0</v>
      </c>
      <c r="K95" s="327">
        <f t="shared" si="45"/>
        <v>0</v>
      </c>
      <c r="L95" s="327">
        <f t="shared" si="45"/>
        <v>0</v>
      </c>
      <c r="M95" s="327">
        <f t="shared" si="45"/>
        <v>0</v>
      </c>
      <c r="N95" s="326">
        <f t="shared" si="45"/>
        <v>0</v>
      </c>
      <c r="O95" s="200">
        <f>SUM(C95:N95)</f>
        <v>0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</v>
      </c>
      <c r="D96" s="430" t="e">
        <f t="shared" ref="D96:N96" si="46">D95/D58</f>
        <v>#DIV/0!</v>
      </c>
      <c r="E96" s="430" t="e">
        <f t="shared" si="46"/>
        <v>#DIV/0!</v>
      </c>
      <c r="F96" s="430" t="e">
        <f t="shared" si="46"/>
        <v>#DIV/0!</v>
      </c>
      <c r="G96" s="430" t="e">
        <f t="shared" si="46"/>
        <v>#DIV/0!</v>
      </c>
      <c r="H96" s="430" t="e">
        <f t="shared" si="46"/>
        <v>#DIV/0!</v>
      </c>
      <c r="I96" s="430" t="e">
        <f t="shared" si="46"/>
        <v>#DIV/0!</v>
      </c>
      <c r="J96" s="430" t="e">
        <f t="shared" si="46"/>
        <v>#DIV/0!</v>
      </c>
      <c r="K96" s="430" t="e">
        <f t="shared" si="46"/>
        <v>#DIV/0!</v>
      </c>
      <c r="L96" s="430" t="e">
        <f t="shared" si="46"/>
        <v>#DIV/0!</v>
      </c>
      <c r="M96" s="430" t="e">
        <f t="shared" si="46"/>
        <v>#DIV/0!</v>
      </c>
      <c r="N96" s="324" t="e">
        <f t="shared" si="46"/>
        <v>#DIV/0!</v>
      </c>
      <c r="O96" s="241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381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12</v>
      </c>
      <c r="D3" s="383">
        <v>14</v>
      </c>
      <c r="E3" s="6"/>
      <c r="F3" s="6"/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11</v>
      </c>
      <c r="D4" s="384">
        <v>13</v>
      </c>
      <c r="E4" s="180"/>
      <c r="F4" s="180"/>
      <c r="G4" s="180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6" t="s">
        <v>15</v>
      </c>
      <c r="C5" s="178">
        <f>C4/C3</f>
        <v>0.91666666666666663</v>
      </c>
      <c r="D5" s="385">
        <f>D4/D3</f>
        <v>0.9285714285714286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0</v>
      </c>
      <c r="D6" s="386">
        <v>1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0</v>
      </c>
      <c r="D7" s="385">
        <f>D6/D3</f>
        <v>7.1428571428571425E-2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3</v>
      </c>
      <c r="D8" s="386">
        <v>4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0.25</v>
      </c>
      <c r="D9" s="385">
        <f>D8/D3</f>
        <v>0.2857142857142857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5</v>
      </c>
      <c r="D10" s="386">
        <v>6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0.41666666666666669</v>
      </c>
      <c r="D11" s="385">
        <f>D10/D3</f>
        <v>0.42857142857142855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0</v>
      </c>
      <c r="D12" s="386">
        <v>0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0</v>
      </c>
      <c r="D13" s="385">
        <f>D12/D3</f>
        <v>0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3</v>
      </c>
      <c r="D14" s="386">
        <v>2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0.25</v>
      </c>
      <c r="D15" s="385">
        <f>D14/D3</f>
        <v>0.14285714285714285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2</v>
      </c>
      <c r="D16" s="386">
        <v>2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0.16666666666666666</v>
      </c>
      <c r="D17" s="385">
        <f>D16/D3</f>
        <v>0.14285714285714285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0</v>
      </c>
      <c r="D18" s="386">
        <v>1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</v>
      </c>
      <c r="D19" s="387">
        <f>D18/D3</f>
        <v>7.1428571428571425E-2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318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3</v>
      </c>
      <c r="D22" s="9"/>
      <c r="E22" s="9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3</v>
      </c>
    </row>
    <row r="23" spans="1:15" x14ac:dyDescent="0.25">
      <c r="A23" s="10" t="s">
        <v>29</v>
      </c>
      <c r="B23" s="188" t="s">
        <v>44</v>
      </c>
      <c r="C23" s="389">
        <v>0</v>
      </c>
      <c r="D23" s="180"/>
      <c r="E23" s="180"/>
      <c r="F23" s="180"/>
      <c r="G23" s="275"/>
      <c r="H23" s="275"/>
      <c r="I23" s="275"/>
      <c r="J23" s="275"/>
      <c r="K23" s="275"/>
      <c r="L23" s="275"/>
      <c r="M23" s="275"/>
      <c r="N23" s="310"/>
      <c r="O23" s="188">
        <f>SUM(C23:N23)</f>
        <v>0</v>
      </c>
    </row>
    <row r="24" spans="1:15" x14ac:dyDescent="0.25">
      <c r="A24" s="10" t="s">
        <v>30</v>
      </c>
      <c r="B24" s="161" t="s">
        <v>69</v>
      </c>
      <c r="C24" s="390">
        <f>C23/C22</f>
        <v>0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</v>
      </c>
    </row>
    <row r="25" spans="1:15" x14ac:dyDescent="0.25">
      <c r="A25" s="10" t="s">
        <v>31</v>
      </c>
      <c r="B25" s="82" t="s">
        <v>339</v>
      </c>
      <c r="C25" s="399">
        <v>2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2</v>
      </c>
    </row>
    <row r="26" spans="1:15" x14ac:dyDescent="0.25">
      <c r="A26" s="10" t="s">
        <v>32</v>
      </c>
      <c r="B26" s="161" t="s">
        <v>69</v>
      </c>
      <c r="C26" s="390">
        <f>C25/C22</f>
        <v>0.66666666666666663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0.66666666666666663</v>
      </c>
    </row>
    <row r="27" spans="1:15" x14ac:dyDescent="0.25">
      <c r="A27" s="10" t="s">
        <v>33</v>
      </c>
      <c r="B27" s="82" t="s">
        <v>287</v>
      </c>
      <c r="C27" s="399">
        <v>3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3</v>
      </c>
    </row>
    <row r="28" spans="1:15" x14ac:dyDescent="0.25">
      <c r="A28" s="10" t="s">
        <v>34</v>
      </c>
      <c r="B28" s="161" t="s">
        <v>69</v>
      </c>
      <c r="C28" s="390">
        <f>C27/C22</f>
        <v>1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1</v>
      </c>
    </row>
    <row r="29" spans="1:15" x14ac:dyDescent="0.25">
      <c r="A29" s="10" t="s">
        <v>35</v>
      </c>
      <c r="B29" s="82" t="s">
        <v>163</v>
      </c>
      <c r="C29" s="399">
        <v>1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1</v>
      </c>
    </row>
    <row r="30" spans="1:15" x14ac:dyDescent="0.25">
      <c r="A30" s="10" t="s">
        <v>36</v>
      </c>
      <c r="B30" s="161" t="s">
        <v>69</v>
      </c>
      <c r="C30" s="390">
        <f>C29/C22</f>
        <v>0.33333333333333331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0.33333333333333331</v>
      </c>
    </row>
    <row r="31" spans="1:15" x14ac:dyDescent="0.25">
      <c r="A31" s="10" t="s">
        <v>37</v>
      </c>
      <c r="B31" s="82" t="s">
        <v>132</v>
      </c>
      <c r="C31" s="386">
        <f>C22-C27</f>
        <v>0</v>
      </c>
      <c r="D31" s="421">
        <f>D22-D27</f>
        <v>0</v>
      </c>
      <c r="E31" s="421">
        <f>E22-E27</f>
        <v>0</v>
      </c>
      <c r="F31" s="421">
        <f t="shared" ref="F31:N31" si="12">F22-F27</f>
        <v>0</v>
      </c>
      <c r="G31" s="421">
        <f t="shared" si="12"/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 t="shared" si="12"/>
        <v>0</v>
      </c>
      <c r="N31" s="421">
        <f t="shared" si="12"/>
        <v>0</v>
      </c>
      <c r="O31" s="82">
        <f>SUM(C31:N31)</f>
        <v>0</v>
      </c>
    </row>
    <row r="32" spans="1:15" x14ac:dyDescent="0.25">
      <c r="A32" s="10" t="s">
        <v>46</v>
      </c>
      <c r="B32" s="161" t="s">
        <v>69</v>
      </c>
      <c r="C32" s="390">
        <f>C31/C22</f>
        <v>0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 t="shared" si="13"/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0</v>
      </c>
    </row>
    <row r="33" spans="1:15" ht="24.75" x14ac:dyDescent="0.25">
      <c r="A33" s="10" t="s">
        <v>47</v>
      </c>
      <c r="B33" s="191" t="s">
        <v>67</v>
      </c>
      <c r="C33" s="399">
        <v>0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0</v>
      </c>
    </row>
    <row r="34" spans="1:15" x14ac:dyDescent="0.25">
      <c r="A34" s="10" t="s">
        <v>48</v>
      </c>
      <c r="B34" s="161" t="s">
        <v>69</v>
      </c>
      <c r="C34" s="390">
        <f>C33/C22</f>
        <v>0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 t="shared" si="14"/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0</v>
      </c>
    </row>
    <row r="35" spans="1:15" x14ac:dyDescent="0.25">
      <c r="A35" s="10" t="s">
        <v>49</v>
      </c>
      <c r="B35" s="82" t="s">
        <v>288</v>
      </c>
      <c r="C35" s="399">
        <v>0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0</v>
      </c>
    </row>
    <row r="36" spans="1:15" x14ac:dyDescent="0.25">
      <c r="A36" s="10" t="s">
        <v>50</v>
      </c>
      <c r="B36" s="192" t="s">
        <v>69</v>
      </c>
      <c r="C36" s="390">
        <f>C35/C22</f>
        <v>0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 t="shared" si="15"/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0</v>
      </c>
    </row>
    <row r="37" spans="1:15" x14ac:dyDescent="0.25">
      <c r="A37" s="10" t="s">
        <v>51</v>
      </c>
      <c r="B37" s="82" t="s">
        <v>289</v>
      </c>
      <c r="C37" s="391">
        <v>0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0</v>
      </c>
    </row>
    <row r="38" spans="1:15" x14ac:dyDescent="0.25">
      <c r="A38" s="10" t="s">
        <v>52</v>
      </c>
      <c r="B38" s="192" t="s">
        <v>69</v>
      </c>
      <c r="C38" s="412">
        <f>C37/C22</f>
        <v>0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 t="shared" si="16"/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0</v>
      </c>
    </row>
    <row r="39" spans="1:15" x14ac:dyDescent="0.25">
      <c r="A39" s="10" t="s">
        <v>53</v>
      </c>
      <c r="B39" s="210" t="s">
        <v>116</v>
      </c>
      <c r="C39" s="415">
        <v>1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1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0.33333333333333331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 t="shared" si="17"/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0.33333333333333331</v>
      </c>
    </row>
    <row r="41" spans="1:15" ht="26.25" thickTop="1" thickBot="1" x14ac:dyDescent="0.3">
      <c r="A41" s="10" t="s">
        <v>55</v>
      </c>
      <c r="B41" s="30" t="s">
        <v>71</v>
      </c>
      <c r="C41" s="393">
        <v>2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2</v>
      </c>
    </row>
    <row r="42" spans="1:15" ht="15.75" thickTop="1" x14ac:dyDescent="0.25">
      <c r="A42" s="10" t="s">
        <v>56</v>
      </c>
      <c r="B42" s="193" t="s">
        <v>164</v>
      </c>
      <c r="C42" s="394">
        <v>0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0</v>
      </c>
    </row>
    <row r="43" spans="1:15" x14ac:dyDescent="0.25">
      <c r="A43" s="10" t="s">
        <v>57</v>
      </c>
      <c r="B43" s="161" t="s">
        <v>69</v>
      </c>
      <c r="C43" s="390">
        <f>C42/C22</f>
        <v>0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 t="shared" si="18"/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</v>
      </c>
    </row>
    <row r="44" spans="1:15" x14ac:dyDescent="0.25">
      <c r="A44" s="10" t="s">
        <v>58</v>
      </c>
      <c r="B44" s="82" t="s">
        <v>165</v>
      </c>
      <c r="C44" s="399">
        <v>1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1</v>
      </c>
    </row>
    <row r="45" spans="1:15" x14ac:dyDescent="0.25">
      <c r="A45" s="10" t="s">
        <v>59</v>
      </c>
      <c r="B45" s="161" t="s">
        <v>69</v>
      </c>
      <c r="C45" s="390">
        <f>C44/C22</f>
        <v>0.33333333333333331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 t="shared" si="19"/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0.33333333333333331</v>
      </c>
    </row>
    <row r="46" spans="1:15" x14ac:dyDescent="0.25">
      <c r="A46" s="10" t="s">
        <v>60</v>
      </c>
      <c r="B46" s="82" t="s">
        <v>166</v>
      </c>
      <c r="C46" s="399">
        <v>0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0</v>
      </c>
    </row>
    <row r="47" spans="1:15" x14ac:dyDescent="0.25">
      <c r="A47" s="10" t="s">
        <v>61</v>
      </c>
      <c r="B47" s="161" t="s">
        <v>69</v>
      </c>
      <c r="C47" s="390">
        <f>C46/C22</f>
        <v>0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 t="shared" si="20"/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f>C48/C22</f>
        <v>0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 t="shared" si="21"/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1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1</v>
      </c>
    </row>
    <row r="51" spans="1:15" x14ac:dyDescent="0.25">
      <c r="A51" s="10" t="s">
        <v>65</v>
      </c>
      <c r="B51" s="161" t="s">
        <v>69</v>
      </c>
      <c r="C51" s="390">
        <f>C50/C22</f>
        <v>0.33333333333333331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 t="shared" si="22"/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0.33333333333333331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 t="shared" si="23"/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30" t="e">
        <f t="shared" si="24"/>
        <v>#DIV/0!</v>
      </c>
      <c r="L55" s="430" t="e">
        <f t="shared" si="24"/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</v>
      </c>
    </row>
    <row r="56" spans="1:15" ht="20.100000000000001" customHeight="1" thickBot="1" x14ac:dyDescent="0.3">
      <c r="A56" s="20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353" t="s">
        <v>371</v>
      </c>
      <c r="E57" s="353" t="s">
        <v>372</v>
      </c>
      <c r="F57" s="3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1</v>
      </c>
      <c r="D58" s="16"/>
      <c r="E58" s="16"/>
      <c r="F58" s="16"/>
      <c r="G58" s="278"/>
      <c r="H58" s="278"/>
      <c r="I58" s="278"/>
      <c r="J58" s="278"/>
      <c r="K58" s="278"/>
      <c r="L58" s="278"/>
      <c r="M58" s="278"/>
      <c r="N58" s="278"/>
      <c r="O58" s="25">
        <f>SUM(C58:N58)</f>
        <v>1</v>
      </c>
    </row>
    <row r="59" spans="1:15" x14ac:dyDescent="0.25">
      <c r="A59" s="28" t="s">
        <v>75</v>
      </c>
      <c r="B59" s="198" t="s">
        <v>297</v>
      </c>
      <c r="C59" s="389">
        <v>1</v>
      </c>
      <c r="D59" s="180"/>
      <c r="E59" s="180"/>
      <c r="F59" s="180"/>
      <c r="G59" s="275"/>
      <c r="H59" s="275"/>
      <c r="I59" s="275"/>
      <c r="J59" s="275"/>
      <c r="K59" s="275"/>
      <c r="L59" s="275"/>
      <c r="M59" s="275"/>
      <c r="N59" s="310"/>
      <c r="O59" s="26">
        <f>SUM(C59:N59)</f>
        <v>1</v>
      </c>
    </row>
    <row r="60" spans="1:15" x14ac:dyDescent="0.25">
      <c r="A60" s="28" t="s">
        <v>76</v>
      </c>
      <c r="B60" s="197" t="s">
        <v>80</v>
      </c>
      <c r="C60" s="390">
        <f>C59/C58</f>
        <v>1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1</v>
      </c>
    </row>
    <row r="61" spans="1:15" x14ac:dyDescent="0.25">
      <c r="A61" s="28" t="s">
        <v>87</v>
      </c>
      <c r="B61" s="199" t="s">
        <v>78</v>
      </c>
      <c r="C61" s="391">
        <v>0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0</v>
      </c>
    </row>
    <row r="62" spans="1:15" x14ac:dyDescent="0.25">
      <c r="A62" s="28" t="s">
        <v>88</v>
      </c>
      <c r="B62" s="197" t="s">
        <v>80</v>
      </c>
      <c r="C62" s="390">
        <f>C61/C58</f>
        <v>0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0</v>
      </c>
    </row>
    <row r="63" spans="1:15" x14ac:dyDescent="0.25">
      <c r="A63" s="28" t="s">
        <v>89</v>
      </c>
      <c r="B63" s="199" t="s">
        <v>300</v>
      </c>
      <c r="C63" s="391">
        <v>0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0</v>
      </c>
    </row>
    <row r="64" spans="1:15" x14ac:dyDescent="0.25">
      <c r="A64" s="28" t="s">
        <v>90</v>
      </c>
      <c r="B64" s="187" t="s">
        <v>80</v>
      </c>
      <c r="C64" s="390">
        <f>C63/C58</f>
        <v>0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0</v>
      </c>
    </row>
    <row r="65" spans="1:15" x14ac:dyDescent="0.25">
      <c r="A65" s="28" t="s">
        <v>91</v>
      </c>
      <c r="B65" s="199" t="s">
        <v>301</v>
      </c>
      <c r="C65" s="386">
        <f>C61-C67</f>
        <v>0</v>
      </c>
      <c r="D65" s="421">
        <f>D61-D67</f>
        <v>0</v>
      </c>
      <c r="E65" s="421">
        <f>E61-E67</f>
        <v>0</v>
      </c>
      <c r="F65" s="421">
        <f t="shared" ref="F65:N65" si="28">F61-F67</f>
        <v>0</v>
      </c>
      <c r="G65" s="421">
        <f t="shared" si="28"/>
        <v>0</v>
      </c>
      <c r="H65" s="421">
        <f t="shared" si="28"/>
        <v>0</v>
      </c>
      <c r="I65" s="421">
        <f t="shared" si="28"/>
        <v>0</v>
      </c>
      <c r="J65" s="421">
        <f t="shared" si="28"/>
        <v>0</v>
      </c>
      <c r="K65" s="421">
        <f t="shared" si="28"/>
        <v>0</v>
      </c>
      <c r="L65" s="421">
        <f t="shared" si="28"/>
        <v>0</v>
      </c>
      <c r="M65" s="421">
        <f t="shared" si="28"/>
        <v>0</v>
      </c>
      <c r="N65" s="326">
        <f t="shared" si="28"/>
        <v>0</v>
      </c>
      <c r="O65" s="200">
        <f>SUM(C65:N65)</f>
        <v>0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</v>
      </c>
      <c r="D66" s="448" t="e">
        <f>D65/D58</f>
        <v>#DIV/0!</v>
      </c>
      <c r="E66" s="448" t="e">
        <f t="shared" ref="E66:N66" si="29">E65/E58</f>
        <v>#DIV/0!</v>
      </c>
      <c r="F66" s="448" t="e">
        <f t="shared" si="29"/>
        <v>#DIV/0!</v>
      </c>
      <c r="G66" s="448" t="e">
        <f t="shared" si="29"/>
        <v>#DIV/0!</v>
      </c>
      <c r="H66" s="448" t="e">
        <f t="shared" si="29"/>
        <v>#DIV/0!</v>
      </c>
      <c r="I66" s="448" t="e">
        <f t="shared" si="29"/>
        <v>#DIV/0!</v>
      </c>
      <c r="J66" s="448" t="e">
        <f t="shared" si="29"/>
        <v>#DIV/0!</v>
      </c>
      <c r="K66" s="448" t="e">
        <f t="shared" si="29"/>
        <v>#DIV/0!</v>
      </c>
      <c r="L66" s="448" t="e">
        <f t="shared" si="29"/>
        <v>#DIV/0!</v>
      </c>
      <c r="M66" s="448" t="e">
        <f t="shared" si="29"/>
        <v>#DIV/0!</v>
      </c>
      <c r="N66" s="425" t="e">
        <f t="shared" si="29"/>
        <v>#DIV/0!</v>
      </c>
      <c r="O66" s="239">
        <f>O65/O58</f>
        <v>0</v>
      </c>
    </row>
    <row r="67" spans="1:15" ht="15.75" thickTop="1" x14ac:dyDescent="0.25">
      <c r="A67" s="28" t="s">
        <v>93</v>
      </c>
      <c r="B67" s="213" t="s">
        <v>302</v>
      </c>
      <c r="C67" s="414">
        <f t="shared" ref="C67:D67" si="30">C69+C71+C73+C75+C77</f>
        <v>0</v>
      </c>
      <c r="D67" s="427">
        <f t="shared" si="30"/>
        <v>0</v>
      </c>
      <c r="E67" s="427">
        <f>E69+E71+E73+E75+E77</f>
        <v>0</v>
      </c>
      <c r="F67" s="427">
        <f t="shared" ref="F67:N67" si="31">F69+F71+F73+F75+F77</f>
        <v>0</v>
      </c>
      <c r="G67" s="427">
        <f t="shared" si="31"/>
        <v>0</v>
      </c>
      <c r="H67" s="427">
        <f t="shared" si="31"/>
        <v>0</v>
      </c>
      <c r="I67" s="427">
        <f t="shared" si="31"/>
        <v>0</v>
      </c>
      <c r="J67" s="427">
        <f t="shared" si="31"/>
        <v>0</v>
      </c>
      <c r="K67" s="427">
        <f t="shared" si="31"/>
        <v>0</v>
      </c>
      <c r="L67" s="427">
        <f t="shared" si="31"/>
        <v>0</v>
      </c>
      <c r="M67" s="427">
        <f t="shared" si="31"/>
        <v>0</v>
      </c>
      <c r="N67" s="428">
        <f t="shared" si="31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2">D67/D58</f>
        <v>#DIV/0!</v>
      </c>
      <c r="E68" s="332" t="e">
        <f t="shared" si="32"/>
        <v>#DIV/0!</v>
      </c>
      <c r="F68" s="332" t="e">
        <f t="shared" si="32"/>
        <v>#DIV/0!</v>
      </c>
      <c r="G68" s="332" t="e">
        <f t="shared" si="32"/>
        <v>#DIV/0!</v>
      </c>
      <c r="H68" s="332" t="e">
        <f t="shared" si="32"/>
        <v>#DIV/0!</v>
      </c>
      <c r="I68" s="332" t="e">
        <f t="shared" si="32"/>
        <v>#DIV/0!</v>
      </c>
      <c r="J68" s="332" t="e">
        <f t="shared" si="32"/>
        <v>#DIV/0!</v>
      </c>
      <c r="K68" s="332" t="e">
        <f t="shared" si="32"/>
        <v>#DIV/0!</v>
      </c>
      <c r="L68" s="332" t="e">
        <f t="shared" si="32"/>
        <v>#DIV/0!</v>
      </c>
      <c r="M68" s="332" t="e">
        <f t="shared" si="32"/>
        <v>#DIV/0!</v>
      </c>
      <c r="N68" s="449" t="e">
        <f t="shared" si="32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3">D69/D58</f>
        <v>#DIV/0!</v>
      </c>
      <c r="E70" s="330" t="e">
        <f t="shared" si="33"/>
        <v>#DIV/0!</v>
      </c>
      <c r="F70" s="330" t="e">
        <f t="shared" si="33"/>
        <v>#DIV/0!</v>
      </c>
      <c r="G70" s="330" t="e">
        <f t="shared" si="33"/>
        <v>#DIV/0!</v>
      </c>
      <c r="H70" s="330" t="e">
        <f t="shared" si="33"/>
        <v>#DIV/0!</v>
      </c>
      <c r="I70" s="330" t="e">
        <f t="shared" si="33"/>
        <v>#DIV/0!</v>
      </c>
      <c r="J70" s="330" t="e">
        <f t="shared" si="33"/>
        <v>#DIV/0!</v>
      </c>
      <c r="K70" s="330" t="e">
        <f t="shared" si="33"/>
        <v>#DIV/0!</v>
      </c>
      <c r="L70" s="330" t="e">
        <f t="shared" si="33"/>
        <v>#DIV/0!</v>
      </c>
      <c r="M70" s="330" t="e">
        <f t="shared" si="33"/>
        <v>#DIV/0!</v>
      </c>
      <c r="N70" s="323" t="e">
        <f t="shared" si="33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4">D71/D58</f>
        <v>#DIV/0!</v>
      </c>
      <c r="E72" s="330" t="e">
        <f t="shared" si="34"/>
        <v>#DIV/0!</v>
      </c>
      <c r="F72" s="330" t="e">
        <f t="shared" si="34"/>
        <v>#DIV/0!</v>
      </c>
      <c r="G72" s="330" t="e">
        <f t="shared" si="34"/>
        <v>#DIV/0!</v>
      </c>
      <c r="H72" s="330" t="e">
        <f t="shared" si="34"/>
        <v>#DIV/0!</v>
      </c>
      <c r="I72" s="330" t="e">
        <f t="shared" si="34"/>
        <v>#DIV/0!</v>
      </c>
      <c r="J72" s="330" t="e">
        <f t="shared" si="34"/>
        <v>#DIV/0!</v>
      </c>
      <c r="K72" s="330" t="e">
        <f t="shared" si="34"/>
        <v>#DIV/0!</v>
      </c>
      <c r="L72" s="330" t="e">
        <f t="shared" si="34"/>
        <v>#DIV/0!</v>
      </c>
      <c r="M72" s="330" t="e">
        <f t="shared" si="34"/>
        <v>#DIV/0!</v>
      </c>
      <c r="N72" s="323" t="e">
        <f t="shared" si="34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5">D73/D58</f>
        <v>#DIV/0!</v>
      </c>
      <c r="E74" s="330" t="e">
        <f t="shared" si="35"/>
        <v>#DIV/0!</v>
      </c>
      <c r="F74" s="330" t="e">
        <f t="shared" si="35"/>
        <v>#DIV/0!</v>
      </c>
      <c r="G74" s="330" t="e">
        <f t="shared" si="35"/>
        <v>#DIV/0!</v>
      </c>
      <c r="H74" s="330" t="e">
        <f t="shared" si="35"/>
        <v>#DIV/0!</v>
      </c>
      <c r="I74" s="330" t="e">
        <f t="shared" si="35"/>
        <v>#DIV/0!</v>
      </c>
      <c r="J74" s="330" t="e">
        <f t="shared" si="35"/>
        <v>#DIV/0!</v>
      </c>
      <c r="K74" s="330" t="e">
        <f t="shared" si="35"/>
        <v>#DIV/0!</v>
      </c>
      <c r="L74" s="330" t="e">
        <f t="shared" si="35"/>
        <v>#DIV/0!</v>
      </c>
      <c r="M74" s="330" t="e">
        <f t="shared" si="35"/>
        <v>#DIV/0!</v>
      </c>
      <c r="N74" s="323" t="e">
        <f t="shared" si="35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6">D75/D58</f>
        <v>#DIV/0!</v>
      </c>
      <c r="E76" s="330" t="e">
        <f t="shared" si="36"/>
        <v>#DIV/0!</v>
      </c>
      <c r="F76" s="330" t="e">
        <f t="shared" si="36"/>
        <v>#DIV/0!</v>
      </c>
      <c r="G76" s="330" t="e">
        <f t="shared" si="36"/>
        <v>#DIV/0!</v>
      </c>
      <c r="H76" s="330" t="e">
        <f t="shared" si="36"/>
        <v>#DIV/0!</v>
      </c>
      <c r="I76" s="330" t="e">
        <f t="shared" si="36"/>
        <v>#DIV/0!</v>
      </c>
      <c r="J76" s="330" t="e">
        <f t="shared" si="36"/>
        <v>#DIV/0!</v>
      </c>
      <c r="K76" s="330" t="e">
        <f t="shared" si="36"/>
        <v>#DIV/0!</v>
      </c>
      <c r="L76" s="330" t="e">
        <f t="shared" si="36"/>
        <v>#DIV/0!</v>
      </c>
      <c r="M76" s="330" t="e">
        <f t="shared" si="36"/>
        <v>#DIV/0!</v>
      </c>
      <c r="N76" s="323" t="e">
        <f t="shared" si="36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7">D77/D58</f>
        <v>#DIV/0!</v>
      </c>
      <c r="E78" s="330" t="e">
        <f t="shared" si="37"/>
        <v>#DIV/0!</v>
      </c>
      <c r="F78" s="330" t="e">
        <f t="shared" si="37"/>
        <v>#DIV/0!</v>
      </c>
      <c r="G78" s="330" t="e">
        <f t="shared" si="37"/>
        <v>#DIV/0!</v>
      </c>
      <c r="H78" s="330" t="e">
        <f t="shared" si="37"/>
        <v>#DIV/0!</v>
      </c>
      <c r="I78" s="330" t="e">
        <f t="shared" si="37"/>
        <v>#DIV/0!</v>
      </c>
      <c r="J78" s="330" t="e">
        <f t="shared" si="37"/>
        <v>#DIV/0!</v>
      </c>
      <c r="K78" s="330" t="e">
        <f t="shared" si="37"/>
        <v>#DIV/0!</v>
      </c>
      <c r="L78" s="330" t="e">
        <f t="shared" si="37"/>
        <v>#DIV/0!</v>
      </c>
      <c r="M78" s="330" t="e">
        <f t="shared" si="37"/>
        <v>#DIV/0!</v>
      </c>
      <c r="N78" s="323" t="e">
        <f t="shared" si="37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8">D79/D58</f>
        <v>#DIV/0!</v>
      </c>
      <c r="E80" s="330" t="e">
        <f t="shared" si="38"/>
        <v>#DIV/0!</v>
      </c>
      <c r="F80" s="330" t="e">
        <f t="shared" si="38"/>
        <v>#DIV/0!</v>
      </c>
      <c r="G80" s="330" t="e">
        <f t="shared" si="38"/>
        <v>#DIV/0!</v>
      </c>
      <c r="H80" s="330" t="e">
        <f t="shared" si="38"/>
        <v>#DIV/0!</v>
      </c>
      <c r="I80" s="330" t="e">
        <f t="shared" si="38"/>
        <v>#DIV/0!</v>
      </c>
      <c r="J80" s="330" t="e">
        <f t="shared" si="38"/>
        <v>#DIV/0!</v>
      </c>
      <c r="K80" s="330" t="e">
        <f t="shared" si="38"/>
        <v>#DIV/0!</v>
      </c>
      <c r="L80" s="330" t="e">
        <f t="shared" si="38"/>
        <v>#DIV/0!</v>
      </c>
      <c r="M80" s="330" t="e">
        <f t="shared" si="38"/>
        <v>#DIV/0!</v>
      </c>
      <c r="N80" s="323" t="e">
        <f t="shared" si="38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9">D81/D58</f>
        <v>#DIV/0!</v>
      </c>
      <c r="E82" s="330" t="e">
        <f t="shared" si="39"/>
        <v>#DIV/0!</v>
      </c>
      <c r="F82" s="330" t="e">
        <f t="shared" si="39"/>
        <v>#DIV/0!</v>
      </c>
      <c r="G82" s="330" t="e">
        <f t="shared" si="39"/>
        <v>#DIV/0!</v>
      </c>
      <c r="H82" s="330" t="e">
        <f t="shared" si="39"/>
        <v>#DIV/0!</v>
      </c>
      <c r="I82" s="330" t="e">
        <f t="shared" si="39"/>
        <v>#DIV/0!</v>
      </c>
      <c r="J82" s="330" t="e">
        <f t="shared" si="39"/>
        <v>#DIV/0!</v>
      </c>
      <c r="K82" s="330" t="e">
        <f t="shared" si="39"/>
        <v>#DIV/0!</v>
      </c>
      <c r="L82" s="330" t="e">
        <f t="shared" si="39"/>
        <v>#DIV/0!</v>
      </c>
      <c r="M82" s="330" t="e">
        <f t="shared" si="39"/>
        <v>#DIV/0!</v>
      </c>
      <c r="N82" s="323" t="e">
        <f t="shared" si="39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40">D83/D58</f>
        <v>#DIV/0!</v>
      </c>
      <c r="E84" s="330" t="e">
        <f t="shared" si="40"/>
        <v>#DIV/0!</v>
      </c>
      <c r="F84" s="330" t="e">
        <f t="shared" si="40"/>
        <v>#DIV/0!</v>
      </c>
      <c r="G84" s="330" t="e">
        <f t="shared" si="40"/>
        <v>#DIV/0!</v>
      </c>
      <c r="H84" s="330" t="e">
        <f t="shared" si="40"/>
        <v>#DIV/0!</v>
      </c>
      <c r="I84" s="330" t="e">
        <f t="shared" si="40"/>
        <v>#DIV/0!</v>
      </c>
      <c r="J84" s="330" t="e">
        <f t="shared" si="40"/>
        <v>#DIV/0!</v>
      </c>
      <c r="K84" s="330" t="e">
        <f t="shared" si="40"/>
        <v>#DIV/0!</v>
      </c>
      <c r="L84" s="330" t="e">
        <f t="shared" si="40"/>
        <v>#DIV/0!</v>
      </c>
      <c r="M84" s="330" t="e">
        <f t="shared" si="40"/>
        <v>#DIV/0!</v>
      </c>
      <c r="N84" s="323" t="e">
        <f t="shared" si="40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1">D85/D58</f>
        <v>#DIV/0!</v>
      </c>
      <c r="E86" s="330" t="e">
        <f t="shared" si="41"/>
        <v>#DIV/0!</v>
      </c>
      <c r="F86" s="330" t="e">
        <f t="shared" si="41"/>
        <v>#DIV/0!</v>
      </c>
      <c r="G86" s="330" t="e">
        <f t="shared" si="41"/>
        <v>#DIV/0!</v>
      </c>
      <c r="H86" s="330" t="e">
        <f t="shared" si="41"/>
        <v>#DIV/0!</v>
      </c>
      <c r="I86" s="330" t="e">
        <f t="shared" si="41"/>
        <v>#DIV/0!</v>
      </c>
      <c r="J86" s="330" t="e">
        <f t="shared" si="41"/>
        <v>#DIV/0!</v>
      </c>
      <c r="K86" s="330" t="e">
        <f t="shared" si="41"/>
        <v>#DIV/0!</v>
      </c>
      <c r="L86" s="330" t="e">
        <f t="shared" si="41"/>
        <v>#DIV/0!</v>
      </c>
      <c r="M86" s="330" t="e">
        <f t="shared" si="41"/>
        <v>#DIV/0!</v>
      </c>
      <c r="N86" s="323" t="e">
        <f t="shared" si="41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1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1</v>
      </c>
    </row>
    <row r="88" spans="1:15" x14ac:dyDescent="0.25">
      <c r="A88" s="28" t="s">
        <v>230</v>
      </c>
      <c r="B88" s="187" t="s">
        <v>80</v>
      </c>
      <c r="C88" s="390">
        <f>C87/C58</f>
        <v>1</v>
      </c>
      <c r="D88" s="330" t="e">
        <f t="shared" ref="D88:N88" si="42">D87/D58</f>
        <v>#DIV/0!</v>
      </c>
      <c r="E88" s="330" t="e">
        <f t="shared" si="42"/>
        <v>#DIV/0!</v>
      </c>
      <c r="F88" s="330" t="e">
        <f t="shared" si="42"/>
        <v>#DIV/0!</v>
      </c>
      <c r="G88" s="330" t="e">
        <f t="shared" si="42"/>
        <v>#DIV/0!</v>
      </c>
      <c r="H88" s="330" t="e">
        <f t="shared" si="42"/>
        <v>#DIV/0!</v>
      </c>
      <c r="I88" s="330" t="e">
        <f t="shared" si="42"/>
        <v>#DIV/0!</v>
      </c>
      <c r="J88" s="330" t="e">
        <f t="shared" si="42"/>
        <v>#DIV/0!</v>
      </c>
      <c r="K88" s="330" t="e">
        <f t="shared" si="42"/>
        <v>#DIV/0!</v>
      </c>
      <c r="L88" s="330" t="e">
        <f t="shared" si="42"/>
        <v>#DIV/0!</v>
      </c>
      <c r="M88" s="330" t="e">
        <f t="shared" si="42"/>
        <v>#DIV/0!</v>
      </c>
      <c r="N88" s="323" t="e">
        <f t="shared" si="42"/>
        <v>#DIV/0!</v>
      </c>
      <c r="O88" s="238">
        <f>O87/O58</f>
        <v>1</v>
      </c>
    </row>
    <row r="89" spans="1:15" ht="24.75" x14ac:dyDescent="0.25">
      <c r="A89" s="28" t="s">
        <v>231</v>
      </c>
      <c r="B89" s="206" t="s">
        <v>293</v>
      </c>
      <c r="C89" s="391">
        <v>0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0</v>
      </c>
    </row>
    <row r="90" spans="1:15" x14ac:dyDescent="0.25">
      <c r="A90" s="28" t="s">
        <v>233</v>
      </c>
      <c r="B90" s="187" t="s">
        <v>80</v>
      </c>
      <c r="C90" s="390">
        <f>C89/C58</f>
        <v>0</v>
      </c>
      <c r="D90" s="330" t="e">
        <f t="shared" ref="D90:N90" si="43">D89/D58</f>
        <v>#DIV/0!</v>
      </c>
      <c r="E90" s="330" t="e">
        <f t="shared" si="43"/>
        <v>#DIV/0!</v>
      </c>
      <c r="F90" s="330" t="e">
        <f t="shared" si="43"/>
        <v>#DIV/0!</v>
      </c>
      <c r="G90" s="330" t="e">
        <f t="shared" si="43"/>
        <v>#DIV/0!</v>
      </c>
      <c r="H90" s="330" t="e">
        <f t="shared" si="43"/>
        <v>#DIV/0!</v>
      </c>
      <c r="I90" s="330" t="e">
        <f t="shared" si="43"/>
        <v>#DIV/0!</v>
      </c>
      <c r="J90" s="330" t="e">
        <f t="shared" si="43"/>
        <v>#DIV/0!</v>
      </c>
      <c r="K90" s="330" t="e">
        <f t="shared" si="43"/>
        <v>#DIV/0!</v>
      </c>
      <c r="L90" s="330" t="e">
        <f t="shared" si="43"/>
        <v>#DIV/0!</v>
      </c>
      <c r="M90" s="330" t="e">
        <f t="shared" si="43"/>
        <v>#DIV/0!</v>
      </c>
      <c r="N90" s="323" t="e">
        <f t="shared" si="43"/>
        <v>#DIV/0!</v>
      </c>
      <c r="O90" s="238">
        <f>O89/O58</f>
        <v>0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4">D91/D58</f>
        <v>#DIV/0!</v>
      </c>
      <c r="E92" s="330" t="e">
        <f t="shared" si="44"/>
        <v>#DIV/0!</v>
      </c>
      <c r="F92" s="330" t="e">
        <f t="shared" si="44"/>
        <v>#DIV/0!</v>
      </c>
      <c r="G92" s="330" t="e">
        <f t="shared" si="44"/>
        <v>#DIV/0!</v>
      </c>
      <c r="H92" s="330" t="e">
        <f t="shared" si="44"/>
        <v>#DIV/0!</v>
      </c>
      <c r="I92" s="330" t="e">
        <f t="shared" si="44"/>
        <v>#DIV/0!</v>
      </c>
      <c r="J92" s="330" t="e">
        <f t="shared" si="44"/>
        <v>#DIV/0!</v>
      </c>
      <c r="K92" s="330" t="e">
        <f t="shared" si="44"/>
        <v>#DIV/0!</v>
      </c>
      <c r="L92" s="330" t="e">
        <f t="shared" si="44"/>
        <v>#DIV/0!</v>
      </c>
      <c r="M92" s="330" t="e">
        <f t="shared" si="44"/>
        <v>#DIV/0!</v>
      </c>
      <c r="N92" s="323" t="e">
        <f t="shared" si="44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5">D93/D58</f>
        <v>#DIV/0!</v>
      </c>
      <c r="E94" s="330" t="e">
        <f t="shared" si="45"/>
        <v>#DIV/0!</v>
      </c>
      <c r="F94" s="330" t="e">
        <f t="shared" si="45"/>
        <v>#DIV/0!</v>
      </c>
      <c r="G94" s="330" t="e">
        <f t="shared" si="45"/>
        <v>#DIV/0!</v>
      </c>
      <c r="H94" s="330" t="e">
        <f t="shared" si="45"/>
        <v>#DIV/0!</v>
      </c>
      <c r="I94" s="330" t="e">
        <f t="shared" si="45"/>
        <v>#DIV/0!</v>
      </c>
      <c r="J94" s="330" t="e">
        <f t="shared" si="45"/>
        <v>#DIV/0!</v>
      </c>
      <c r="K94" s="330" t="e">
        <f t="shared" si="45"/>
        <v>#DIV/0!</v>
      </c>
      <c r="L94" s="330" t="e">
        <f t="shared" si="45"/>
        <v>#DIV/0!</v>
      </c>
      <c r="M94" s="330" t="e">
        <f t="shared" si="45"/>
        <v>#DIV/0!</v>
      </c>
      <c r="N94" s="323" t="e">
        <f t="shared" si="45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0</v>
      </c>
      <c r="D95" s="327">
        <f>D58-D61-D79-D81-D83-D85-D87-D89-D91-D93</f>
        <v>0</v>
      </c>
      <c r="E95" s="327">
        <f>E58-E61-E79-E81-E83-E85-E87-E89-E91-E93</f>
        <v>0</v>
      </c>
      <c r="F95" s="327">
        <f t="shared" ref="F95:N95" si="46">F58-F61-F79-F81-F83-F85-F87-F89-F91-F93</f>
        <v>0</v>
      </c>
      <c r="G95" s="327">
        <f t="shared" si="46"/>
        <v>0</v>
      </c>
      <c r="H95" s="327">
        <f t="shared" si="46"/>
        <v>0</v>
      </c>
      <c r="I95" s="327">
        <f t="shared" si="46"/>
        <v>0</v>
      </c>
      <c r="J95" s="327">
        <f>J58-J61-J79-J81-J83-J85-J87-J89-J91-J93</f>
        <v>0</v>
      </c>
      <c r="K95" s="327">
        <f t="shared" si="46"/>
        <v>0</v>
      </c>
      <c r="L95" s="327">
        <f t="shared" si="46"/>
        <v>0</v>
      </c>
      <c r="M95" s="327">
        <f t="shared" si="46"/>
        <v>0</v>
      </c>
      <c r="N95" s="326">
        <f t="shared" si="46"/>
        <v>0</v>
      </c>
      <c r="O95" s="200">
        <f>SUM(C95:N95)</f>
        <v>0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</v>
      </c>
      <c r="D96" s="430" t="e">
        <f t="shared" ref="D96:N96" si="47">D95/D58</f>
        <v>#DIV/0!</v>
      </c>
      <c r="E96" s="430" t="e">
        <f t="shared" si="47"/>
        <v>#DIV/0!</v>
      </c>
      <c r="F96" s="430" t="e">
        <f t="shared" si="47"/>
        <v>#DIV/0!</v>
      </c>
      <c r="G96" s="430" t="e">
        <f t="shared" si="47"/>
        <v>#DIV/0!</v>
      </c>
      <c r="H96" s="430" t="e">
        <f t="shared" si="47"/>
        <v>#DIV/0!</v>
      </c>
      <c r="I96" s="430" t="e">
        <f t="shared" si="47"/>
        <v>#DIV/0!</v>
      </c>
      <c r="J96" s="430" t="e">
        <f t="shared" si="47"/>
        <v>#DIV/0!</v>
      </c>
      <c r="K96" s="430" t="e">
        <f t="shared" si="47"/>
        <v>#DIV/0!</v>
      </c>
      <c r="L96" s="430" t="e">
        <f t="shared" si="47"/>
        <v>#DIV/0!</v>
      </c>
      <c r="M96" s="430" t="e">
        <f t="shared" si="47"/>
        <v>#DIV/0!</v>
      </c>
      <c r="N96" s="324" t="e">
        <f t="shared" si="47"/>
        <v>#DIV/0!</v>
      </c>
      <c r="O96" s="241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382</v>
      </c>
    </row>
    <row r="3" spans="1:15" ht="15.75" thickBot="1" x14ac:dyDescent="0.3">
      <c r="A3" s="13" t="s">
        <v>7</v>
      </c>
      <c r="B3" s="5" t="s">
        <v>5</v>
      </c>
      <c r="C3" s="343">
        <v>88</v>
      </c>
      <c r="D3" s="383">
        <v>86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3" t="s">
        <v>8</v>
      </c>
      <c r="B4" s="177" t="s">
        <v>41</v>
      </c>
      <c r="C4" s="179">
        <v>77</v>
      </c>
      <c r="D4" s="384">
        <v>76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325"/>
    </row>
    <row r="5" spans="1:15" x14ac:dyDescent="0.25">
      <c r="A5" s="13" t="s">
        <v>9</v>
      </c>
      <c r="B5" s="176" t="s">
        <v>15</v>
      </c>
      <c r="C5" s="344">
        <f>C4/$C$3</f>
        <v>0.875</v>
      </c>
      <c r="D5" s="385">
        <v>0.88372093023255816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322" t="e">
        <f>O4/$O$3</f>
        <v>#DIV/0!</v>
      </c>
    </row>
    <row r="6" spans="1:15" x14ac:dyDescent="0.25">
      <c r="A6" s="13" t="s">
        <v>10</v>
      </c>
      <c r="B6" s="181" t="s">
        <v>285</v>
      </c>
      <c r="C6" s="246">
        <v>6</v>
      </c>
      <c r="D6" s="417">
        <v>8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333"/>
    </row>
    <row r="7" spans="1:15" x14ac:dyDescent="0.25">
      <c r="A7" s="13" t="s">
        <v>11</v>
      </c>
      <c r="B7" s="176" t="s">
        <v>15</v>
      </c>
      <c r="C7" s="344">
        <f>C6/$C$3</f>
        <v>6.8181818181818177E-2</v>
      </c>
      <c r="D7" s="385">
        <v>9.3023255813953487E-2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322" t="e">
        <f>O6/$O$3</f>
        <v>#DIV/0!</v>
      </c>
    </row>
    <row r="8" spans="1:15" x14ac:dyDescent="0.25">
      <c r="A8" s="13" t="s">
        <v>12</v>
      </c>
      <c r="B8" s="181" t="s">
        <v>16</v>
      </c>
      <c r="C8" s="246">
        <v>17</v>
      </c>
      <c r="D8" s="417">
        <v>18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333"/>
    </row>
    <row r="9" spans="1:15" x14ac:dyDescent="0.25">
      <c r="A9" s="13" t="s">
        <v>13</v>
      </c>
      <c r="B9" s="176" t="s">
        <v>15</v>
      </c>
      <c r="C9" s="344">
        <f>C8/$C$3</f>
        <v>0.19318181818181818</v>
      </c>
      <c r="D9" s="385">
        <v>0.20930232558139536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322" t="e">
        <f>O8/$O$3</f>
        <v>#DIV/0!</v>
      </c>
    </row>
    <row r="10" spans="1:15" x14ac:dyDescent="0.25">
      <c r="A10" s="13" t="s">
        <v>18</v>
      </c>
      <c r="B10" s="181" t="s">
        <v>17</v>
      </c>
      <c r="C10" s="246">
        <v>49</v>
      </c>
      <c r="D10" s="417">
        <v>45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333"/>
    </row>
    <row r="11" spans="1:15" x14ac:dyDescent="0.25">
      <c r="A11" s="13" t="s">
        <v>19</v>
      </c>
      <c r="B11" s="176" t="s">
        <v>15</v>
      </c>
      <c r="C11" s="344">
        <f>C10/$C$3</f>
        <v>0.55681818181818177</v>
      </c>
      <c r="D11" s="385">
        <v>0.52325581395348841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322" t="e">
        <f>O10/$O$3</f>
        <v>#DIV/0!</v>
      </c>
    </row>
    <row r="12" spans="1:15" x14ac:dyDescent="0.25">
      <c r="A12" s="13" t="s">
        <v>20</v>
      </c>
      <c r="B12" s="183" t="s">
        <v>38</v>
      </c>
      <c r="C12" s="246">
        <v>15</v>
      </c>
      <c r="D12" s="417">
        <v>12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333"/>
    </row>
    <row r="13" spans="1:15" x14ac:dyDescent="0.25">
      <c r="A13" s="13" t="s">
        <v>21</v>
      </c>
      <c r="B13" s="176" t="s">
        <v>15</v>
      </c>
      <c r="C13" s="344">
        <f>C12/$C$3</f>
        <v>0.17045454545454544</v>
      </c>
      <c r="D13" s="385">
        <v>0.13953488372093023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322" t="e">
        <f>O12/$O$3</f>
        <v>#DIV/0!</v>
      </c>
    </row>
    <row r="14" spans="1:15" x14ac:dyDescent="0.25">
      <c r="A14" s="13" t="s">
        <v>22</v>
      </c>
      <c r="B14" s="181" t="s">
        <v>39</v>
      </c>
      <c r="C14" s="246">
        <v>14</v>
      </c>
      <c r="D14" s="417">
        <v>14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333"/>
    </row>
    <row r="15" spans="1:15" x14ac:dyDescent="0.25">
      <c r="A15" s="13" t="s">
        <v>23</v>
      </c>
      <c r="B15" s="176" t="s">
        <v>15</v>
      </c>
      <c r="C15" s="344">
        <f>C14/$C$3</f>
        <v>0.15909090909090909</v>
      </c>
      <c r="D15" s="385">
        <v>0.16279069767441862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322" t="e">
        <f>O14/$O$3</f>
        <v>#DIV/0!</v>
      </c>
    </row>
    <row r="16" spans="1:15" x14ac:dyDescent="0.25">
      <c r="A16" s="13" t="s">
        <v>24</v>
      </c>
      <c r="B16" s="181" t="s">
        <v>40</v>
      </c>
      <c r="C16" s="246">
        <v>15</v>
      </c>
      <c r="D16" s="417">
        <v>13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333"/>
    </row>
    <row r="17" spans="1:15" x14ac:dyDescent="0.25">
      <c r="A17" s="13" t="s">
        <v>25</v>
      </c>
      <c r="B17" s="184" t="s">
        <v>15</v>
      </c>
      <c r="C17" s="344">
        <f>C16/$C$3</f>
        <v>0.17045454545454544</v>
      </c>
      <c r="D17" s="385">
        <v>0.15116279069767441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322" t="e">
        <f>O16/$O$3</f>
        <v>#DIV/0!</v>
      </c>
    </row>
    <row r="18" spans="1:15" x14ac:dyDescent="0.25">
      <c r="A18" s="13" t="s">
        <v>26</v>
      </c>
      <c r="B18" s="181" t="s">
        <v>124</v>
      </c>
      <c r="C18" s="246">
        <v>5</v>
      </c>
      <c r="D18" s="417">
        <v>4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333"/>
    </row>
    <row r="19" spans="1:15" ht="15.75" thickBot="1" x14ac:dyDescent="0.3">
      <c r="A19" s="13" t="s">
        <v>27</v>
      </c>
      <c r="B19" s="185" t="s">
        <v>15</v>
      </c>
      <c r="C19" s="344">
        <f>C18/$C$3</f>
        <v>5.6818181818181816E-2</v>
      </c>
      <c r="D19" s="385">
        <v>4.6511627906976744E-2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322" t="e">
        <f>O18/$O$3</f>
        <v>#DIV/0!</v>
      </c>
    </row>
    <row r="20" spans="1:15" ht="20.100000000000001" customHeight="1" thickBot="1" x14ac:dyDescent="0.3">
      <c r="A20" s="19" t="s">
        <v>320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12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>SUM(C22:N22)</f>
        <v>12</v>
      </c>
    </row>
    <row r="23" spans="1:15" x14ac:dyDescent="0.25">
      <c r="A23" s="10" t="s">
        <v>29</v>
      </c>
      <c r="B23" s="188" t="s">
        <v>44</v>
      </c>
      <c r="C23" s="384">
        <v>4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340"/>
      <c r="O23" s="188">
        <f>SUM(C23:N23)</f>
        <v>4</v>
      </c>
    </row>
    <row r="24" spans="1:15" x14ac:dyDescent="0.25">
      <c r="A24" s="10" t="s">
        <v>30</v>
      </c>
      <c r="B24" s="161" t="s">
        <v>69</v>
      </c>
      <c r="C24" s="390">
        <v>0.33333333333333331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330" t="e">
        <f>N23/$N$22</f>
        <v>#DIV/0!</v>
      </c>
      <c r="O24" s="190">
        <f>O23/O22</f>
        <v>0.33333333333333331</v>
      </c>
    </row>
    <row r="25" spans="1:15" x14ac:dyDescent="0.25">
      <c r="A25" s="10" t="s">
        <v>31</v>
      </c>
      <c r="B25" s="82" t="s">
        <v>339</v>
      </c>
      <c r="C25" s="417">
        <v>5</v>
      </c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341"/>
      <c r="O25" s="82">
        <f>SUM(C25:N25)</f>
        <v>5</v>
      </c>
    </row>
    <row r="26" spans="1:15" x14ac:dyDescent="0.25">
      <c r="A26" s="10" t="s">
        <v>32</v>
      </c>
      <c r="B26" s="161" t="s">
        <v>69</v>
      </c>
      <c r="C26" s="390">
        <v>0.41666666666666669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330" t="e">
        <f>N25/$N$22</f>
        <v>#DIV/0!</v>
      </c>
      <c r="O26" s="190">
        <f>O25/O22</f>
        <v>0.41666666666666669</v>
      </c>
    </row>
    <row r="27" spans="1:15" x14ac:dyDescent="0.25">
      <c r="A27" s="10" t="s">
        <v>33</v>
      </c>
      <c r="B27" s="82" t="s">
        <v>287</v>
      </c>
      <c r="C27" s="417">
        <v>11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327"/>
      <c r="O27" s="82">
        <f>SUM(C27:N27)</f>
        <v>11</v>
      </c>
    </row>
    <row r="28" spans="1:15" x14ac:dyDescent="0.25">
      <c r="A28" s="10" t="s">
        <v>34</v>
      </c>
      <c r="B28" s="161" t="s">
        <v>69</v>
      </c>
      <c r="C28" s="390">
        <v>0.91666666666666663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330" t="e">
        <f>N27/$N$22</f>
        <v>#DIV/0!</v>
      </c>
      <c r="O28" s="190">
        <f>O27/O22</f>
        <v>0.91666666666666663</v>
      </c>
    </row>
    <row r="29" spans="1:15" x14ac:dyDescent="0.25">
      <c r="A29" s="10" t="s">
        <v>35</v>
      </c>
      <c r="B29" s="82" t="s">
        <v>163</v>
      </c>
      <c r="C29" s="417">
        <v>3</v>
      </c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327"/>
      <c r="O29" s="82">
        <f>SUM(C29:N29)</f>
        <v>3</v>
      </c>
    </row>
    <row r="30" spans="1:15" x14ac:dyDescent="0.25">
      <c r="A30" s="10" t="s">
        <v>36</v>
      </c>
      <c r="B30" s="161" t="s">
        <v>69</v>
      </c>
      <c r="C30" s="390">
        <v>0.25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330" t="e">
        <f>N29/$N$22</f>
        <v>#DIV/0!</v>
      </c>
      <c r="O30" s="190">
        <f>O29/O22</f>
        <v>0.25</v>
      </c>
    </row>
    <row r="31" spans="1:15" x14ac:dyDescent="0.25">
      <c r="A31" s="10" t="s">
        <v>37</v>
      </c>
      <c r="B31" s="82" t="s">
        <v>132</v>
      </c>
      <c r="C31" s="417">
        <v>1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327"/>
      <c r="O31" s="82">
        <f>SUM(C31:N31)</f>
        <v>1</v>
      </c>
    </row>
    <row r="32" spans="1:15" x14ac:dyDescent="0.25">
      <c r="A32" s="10" t="s">
        <v>46</v>
      </c>
      <c r="B32" s="161" t="s">
        <v>69</v>
      </c>
      <c r="C32" s="390">
        <v>8.3333333333333329E-2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330" t="e">
        <f>N31/$N$22</f>
        <v>#DIV/0!</v>
      </c>
      <c r="O32" s="190">
        <f>O31/O22</f>
        <v>8.3333333333333329E-2</v>
      </c>
    </row>
    <row r="33" spans="1:15" ht="24.75" x14ac:dyDescent="0.25">
      <c r="A33" s="10" t="s">
        <v>47</v>
      </c>
      <c r="B33" s="191" t="s">
        <v>67</v>
      </c>
      <c r="C33" s="417">
        <v>1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327"/>
      <c r="O33" s="82">
        <f>SUM(C33:N33)</f>
        <v>1</v>
      </c>
    </row>
    <row r="34" spans="1:15" x14ac:dyDescent="0.25">
      <c r="A34" s="10" t="s">
        <v>48</v>
      </c>
      <c r="B34" s="161" t="s">
        <v>69</v>
      </c>
      <c r="C34" s="390">
        <v>8.3333333333333329E-2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330" t="e">
        <f>N33/$N$22</f>
        <v>#DIV/0!</v>
      </c>
      <c r="O34" s="190">
        <f>O33/O22</f>
        <v>8.3333333333333329E-2</v>
      </c>
    </row>
    <row r="35" spans="1:15" x14ac:dyDescent="0.25">
      <c r="A35" s="10" t="s">
        <v>49</v>
      </c>
      <c r="B35" s="82" t="s">
        <v>288</v>
      </c>
      <c r="C35" s="417">
        <v>0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327"/>
      <c r="O35" s="82">
        <f>SUM(C35:N35)</f>
        <v>0</v>
      </c>
    </row>
    <row r="36" spans="1:15" x14ac:dyDescent="0.25">
      <c r="A36" s="10" t="s">
        <v>50</v>
      </c>
      <c r="B36" s="192" t="s">
        <v>69</v>
      </c>
      <c r="C36" s="385">
        <v>0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330" t="e">
        <f>N35/$N$22</f>
        <v>#DIV/0!</v>
      </c>
      <c r="O36" s="190">
        <f>O35/O22</f>
        <v>0</v>
      </c>
    </row>
    <row r="37" spans="1:15" x14ac:dyDescent="0.25">
      <c r="A37" s="10" t="s">
        <v>51</v>
      </c>
      <c r="B37" s="82" t="s">
        <v>289</v>
      </c>
      <c r="C37" s="417">
        <v>1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327"/>
      <c r="O37" s="82">
        <f>SUM(C37:N37)</f>
        <v>1</v>
      </c>
    </row>
    <row r="38" spans="1:15" x14ac:dyDescent="0.25">
      <c r="A38" s="10" t="s">
        <v>52</v>
      </c>
      <c r="B38" s="192" t="s">
        <v>69</v>
      </c>
      <c r="C38" s="385">
        <v>8.3333333333333329E-2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330" t="e">
        <f>N37/$N$22</f>
        <v>#DIV/0!</v>
      </c>
      <c r="O38" s="190">
        <f>O37/O22</f>
        <v>8.3333333333333329E-2</v>
      </c>
    </row>
    <row r="39" spans="1:15" x14ac:dyDescent="0.25">
      <c r="A39" s="10" t="s">
        <v>53</v>
      </c>
      <c r="B39" s="210" t="s">
        <v>116</v>
      </c>
      <c r="C39" s="417">
        <v>0</v>
      </c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327"/>
      <c r="O39" s="210">
        <f>SUM(C39:N39)</f>
        <v>0</v>
      </c>
    </row>
    <row r="40" spans="1:15" ht="15.75" thickBot="1" x14ac:dyDescent="0.3">
      <c r="A40" s="10" t="s">
        <v>54</v>
      </c>
      <c r="B40" s="209" t="s">
        <v>69</v>
      </c>
      <c r="C40" s="418">
        <v>0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330" t="e">
        <f>N39/$N$22</f>
        <v>#DIV/0!</v>
      </c>
      <c r="O40" s="190">
        <f>O39/O22</f>
        <v>0</v>
      </c>
    </row>
    <row r="41" spans="1:15" ht="26.25" thickTop="1" thickBot="1" x14ac:dyDescent="0.3">
      <c r="A41" s="10" t="s">
        <v>55</v>
      </c>
      <c r="B41" s="355" t="s">
        <v>71</v>
      </c>
      <c r="C41" s="419">
        <v>10</v>
      </c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28"/>
      <c r="O41" s="243">
        <f>SUM(C41:N41)</f>
        <v>10</v>
      </c>
    </row>
    <row r="42" spans="1:15" ht="15.75" thickTop="1" x14ac:dyDescent="0.25">
      <c r="A42" s="10" t="s">
        <v>56</v>
      </c>
      <c r="B42" s="193" t="s">
        <v>164</v>
      </c>
      <c r="C42" s="417">
        <v>4</v>
      </c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342"/>
      <c r="O42" s="193">
        <f>SUM(C42:N42)</f>
        <v>4</v>
      </c>
    </row>
    <row r="43" spans="1:15" x14ac:dyDescent="0.25">
      <c r="A43" s="10" t="s">
        <v>57</v>
      </c>
      <c r="B43" s="161" t="s">
        <v>69</v>
      </c>
      <c r="C43" s="385">
        <v>0.33333333333333331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330" t="e">
        <f>N42/$N$22</f>
        <v>#DIV/0!</v>
      </c>
      <c r="O43" s="190">
        <f>O42/O22</f>
        <v>0.33333333333333331</v>
      </c>
    </row>
    <row r="44" spans="1:15" x14ac:dyDescent="0.25">
      <c r="A44" s="10" t="s">
        <v>58</v>
      </c>
      <c r="B44" s="82" t="s">
        <v>165</v>
      </c>
      <c r="C44" s="417">
        <v>1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327"/>
      <c r="O44" s="82">
        <f>SUM(C44:N44)</f>
        <v>1</v>
      </c>
    </row>
    <row r="45" spans="1:15" x14ac:dyDescent="0.25">
      <c r="A45" s="10" t="s">
        <v>59</v>
      </c>
      <c r="B45" s="161" t="s">
        <v>69</v>
      </c>
      <c r="C45" s="390">
        <v>8.3333333333333329E-2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330" t="e">
        <f>N44/$N$22</f>
        <v>#DIV/0!</v>
      </c>
      <c r="O45" s="190">
        <f>O44/O22</f>
        <v>8.3333333333333329E-2</v>
      </c>
    </row>
    <row r="46" spans="1:15" ht="20.100000000000001" customHeight="1" x14ac:dyDescent="0.25">
      <c r="A46" s="10" t="s">
        <v>60</v>
      </c>
      <c r="B46" s="82" t="s">
        <v>166</v>
      </c>
      <c r="C46" s="417">
        <v>2</v>
      </c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327"/>
      <c r="O46" s="82">
        <f>SUM(C46:N46)</f>
        <v>2</v>
      </c>
    </row>
    <row r="47" spans="1:15" x14ac:dyDescent="0.25">
      <c r="A47" s="10" t="s">
        <v>61</v>
      </c>
      <c r="B47" s="161" t="s">
        <v>69</v>
      </c>
      <c r="C47" s="390">
        <v>0.16666666666666666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330" t="e">
        <f>N46/$N$22</f>
        <v>#DIV/0!</v>
      </c>
      <c r="O47" s="190">
        <f>O46/O22</f>
        <v>0.16666666666666666</v>
      </c>
    </row>
    <row r="48" spans="1:15" x14ac:dyDescent="0.25">
      <c r="A48" s="10" t="s">
        <v>62</v>
      </c>
      <c r="B48" s="82" t="s">
        <v>306</v>
      </c>
      <c r="C48" s="417">
        <v>0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327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v>0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330" t="e">
        <f>N48/$N$22</f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417">
        <v>1</v>
      </c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327"/>
      <c r="O50" s="82">
        <f>SUM(C50:N50)</f>
        <v>1</v>
      </c>
    </row>
    <row r="51" spans="1:15" x14ac:dyDescent="0.25">
      <c r="A51" s="10" t="s">
        <v>65</v>
      </c>
      <c r="B51" s="161" t="s">
        <v>69</v>
      </c>
      <c r="C51" s="390">
        <v>8.3333333333333329E-2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330" t="e">
        <f>N50/$N$22</f>
        <v>#DIV/0!</v>
      </c>
      <c r="O51" s="190">
        <f>O50/O22</f>
        <v>8.3333333333333329E-2</v>
      </c>
    </row>
    <row r="52" spans="1:15" ht="24.75" x14ac:dyDescent="0.25">
      <c r="A52" s="10" t="s">
        <v>155</v>
      </c>
      <c r="B52" s="191" t="s">
        <v>169</v>
      </c>
      <c r="C52" s="417">
        <v>0</v>
      </c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327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v>0</v>
      </c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330" t="e">
        <f>N52/$N$22</f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417">
        <v>2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327"/>
      <c r="O54" s="82">
        <f>SUM(C54:N54)</f>
        <v>2</v>
      </c>
    </row>
    <row r="55" spans="1:15" ht="15.75" thickBot="1" x14ac:dyDescent="0.3">
      <c r="A55" s="10" t="s">
        <v>73</v>
      </c>
      <c r="B55" s="164" t="s">
        <v>69</v>
      </c>
      <c r="C55" s="390">
        <v>0.16666666666666666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330" t="e">
        <f>N54/$N$22</f>
        <v>#DIV/0!</v>
      </c>
      <c r="O55" s="196">
        <f>O54/O22</f>
        <v>0.16666666666666666</v>
      </c>
    </row>
    <row r="56" spans="1:15" ht="20.100000000000001" customHeight="1" thickBot="1" x14ac:dyDescent="0.3">
      <c r="A56" s="20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53" t="s">
        <v>371</v>
      </c>
      <c r="E57" s="53" t="s">
        <v>372</v>
      </c>
      <c r="F57" s="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14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5">
        <f>SUM(C58:N58)</f>
        <v>14</v>
      </c>
    </row>
    <row r="59" spans="1:15" x14ac:dyDescent="0.25">
      <c r="A59" s="28" t="s">
        <v>75</v>
      </c>
      <c r="B59" s="198" t="s">
        <v>297</v>
      </c>
      <c r="C59" s="420">
        <v>9</v>
      </c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340"/>
      <c r="O59" s="26">
        <f>SUM(C59:N59)</f>
        <v>9</v>
      </c>
    </row>
    <row r="60" spans="1:15" x14ac:dyDescent="0.25">
      <c r="A60" s="28" t="s">
        <v>76</v>
      </c>
      <c r="B60" s="197" t="s">
        <v>80</v>
      </c>
      <c r="C60" s="390">
        <v>0.6428571428571429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330"/>
      <c r="O60" s="238">
        <f>O59/O58</f>
        <v>0.6428571428571429</v>
      </c>
    </row>
    <row r="61" spans="1:15" x14ac:dyDescent="0.25">
      <c r="A61" s="28" t="s">
        <v>87</v>
      </c>
      <c r="B61" s="199" t="s">
        <v>78</v>
      </c>
      <c r="C61" s="415">
        <v>8</v>
      </c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327"/>
      <c r="O61" s="200">
        <f>SUM(C61:N61)</f>
        <v>8</v>
      </c>
    </row>
    <row r="62" spans="1:15" x14ac:dyDescent="0.25">
      <c r="A62" s="28" t="s">
        <v>88</v>
      </c>
      <c r="B62" s="197" t="s">
        <v>80</v>
      </c>
      <c r="C62" s="390">
        <v>0.5714285714285714</v>
      </c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330"/>
      <c r="O62" s="238">
        <f>O61/O58</f>
        <v>0.5714285714285714</v>
      </c>
    </row>
    <row r="63" spans="1:15" x14ac:dyDescent="0.25">
      <c r="A63" s="28" t="s">
        <v>89</v>
      </c>
      <c r="B63" s="199" t="s">
        <v>300</v>
      </c>
      <c r="C63" s="415">
        <v>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327"/>
      <c r="O63" s="200">
        <f>SUM(C63:N63)</f>
        <v>4</v>
      </c>
    </row>
    <row r="64" spans="1:15" x14ac:dyDescent="0.25">
      <c r="A64" s="28" t="s">
        <v>90</v>
      </c>
      <c r="B64" s="187" t="s">
        <v>80</v>
      </c>
      <c r="C64" s="390">
        <v>0.2857142857142857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330"/>
      <c r="O64" s="238">
        <f>O63/O58</f>
        <v>0.2857142857142857</v>
      </c>
    </row>
    <row r="65" spans="1:15" x14ac:dyDescent="0.25">
      <c r="A65" s="28" t="s">
        <v>91</v>
      </c>
      <c r="B65" s="199" t="s">
        <v>301</v>
      </c>
      <c r="C65" s="415">
        <v>8</v>
      </c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327"/>
      <c r="O65" s="200">
        <f>SUM(C65:N65)</f>
        <v>8</v>
      </c>
    </row>
    <row r="66" spans="1:15" ht="15.75" thickBot="1" x14ac:dyDescent="0.3">
      <c r="A66" s="28" t="s">
        <v>92</v>
      </c>
      <c r="B66" s="201" t="s">
        <v>80</v>
      </c>
      <c r="C66" s="418">
        <v>0.5714285714285714</v>
      </c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330"/>
      <c r="O66" s="239">
        <f>O65/O58</f>
        <v>0.5714285714285714</v>
      </c>
    </row>
    <row r="67" spans="1:15" ht="15.75" thickTop="1" x14ac:dyDescent="0.25">
      <c r="A67" s="28" t="s">
        <v>93</v>
      </c>
      <c r="B67" s="213" t="s">
        <v>302</v>
      </c>
      <c r="C67" s="415">
        <v>0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342"/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8">
        <v>0</v>
      </c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332"/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5">
        <v>0</v>
      </c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341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390">
        <v>0</v>
      </c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330"/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327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v>0</v>
      </c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330"/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415">
        <v>0</v>
      </c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327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v>0</v>
      </c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330"/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415">
        <v>0</v>
      </c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327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v>0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330"/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415">
        <v>0</v>
      </c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327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v>0</v>
      </c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330"/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415">
        <v>0</v>
      </c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327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v>0</v>
      </c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330"/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415">
        <v>0</v>
      </c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327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v>0</v>
      </c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330"/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415">
        <v>0</v>
      </c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327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v>0</v>
      </c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330"/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415">
        <v>0</v>
      </c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327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v>0</v>
      </c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330"/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415">
        <v>2</v>
      </c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327"/>
      <c r="O87" s="200">
        <f>SUM(C87:N87)</f>
        <v>2</v>
      </c>
    </row>
    <row r="88" spans="1:15" x14ac:dyDescent="0.25">
      <c r="A88" s="28" t="s">
        <v>230</v>
      </c>
      <c r="B88" s="187" t="s">
        <v>80</v>
      </c>
      <c r="C88" s="390">
        <v>0.14285714285714285</v>
      </c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330"/>
      <c r="O88" s="238">
        <f>O87/O58</f>
        <v>0.14285714285714285</v>
      </c>
    </row>
    <row r="89" spans="1:15" ht="24.75" x14ac:dyDescent="0.25">
      <c r="A89" s="28" t="s">
        <v>231</v>
      </c>
      <c r="B89" s="206" t="s">
        <v>293</v>
      </c>
      <c r="C89" s="415">
        <v>1</v>
      </c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327"/>
      <c r="O89" s="200">
        <f>SUM(C89:N89)</f>
        <v>1</v>
      </c>
    </row>
    <row r="90" spans="1:15" x14ac:dyDescent="0.25">
      <c r="A90" s="28" t="s">
        <v>233</v>
      </c>
      <c r="B90" s="187" t="s">
        <v>80</v>
      </c>
      <c r="C90" s="390">
        <v>7.1428571428571425E-2</v>
      </c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330"/>
      <c r="O90" s="238">
        <f>O89/O58</f>
        <v>7.1428571428571425E-2</v>
      </c>
    </row>
    <row r="91" spans="1:15" ht="24.75" x14ac:dyDescent="0.25">
      <c r="A91" s="28" t="s">
        <v>234</v>
      </c>
      <c r="B91" s="206" t="s">
        <v>294</v>
      </c>
      <c r="C91" s="415">
        <v>0</v>
      </c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327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v>0</v>
      </c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330"/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415">
        <v>0</v>
      </c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327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v>0</v>
      </c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330"/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415">
        <v>3</v>
      </c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341"/>
      <c r="O95" s="200">
        <f>SUM(C95:N95)</f>
        <v>3</v>
      </c>
    </row>
    <row r="96" spans="1:15" ht="15.75" thickBot="1" x14ac:dyDescent="0.3">
      <c r="A96" s="28" t="s">
        <v>299</v>
      </c>
      <c r="B96" s="208" t="s">
        <v>80</v>
      </c>
      <c r="C96" s="390">
        <v>0.21428571428571427</v>
      </c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330"/>
      <c r="O96" s="241">
        <f>O95/O58</f>
        <v>0.21428571428571427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106</v>
      </c>
      <c r="D3" s="383">
        <v>115</v>
      </c>
      <c r="E3" s="6"/>
      <c r="F3" s="274"/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98</v>
      </c>
      <c r="D4" s="384">
        <v>106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9"/>
    </row>
    <row r="5" spans="1:15" x14ac:dyDescent="0.25">
      <c r="A5" s="13" t="s">
        <v>9</v>
      </c>
      <c r="B5" s="176" t="s">
        <v>15</v>
      </c>
      <c r="C5" s="178">
        <f>C4/C3</f>
        <v>0.92452830188679247</v>
      </c>
      <c r="D5" s="385">
        <f>D4/D3</f>
        <v>0.92173913043478262</v>
      </c>
      <c r="E5" s="322" t="e">
        <f>E4/E3</f>
        <v>#DIV/0!</v>
      </c>
      <c r="F5" s="322" t="e">
        <f t="shared" ref="F5:O5" si="0">F4/F3</f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6</v>
      </c>
      <c r="D6" s="386">
        <v>6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5.6603773584905662E-2</v>
      </c>
      <c r="D7" s="385">
        <f>D6/D3</f>
        <v>5.2173913043478258E-2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25</v>
      </c>
      <c r="D8" s="386">
        <v>24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0.23584905660377359</v>
      </c>
      <c r="D9" s="385">
        <f>D8/D3</f>
        <v>0.20869565217391303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59</v>
      </c>
      <c r="D10" s="386">
        <v>64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0.55660377358490565</v>
      </c>
      <c r="D11" s="385">
        <f>D10/D3</f>
        <v>0.55652173913043479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10</v>
      </c>
      <c r="D12" s="386">
        <v>10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9.4339622641509441E-2</v>
      </c>
      <c r="D13" s="385">
        <f>D12/D3</f>
        <v>8.6956521739130432E-2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18</v>
      </c>
      <c r="D14" s="386">
        <v>22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0.16981132075471697</v>
      </c>
      <c r="D15" s="385">
        <f>D14/D3</f>
        <v>0.19130434782608696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14</v>
      </c>
      <c r="D16" s="386">
        <v>15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0.13207547169811321</v>
      </c>
      <c r="D17" s="385">
        <f>D16/D3</f>
        <v>0.13043478260869565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10</v>
      </c>
      <c r="D18" s="386">
        <v>10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9.4339622641509441E-2</v>
      </c>
      <c r="D19" s="387">
        <f>D18/D3</f>
        <v>8.6956521739130432E-2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322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21</v>
      </c>
      <c r="D22" s="9"/>
      <c r="E22" s="277"/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21</v>
      </c>
    </row>
    <row r="23" spans="1:15" x14ac:dyDescent="0.25">
      <c r="A23" s="10" t="s">
        <v>29</v>
      </c>
      <c r="B23" s="188" t="s">
        <v>44</v>
      </c>
      <c r="C23" s="389">
        <v>2</v>
      </c>
      <c r="D23" s="180"/>
      <c r="E23" s="275"/>
      <c r="F23" s="180"/>
      <c r="G23" s="275"/>
      <c r="H23" s="275"/>
      <c r="I23" s="275"/>
      <c r="J23" s="275"/>
      <c r="K23" s="275"/>
      <c r="L23" s="275"/>
      <c r="M23" s="275"/>
      <c r="N23" s="310"/>
      <c r="O23" s="188">
        <f>SUM(C23:N23)</f>
        <v>2</v>
      </c>
    </row>
    <row r="24" spans="1:15" x14ac:dyDescent="0.25">
      <c r="A24" s="10" t="s">
        <v>30</v>
      </c>
      <c r="B24" s="161" t="s">
        <v>69</v>
      </c>
      <c r="C24" s="390">
        <f>C23/C22</f>
        <v>9.5238095238095233E-2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9.5238095238095233E-2</v>
      </c>
    </row>
    <row r="25" spans="1:15" x14ac:dyDescent="0.25">
      <c r="A25" s="10" t="s">
        <v>31</v>
      </c>
      <c r="B25" s="82" t="s">
        <v>339</v>
      </c>
      <c r="C25" s="399">
        <v>10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10</v>
      </c>
    </row>
    <row r="26" spans="1:15" x14ac:dyDescent="0.25">
      <c r="A26" s="10" t="s">
        <v>32</v>
      </c>
      <c r="B26" s="161" t="s">
        <v>69</v>
      </c>
      <c r="C26" s="390">
        <f>C25/C22</f>
        <v>0.47619047619047616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0.47619047619047616</v>
      </c>
    </row>
    <row r="27" spans="1:15" x14ac:dyDescent="0.25">
      <c r="A27" s="10" t="s">
        <v>33</v>
      </c>
      <c r="B27" s="82" t="s">
        <v>287</v>
      </c>
      <c r="C27" s="399">
        <v>19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19</v>
      </c>
    </row>
    <row r="28" spans="1:15" x14ac:dyDescent="0.25">
      <c r="A28" s="10" t="s">
        <v>34</v>
      </c>
      <c r="B28" s="161" t="s">
        <v>69</v>
      </c>
      <c r="C28" s="390">
        <f>C27/C22</f>
        <v>0.90476190476190477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0.90476190476190477</v>
      </c>
    </row>
    <row r="29" spans="1:15" x14ac:dyDescent="0.25">
      <c r="A29" s="10" t="s">
        <v>35</v>
      </c>
      <c r="B29" s="82" t="s">
        <v>163</v>
      </c>
      <c r="C29" s="399">
        <v>2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2</v>
      </c>
    </row>
    <row r="30" spans="1:15" x14ac:dyDescent="0.25">
      <c r="A30" s="10" t="s">
        <v>36</v>
      </c>
      <c r="B30" s="161" t="s">
        <v>69</v>
      </c>
      <c r="C30" s="390">
        <f>C29/C22</f>
        <v>9.5238095238095233E-2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9.5238095238095233E-2</v>
      </c>
    </row>
    <row r="31" spans="1:15" x14ac:dyDescent="0.25">
      <c r="A31" s="10" t="s">
        <v>37</v>
      </c>
      <c r="B31" s="82" t="s">
        <v>132</v>
      </c>
      <c r="C31" s="386">
        <f>C22-C27</f>
        <v>2</v>
      </c>
      <c r="D31" s="421">
        <f>D22-D27</f>
        <v>0</v>
      </c>
      <c r="E31" s="421">
        <f>E22-E27</f>
        <v>0</v>
      </c>
      <c r="F31" s="421">
        <f t="shared" ref="F31:N31" si="12">F22-F27</f>
        <v>0</v>
      </c>
      <c r="G31" s="421">
        <f t="shared" si="12"/>
        <v>0</v>
      </c>
      <c r="H31" s="421">
        <f t="shared" si="12"/>
        <v>0</v>
      </c>
      <c r="I31" s="421">
        <f t="shared" si="12"/>
        <v>0</v>
      </c>
      <c r="J31" s="421">
        <f t="shared" si="12"/>
        <v>0</v>
      </c>
      <c r="K31" s="421">
        <f t="shared" si="12"/>
        <v>0</v>
      </c>
      <c r="L31" s="421">
        <f t="shared" si="12"/>
        <v>0</v>
      </c>
      <c r="M31" s="421">
        <f t="shared" si="12"/>
        <v>0</v>
      </c>
      <c r="N31" s="421">
        <f t="shared" si="12"/>
        <v>0</v>
      </c>
      <c r="O31" s="82">
        <f>SUM(C31:N31)</f>
        <v>2</v>
      </c>
    </row>
    <row r="32" spans="1:15" x14ac:dyDescent="0.25">
      <c r="A32" s="10" t="s">
        <v>46</v>
      </c>
      <c r="B32" s="161" t="s">
        <v>69</v>
      </c>
      <c r="C32" s="390">
        <f>C31/C22</f>
        <v>9.5238095238095233E-2</v>
      </c>
      <c r="D32" s="330" t="e">
        <f t="shared" ref="D32:N32" si="13">D31/D22</f>
        <v>#DIV/0!</v>
      </c>
      <c r="E32" s="330" t="e">
        <f t="shared" si="13"/>
        <v>#DIV/0!</v>
      </c>
      <c r="F32" s="330" t="e">
        <f t="shared" si="13"/>
        <v>#DIV/0!</v>
      </c>
      <c r="G32" s="330" t="e">
        <f t="shared" si="13"/>
        <v>#DIV/0!</v>
      </c>
      <c r="H32" s="330" t="e">
        <f t="shared" si="13"/>
        <v>#DIV/0!</v>
      </c>
      <c r="I32" s="330" t="e">
        <f t="shared" si="13"/>
        <v>#DIV/0!</v>
      </c>
      <c r="J32" s="330" t="e">
        <f t="shared" si="13"/>
        <v>#DIV/0!</v>
      </c>
      <c r="K32" s="330" t="e">
        <f t="shared" si="13"/>
        <v>#DIV/0!</v>
      </c>
      <c r="L32" s="330" t="e">
        <f t="shared" si="13"/>
        <v>#DIV/0!</v>
      </c>
      <c r="M32" s="330" t="e">
        <f t="shared" si="13"/>
        <v>#DIV/0!</v>
      </c>
      <c r="N32" s="330" t="e">
        <f t="shared" si="13"/>
        <v>#DIV/0!</v>
      </c>
      <c r="O32" s="190">
        <f>O31/O22</f>
        <v>9.5238095238095233E-2</v>
      </c>
    </row>
    <row r="33" spans="1:15" ht="24.75" x14ac:dyDescent="0.25">
      <c r="A33" s="10" t="s">
        <v>47</v>
      </c>
      <c r="B33" s="191" t="s">
        <v>67</v>
      </c>
      <c r="C33" s="399">
        <v>2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2</v>
      </c>
    </row>
    <row r="34" spans="1:15" x14ac:dyDescent="0.25">
      <c r="A34" s="10" t="s">
        <v>48</v>
      </c>
      <c r="B34" s="161" t="s">
        <v>69</v>
      </c>
      <c r="C34" s="390">
        <f>C33/C22</f>
        <v>9.5238095238095233E-2</v>
      </c>
      <c r="D34" s="330" t="e">
        <f t="shared" ref="D34:N34" si="14">D33/D22</f>
        <v>#DIV/0!</v>
      </c>
      <c r="E34" s="330" t="e">
        <f t="shared" si="14"/>
        <v>#DIV/0!</v>
      </c>
      <c r="F34" s="330" t="e">
        <f t="shared" si="14"/>
        <v>#DIV/0!</v>
      </c>
      <c r="G34" s="330" t="e">
        <f t="shared" si="14"/>
        <v>#DIV/0!</v>
      </c>
      <c r="H34" s="330" t="e">
        <f t="shared" si="14"/>
        <v>#DIV/0!</v>
      </c>
      <c r="I34" s="330" t="e">
        <f t="shared" si="14"/>
        <v>#DIV/0!</v>
      </c>
      <c r="J34" s="330" t="e">
        <f t="shared" si="14"/>
        <v>#DIV/0!</v>
      </c>
      <c r="K34" s="330" t="e">
        <f t="shared" si="14"/>
        <v>#DIV/0!</v>
      </c>
      <c r="L34" s="330" t="e">
        <f t="shared" si="14"/>
        <v>#DIV/0!</v>
      </c>
      <c r="M34" s="330" t="e">
        <f t="shared" si="14"/>
        <v>#DIV/0!</v>
      </c>
      <c r="N34" s="330" t="e">
        <f t="shared" si="14"/>
        <v>#DIV/0!</v>
      </c>
      <c r="O34" s="190">
        <f>O33/O22</f>
        <v>9.5238095238095233E-2</v>
      </c>
    </row>
    <row r="35" spans="1:15" x14ac:dyDescent="0.25">
      <c r="A35" s="10" t="s">
        <v>49</v>
      </c>
      <c r="B35" s="82" t="s">
        <v>288</v>
      </c>
      <c r="C35" s="399">
        <v>5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5</v>
      </c>
    </row>
    <row r="36" spans="1:15" x14ac:dyDescent="0.25">
      <c r="A36" s="10" t="s">
        <v>50</v>
      </c>
      <c r="B36" s="192" t="s">
        <v>69</v>
      </c>
      <c r="C36" s="390">
        <f>C35/C22</f>
        <v>0.23809523809523808</v>
      </c>
      <c r="D36" s="330" t="e">
        <f t="shared" ref="D36:N36" si="15">D35/D22</f>
        <v>#DIV/0!</v>
      </c>
      <c r="E36" s="330" t="e">
        <f t="shared" si="15"/>
        <v>#DIV/0!</v>
      </c>
      <c r="F36" s="330" t="e">
        <f t="shared" si="15"/>
        <v>#DIV/0!</v>
      </c>
      <c r="G36" s="330" t="e">
        <f t="shared" si="15"/>
        <v>#DIV/0!</v>
      </c>
      <c r="H36" s="330" t="e">
        <f t="shared" si="15"/>
        <v>#DIV/0!</v>
      </c>
      <c r="I36" s="330" t="e">
        <f t="shared" si="15"/>
        <v>#DIV/0!</v>
      </c>
      <c r="J36" s="330" t="e">
        <f t="shared" si="15"/>
        <v>#DIV/0!</v>
      </c>
      <c r="K36" s="330" t="e">
        <f t="shared" si="15"/>
        <v>#DIV/0!</v>
      </c>
      <c r="L36" s="330" t="e">
        <f t="shared" si="15"/>
        <v>#DIV/0!</v>
      </c>
      <c r="M36" s="330" t="e">
        <f t="shared" si="15"/>
        <v>#DIV/0!</v>
      </c>
      <c r="N36" s="330" t="e">
        <f t="shared" si="15"/>
        <v>#DIV/0!</v>
      </c>
      <c r="O36" s="190">
        <f>O35/O22</f>
        <v>0.23809523809523808</v>
      </c>
    </row>
    <row r="37" spans="1:15" x14ac:dyDescent="0.25">
      <c r="A37" s="10" t="s">
        <v>51</v>
      </c>
      <c r="B37" s="82" t="s">
        <v>289</v>
      </c>
      <c r="C37" s="391">
        <v>2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2</v>
      </c>
    </row>
    <row r="38" spans="1:15" x14ac:dyDescent="0.25">
      <c r="A38" s="10" t="s">
        <v>52</v>
      </c>
      <c r="B38" s="192" t="s">
        <v>69</v>
      </c>
      <c r="C38" s="412">
        <f>C37/C22</f>
        <v>9.5238095238095233E-2</v>
      </c>
      <c r="D38" s="322" t="e">
        <f t="shared" ref="D38:N38" si="16">D37/D22</f>
        <v>#DIV/0!</v>
      </c>
      <c r="E38" s="330" t="e">
        <f t="shared" si="16"/>
        <v>#DIV/0!</v>
      </c>
      <c r="F38" s="330" t="e">
        <f t="shared" si="16"/>
        <v>#DIV/0!</v>
      </c>
      <c r="G38" s="330" t="e">
        <f t="shared" si="16"/>
        <v>#DIV/0!</v>
      </c>
      <c r="H38" s="330" t="e">
        <f t="shared" si="16"/>
        <v>#DIV/0!</v>
      </c>
      <c r="I38" s="330" t="e">
        <f t="shared" si="16"/>
        <v>#DIV/0!</v>
      </c>
      <c r="J38" s="330" t="e">
        <f t="shared" si="16"/>
        <v>#DIV/0!</v>
      </c>
      <c r="K38" s="330" t="e">
        <f t="shared" si="16"/>
        <v>#DIV/0!</v>
      </c>
      <c r="L38" s="330" t="e">
        <f t="shared" si="16"/>
        <v>#DIV/0!</v>
      </c>
      <c r="M38" s="330" t="e">
        <f t="shared" si="16"/>
        <v>#DIV/0!</v>
      </c>
      <c r="N38" s="330" t="e">
        <f t="shared" si="16"/>
        <v>#DIV/0!</v>
      </c>
      <c r="O38" s="190">
        <f>O37/O22</f>
        <v>9.5238095238095233E-2</v>
      </c>
    </row>
    <row r="39" spans="1:15" x14ac:dyDescent="0.25">
      <c r="A39" s="10" t="s">
        <v>53</v>
      </c>
      <c r="B39" s="210" t="s">
        <v>116</v>
      </c>
      <c r="C39" s="415">
        <v>1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1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4.7619047619047616E-2</v>
      </c>
      <c r="D40" s="330" t="e">
        <f t="shared" ref="D40:N40" si="17">D39/D22</f>
        <v>#DIV/0!</v>
      </c>
      <c r="E40" s="330" t="e">
        <f t="shared" si="17"/>
        <v>#DIV/0!</v>
      </c>
      <c r="F40" s="330" t="e">
        <f t="shared" si="17"/>
        <v>#DIV/0!</v>
      </c>
      <c r="G40" s="330" t="e">
        <f t="shared" si="17"/>
        <v>#DIV/0!</v>
      </c>
      <c r="H40" s="330" t="e">
        <f t="shared" si="17"/>
        <v>#DIV/0!</v>
      </c>
      <c r="I40" s="330" t="e">
        <f t="shared" si="17"/>
        <v>#DIV/0!</v>
      </c>
      <c r="J40" s="330" t="e">
        <f t="shared" si="17"/>
        <v>#DIV/0!</v>
      </c>
      <c r="K40" s="330" t="e">
        <f t="shared" si="17"/>
        <v>#DIV/0!</v>
      </c>
      <c r="L40" s="330" t="e">
        <f t="shared" si="17"/>
        <v>#DIV/0!</v>
      </c>
      <c r="M40" s="330" t="e">
        <f t="shared" si="17"/>
        <v>#DIV/0!</v>
      </c>
      <c r="N40" s="330" t="e">
        <f t="shared" si="17"/>
        <v>#DIV/0!</v>
      </c>
      <c r="O40" s="190">
        <f>O39/O22</f>
        <v>4.7619047619047616E-2</v>
      </c>
    </row>
    <row r="41" spans="1:15" ht="26.25" thickTop="1" thickBot="1" x14ac:dyDescent="0.3">
      <c r="A41" s="10" t="s">
        <v>55</v>
      </c>
      <c r="B41" s="30" t="s">
        <v>71</v>
      </c>
      <c r="C41" s="393">
        <v>14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14</v>
      </c>
    </row>
    <row r="42" spans="1:15" ht="15.75" thickTop="1" x14ac:dyDescent="0.25">
      <c r="A42" s="10" t="s">
        <v>56</v>
      </c>
      <c r="B42" s="193" t="s">
        <v>164</v>
      </c>
      <c r="C42" s="394">
        <v>5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5</v>
      </c>
    </row>
    <row r="43" spans="1:15" x14ac:dyDescent="0.25">
      <c r="A43" s="10" t="s">
        <v>57</v>
      </c>
      <c r="B43" s="161" t="s">
        <v>69</v>
      </c>
      <c r="C43" s="390">
        <f>C42/C22</f>
        <v>0.23809523809523808</v>
      </c>
      <c r="D43" s="330" t="e">
        <f t="shared" ref="D43:N43" si="18">D42/D22</f>
        <v>#DIV/0!</v>
      </c>
      <c r="E43" s="330" t="e">
        <f t="shared" si="18"/>
        <v>#DIV/0!</v>
      </c>
      <c r="F43" s="330" t="e">
        <f t="shared" si="18"/>
        <v>#DIV/0!</v>
      </c>
      <c r="G43" s="330" t="e">
        <f t="shared" si="18"/>
        <v>#DIV/0!</v>
      </c>
      <c r="H43" s="330" t="e">
        <f t="shared" si="18"/>
        <v>#DIV/0!</v>
      </c>
      <c r="I43" s="330" t="e">
        <f t="shared" si="18"/>
        <v>#DIV/0!</v>
      </c>
      <c r="J43" s="330" t="e">
        <f t="shared" si="18"/>
        <v>#DIV/0!</v>
      </c>
      <c r="K43" s="330" t="e">
        <f t="shared" si="18"/>
        <v>#DIV/0!</v>
      </c>
      <c r="L43" s="330" t="e">
        <f t="shared" si="18"/>
        <v>#DIV/0!</v>
      </c>
      <c r="M43" s="330" t="e">
        <f t="shared" si="18"/>
        <v>#DIV/0!</v>
      </c>
      <c r="N43" s="330" t="e">
        <f t="shared" si="18"/>
        <v>#DIV/0!</v>
      </c>
      <c r="O43" s="190">
        <f>O42/O22</f>
        <v>0.23809523809523808</v>
      </c>
    </row>
    <row r="44" spans="1:15" x14ac:dyDescent="0.25">
      <c r="A44" s="10" t="s">
        <v>58</v>
      </c>
      <c r="B44" s="82" t="s">
        <v>165</v>
      </c>
      <c r="C44" s="399">
        <v>2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2</v>
      </c>
    </row>
    <row r="45" spans="1:15" x14ac:dyDescent="0.25">
      <c r="A45" s="10" t="s">
        <v>59</v>
      </c>
      <c r="B45" s="161" t="s">
        <v>69</v>
      </c>
      <c r="C45" s="390">
        <f>C44/C22</f>
        <v>9.5238095238095233E-2</v>
      </c>
      <c r="D45" s="330" t="e">
        <f t="shared" ref="D45:N45" si="19">D44/D22</f>
        <v>#DIV/0!</v>
      </c>
      <c r="E45" s="330" t="e">
        <f t="shared" si="19"/>
        <v>#DIV/0!</v>
      </c>
      <c r="F45" s="330" t="e">
        <f t="shared" si="19"/>
        <v>#DIV/0!</v>
      </c>
      <c r="G45" s="330" t="e">
        <f t="shared" si="19"/>
        <v>#DIV/0!</v>
      </c>
      <c r="H45" s="330" t="e">
        <f t="shared" si="19"/>
        <v>#DIV/0!</v>
      </c>
      <c r="I45" s="330" t="e">
        <f t="shared" si="19"/>
        <v>#DIV/0!</v>
      </c>
      <c r="J45" s="330" t="e">
        <f t="shared" si="19"/>
        <v>#DIV/0!</v>
      </c>
      <c r="K45" s="330" t="e">
        <f t="shared" si="19"/>
        <v>#DIV/0!</v>
      </c>
      <c r="L45" s="330" t="e">
        <f t="shared" si="19"/>
        <v>#DIV/0!</v>
      </c>
      <c r="M45" s="330" t="e">
        <f t="shared" si="19"/>
        <v>#DIV/0!</v>
      </c>
      <c r="N45" s="330" t="e">
        <f t="shared" si="19"/>
        <v>#DIV/0!</v>
      </c>
      <c r="O45" s="190">
        <f>O44/O22</f>
        <v>9.5238095238095233E-2</v>
      </c>
    </row>
    <row r="46" spans="1:15" x14ac:dyDescent="0.25">
      <c r="A46" s="10" t="s">
        <v>60</v>
      </c>
      <c r="B46" s="82" t="s">
        <v>166</v>
      </c>
      <c r="C46" s="399">
        <v>6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6</v>
      </c>
    </row>
    <row r="47" spans="1:15" x14ac:dyDescent="0.25">
      <c r="A47" s="10" t="s">
        <v>61</v>
      </c>
      <c r="B47" s="161" t="s">
        <v>69</v>
      </c>
      <c r="C47" s="390">
        <f>C46/C22</f>
        <v>0.2857142857142857</v>
      </c>
      <c r="D47" s="330" t="e">
        <f t="shared" ref="D47:N47" si="20">D46/D22</f>
        <v>#DIV/0!</v>
      </c>
      <c r="E47" s="330" t="e">
        <f>E46/E22</f>
        <v>#DIV/0!</v>
      </c>
      <c r="F47" s="330" t="e">
        <f t="shared" si="20"/>
        <v>#DIV/0!</v>
      </c>
      <c r="G47" s="330" t="e">
        <f t="shared" si="20"/>
        <v>#DIV/0!</v>
      </c>
      <c r="H47" s="330" t="e">
        <f t="shared" si="20"/>
        <v>#DIV/0!</v>
      </c>
      <c r="I47" s="330" t="e">
        <f t="shared" si="20"/>
        <v>#DIV/0!</v>
      </c>
      <c r="J47" s="330" t="e">
        <f t="shared" si="20"/>
        <v>#DIV/0!</v>
      </c>
      <c r="K47" s="330" t="e">
        <f t="shared" si="20"/>
        <v>#DIV/0!</v>
      </c>
      <c r="L47" s="330" t="e">
        <f t="shared" si="20"/>
        <v>#DIV/0!</v>
      </c>
      <c r="M47" s="330" t="e">
        <f t="shared" si="20"/>
        <v>#DIV/0!</v>
      </c>
      <c r="N47" s="330" t="e">
        <f t="shared" si="20"/>
        <v>#DIV/0!</v>
      </c>
      <c r="O47" s="190">
        <f>O46/O22</f>
        <v>0.2857142857142857</v>
      </c>
    </row>
    <row r="48" spans="1:15" x14ac:dyDescent="0.25">
      <c r="A48" s="10" t="s">
        <v>62</v>
      </c>
      <c r="B48" s="82" t="s">
        <v>306</v>
      </c>
      <c r="C48" s="399">
        <v>1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1</v>
      </c>
    </row>
    <row r="49" spans="1:15" x14ac:dyDescent="0.25">
      <c r="A49" s="10" t="s">
        <v>63</v>
      </c>
      <c r="B49" s="161" t="s">
        <v>69</v>
      </c>
      <c r="C49" s="390">
        <f>C48/C22</f>
        <v>4.7619047619047616E-2</v>
      </c>
      <c r="D49" s="330" t="e">
        <f t="shared" ref="D49:N49" si="21">D48/D22</f>
        <v>#DIV/0!</v>
      </c>
      <c r="E49" s="330" t="e">
        <f t="shared" si="21"/>
        <v>#DIV/0!</v>
      </c>
      <c r="F49" s="330" t="e">
        <f t="shared" si="21"/>
        <v>#DIV/0!</v>
      </c>
      <c r="G49" s="330" t="e">
        <f t="shared" si="21"/>
        <v>#DIV/0!</v>
      </c>
      <c r="H49" s="330" t="e">
        <f t="shared" si="21"/>
        <v>#DIV/0!</v>
      </c>
      <c r="I49" s="330" t="e">
        <f t="shared" si="21"/>
        <v>#DIV/0!</v>
      </c>
      <c r="J49" s="330" t="e">
        <f t="shared" si="21"/>
        <v>#DIV/0!</v>
      </c>
      <c r="K49" s="330" t="e">
        <f t="shared" si="21"/>
        <v>#DIV/0!</v>
      </c>
      <c r="L49" s="330" t="e">
        <f t="shared" si="21"/>
        <v>#DIV/0!</v>
      </c>
      <c r="M49" s="330" t="e">
        <f t="shared" si="21"/>
        <v>#DIV/0!</v>
      </c>
      <c r="N49" s="330" t="e">
        <f t="shared" si="21"/>
        <v>#DIV/0!</v>
      </c>
      <c r="O49" s="190">
        <f>O48/O22</f>
        <v>4.7619047619047616E-2</v>
      </c>
    </row>
    <row r="50" spans="1:15" x14ac:dyDescent="0.25">
      <c r="A50" s="10" t="s">
        <v>64</v>
      </c>
      <c r="B50" s="191" t="s">
        <v>168</v>
      </c>
      <c r="C50" s="391">
        <v>2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2</v>
      </c>
    </row>
    <row r="51" spans="1:15" x14ac:dyDescent="0.25">
      <c r="A51" s="10" t="s">
        <v>65</v>
      </c>
      <c r="B51" s="161" t="s">
        <v>69</v>
      </c>
      <c r="C51" s="390">
        <f>C50/C22</f>
        <v>9.5238095238095233E-2</v>
      </c>
      <c r="D51" s="330" t="e">
        <f t="shared" ref="D51:N51" si="22">D50/D22</f>
        <v>#DIV/0!</v>
      </c>
      <c r="E51" s="330" t="e">
        <f t="shared" si="22"/>
        <v>#DIV/0!</v>
      </c>
      <c r="F51" s="330" t="e">
        <f t="shared" si="22"/>
        <v>#DIV/0!</v>
      </c>
      <c r="G51" s="330" t="e">
        <f t="shared" si="22"/>
        <v>#DIV/0!</v>
      </c>
      <c r="H51" s="330" t="e">
        <f t="shared" si="22"/>
        <v>#DIV/0!</v>
      </c>
      <c r="I51" s="330" t="e">
        <f t="shared" si="22"/>
        <v>#DIV/0!</v>
      </c>
      <c r="J51" s="330" t="e">
        <f t="shared" si="22"/>
        <v>#DIV/0!</v>
      </c>
      <c r="K51" s="330" t="e">
        <f t="shared" si="22"/>
        <v>#DIV/0!</v>
      </c>
      <c r="L51" s="330" t="e">
        <f t="shared" si="22"/>
        <v>#DIV/0!</v>
      </c>
      <c r="M51" s="330" t="e">
        <f t="shared" si="22"/>
        <v>#DIV/0!</v>
      </c>
      <c r="N51" s="330" t="e">
        <f t="shared" si="22"/>
        <v>#DIV/0!</v>
      </c>
      <c r="O51" s="190">
        <f>O50/O22</f>
        <v>9.5238095238095233E-2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3">D52/D22</f>
        <v>#DIV/0!</v>
      </c>
      <c r="E53" s="330" t="e">
        <f t="shared" si="23"/>
        <v>#DIV/0!</v>
      </c>
      <c r="F53" s="330" t="e">
        <f t="shared" si="23"/>
        <v>#DIV/0!</v>
      </c>
      <c r="G53" s="330" t="e">
        <f t="shared" si="23"/>
        <v>#DIV/0!</v>
      </c>
      <c r="H53" s="330" t="e">
        <f t="shared" si="23"/>
        <v>#DIV/0!</v>
      </c>
      <c r="I53" s="330" t="e">
        <f t="shared" si="23"/>
        <v>#DIV/0!</v>
      </c>
      <c r="J53" s="330" t="e">
        <f t="shared" si="23"/>
        <v>#DIV/0!</v>
      </c>
      <c r="K53" s="330" t="e">
        <f t="shared" si="23"/>
        <v>#DIV/0!</v>
      </c>
      <c r="L53" s="330" t="e">
        <f t="shared" si="23"/>
        <v>#DIV/0!</v>
      </c>
      <c r="M53" s="330" t="e">
        <f t="shared" si="23"/>
        <v>#DIV/0!</v>
      </c>
      <c r="N53" s="330" t="e">
        <f t="shared" si="23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4">D54/D22</f>
        <v>#DIV/0!</v>
      </c>
      <c r="E55" s="430" t="e">
        <f t="shared" si="24"/>
        <v>#DIV/0!</v>
      </c>
      <c r="F55" s="430" t="e">
        <f t="shared" si="24"/>
        <v>#DIV/0!</v>
      </c>
      <c r="G55" s="430" t="e">
        <f t="shared" si="24"/>
        <v>#DIV/0!</v>
      </c>
      <c r="H55" s="430" t="e">
        <f t="shared" si="24"/>
        <v>#DIV/0!</v>
      </c>
      <c r="I55" s="430" t="e">
        <f t="shared" si="24"/>
        <v>#DIV/0!</v>
      </c>
      <c r="J55" s="430" t="e">
        <f t="shared" si="24"/>
        <v>#DIV/0!</v>
      </c>
      <c r="K55" s="430" t="e">
        <f t="shared" si="24"/>
        <v>#DIV/0!</v>
      </c>
      <c r="L55" s="430" t="e">
        <f t="shared" si="24"/>
        <v>#DIV/0!</v>
      </c>
      <c r="M55" s="430" t="e">
        <f t="shared" si="24"/>
        <v>#DIV/0!</v>
      </c>
      <c r="N55" s="430" t="e">
        <f t="shared" si="24"/>
        <v>#DIV/0!</v>
      </c>
      <c r="O55" s="196">
        <f>O54/O22</f>
        <v>0</v>
      </c>
    </row>
    <row r="56" spans="1:15" ht="20.100000000000001" customHeight="1" thickBot="1" x14ac:dyDescent="0.3">
      <c r="A56" s="20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353" t="s">
        <v>371</v>
      </c>
      <c r="E57" s="53" t="s">
        <v>372</v>
      </c>
      <c r="F57" s="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12</v>
      </c>
      <c r="D58" s="16"/>
      <c r="E58" s="278"/>
      <c r="F58" s="16"/>
      <c r="G58" s="278"/>
      <c r="H58" s="278"/>
      <c r="I58" s="16"/>
      <c r="J58" s="278"/>
      <c r="K58" s="278"/>
      <c r="L58" s="278"/>
      <c r="M58" s="278"/>
      <c r="N58" s="278"/>
      <c r="O58" s="25">
        <f>SUM(C58:N58)</f>
        <v>12</v>
      </c>
    </row>
    <row r="59" spans="1:15" x14ac:dyDescent="0.25">
      <c r="A59" s="28" t="s">
        <v>75</v>
      </c>
      <c r="B59" s="198" t="s">
        <v>297</v>
      </c>
      <c r="C59" s="389">
        <v>5</v>
      </c>
      <c r="D59" s="180"/>
      <c r="E59" s="275"/>
      <c r="F59" s="180"/>
      <c r="G59" s="275"/>
      <c r="H59" s="275"/>
      <c r="I59" s="275"/>
      <c r="J59" s="275"/>
      <c r="K59" s="275"/>
      <c r="L59" s="275"/>
      <c r="M59" s="275"/>
      <c r="N59" s="329"/>
      <c r="O59" s="26">
        <f>SUM(C59:N59)</f>
        <v>5</v>
      </c>
    </row>
    <row r="60" spans="1:15" x14ac:dyDescent="0.25">
      <c r="A60" s="28" t="s">
        <v>76</v>
      </c>
      <c r="B60" s="197" t="s">
        <v>80</v>
      </c>
      <c r="C60" s="390">
        <f>C59/C58</f>
        <v>0.41666666666666669</v>
      </c>
      <c r="D60" s="330" t="e">
        <f t="shared" ref="D60:N60" si="25">D59/D58</f>
        <v>#DIV/0!</v>
      </c>
      <c r="E60" s="330" t="e">
        <f t="shared" si="25"/>
        <v>#DIV/0!</v>
      </c>
      <c r="F60" s="330" t="e">
        <f t="shared" si="25"/>
        <v>#DIV/0!</v>
      </c>
      <c r="G60" s="330" t="e">
        <f t="shared" si="25"/>
        <v>#DIV/0!</v>
      </c>
      <c r="H60" s="330" t="e">
        <f t="shared" si="25"/>
        <v>#DIV/0!</v>
      </c>
      <c r="I60" s="330" t="e">
        <f t="shared" si="25"/>
        <v>#DIV/0!</v>
      </c>
      <c r="J60" s="330" t="e">
        <f t="shared" si="25"/>
        <v>#DIV/0!</v>
      </c>
      <c r="K60" s="330" t="e">
        <f t="shared" si="25"/>
        <v>#DIV/0!</v>
      </c>
      <c r="L60" s="330" t="e">
        <f t="shared" si="25"/>
        <v>#DIV/0!</v>
      </c>
      <c r="M60" s="330" t="e">
        <f t="shared" si="25"/>
        <v>#DIV/0!</v>
      </c>
      <c r="N60" s="323" t="e">
        <f t="shared" si="25"/>
        <v>#DIV/0!</v>
      </c>
      <c r="O60" s="238">
        <f>O59/O58</f>
        <v>0.41666666666666669</v>
      </c>
    </row>
    <row r="61" spans="1:15" x14ac:dyDescent="0.25">
      <c r="A61" s="28" t="s">
        <v>87</v>
      </c>
      <c r="B61" s="199" t="s">
        <v>78</v>
      </c>
      <c r="C61" s="391">
        <v>7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7</v>
      </c>
    </row>
    <row r="62" spans="1:15" x14ac:dyDescent="0.25">
      <c r="A62" s="28" t="s">
        <v>88</v>
      </c>
      <c r="B62" s="197" t="s">
        <v>80</v>
      </c>
      <c r="C62" s="390">
        <f>C61/C58</f>
        <v>0.58333333333333337</v>
      </c>
      <c r="D62" s="330" t="e">
        <f t="shared" ref="D62:N62" si="26">D61/D58</f>
        <v>#DIV/0!</v>
      </c>
      <c r="E62" s="330" t="e">
        <f t="shared" si="26"/>
        <v>#DIV/0!</v>
      </c>
      <c r="F62" s="330" t="e">
        <f t="shared" si="26"/>
        <v>#DIV/0!</v>
      </c>
      <c r="G62" s="330" t="e">
        <f t="shared" si="26"/>
        <v>#DIV/0!</v>
      </c>
      <c r="H62" s="330" t="e">
        <f t="shared" si="26"/>
        <v>#DIV/0!</v>
      </c>
      <c r="I62" s="330" t="e">
        <f t="shared" si="26"/>
        <v>#DIV/0!</v>
      </c>
      <c r="J62" s="330" t="e">
        <f t="shared" si="26"/>
        <v>#DIV/0!</v>
      </c>
      <c r="K62" s="330" t="e">
        <f t="shared" si="26"/>
        <v>#DIV/0!</v>
      </c>
      <c r="L62" s="330" t="e">
        <f t="shared" si="26"/>
        <v>#DIV/0!</v>
      </c>
      <c r="M62" s="330" t="e">
        <f t="shared" si="26"/>
        <v>#DIV/0!</v>
      </c>
      <c r="N62" s="323" t="e">
        <f t="shared" si="26"/>
        <v>#DIV/0!</v>
      </c>
      <c r="O62" s="238">
        <f>O61/O58</f>
        <v>0.58333333333333337</v>
      </c>
    </row>
    <row r="63" spans="1:15" x14ac:dyDescent="0.25">
      <c r="A63" s="28" t="s">
        <v>89</v>
      </c>
      <c r="B63" s="199" t="s">
        <v>300</v>
      </c>
      <c r="C63" s="391">
        <v>3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3</v>
      </c>
    </row>
    <row r="64" spans="1:15" x14ac:dyDescent="0.25">
      <c r="A64" s="28" t="s">
        <v>90</v>
      </c>
      <c r="B64" s="187" t="s">
        <v>80</v>
      </c>
      <c r="C64" s="390">
        <f>C63/C58</f>
        <v>0.25</v>
      </c>
      <c r="D64" s="330" t="e">
        <f t="shared" ref="D64:N64" si="27">D63/D58</f>
        <v>#DIV/0!</v>
      </c>
      <c r="E64" s="330" t="e">
        <f t="shared" si="27"/>
        <v>#DIV/0!</v>
      </c>
      <c r="F64" s="330" t="e">
        <f t="shared" si="27"/>
        <v>#DIV/0!</v>
      </c>
      <c r="G64" s="330" t="e">
        <f t="shared" si="27"/>
        <v>#DIV/0!</v>
      </c>
      <c r="H64" s="330" t="e">
        <f t="shared" si="27"/>
        <v>#DIV/0!</v>
      </c>
      <c r="I64" s="330" t="e">
        <f t="shared" si="27"/>
        <v>#DIV/0!</v>
      </c>
      <c r="J64" s="330" t="e">
        <f t="shared" si="27"/>
        <v>#DIV/0!</v>
      </c>
      <c r="K64" s="330" t="e">
        <f t="shared" si="27"/>
        <v>#DIV/0!</v>
      </c>
      <c r="L64" s="330" t="e">
        <f t="shared" si="27"/>
        <v>#DIV/0!</v>
      </c>
      <c r="M64" s="330" t="e">
        <f t="shared" si="27"/>
        <v>#DIV/0!</v>
      </c>
      <c r="N64" s="323" t="e">
        <f t="shared" si="27"/>
        <v>#DIV/0!</v>
      </c>
      <c r="O64" s="238">
        <f>O63/O58</f>
        <v>0.25</v>
      </c>
    </row>
    <row r="65" spans="1:15" x14ac:dyDescent="0.25">
      <c r="A65" s="28" t="s">
        <v>91</v>
      </c>
      <c r="B65" s="199" t="s">
        <v>301</v>
      </c>
      <c r="C65" s="386">
        <f>C61-C67</f>
        <v>7</v>
      </c>
      <c r="D65" s="421">
        <f>D61-D67</f>
        <v>0</v>
      </c>
      <c r="E65" s="421">
        <f>E61-E67</f>
        <v>0</v>
      </c>
      <c r="F65" s="421">
        <f t="shared" ref="F65:N65" si="28">F61-F67</f>
        <v>0</v>
      </c>
      <c r="G65" s="421">
        <f t="shared" si="28"/>
        <v>0</v>
      </c>
      <c r="H65" s="421">
        <f t="shared" si="28"/>
        <v>0</v>
      </c>
      <c r="I65" s="421">
        <f t="shared" si="28"/>
        <v>0</v>
      </c>
      <c r="J65" s="421">
        <f t="shared" si="28"/>
        <v>0</v>
      </c>
      <c r="K65" s="421">
        <f t="shared" si="28"/>
        <v>0</v>
      </c>
      <c r="L65" s="421">
        <f t="shared" si="28"/>
        <v>0</v>
      </c>
      <c r="M65" s="421">
        <f t="shared" si="28"/>
        <v>0</v>
      </c>
      <c r="N65" s="326">
        <f t="shared" si="28"/>
        <v>0</v>
      </c>
      <c r="O65" s="200">
        <f>SUM(C65:N65)</f>
        <v>7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0.58333333333333337</v>
      </c>
      <c r="D66" s="448" t="e">
        <f>D65/D58</f>
        <v>#DIV/0!</v>
      </c>
      <c r="E66" s="448" t="e">
        <f t="shared" ref="E66:N66" si="29">E65/E58</f>
        <v>#DIV/0!</v>
      </c>
      <c r="F66" s="448" t="e">
        <f t="shared" si="29"/>
        <v>#DIV/0!</v>
      </c>
      <c r="G66" s="448" t="e">
        <f t="shared" si="29"/>
        <v>#DIV/0!</v>
      </c>
      <c r="H66" s="448" t="e">
        <f t="shared" si="29"/>
        <v>#DIV/0!</v>
      </c>
      <c r="I66" s="448" t="e">
        <f t="shared" si="29"/>
        <v>#DIV/0!</v>
      </c>
      <c r="J66" s="448" t="e">
        <f t="shared" si="29"/>
        <v>#DIV/0!</v>
      </c>
      <c r="K66" s="448" t="e">
        <f t="shared" si="29"/>
        <v>#DIV/0!</v>
      </c>
      <c r="L66" s="448" t="e">
        <f t="shared" si="29"/>
        <v>#DIV/0!</v>
      </c>
      <c r="M66" s="448" t="e">
        <f t="shared" si="29"/>
        <v>#DIV/0!</v>
      </c>
      <c r="N66" s="425" t="e">
        <f t="shared" si="29"/>
        <v>#DIV/0!</v>
      </c>
      <c r="O66" s="239">
        <f>O65/O58</f>
        <v>0.58333333333333337</v>
      </c>
    </row>
    <row r="67" spans="1:15" ht="15.75" thickTop="1" x14ac:dyDescent="0.25">
      <c r="A67" s="28" t="s">
        <v>93</v>
      </c>
      <c r="B67" s="213" t="s">
        <v>302</v>
      </c>
      <c r="C67" s="414">
        <f>C69+C71+C73+C75+C77</f>
        <v>0</v>
      </c>
      <c r="D67" s="427">
        <f>D69+D71+D73+D75+D77</f>
        <v>0</v>
      </c>
      <c r="E67" s="427">
        <f>E69+E71+E73+E75+E77</f>
        <v>0</v>
      </c>
      <c r="F67" s="427">
        <f t="shared" ref="F67:N67" si="30">F69+F71+F73+F75+F77</f>
        <v>0</v>
      </c>
      <c r="G67" s="427">
        <f t="shared" si="30"/>
        <v>0</v>
      </c>
      <c r="H67" s="427">
        <f t="shared" si="30"/>
        <v>0</v>
      </c>
      <c r="I67" s="427">
        <f t="shared" si="30"/>
        <v>0</v>
      </c>
      <c r="J67" s="427">
        <f t="shared" si="30"/>
        <v>0</v>
      </c>
      <c r="K67" s="427">
        <f t="shared" si="30"/>
        <v>0</v>
      </c>
      <c r="L67" s="427">
        <f t="shared" si="30"/>
        <v>0</v>
      </c>
      <c r="M67" s="427">
        <f t="shared" si="30"/>
        <v>0</v>
      </c>
      <c r="N67" s="428">
        <f t="shared" si="30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1">D67/D58</f>
        <v>#DIV/0!</v>
      </c>
      <c r="E68" s="332" t="e">
        <f t="shared" si="31"/>
        <v>#DIV/0!</v>
      </c>
      <c r="F68" s="332" t="e">
        <f t="shared" si="31"/>
        <v>#DIV/0!</v>
      </c>
      <c r="G68" s="332" t="e">
        <f t="shared" si="31"/>
        <v>#DIV/0!</v>
      </c>
      <c r="H68" s="332" t="e">
        <f t="shared" si="31"/>
        <v>#DIV/0!</v>
      </c>
      <c r="I68" s="332" t="e">
        <f t="shared" si="31"/>
        <v>#DIV/0!</v>
      </c>
      <c r="J68" s="332" t="e">
        <f t="shared" si="31"/>
        <v>#DIV/0!</v>
      </c>
      <c r="K68" s="332" t="e">
        <f t="shared" si="31"/>
        <v>#DIV/0!</v>
      </c>
      <c r="L68" s="332" t="e">
        <f t="shared" si="31"/>
        <v>#DIV/0!</v>
      </c>
      <c r="M68" s="332" t="e">
        <f t="shared" si="31"/>
        <v>#DIV/0!</v>
      </c>
      <c r="N68" s="449" t="e">
        <f t="shared" si="31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2">D69/D58</f>
        <v>#DIV/0!</v>
      </c>
      <c r="E70" s="330" t="e">
        <f t="shared" si="32"/>
        <v>#DIV/0!</v>
      </c>
      <c r="F70" s="330" t="e">
        <f t="shared" si="32"/>
        <v>#DIV/0!</v>
      </c>
      <c r="G70" s="330" t="e">
        <f t="shared" si="32"/>
        <v>#DIV/0!</v>
      </c>
      <c r="H70" s="330" t="e">
        <f t="shared" si="32"/>
        <v>#DIV/0!</v>
      </c>
      <c r="I70" s="330" t="e">
        <f t="shared" si="32"/>
        <v>#DIV/0!</v>
      </c>
      <c r="J70" s="330" t="e">
        <f t="shared" si="32"/>
        <v>#DIV/0!</v>
      </c>
      <c r="K70" s="330" t="e">
        <f t="shared" si="32"/>
        <v>#DIV/0!</v>
      </c>
      <c r="L70" s="330" t="e">
        <f t="shared" si="32"/>
        <v>#DIV/0!</v>
      </c>
      <c r="M70" s="330" t="e">
        <f t="shared" si="32"/>
        <v>#DIV/0!</v>
      </c>
      <c r="N70" s="323" t="e">
        <f t="shared" si="32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3">D71/D58</f>
        <v>#DIV/0!</v>
      </c>
      <c r="E72" s="330" t="e">
        <f t="shared" si="33"/>
        <v>#DIV/0!</v>
      </c>
      <c r="F72" s="330" t="e">
        <f t="shared" si="33"/>
        <v>#DIV/0!</v>
      </c>
      <c r="G72" s="330" t="e">
        <f t="shared" si="33"/>
        <v>#DIV/0!</v>
      </c>
      <c r="H72" s="330" t="e">
        <f t="shared" si="33"/>
        <v>#DIV/0!</v>
      </c>
      <c r="I72" s="330" t="e">
        <f t="shared" si="33"/>
        <v>#DIV/0!</v>
      </c>
      <c r="J72" s="330" t="e">
        <f t="shared" si="33"/>
        <v>#DIV/0!</v>
      </c>
      <c r="K72" s="330" t="e">
        <f t="shared" si="33"/>
        <v>#DIV/0!</v>
      </c>
      <c r="L72" s="330" t="e">
        <f t="shared" si="33"/>
        <v>#DIV/0!</v>
      </c>
      <c r="M72" s="330" t="e">
        <f t="shared" si="33"/>
        <v>#DIV/0!</v>
      </c>
      <c r="N72" s="323" t="e">
        <f t="shared" si="33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4">D73/D58</f>
        <v>#DIV/0!</v>
      </c>
      <c r="E74" s="330" t="e">
        <f t="shared" si="34"/>
        <v>#DIV/0!</v>
      </c>
      <c r="F74" s="330" t="e">
        <f t="shared" si="34"/>
        <v>#DIV/0!</v>
      </c>
      <c r="G74" s="330" t="e">
        <f t="shared" si="34"/>
        <v>#DIV/0!</v>
      </c>
      <c r="H74" s="330" t="e">
        <f t="shared" si="34"/>
        <v>#DIV/0!</v>
      </c>
      <c r="I74" s="330" t="e">
        <f t="shared" si="34"/>
        <v>#DIV/0!</v>
      </c>
      <c r="J74" s="330" t="e">
        <f t="shared" si="34"/>
        <v>#DIV/0!</v>
      </c>
      <c r="K74" s="330" t="e">
        <f t="shared" si="34"/>
        <v>#DIV/0!</v>
      </c>
      <c r="L74" s="330" t="e">
        <f t="shared" si="34"/>
        <v>#DIV/0!</v>
      </c>
      <c r="M74" s="330" t="e">
        <f t="shared" si="34"/>
        <v>#DIV/0!</v>
      </c>
      <c r="N74" s="323" t="e">
        <f t="shared" si="34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5">D75/D58</f>
        <v>#DIV/0!</v>
      </c>
      <c r="E76" s="330" t="e">
        <f t="shared" si="35"/>
        <v>#DIV/0!</v>
      </c>
      <c r="F76" s="330" t="e">
        <f t="shared" si="35"/>
        <v>#DIV/0!</v>
      </c>
      <c r="G76" s="330" t="e">
        <f t="shared" si="35"/>
        <v>#DIV/0!</v>
      </c>
      <c r="H76" s="330" t="e">
        <f t="shared" si="35"/>
        <v>#DIV/0!</v>
      </c>
      <c r="I76" s="330" t="e">
        <f t="shared" si="35"/>
        <v>#DIV/0!</v>
      </c>
      <c r="J76" s="330" t="e">
        <f t="shared" si="35"/>
        <v>#DIV/0!</v>
      </c>
      <c r="K76" s="330" t="e">
        <f t="shared" si="35"/>
        <v>#DIV/0!</v>
      </c>
      <c r="L76" s="330" t="e">
        <f t="shared" si="35"/>
        <v>#DIV/0!</v>
      </c>
      <c r="M76" s="330" t="e">
        <f t="shared" si="35"/>
        <v>#DIV/0!</v>
      </c>
      <c r="N76" s="323" t="e">
        <f t="shared" si="35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6">D77/D58</f>
        <v>#DIV/0!</v>
      </c>
      <c r="E78" s="330" t="e">
        <f t="shared" si="36"/>
        <v>#DIV/0!</v>
      </c>
      <c r="F78" s="330" t="e">
        <f t="shared" si="36"/>
        <v>#DIV/0!</v>
      </c>
      <c r="G78" s="330" t="e">
        <f t="shared" si="36"/>
        <v>#DIV/0!</v>
      </c>
      <c r="H78" s="330" t="e">
        <f t="shared" si="36"/>
        <v>#DIV/0!</v>
      </c>
      <c r="I78" s="330" t="e">
        <f t="shared" si="36"/>
        <v>#DIV/0!</v>
      </c>
      <c r="J78" s="330" t="e">
        <f t="shared" si="36"/>
        <v>#DIV/0!</v>
      </c>
      <c r="K78" s="330" t="e">
        <f t="shared" si="36"/>
        <v>#DIV/0!</v>
      </c>
      <c r="L78" s="330" t="e">
        <f t="shared" si="36"/>
        <v>#DIV/0!</v>
      </c>
      <c r="M78" s="330" t="e">
        <f t="shared" si="36"/>
        <v>#DIV/0!</v>
      </c>
      <c r="N78" s="323" t="e">
        <f t="shared" si="36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7">D79/D58</f>
        <v>#DIV/0!</v>
      </c>
      <c r="E80" s="330" t="e">
        <f t="shared" si="37"/>
        <v>#DIV/0!</v>
      </c>
      <c r="F80" s="330" t="e">
        <f t="shared" si="37"/>
        <v>#DIV/0!</v>
      </c>
      <c r="G80" s="330" t="e">
        <f t="shared" si="37"/>
        <v>#DIV/0!</v>
      </c>
      <c r="H80" s="330" t="e">
        <f t="shared" si="37"/>
        <v>#DIV/0!</v>
      </c>
      <c r="I80" s="330" t="e">
        <f t="shared" si="37"/>
        <v>#DIV/0!</v>
      </c>
      <c r="J80" s="330" t="e">
        <f t="shared" si="37"/>
        <v>#DIV/0!</v>
      </c>
      <c r="K80" s="330" t="e">
        <f t="shared" si="37"/>
        <v>#DIV/0!</v>
      </c>
      <c r="L80" s="330" t="e">
        <f t="shared" si="37"/>
        <v>#DIV/0!</v>
      </c>
      <c r="M80" s="330" t="e">
        <f t="shared" si="37"/>
        <v>#DIV/0!</v>
      </c>
      <c r="N80" s="323" t="e">
        <f t="shared" si="37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8">D81/D58</f>
        <v>#DIV/0!</v>
      </c>
      <c r="E82" s="330" t="e">
        <f t="shared" si="38"/>
        <v>#DIV/0!</v>
      </c>
      <c r="F82" s="330" t="e">
        <f t="shared" si="38"/>
        <v>#DIV/0!</v>
      </c>
      <c r="G82" s="330" t="e">
        <f t="shared" si="38"/>
        <v>#DIV/0!</v>
      </c>
      <c r="H82" s="330" t="e">
        <f t="shared" si="38"/>
        <v>#DIV/0!</v>
      </c>
      <c r="I82" s="330" t="e">
        <f t="shared" si="38"/>
        <v>#DIV/0!</v>
      </c>
      <c r="J82" s="330" t="e">
        <f t="shared" si="38"/>
        <v>#DIV/0!</v>
      </c>
      <c r="K82" s="330" t="e">
        <f t="shared" si="38"/>
        <v>#DIV/0!</v>
      </c>
      <c r="L82" s="330" t="e">
        <f t="shared" si="38"/>
        <v>#DIV/0!</v>
      </c>
      <c r="M82" s="330" t="e">
        <f t="shared" si="38"/>
        <v>#DIV/0!</v>
      </c>
      <c r="N82" s="323" t="e">
        <f t="shared" si="38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39">D83/D58</f>
        <v>#DIV/0!</v>
      </c>
      <c r="E84" s="330" t="e">
        <f t="shared" si="39"/>
        <v>#DIV/0!</v>
      </c>
      <c r="F84" s="330" t="e">
        <f t="shared" si="39"/>
        <v>#DIV/0!</v>
      </c>
      <c r="G84" s="330" t="e">
        <f t="shared" si="39"/>
        <v>#DIV/0!</v>
      </c>
      <c r="H84" s="330" t="e">
        <f t="shared" si="39"/>
        <v>#DIV/0!</v>
      </c>
      <c r="I84" s="330" t="e">
        <f t="shared" si="39"/>
        <v>#DIV/0!</v>
      </c>
      <c r="J84" s="330" t="e">
        <f t="shared" si="39"/>
        <v>#DIV/0!</v>
      </c>
      <c r="K84" s="330" t="e">
        <f t="shared" si="39"/>
        <v>#DIV/0!</v>
      </c>
      <c r="L84" s="330" t="e">
        <f t="shared" si="39"/>
        <v>#DIV/0!</v>
      </c>
      <c r="M84" s="330" t="e">
        <f t="shared" si="39"/>
        <v>#DIV/0!</v>
      </c>
      <c r="N84" s="323" t="e">
        <f t="shared" si="39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0">D85/D58</f>
        <v>#DIV/0!</v>
      </c>
      <c r="E86" s="330" t="e">
        <f t="shared" si="40"/>
        <v>#DIV/0!</v>
      </c>
      <c r="F86" s="330" t="e">
        <f t="shared" si="40"/>
        <v>#DIV/0!</v>
      </c>
      <c r="G86" s="330" t="e">
        <f t="shared" si="40"/>
        <v>#DIV/0!</v>
      </c>
      <c r="H86" s="330" t="e">
        <f t="shared" si="40"/>
        <v>#DIV/0!</v>
      </c>
      <c r="I86" s="330" t="e">
        <f t="shared" si="40"/>
        <v>#DIV/0!</v>
      </c>
      <c r="J86" s="330" t="e">
        <f t="shared" si="40"/>
        <v>#DIV/0!</v>
      </c>
      <c r="K86" s="330" t="e">
        <f t="shared" si="40"/>
        <v>#DIV/0!</v>
      </c>
      <c r="L86" s="330" t="e">
        <f t="shared" si="40"/>
        <v>#DIV/0!</v>
      </c>
      <c r="M86" s="330" t="e">
        <f t="shared" si="40"/>
        <v>#DIV/0!</v>
      </c>
      <c r="N86" s="323" t="e">
        <f t="shared" si="40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2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2</v>
      </c>
    </row>
    <row r="88" spans="1:15" x14ac:dyDescent="0.25">
      <c r="A88" s="28" t="s">
        <v>230</v>
      </c>
      <c r="B88" s="187" t="s">
        <v>80</v>
      </c>
      <c r="C88" s="390">
        <f>C87/C58</f>
        <v>0.16666666666666666</v>
      </c>
      <c r="D88" s="330" t="e">
        <f t="shared" ref="D88:N88" si="41">D87/D58</f>
        <v>#DIV/0!</v>
      </c>
      <c r="E88" s="330" t="e">
        <f t="shared" si="41"/>
        <v>#DIV/0!</v>
      </c>
      <c r="F88" s="330" t="e">
        <f t="shared" si="41"/>
        <v>#DIV/0!</v>
      </c>
      <c r="G88" s="330" t="e">
        <f t="shared" si="41"/>
        <v>#DIV/0!</v>
      </c>
      <c r="H88" s="330" t="e">
        <f t="shared" si="41"/>
        <v>#DIV/0!</v>
      </c>
      <c r="I88" s="330" t="e">
        <f t="shared" si="41"/>
        <v>#DIV/0!</v>
      </c>
      <c r="J88" s="330" t="e">
        <f t="shared" si="41"/>
        <v>#DIV/0!</v>
      </c>
      <c r="K88" s="330" t="e">
        <f t="shared" si="41"/>
        <v>#DIV/0!</v>
      </c>
      <c r="L88" s="330" t="e">
        <f t="shared" si="41"/>
        <v>#DIV/0!</v>
      </c>
      <c r="M88" s="330" t="e">
        <f t="shared" si="41"/>
        <v>#DIV/0!</v>
      </c>
      <c r="N88" s="323" t="e">
        <f t="shared" si="41"/>
        <v>#DIV/0!</v>
      </c>
      <c r="O88" s="238">
        <f>O87/O58</f>
        <v>0.16666666666666666</v>
      </c>
    </row>
    <row r="89" spans="1:15" ht="24.75" x14ac:dyDescent="0.25">
      <c r="A89" s="28" t="s">
        <v>231</v>
      </c>
      <c r="B89" s="206" t="s">
        <v>293</v>
      </c>
      <c r="C89" s="391">
        <v>2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2</v>
      </c>
    </row>
    <row r="90" spans="1:15" x14ac:dyDescent="0.25">
      <c r="A90" s="28" t="s">
        <v>233</v>
      </c>
      <c r="B90" s="187" t="s">
        <v>80</v>
      </c>
      <c r="C90" s="390">
        <f>C89/C58</f>
        <v>0.16666666666666666</v>
      </c>
      <c r="D90" s="330" t="e">
        <f t="shared" ref="D90:N90" si="42">D89/D58</f>
        <v>#DIV/0!</v>
      </c>
      <c r="E90" s="330" t="e">
        <f t="shared" si="42"/>
        <v>#DIV/0!</v>
      </c>
      <c r="F90" s="330" t="e">
        <f t="shared" si="42"/>
        <v>#DIV/0!</v>
      </c>
      <c r="G90" s="330" t="e">
        <f t="shared" si="42"/>
        <v>#DIV/0!</v>
      </c>
      <c r="H90" s="330" t="e">
        <f t="shared" si="42"/>
        <v>#DIV/0!</v>
      </c>
      <c r="I90" s="330" t="e">
        <f t="shared" si="42"/>
        <v>#DIV/0!</v>
      </c>
      <c r="J90" s="330" t="e">
        <f t="shared" si="42"/>
        <v>#DIV/0!</v>
      </c>
      <c r="K90" s="330" t="e">
        <f t="shared" si="42"/>
        <v>#DIV/0!</v>
      </c>
      <c r="L90" s="330" t="e">
        <f t="shared" si="42"/>
        <v>#DIV/0!</v>
      </c>
      <c r="M90" s="330" t="e">
        <f t="shared" si="42"/>
        <v>#DIV/0!</v>
      </c>
      <c r="N90" s="323" t="e">
        <f t="shared" si="42"/>
        <v>#DIV/0!</v>
      </c>
      <c r="O90" s="238">
        <f>O89/O58</f>
        <v>0.16666666666666666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3">D91/D58</f>
        <v>#DIV/0!</v>
      </c>
      <c r="E92" s="330" t="e">
        <f t="shared" si="43"/>
        <v>#DIV/0!</v>
      </c>
      <c r="F92" s="330" t="e">
        <f t="shared" si="43"/>
        <v>#DIV/0!</v>
      </c>
      <c r="G92" s="330" t="e">
        <f t="shared" si="43"/>
        <v>#DIV/0!</v>
      </c>
      <c r="H92" s="330" t="e">
        <f t="shared" si="43"/>
        <v>#DIV/0!</v>
      </c>
      <c r="I92" s="330" t="e">
        <f t="shared" si="43"/>
        <v>#DIV/0!</v>
      </c>
      <c r="J92" s="330" t="e">
        <f t="shared" si="43"/>
        <v>#DIV/0!</v>
      </c>
      <c r="K92" s="330" t="e">
        <f t="shared" si="43"/>
        <v>#DIV/0!</v>
      </c>
      <c r="L92" s="330" t="e">
        <f t="shared" si="43"/>
        <v>#DIV/0!</v>
      </c>
      <c r="M92" s="330" t="e">
        <f t="shared" si="43"/>
        <v>#DIV/0!</v>
      </c>
      <c r="N92" s="323" t="e">
        <f t="shared" si="43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4">D93/D58</f>
        <v>#DIV/0!</v>
      </c>
      <c r="E94" s="330" t="e">
        <f t="shared" si="44"/>
        <v>#DIV/0!</v>
      </c>
      <c r="F94" s="330" t="e">
        <f t="shared" si="44"/>
        <v>#DIV/0!</v>
      </c>
      <c r="G94" s="330" t="e">
        <f t="shared" si="44"/>
        <v>#DIV/0!</v>
      </c>
      <c r="H94" s="330" t="e">
        <f t="shared" si="44"/>
        <v>#DIV/0!</v>
      </c>
      <c r="I94" s="330" t="e">
        <f t="shared" si="44"/>
        <v>#DIV/0!</v>
      </c>
      <c r="J94" s="330" t="e">
        <f t="shared" si="44"/>
        <v>#DIV/0!</v>
      </c>
      <c r="K94" s="330" t="e">
        <f t="shared" si="44"/>
        <v>#DIV/0!</v>
      </c>
      <c r="L94" s="330" t="e">
        <f t="shared" si="44"/>
        <v>#DIV/0!</v>
      </c>
      <c r="M94" s="330" t="e">
        <f t="shared" si="44"/>
        <v>#DIV/0!</v>
      </c>
      <c r="N94" s="323" t="e">
        <f t="shared" si="44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1</v>
      </c>
      <c r="D95" s="327">
        <f>D58-D61-D79-D81-D83-D85-D87-D89-D91-D93</f>
        <v>0</v>
      </c>
      <c r="E95" s="327">
        <f>E58-E61-E79-E81-E83-E85-E87-E89-E91-E93</f>
        <v>0</v>
      </c>
      <c r="F95" s="327">
        <f t="shared" ref="F95:N95" si="45">F58-F61-F79-F81-F83-F85-F87-F89-F91-F93</f>
        <v>0</v>
      </c>
      <c r="G95" s="327">
        <f t="shared" si="45"/>
        <v>0</v>
      </c>
      <c r="H95" s="327">
        <f t="shared" si="45"/>
        <v>0</v>
      </c>
      <c r="I95" s="327">
        <f t="shared" si="45"/>
        <v>0</v>
      </c>
      <c r="J95" s="327">
        <f t="shared" si="45"/>
        <v>0</v>
      </c>
      <c r="K95" s="327">
        <f t="shared" si="45"/>
        <v>0</v>
      </c>
      <c r="L95" s="327">
        <f t="shared" si="45"/>
        <v>0</v>
      </c>
      <c r="M95" s="327">
        <f t="shared" si="45"/>
        <v>0</v>
      </c>
      <c r="N95" s="326">
        <f t="shared" si="45"/>
        <v>0</v>
      </c>
      <c r="O95" s="200">
        <f>SUM(C95:N95)</f>
        <v>1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8.3333333333333329E-2</v>
      </c>
      <c r="D96" s="430" t="e">
        <f t="shared" ref="D96:N96" si="46">D95/D58</f>
        <v>#DIV/0!</v>
      </c>
      <c r="E96" s="430" t="e">
        <f t="shared" si="46"/>
        <v>#DIV/0!</v>
      </c>
      <c r="F96" s="430" t="e">
        <f t="shared" si="46"/>
        <v>#DIV/0!</v>
      </c>
      <c r="G96" s="430" t="e">
        <f t="shared" si="46"/>
        <v>#DIV/0!</v>
      </c>
      <c r="H96" s="430" t="e">
        <f t="shared" si="46"/>
        <v>#DIV/0!</v>
      </c>
      <c r="I96" s="430" t="e">
        <f t="shared" si="46"/>
        <v>#DIV/0!</v>
      </c>
      <c r="J96" s="430" t="e">
        <f t="shared" si="46"/>
        <v>#DIV/0!</v>
      </c>
      <c r="K96" s="430" t="e">
        <f t="shared" si="46"/>
        <v>#DIV/0!</v>
      </c>
      <c r="L96" s="430" t="e">
        <f t="shared" si="46"/>
        <v>#DIV/0!</v>
      </c>
      <c r="M96" s="430" t="e">
        <f t="shared" si="46"/>
        <v>#DIV/0!</v>
      </c>
      <c r="N96" s="324" t="e">
        <f t="shared" si="46"/>
        <v>#DIV/0!</v>
      </c>
      <c r="O96" s="241">
        <f>O95/O58</f>
        <v>8.3333333333333329E-2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7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29</v>
      </c>
      <c r="D3" s="383">
        <v>29</v>
      </c>
      <c r="E3" s="6"/>
      <c r="F3" s="274"/>
      <c r="G3" s="6"/>
      <c r="H3" s="6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26</v>
      </c>
      <c r="D4" s="384">
        <v>26</v>
      </c>
      <c r="E4" s="180"/>
      <c r="F4" s="275"/>
      <c r="G4" s="180"/>
      <c r="H4" s="180"/>
      <c r="I4" s="275"/>
      <c r="J4" s="275"/>
      <c r="K4" s="275"/>
      <c r="L4" s="275"/>
      <c r="M4" s="275"/>
      <c r="N4" s="275"/>
      <c r="O4" s="329"/>
    </row>
    <row r="5" spans="1:15" x14ac:dyDescent="0.25">
      <c r="A5" s="13" t="s">
        <v>9</v>
      </c>
      <c r="B5" s="176" t="s">
        <v>15</v>
      </c>
      <c r="C5" s="178">
        <f>C4/C3</f>
        <v>0.89655172413793105</v>
      </c>
      <c r="D5" s="385">
        <f>D4/D3</f>
        <v>0.89655172413793105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2</v>
      </c>
      <c r="D6" s="386">
        <v>2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6.8965517241379309E-2</v>
      </c>
      <c r="D7" s="385">
        <f>D6/D3</f>
        <v>6.8965517241379309E-2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4</v>
      </c>
      <c r="D8" s="386">
        <v>5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0.13793103448275862</v>
      </c>
      <c r="D9" s="385">
        <f>D8/D3</f>
        <v>0.17241379310344829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15</v>
      </c>
      <c r="D10" s="386">
        <v>13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0.51724137931034486</v>
      </c>
      <c r="D11" s="385">
        <f>D10/D3</f>
        <v>0.44827586206896552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2</v>
      </c>
      <c r="D12" s="386">
        <v>2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6.8965517241379309E-2</v>
      </c>
      <c r="D13" s="385">
        <f>D12/D3</f>
        <v>6.8965517241379309E-2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4</v>
      </c>
      <c r="D14" s="386">
        <v>4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0.13793103448275862</v>
      </c>
      <c r="D15" s="385">
        <f>D14/D3</f>
        <v>0.13793103448275862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7</v>
      </c>
      <c r="D16" s="386">
        <v>7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0.2413793103448276</v>
      </c>
      <c r="D17" s="385">
        <f>D16/D3</f>
        <v>0.2413793103448276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5</v>
      </c>
      <c r="D18" s="386">
        <v>5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0.17241379310344829</v>
      </c>
      <c r="D19" s="387">
        <f>D18/D3</f>
        <v>0.17241379310344829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326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4</v>
      </c>
      <c r="D22" s="9"/>
      <c r="E22" s="277"/>
      <c r="F22" s="9"/>
      <c r="G22" s="9"/>
      <c r="H22" s="277"/>
      <c r="I22" s="277"/>
      <c r="J22" s="277"/>
      <c r="K22" s="277"/>
      <c r="L22" s="277"/>
      <c r="M22" s="277"/>
      <c r="N22" s="277"/>
      <c r="O22" s="8">
        <f>SUM(C22:N22)</f>
        <v>4</v>
      </c>
    </row>
    <row r="23" spans="1:15" x14ac:dyDescent="0.25">
      <c r="A23" s="10" t="s">
        <v>29</v>
      </c>
      <c r="B23" s="188" t="s">
        <v>44</v>
      </c>
      <c r="C23" s="389">
        <v>1</v>
      </c>
      <c r="D23" s="180"/>
      <c r="E23" s="275"/>
      <c r="F23" s="180"/>
      <c r="G23" s="180"/>
      <c r="H23" s="275"/>
      <c r="I23" s="275"/>
      <c r="J23" s="275"/>
      <c r="K23" s="275"/>
      <c r="L23" s="275"/>
      <c r="M23" s="275"/>
      <c r="N23" s="329"/>
      <c r="O23" s="188">
        <f>SUM(C23:N23)</f>
        <v>1</v>
      </c>
    </row>
    <row r="24" spans="1:15" x14ac:dyDescent="0.25">
      <c r="A24" s="10" t="s">
        <v>30</v>
      </c>
      <c r="B24" s="161" t="s">
        <v>69</v>
      </c>
      <c r="C24" s="390">
        <f>C23/C22</f>
        <v>0.25</v>
      </c>
      <c r="D24" s="330" t="e">
        <f>D23/D22</f>
        <v>#DIV/0!</v>
      </c>
      <c r="E24" s="330" t="e">
        <f>E23/E22</f>
        <v>#DIV/0!</v>
      </c>
      <c r="F24" s="330" t="e">
        <f>F23/F22</f>
        <v>#DIV/0!</v>
      </c>
      <c r="G24" s="330" t="e">
        <f t="shared" ref="G24:N24" si="8">G23/G22</f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0.25</v>
      </c>
    </row>
    <row r="25" spans="1:15" x14ac:dyDescent="0.25">
      <c r="A25" s="10" t="s">
        <v>31</v>
      </c>
      <c r="B25" s="82" t="s">
        <v>339</v>
      </c>
      <c r="C25" s="399">
        <v>2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2</v>
      </c>
    </row>
    <row r="26" spans="1:15" x14ac:dyDescent="0.25">
      <c r="A26" s="10" t="s">
        <v>32</v>
      </c>
      <c r="B26" s="161" t="s">
        <v>69</v>
      </c>
      <c r="C26" s="390">
        <f>C25/C22</f>
        <v>0.5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0.5</v>
      </c>
    </row>
    <row r="27" spans="1:15" x14ac:dyDescent="0.25">
      <c r="A27" s="10" t="s">
        <v>33</v>
      </c>
      <c r="B27" s="82" t="s">
        <v>287</v>
      </c>
      <c r="C27" s="399">
        <v>4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4</v>
      </c>
    </row>
    <row r="28" spans="1:15" x14ac:dyDescent="0.25">
      <c r="A28" s="10" t="s">
        <v>34</v>
      </c>
      <c r="B28" s="161" t="s">
        <v>69</v>
      </c>
      <c r="C28" s="390">
        <f>C27/C22</f>
        <v>1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1</v>
      </c>
    </row>
    <row r="29" spans="1:15" x14ac:dyDescent="0.25">
      <c r="A29" s="10" t="s">
        <v>35</v>
      </c>
      <c r="B29" s="82" t="s">
        <v>163</v>
      </c>
      <c r="C29" s="399">
        <v>0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0</v>
      </c>
    </row>
    <row r="30" spans="1:15" x14ac:dyDescent="0.25">
      <c r="A30" s="10" t="s">
        <v>36</v>
      </c>
      <c r="B30" s="161" t="s">
        <v>69</v>
      </c>
      <c r="C30" s="390">
        <f>C29/C22</f>
        <v>0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0</v>
      </c>
    </row>
    <row r="31" spans="1:15" x14ac:dyDescent="0.25">
      <c r="A31" s="10" t="s">
        <v>37</v>
      </c>
      <c r="B31" s="82" t="s">
        <v>132</v>
      </c>
      <c r="C31" s="386">
        <f t="shared" ref="C31:D31" si="12">C22-C27</f>
        <v>0</v>
      </c>
      <c r="D31" s="421">
        <f t="shared" si="12"/>
        <v>0</v>
      </c>
      <c r="E31" s="421">
        <f>E22-E27</f>
        <v>0</v>
      </c>
      <c r="F31" s="421">
        <f t="shared" ref="F31:N31" si="13">F22-F27</f>
        <v>0</v>
      </c>
      <c r="G31" s="421">
        <f t="shared" si="13"/>
        <v>0</v>
      </c>
      <c r="H31" s="421">
        <f t="shared" si="13"/>
        <v>0</v>
      </c>
      <c r="I31" s="421">
        <f t="shared" si="13"/>
        <v>0</v>
      </c>
      <c r="J31" s="421">
        <f t="shared" si="13"/>
        <v>0</v>
      </c>
      <c r="K31" s="421">
        <f t="shared" si="13"/>
        <v>0</v>
      </c>
      <c r="L31" s="421">
        <f t="shared" si="13"/>
        <v>0</v>
      </c>
      <c r="M31" s="421">
        <f t="shared" si="13"/>
        <v>0</v>
      </c>
      <c r="N31" s="421">
        <f t="shared" si="13"/>
        <v>0</v>
      </c>
      <c r="O31" s="82">
        <f>SUM(C31:N31)</f>
        <v>0</v>
      </c>
    </row>
    <row r="32" spans="1:15" x14ac:dyDescent="0.25">
      <c r="A32" s="10" t="s">
        <v>46</v>
      </c>
      <c r="B32" s="161" t="s">
        <v>69</v>
      </c>
      <c r="C32" s="390">
        <f>C31/C22</f>
        <v>0</v>
      </c>
      <c r="D32" s="330" t="e">
        <f t="shared" ref="D32:N32" si="14">D31/D22</f>
        <v>#DIV/0!</v>
      </c>
      <c r="E32" s="330" t="e">
        <f t="shared" si="14"/>
        <v>#DIV/0!</v>
      </c>
      <c r="F32" s="330" t="e">
        <f t="shared" si="14"/>
        <v>#DIV/0!</v>
      </c>
      <c r="G32" s="330" t="e">
        <f t="shared" si="14"/>
        <v>#DIV/0!</v>
      </c>
      <c r="H32" s="330" t="e">
        <f t="shared" si="14"/>
        <v>#DIV/0!</v>
      </c>
      <c r="I32" s="330" t="e">
        <f t="shared" si="14"/>
        <v>#DIV/0!</v>
      </c>
      <c r="J32" s="330" t="e">
        <f t="shared" si="14"/>
        <v>#DIV/0!</v>
      </c>
      <c r="K32" s="330" t="e">
        <f t="shared" si="14"/>
        <v>#DIV/0!</v>
      </c>
      <c r="L32" s="330" t="e">
        <f t="shared" si="14"/>
        <v>#DIV/0!</v>
      </c>
      <c r="M32" s="330" t="e">
        <f t="shared" si="14"/>
        <v>#DIV/0!</v>
      </c>
      <c r="N32" s="330" t="e">
        <f t="shared" si="14"/>
        <v>#DIV/0!</v>
      </c>
      <c r="O32" s="190">
        <f>O31/O22</f>
        <v>0</v>
      </c>
    </row>
    <row r="33" spans="1:15" ht="24.75" x14ac:dyDescent="0.25">
      <c r="A33" s="10" t="s">
        <v>47</v>
      </c>
      <c r="B33" s="191" t="s">
        <v>67</v>
      </c>
      <c r="C33" s="399">
        <v>1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1</v>
      </c>
    </row>
    <row r="34" spans="1:15" x14ac:dyDescent="0.25">
      <c r="A34" s="10" t="s">
        <v>48</v>
      </c>
      <c r="B34" s="161" t="s">
        <v>69</v>
      </c>
      <c r="C34" s="390">
        <f>C33/C22</f>
        <v>0.25</v>
      </c>
      <c r="D34" s="330" t="e">
        <f t="shared" ref="D34:N34" si="15">D33/D22</f>
        <v>#DIV/0!</v>
      </c>
      <c r="E34" s="330" t="e">
        <f t="shared" si="15"/>
        <v>#DIV/0!</v>
      </c>
      <c r="F34" s="330" t="e">
        <f t="shared" si="15"/>
        <v>#DIV/0!</v>
      </c>
      <c r="G34" s="330" t="e">
        <f t="shared" si="15"/>
        <v>#DIV/0!</v>
      </c>
      <c r="H34" s="330" t="e">
        <f t="shared" si="15"/>
        <v>#DIV/0!</v>
      </c>
      <c r="I34" s="330" t="e">
        <f t="shared" si="15"/>
        <v>#DIV/0!</v>
      </c>
      <c r="J34" s="330" t="e">
        <f t="shared" si="15"/>
        <v>#DIV/0!</v>
      </c>
      <c r="K34" s="330" t="e">
        <f t="shared" si="15"/>
        <v>#DIV/0!</v>
      </c>
      <c r="L34" s="330" t="e">
        <f t="shared" si="15"/>
        <v>#DIV/0!</v>
      </c>
      <c r="M34" s="330" t="e">
        <f t="shared" si="15"/>
        <v>#DIV/0!</v>
      </c>
      <c r="N34" s="330" t="e">
        <f t="shared" si="15"/>
        <v>#DIV/0!</v>
      </c>
      <c r="O34" s="190">
        <f>O33/O22</f>
        <v>0.25</v>
      </c>
    </row>
    <row r="35" spans="1:15" x14ac:dyDescent="0.25">
      <c r="A35" s="10" t="s">
        <v>49</v>
      </c>
      <c r="B35" s="82" t="s">
        <v>288</v>
      </c>
      <c r="C35" s="399">
        <v>1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1</v>
      </c>
    </row>
    <row r="36" spans="1:15" x14ac:dyDescent="0.25">
      <c r="A36" s="10" t="s">
        <v>50</v>
      </c>
      <c r="B36" s="192" t="s">
        <v>69</v>
      </c>
      <c r="C36" s="390">
        <f>C35/C22</f>
        <v>0.25</v>
      </c>
      <c r="D36" s="330" t="e">
        <f t="shared" ref="D36:N36" si="16">D35/D22</f>
        <v>#DIV/0!</v>
      </c>
      <c r="E36" s="330" t="e">
        <f t="shared" si="16"/>
        <v>#DIV/0!</v>
      </c>
      <c r="F36" s="330" t="e">
        <f t="shared" si="16"/>
        <v>#DIV/0!</v>
      </c>
      <c r="G36" s="330" t="e">
        <f t="shared" si="16"/>
        <v>#DIV/0!</v>
      </c>
      <c r="H36" s="330" t="e">
        <f t="shared" si="16"/>
        <v>#DIV/0!</v>
      </c>
      <c r="I36" s="330" t="e">
        <f t="shared" si="16"/>
        <v>#DIV/0!</v>
      </c>
      <c r="J36" s="330" t="e">
        <f t="shared" si="16"/>
        <v>#DIV/0!</v>
      </c>
      <c r="K36" s="330" t="e">
        <f t="shared" si="16"/>
        <v>#DIV/0!</v>
      </c>
      <c r="L36" s="330" t="e">
        <f t="shared" si="16"/>
        <v>#DIV/0!</v>
      </c>
      <c r="M36" s="330" t="e">
        <f t="shared" si="16"/>
        <v>#DIV/0!</v>
      </c>
      <c r="N36" s="330" t="e">
        <f t="shared" si="16"/>
        <v>#DIV/0!</v>
      </c>
      <c r="O36" s="190">
        <f>O35/O22</f>
        <v>0.25</v>
      </c>
    </row>
    <row r="37" spans="1:15" x14ac:dyDescent="0.25">
      <c r="A37" s="10" t="s">
        <v>51</v>
      </c>
      <c r="B37" s="82" t="s">
        <v>289</v>
      </c>
      <c r="C37" s="391">
        <v>1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1</v>
      </c>
    </row>
    <row r="38" spans="1:15" x14ac:dyDescent="0.25">
      <c r="A38" s="10" t="s">
        <v>52</v>
      </c>
      <c r="B38" s="192" t="s">
        <v>69</v>
      </c>
      <c r="C38" s="412">
        <f>C37/C22</f>
        <v>0.25</v>
      </c>
      <c r="D38" s="322" t="e">
        <f t="shared" ref="D38:N38" si="17">D37/D22</f>
        <v>#DIV/0!</v>
      </c>
      <c r="E38" s="330" t="e">
        <f t="shared" si="17"/>
        <v>#DIV/0!</v>
      </c>
      <c r="F38" s="330" t="e">
        <f t="shared" si="17"/>
        <v>#DIV/0!</v>
      </c>
      <c r="G38" s="330" t="e">
        <f t="shared" si="17"/>
        <v>#DIV/0!</v>
      </c>
      <c r="H38" s="330" t="e">
        <f t="shared" si="17"/>
        <v>#DIV/0!</v>
      </c>
      <c r="I38" s="330" t="e">
        <f t="shared" si="17"/>
        <v>#DIV/0!</v>
      </c>
      <c r="J38" s="330" t="e">
        <f t="shared" si="17"/>
        <v>#DIV/0!</v>
      </c>
      <c r="K38" s="330" t="e">
        <f t="shared" si="17"/>
        <v>#DIV/0!</v>
      </c>
      <c r="L38" s="330" t="e">
        <f t="shared" si="17"/>
        <v>#DIV/0!</v>
      </c>
      <c r="M38" s="330" t="e">
        <f t="shared" si="17"/>
        <v>#DIV/0!</v>
      </c>
      <c r="N38" s="330" t="e">
        <f t="shared" si="17"/>
        <v>#DIV/0!</v>
      </c>
      <c r="O38" s="190">
        <f>O37/O22</f>
        <v>0.25</v>
      </c>
    </row>
    <row r="39" spans="1:15" x14ac:dyDescent="0.25">
      <c r="A39" s="10" t="s">
        <v>53</v>
      </c>
      <c r="B39" s="210" t="s">
        <v>116</v>
      </c>
      <c r="C39" s="415">
        <v>0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0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0</v>
      </c>
      <c r="D40" s="330" t="e">
        <f t="shared" ref="D40:N40" si="18">D39/D22</f>
        <v>#DIV/0!</v>
      </c>
      <c r="E40" s="330" t="e">
        <f t="shared" si="18"/>
        <v>#DIV/0!</v>
      </c>
      <c r="F40" s="330" t="e">
        <f t="shared" si="18"/>
        <v>#DIV/0!</v>
      </c>
      <c r="G40" s="330" t="e">
        <f t="shared" si="18"/>
        <v>#DIV/0!</v>
      </c>
      <c r="H40" s="330" t="e">
        <f t="shared" si="18"/>
        <v>#DIV/0!</v>
      </c>
      <c r="I40" s="330" t="e">
        <f t="shared" si="18"/>
        <v>#DIV/0!</v>
      </c>
      <c r="J40" s="330" t="e">
        <f t="shared" si="18"/>
        <v>#DIV/0!</v>
      </c>
      <c r="K40" s="330" t="e">
        <f t="shared" si="18"/>
        <v>#DIV/0!</v>
      </c>
      <c r="L40" s="330" t="e">
        <f t="shared" si="18"/>
        <v>#DIV/0!</v>
      </c>
      <c r="M40" s="330" t="e">
        <f t="shared" si="18"/>
        <v>#DIV/0!</v>
      </c>
      <c r="N40" s="330" t="e">
        <f t="shared" si="18"/>
        <v>#DIV/0!</v>
      </c>
      <c r="O40" s="190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93">
        <v>4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4</v>
      </c>
    </row>
    <row r="42" spans="1:15" ht="15.75" thickTop="1" x14ac:dyDescent="0.25">
      <c r="A42" s="10" t="s">
        <v>56</v>
      </c>
      <c r="B42" s="193" t="s">
        <v>164</v>
      </c>
      <c r="C42" s="394">
        <v>3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3</v>
      </c>
    </row>
    <row r="43" spans="1:15" x14ac:dyDescent="0.25">
      <c r="A43" s="10" t="s">
        <v>57</v>
      </c>
      <c r="B43" s="161" t="s">
        <v>69</v>
      </c>
      <c r="C43" s="390">
        <f>C42/C22</f>
        <v>0.75</v>
      </c>
      <c r="D43" s="330" t="e">
        <f t="shared" ref="D43:N43" si="19">D42/D22</f>
        <v>#DIV/0!</v>
      </c>
      <c r="E43" s="330" t="e">
        <f t="shared" si="19"/>
        <v>#DIV/0!</v>
      </c>
      <c r="F43" s="330" t="e">
        <f t="shared" si="19"/>
        <v>#DIV/0!</v>
      </c>
      <c r="G43" s="330" t="e">
        <f t="shared" si="19"/>
        <v>#DIV/0!</v>
      </c>
      <c r="H43" s="330" t="e">
        <f t="shared" si="19"/>
        <v>#DIV/0!</v>
      </c>
      <c r="I43" s="330" t="e">
        <f t="shared" si="19"/>
        <v>#DIV/0!</v>
      </c>
      <c r="J43" s="330" t="e">
        <f t="shared" si="19"/>
        <v>#DIV/0!</v>
      </c>
      <c r="K43" s="330" t="e">
        <f t="shared" si="19"/>
        <v>#DIV/0!</v>
      </c>
      <c r="L43" s="330" t="e">
        <f t="shared" si="19"/>
        <v>#DIV/0!</v>
      </c>
      <c r="M43" s="330" t="e">
        <f t="shared" si="19"/>
        <v>#DIV/0!</v>
      </c>
      <c r="N43" s="330" t="e">
        <f t="shared" si="19"/>
        <v>#DIV/0!</v>
      </c>
      <c r="O43" s="190">
        <f>O42/O22</f>
        <v>0.75</v>
      </c>
    </row>
    <row r="44" spans="1:15" x14ac:dyDescent="0.25">
      <c r="A44" s="10" t="s">
        <v>58</v>
      </c>
      <c r="B44" s="82" t="s">
        <v>165</v>
      </c>
      <c r="C44" s="399">
        <v>1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1</v>
      </c>
    </row>
    <row r="45" spans="1:15" x14ac:dyDescent="0.25">
      <c r="A45" s="10" t="s">
        <v>59</v>
      </c>
      <c r="B45" s="161" t="s">
        <v>69</v>
      </c>
      <c r="C45" s="390">
        <f>C44/C22</f>
        <v>0.25</v>
      </c>
      <c r="D45" s="330" t="e">
        <f t="shared" ref="D45:N45" si="20">D44/D22</f>
        <v>#DIV/0!</v>
      </c>
      <c r="E45" s="330" t="e">
        <f t="shared" si="20"/>
        <v>#DIV/0!</v>
      </c>
      <c r="F45" s="330" t="e">
        <f t="shared" si="20"/>
        <v>#DIV/0!</v>
      </c>
      <c r="G45" s="330" t="e">
        <f t="shared" si="20"/>
        <v>#DIV/0!</v>
      </c>
      <c r="H45" s="330" t="e">
        <f t="shared" si="20"/>
        <v>#DIV/0!</v>
      </c>
      <c r="I45" s="330" t="e">
        <f t="shared" si="20"/>
        <v>#DIV/0!</v>
      </c>
      <c r="J45" s="330" t="e">
        <f t="shared" si="20"/>
        <v>#DIV/0!</v>
      </c>
      <c r="K45" s="330" t="e">
        <f t="shared" si="20"/>
        <v>#DIV/0!</v>
      </c>
      <c r="L45" s="330" t="e">
        <f t="shared" si="20"/>
        <v>#DIV/0!</v>
      </c>
      <c r="M45" s="330" t="e">
        <f t="shared" si="20"/>
        <v>#DIV/0!</v>
      </c>
      <c r="N45" s="330" t="e">
        <f t="shared" si="20"/>
        <v>#DIV/0!</v>
      </c>
      <c r="O45" s="190">
        <f>O44/O22</f>
        <v>0.25</v>
      </c>
    </row>
    <row r="46" spans="1:15" x14ac:dyDescent="0.25">
      <c r="A46" s="10" t="s">
        <v>60</v>
      </c>
      <c r="B46" s="82" t="s">
        <v>166</v>
      </c>
      <c r="C46" s="399">
        <v>0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0</v>
      </c>
    </row>
    <row r="47" spans="1:15" x14ac:dyDescent="0.25">
      <c r="A47" s="10" t="s">
        <v>61</v>
      </c>
      <c r="B47" s="161" t="s">
        <v>69</v>
      </c>
      <c r="C47" s="390">
        <f>C46/C22</f>
        <v>0</v>
      </c>
      <c r="D47" s="330" t="e">
        <f t="shared" ref="D47:N47" si="21">D46/D22</f>
        <v>#DIV/0!</v>
      </c>
      <c r="E47" s="330" t="e">
        <f>E46/E22</f>
        <v>#DIV/0!</v>
      </c>
      <c r="F47" s="330" t="e">
        <f t="shared" si="21"/>
        <v>#DIV/0!</v>
      </c>
      <c r="G47" s="330" t="e">
        <f t="shared" si="21"/>
        <v>#DIV/0!</v>
      </c>
      <c r="H47" s="330" t="e">
        <f t="shared" si="21"/>
        <v>#DIV/0!</v>
      </c>
      <c r="I47" s="330" t="e">
        <f t="shared" si="21"/>
        <v>#DIV/0!</v>
      </c>
      <c r="J47" s="330" t="e">
        <f t="shared" si="21"/>
        <v>#DIV/0!</v>
      </c>
      <c r="K47" s="330" t="e">
        <f t="shared" si="21"/>
        <v>#DIV/0!</v>
      </c>
      <c r="L47" s="330" t="e">
        <f t="shared" si="21"/>
        <v>#DIV/0!</v>
      </c>
      <c r="M47" s="330" t="e">
        <f t="shared" si="21"/>
        <v>#DIV/0!</v>
      </c>
      <c r="N47" s="330" t="e">
        <f t="shared" si="21"/>
        <v>#DIV/0!</v>
      </c>
      <c r="O47" s="190">
        <f>O46/O22</f>
        <v>0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f>C48/C22</f>
        <v>0</v>
      </c>
      <c r="D49" s="330" t="e">
        <f t="shared" ref="D49:N49" si="22">D48/D22</f>
        <v>#DIV/0!</v>
      </c>
      <c r="E49" s="330" t="e">
        <f t="shared" si="22"/>
        <v>#DIV/0!</v>
      </c>
      <c r="F49" s="330" t="e">
        <f t="shared" si="22"/>
        <v>#DIV/0!</v>
      </c>
      <c r="G49" s="330" t="e">
        <f t="shared" si="22"/>
        <v>#DIV/0!</v>
      </c>
      <c r="H49" s="330" t="e">
        <f t="shared" si="22"/>
        <v>#DIV/0!</v>
      </c>
      <c r="I49" s="330" t="e">
        <f t="shared" si="22"/>
        <v>#DIV/0!</v>
      </c>
      <c r="J49" s="330" t="e">
        <f t="shared" si="22"/>
        <v>#DIV/0!</v>
      </c>
      <c r="K49" s="330" t="e">
        <f t="shared" si="22"/>
        <v>#DIV/0!</v>
      </c>
      <c r="L49" s="330" t="e">
        <f t="shared" si="22"/>
        <v>#DIV/0!</v>
      </c>
      <c r="M49" s="330" t="e">
        <f t="shared" si="22"/>
        <v>#DIV/0!</v>
      </c>
      <c r="N49" s="330" t="e">
        <f t="shared" si="22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0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0</v>
      </c>
    </row>
    <row r="51" spans="1:15" x14ac:dyDescent="0.25">
      <c r="A51" s="10" t="s">
        <v>65</v>
      </c>
      <c r="B51" s="161" t="s">
        <v>69</v>
      </c>
      <c r="C51" s="390">
        <f>C50/C22</f>
        <v>0</v>
      </c>
      <c r="D51" s="330" t="e">
        <f t="shared" ref="D51:N51" si="23">D50/D22</f>
        <v>#DIV/0!</v>
      </c>
      <c r="E51" s="330" t="e">
        <f t="shared" si="23"/>
        <v>#DIV/0!</v>
      </c>
      <c r="F51" s="330" t="e">
        <f t="shared" si="23"/>
        <v>#DIV/0!</v>
      </c>
      <c r="G51" s="330" t="e">
        <f t="shared" si="23"/>
        <v>#DIV/0!</v>
      </c>
      <c r="H51" s="330" t="e">
        <f t="shared" si="23"/>
        <v>#DIV/0!</v>
      </c>
      <c r="I51" s="330" t="e">
        <f t="shared" si="23"/>
        <v>#DIV/0!</v>
      </c>
      <c r="J51" s="330" t="e">
        <f t="shared" si="23"/>
        <v>#DIV/0!</v>
      </c>
      <c r="K51" s="330" t="e">
        <f t="shared" si="23"/>
        <v>#DIV/0!</v>
      </c>
      <c r="L51" s="330" t="e">
        <f t="shared" si="23"/>
        <v>#DIV/0!</v>
      </c>
      <c r="M51" s="330" t="e">
        <f t="shared" si="23"/>
        <v>#DIV/0!</v>
      </c>
      <c r="N51" s="330" t="e">
        <f t="shared" si="23"/>
        <v>#DIV/0!</v>
      </c>
      <c r="O51" s="190">
        <f>O50/O22</f>
        <v>0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4">D52/D22</f>
        <v>#DIV/0!</v>
      </c>
      <c r="E53" s="330" t="e">
        <f t="shared" si="24"/>
        <v>#DIV/0!</v>
      </c>
      <c r="F53" s="330" t="e">
        <f t="shared" si="24"/>
        <v>#DIV/0!</v>
      </c>
      <c r="G53" s="330" t="e">
        <f t="shared" si="24"/>
        <v>#DIV/0!</v>
      </c>
      <c r="H53" s="330" t="e">
        <f t="shared" si="24"/>
        <v>#DIV/0!</v>
      </c>
      <c r="I53" s="330" t="e">
        <f t="shared" si="24"/>
        <v>#DIV/0!</v>
      </c>
      <c r="J53" s="330" t="e">
        <f t="shared" si="24"/>
        <v>#DIV/0!</v>
      </c>
      <c r="K53" s="330" t="e">
        <f t="shared" si="24"/>
        <v>#DIV/0!</v>
      </c>
      <c r="L53" s="330" t="e">
        <f t="shared" si="24"/>
        <v>#DIV/0!</v>
      </c>
      <c r="M53" s="330" t="e">
        <f t="shared" si="24"/>
        <v>#DIV/0!</v>
      </c>
      <c r="N53" s="330" t="e">
        <f t="shared" si="24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5">D54/D22</f>
        <v>#DIV/0!</v>
      </c>
      <c r="E55" s="430" t="e">
        <f t="shared" si="25"/>
        <v>#DIV/0!</v>
      </c>
      <c r="F55" s="430" t="e">
        <f t="shared" si="25"/>
        <v>#DIV/0!</v>
      </c>
      <c r="G55" s="430" t="e">
        <f t="shared" si="25"/>
        <v>#DIV/0!</v>
      </c>
      <c r="H55" s="430" t="e">
        <f t="shared" si="25"/>
        <v>#DIV/0!</v>
      </c>
      <c r="I55" s="430" t="e">
        <f t="shared" si="25"/>
        <v>#DIV/0!</v>
      </c>
      <c r="J55" s="430" t="e">
        <f t="shared" si="25"/>
        <v>#DIV/0!</v>
      </c>
      <c r="K55" s="430" t="e">
        <f t="shared" si="25"/>
        <v>#DIV/0!</v>
      </c>
      <c r="L55" s="430" t="e">
        <f t="shared" si="25"/>
        <v>#DIV/0!</v>
      </c>
      <c r="M55" s="430" t="e">
        <f t="shared" si="25"/>
        <v>#DIV/0!</v>
      </c>
      <c r="N55" s="430" t="e">
        <f t="shared" si="25"/>
        <v>#DIV/0!</v>
      </c>
      <c r="O55" s="196">
        <f>O54/O22</f>
        <v>0</v>
      </c>
    </row>
    <row r="56" spans="1:15" ht="20.100000000000001" customHeight="1" thickBot="1" x14ac:dyDescent="0.3">
      <c r="A56" s="20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353" t="s">
        <v>371</v>
      </c>
      <c r="E57" s="53" t="s">
        <v>372</v>
      </c>
      <c r="F57" s="53" t="s">
        <v>373</v>
      </c>
      <c r="G57" s="53" t="s">
        <v>374</v>
      </c>
      <c r="H57" s="53" t="s">
        <v>375</v>
      </c>
      <c r="I57" s="53" t="s">
        <v>376</v>
      </c>
      <c r="J57" s="53" t="s">
        <v>377</v>
      </c>
      <c r="K57" s="53" t="s">
        <v>378</v>
      </c>
      <c r="L57" s="53" t="s">
        <v>379</v>
      </c>
      <c r="M57" s="53" t="s">
        <v>380</v>
      </c>
      <c r="N57" s="53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4</v>
      </c>
      <c r="D58" s="16"/>
      <c r="E58" s="278"/>
      <c r="F58" s="16"/>
      <c r="G58" s="16"/>
      <c r="H58" s="278"/>
      <c r="I58" s="278"/>
      <c r="J58" s="278"/>
      <c r="K58" s="278"/>
      <c r="L58" s="278"/>
      <c r="M58" s="278"/>
      <c r="N58" s="278"/>
      <c r="O58" s="25">
        <f>SUM(C58:N58)</f>
        <v>4</v>
      </c>
    </row>
    <row r="59" spans="1:15" x14ac:dyDescent="0.25">
      <c r="A59" s="28" t="s">
        <v>75</v>
      </c>
      <c r="B59" s="198" t="s">
        <v>297</v>
      </c>
      <c r="C59" s="389">
        <v>4</v>
      </c>
      <c r="D59" s="180"/>
      <c r="E59" s="275"/>
      <c r="F59" s="180"/>
      <c r="G59" s="180"/>
      <c r="H59" s="275"/>
      <c r="I59" s="275"/>
      <c r="J59" s="275"/>
      <c r="K59" s="275"/>
      <c r="L59" s="275"/>
      <c r="M59" s="275"/>
      <c r="N59" s="310"/>
      <c r="O59" s="26">
        <f>SUM(C59:N59)</f>
        <v>4</v>
      </c>
    </row>
    <row r="60" spans="1:15" x14ac:dyDescent="0.25">
      <c r="A60" s="28" t="s">
        <v>76</v>
      </c>
      <c r="B60" s="197" t="s">
        <v>80</v>
      </c>
      <c r="C60" s="390">
        <f>C59/C58</f>
        <v>1</v>
      </c>
      <c r="D60" s="330" t="e">
        <f>D59/D58</f>
        <v>#DIV/0!</v>
      </c>
      <c r="E60" s="330" t="e">
        <f t="shared" ref="E60:N60" si="26">E59/E58</f>
        <v>#DIV/0!</v>
      </c>
      <c r="F60" s="330" t="e">
        <f t="shared" si="26"/>
        <v>#DIV/0!</v>
      </c>
      <c r="G60" s="330" t="e">
        <f t="shared" si="26"/>
        <v>#DIV/0!</v>
      </c>
      <c r="H60" s="330" t="e">
        <f t="shared" si="26"/>
        <v>#DIV/0!</v>
      </c>
      <c r="I60" s="330" t="e">
        <f t="shared" si="26"/>
        <v>#DIV/0!</v>
      </c>
      <c r="J60" s="330" t="e">
        <f t="shared" si="26"/>
        <v>#DIV/0!</v>
      </c>
      <c r="K60" s="330" t="e">
        <f t="shared" si="26"/>
        <v>#DIV/0!</v>
      </c>
      <c r="L60" s="330" t="e">
        <f t="shared" si="26"/>
        <v>#DIV/0!</v>
      </c>
      <c r="M60" s="330" t="e">
        <f t="shared" si="26"/>
        <v>#DIV/0!</v>
      </c>
      <c r="N60" s="323" t="e">
        <f t="shared" si="26"/>
        <v>#DIV/0!</v>
      </c>
      <c r="O60" s="238">
        <f>O59/O58</f>
        <v>1</v>
      </c>
    </row>
    <row r="61" spans="1:15" x14ac:dyDescent="0.25">
      <c r="A61" s="28" t="s">
        <v>87</v>
      </c>
      <c r="B61" s="199" t="s">
        <v>78</v>
      </c>
      <c r="C61" s="391">
        <v>3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3</v>
      </c>
    </row>
    <row r="62" spans="1:15" x14ac:dyDescent="0.25">
      <c r="A62" s="28" t="s">
        <v>88</v>
      </c>
      <c r="B62" s="197" t="s">
        <v>80</v>
      </c>
      <c r="C62" s="390">
        <f>C61/C58</f>
        <v>0.75</v>
      </c>
      <c r="D62" s="330" t="e">
        <f t="shared" ref="D62:N62" si="27">D61/D58</f>
        <v>#DIV/0!</v>
      </c>
      <c r="E62" s="330" t="e">
        <f t="shared" si="27"/>
        <v>#DIV/0!</v>
      </c>
      <c r="F62" s="330" t="e">
        <f t="shared" si="27"/>
        <v>#DIV/0!</v>
      </c>
      <c r="G62" s="330" t="e">
        <f t="shared" si="27"/>
        <v>#DIV/0!</v>
      </c>
      <c r="H62" s="330" t="e">
        <f t="shared" si="27"/>
        <v>#DIV/0!</v>
      </c>
      <c r="I62" s="330" t="e">
        <f t="shared" si="27"/>
        <v>#DIV/0!</v>
      </c>
      <c r="J62" s="330" t="e">
        <f t="shared" si="27"/>
        <v>#DIV/0!</v>
      </c>
      <c r="K62" s="330" t="e">
        <f t="shared" si="27"/>
        <v>#DIV/0!</v>
      </c>
      <c r="L62" s="330" t="e">
        <f t="shared" si="27"/>
        <v>#DIV/0!</v>
      </c>
      <c r="M62" s="330" t="e">
        <f t="shared" si="27"/>
        <v>#DIV/0!</v>
      </c>
      <c r="N62" s="323" t="e">
        <f t="shared" si="27"/>
        <v>#DIV/0!</v>
      </c>
      <c r="O62" s="238">
        <f>O61/O58</f>
        <v>0.75</v>
      </c>
    </row>
    <row r="63" spans="1:15" x14ac:dyDescent="0.25">
      <c r="A63" s="28" t="s">
        <v>89</v>
      </c>
      <c r="B63" s="199" t="s">
        <v>300</v>
      </c>
      <c r="C63" s="391">
        <v>3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3</v>
      </c>
    </row>
    <row r="64" spans="1:15" x14ac:dyDescent="0.25">
      <c r="A64" s="28" t="s">
        <v>90</v>
      </c>
      <c r="B64" s="187" t="s">
        <v>80</v>
      </c>
      <c r="C64" s="390">
        <f>C63/C58</f>
        <v>0.75</v>
      </c>
      <c r="D64" s="330" t="e">
        <f t="shared" ref="D64:N64" si="28">D63/D58</f>
        <v>#DIV/0!</v>
      </c>
      <c r="E64" s="330" t="e">
        <f t="shared" si="28"/>
        <v>#DIV/0!</v>
      </c>
      <c r="F64" s="330" t="e">
        <f t="shared" si="28"/>
        <v>#DIV/0!</v>
      </c>
      <c r="G64" s="330" t="e">
        <f t="shared" si="28"/>
        <v>#DIV/0!</v>
      </c>
      <c r="H64" s="330" t="e">
        <f t="shared" si="28"/>
        <v>#DIV/0!</v>
      </c>
      <c r="I64" s="330" t="e">
        <f t="shared" si="28"/>
        <v>#DIV/0!</v>
      </c>
      <c r="J64" s="330" t="e">
        <f t="shared" si="28"/>
        <v>#DIV/0!</v>
      </c>
      <c r="K64" s="330" t="e">
        <f t="shared" si="28"/>
        <v>#DIV/0!</v>
      </c>
      <c r="L64" s="330" t="e">
        <f t="shared" si="28"/>
        <v>#DIV/0!</v>
      </c>
      <c r="M64" s="330" t="e">
        <f t="shared" si="28"/>
        <v>#DIV/0!</v>
      </c>
      <c r="N64" s="323" t="e">
        <f t="shared" si="28"/>
        <v>#DIV/0!</v>
      </c>
      <c r="O64" s="238">
        <f>O63/O58</f>
        <v>0.75</v>
      </c>
    </row>
    <row r="65" spans="1:15" x14ac:dyDescent="0.25">
      <c r="A65" s="28" t="s">
        <v>91</v>
      </c>
      <c r="B65" s="199" t="s">
        <v>301</v>
      </c>
      <c r="C65" s="386">
        <f>C61-C67</f>
        <v>2</v>
      </c>
      <c r="D65" s="421">
        <f>D61-D67</f>
        <v>0</v>
      </c>
      <c r="E65" s="421">
        <f>E61-E67</f>
        <v>0</v>
      </c>
      <c r="F65" s="421">
        <f t="shared" ref="F65:N65" si="29">F61-F67</f>
        <v>0</v>
      </c>
      <c r="G65" s="421">
        <f t="shared" si="29"/>
        <v>0</v>
      </c>
      <c r="H65" s="421">
        <f t="shared" si="29"/>
        <v>0</v>
      </c>
      <c r="I65" s="421">
        <f t="shared" si="29"/>
        <v>0</v>
      </c>
      <c r="J65" s="421">
        <f t="shared" si="29"/>
        <v>0</v>
      </c>
      <c r="K65" s="421">
        <f t="shared" si="29"/>
        <v>0</v>
      </c>
      <c r="L65" s="421">
        <f t="shared" si="29"/>
        <v>0</v>
      </c>
      <c r="M65" s="421">
        <f t="shared" si="29"/>
        <v>0</v>
      </c>
      <c r="N65" s="421">
        <f t="shared" si="29"/>
        <v>0</v>
      </c>
      <c r="O65" s="200">
        <f>SUM(C65:N65)</f>
        <v>2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0.5</v>
      </c>
      <c r="D66" s="448" t="e">
        <f>D65/D58</f>
        <v>#DIV/0!</v>
      </c>
      <c r="E66" s="448" t="e">
        <f t="shared" ref="E66:N66" si="30">E65/E58</f>
        <v>#DIV/0!</v>
      </c>
      <c r="F66" s="448" t="e">
        <f t="shared" si="30"/>
        <v>#DIV/0!</v>
      </c>
      <c r="G66" s="448" t="e">
        <f t="shared" si="30"/>
        <v>#DIV/0!</v>
      </c>
      <c r="H66" s="448" t="e">
        <f t="shared" si="30"/>
        <v>#DIV/0!</v>
      </c>
      <c r="I66" s="448" t="e">
        <f t="shared" si="30"/>
        <v>#DIV/0!</v>
      </c>
      <c r="J66" s="448" t="e">
        <f t="shared" si="30"/>
        <v>#DIV/0!</v>
      </c>
      <c r="K66" s="448" t="e">
        <f t="shared" si="30"/>
        <v>#DIV/0!</v>
      </c>
      <c r="L66" s="448" t="e">
        <f t="shared" si="30"/>
        <v>#DIV/0!</v>
      </c>
      <c r="M66" s="448" t="e">
        <f t="shared" si="30"/>
        <v>#DIV/0!</v>
      </c>
      <c r="N66" s="425" t="e">
        <f t="shared" si="30"/>
        <v>#DIV/0!</v>
      </c>
      <c r="O66" s="239">
        <f>O65/O58</f>
        <v>0.5</v>
      </c>
    </row>
    <row r="67" spans="1:15" ht="15.75" thickTop="1" x14ac:dyDescent="0.25">
      <c r="A67" s="28" t="s">
        <v>93</v>
      </c>
      <c r="B67" s="213" t="s">
        <v>302</v>
      </c>
      <c r="C67" s="414">
        <f>C69+C71+C73+C75+C77</f>
        <v>1</v>
      </c>
      <c r="D67" s="427">
        <f>D69+D71+D73+D75+D77</f>
        <v>0</v>
      </c>
      <c r="E67" s="427">
        <f>E69+E71+E73+E75+E77</f>
        <v>0</v>
      </c>
      <c r="F67" s="427">
        <f t="shared" ref="F67:N67" si="31">F69+F71+F73+F75+F77</f>
        <v>0</v>
      </c>
      <c r="G67" s="427">
        <f t="shared" si="31"/>
        <v>0</v>
      </c>
      <c r="H67" s="427">
        <f t="shared" si="31"/>
        <v>0</v>
      </c>
      <c r="I67" s="427">
        <f t="shared" si="31"/>
        <v>0</v>
      </c>
      <c r="J67" s="427">
        <f t="shared" si="31"/>
        <v>0</v>
      </c>
      <c r="K67" s="427">
        <f t="shared" si="31"/>
        <v>0</v>
      </c>
      <c r="L67" s="427">
        <f t="shared" si="31"/>
        <v>0</v>
      </c>
      <c r="M67" s="427">
        <f t="shared" si="31"/>
        <v>0</v>
      </c>
      <c r="N67" s="428">
        <f t="shared" si="31"/>
        <v>0</v>
      </c>
      <c r="O67" s="212">
        <f>SUM(C67:N67)</f>
        <v>1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0.25</v>
      </c>
      <c r="D68" s="332" t="e">
        <f t="shared" ref="D68:N68" si="32">D67/D58</f>
        <v>#DIV/0!</v>
      </c>
      <c r="E68" s="332" t="e">
        <f t="shared" si="32"/>
        <v>#DIV/0!</v>
      </c>
      <c r="F68" s="332" t="e">
        <f t="shared" si="32"/>
        <v>#DIV/0!</v>
      </c>
      <c r="G68" s="332" t="e">
        <f t="shared" si="32"/>
        <v>#DIV/0!</v>
      </c>
      <c r="H68" s="332" t="e">
        <f t="shared" si="32"/>
        <v>#DIV/0!</v>
      </c>
      <c r="I68" s="332" t="e">
        <f t="shared" si="32"/>
        <v>#DIV/0!</v>
      </c>
      <c r="J68" s="332" t="e">
        <f t="shared" si="32"/>
        <v>#DIV/0!</v>
      </c>
      <c r="K68" s="332" t="e">
        <f t="shared" si="32"/>
        <v>#DIV/0!</v>
      </c>
      <c r="L68" s="332" t="e">
        <f t="shared" si="32"/>
        <v>#DIV/0!</v>
      </c>
      <c r="M68" s="332" t="e">
        <f t="shared" si="32"/>
        <v>#DIV/0!</v>
      </c>
      <c r="N68" s="449" t="e">
        <f t="shared" si="32"/>
        <v>#DIV/0!</v>
      </c>
      <c r="O68" s="239">
        <f>O67/O58</f>
        <v>0.25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3">D69/D58</f>
        <v>#DIV/0!</v>
      </c>
      <c r="E70" s="330" t="e">
        <f t="shared" si="33"/>
        <v>#DIV/0!</v>
      </c>
      <c r="F70" s="330" t="e">
        <f t="shared" si="33"/>
        <v>#DIV/0!</v>
      </c>
      <c r="G70" s="330" t="e">
        <f t="shared" si="33"/>
        <v>#DIV/0!</v>
      </c>
      <c r="H70" s="330" t="e">
        <f t="shared" si="33"/>
        <v>#DIV/0!</v>
      </c>
      <c r="I70" s="330" t="e">
        <f t="shared" si="33"/>
        <v>#DIV/0!</v>
      </c>
      <c r="J70" s="330" t="e">
        <f t="shared" si="33"/>
        <v>#DIV/0!</v>
      </c>
      <c r="K70" s="330" t="e">
        <f t="shared" si="33"/>
        <v>#DIV/0!</v>
      </c>
      <c r="L70" s="330" t="e">
        <f t="shared" si="33"/>
        <v>#DIV/0!</v>
      </c>
      <c r="M70" s="330" t="e">
        <f t="shared" si="33"/>
        <v>#DIV/0!</v>
      </c>
      <c r="N70" s="323" t="e">
        <f t="shared" si="33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4">D71/D58</f>
        <v>#DIV/0!</v>
      </c>
      <c r="E72" s="330" t="e">
        <f t="shared" si="34"/>
        <v>#DIV/0!</v>
      </c>
      <c r="F72" s="330" t="e">
        <f t="shared" si="34"/>
        <v>#DIV/0!</v>
      </c>
      <c r="G72" s="330" t="e">
        <f t="shared" si="34"/>
        <v>#DIV/0!</v>
      </c>
      <c r="H72" s="330" t="e">
        <f t="shared" si="34"/>
        <v>#DIV/0!</v>
      </c>
      <c r="I72" s="330" t="e">
        <f t="shared" si="34"/>
        <v>#DIV/0!</v>
      </c>
      <c r="J72" s="330" t="e">
        <f t="shared" si="34"/>
        <v>#DIV/0!</v>
      </c>
      <c r="K72" s="330" t="e">
        <f t="shared" si="34"/>
        <v>#DIV/0!</v>
      </c>
      <c r="L72" s="330" t="e">
        <f t="shared" si="34"/>
        <v>#DIV/0!</v>
      </c>
      <c r="M72" s="330" t="e">
        <f t="shared" si="34"/>
        <v>#DIV/0!</v>
      </c>
      <c r="N72" s="323" t="e">
        <f t="shared" si="34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5">D73/D58</f>
        <v>#DIV/0!</v>
      </c>
      <c r="E74" s="330" t="e">
        <f t="shared" si="35"/>
        <v>#DIV/0!</v>
      </c>
      <c r="F74" s="330" t="e">
        <f t="shared" si="35"/>
        <v>#DIV/0!</v>
      </c>
      <c r="G74" s="330" t="e">
        <f t="shared" si="35"/>
        <v>#DIV/0!</v>
      </c>
      <c r="H74" s="330" t="e">
        <f t="shared" si="35"/>
        <v>#DIV/0!</v>
      </c>
      <c r="I74" s="330" t="e">
        <f t="shared" si="35"/>
        <v>#DIV/0!</v>
      </c>
      <c r="J74" s="330" t="e">
        <f t="shared" si="35"/>
        <v>#DIV/0!</v>
      </c>
      <c r="K74" s="330" t="e">
        <f t="shared" si="35"/>
        <v>#DIV/0!</v>
      </c>
      <c r="L74" s="330" t="e">
        <f t="shared" si="35"/>
        <v>#DIV/0!</v>
      </c>
      <c r="M74" s="330" t="e">
        <f t="shared" si="35"/>
        <v>#DIV/0!</v>
      </c>
      <c r="N74" s="323" t="e">
        <f t="shared" si="35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1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1</v>
      </c>
    </row>
    <row r="76" spans="1:15" x14ac:dyDescent="0.25">
      <c r="A76" s="28" t="s">
        <v>102</v>
      </c>
      <c r="B76" s="187" t="s">
        <v>80</v>
      </c>
      <c r="C76" s="390">
        <f>C75/C58</f>
        <v>0.25</v>
      </c>
      <c r="D76" s="330" t="e">
        <f t="shared" ref="D76:N76" si="36">D75/D58</f>
        <v>#DIV/0!</v>
      </c>
      <c r="E76" s="330" t="e">
        <f t="shared" si="36"/>
        <v>#DIV/0!</v>
      </c>
      <c r="F76" s="330" t="e">
        <f t="shared" si="36"/>
        <v>#DIV/0!</v>
      </c>
      <c r="G76" s="330" t="e">
        <f t="shared" si="36"/>
        <v>#DIV/0!</v>
      </c>
      <c r="H76" s="330" t="e">
        <f t="shared" si="36"/>
        <v>#DIV/0!</v>
      </c>
      <c r="I76" s="330" t="e">
        <f t="shared" si="36"/>
        <v>#DIV/0!</v>
      </c>
      <c r="J76" s="330" t="e">
        <f t="shared" si="36"/>
        <v>#DIV/0!</v>
      </c>
      <c r="K76" s="330" t="e">
        <f t="shared" si="36"/>
        <v>#DIV/0!</v>
      </c>
      <c r="L76" s="330" t="e">
        <f t="shared" si="36"/>
        <v>#DIV/0!</v>
      </c>
      <c r="M76" s="330" t="e">
        <f t="shared" si="36"/>
        <v>#DIV/0!</v>
      </c>
      <c r="N76" s="323" t="e">
        <f t="shared" si="36"/>
        <v>#DIV/0!</v>
      </c>
      <c r="O76" s="238">
        <f>O75/O58</f>
        <v>0.25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7">D77/D58</f>
        <v>#DIV/0!</v>
      </c>
      <c r="E78" s="330" t="e">
        <f t="shared" si="37"/>
        <v>#DIV/0!</v>
      </c>
      <c r="F78" s="330" t="e">
        <f t="shared" si="37"/>
        <v>#DIV/0!</v>
      </c>
      <c r="G78" s="330" t="e">
        <f t="shared" si="37"/>
        <v>#DIV/0!</v>
      </c>
      <c r="H78" s="330" t="e">
        <f t="shared" si="37"/>
        <v>#DIV/0!</v>
      </c>
      <c r="I78" s="330" t="e">
        <f t="shared" si="37"/>
        <v>#DIV/0!</v>
      </c>
      <c r="J78" s="330" t="e">
        <f t="shared" si="37"/>
        <v>#DIV/0!</v>
      </c>
      <c r="K78" s="330" t="e">
        <f t="shared" si="37"/>
        <v>#DIV/0!</v>
      </c>
      <c r="L78" s="330" t="e">
        <f t="shared" si="37"/>
        <v>#DIV/0!</v>
      </c>
      <c r="M78" s="330" t="e">
        <f t="shared" si="37"/>
        <v>#DIV/0!</v>
      </c>
      <c r="N78" s="323" t="e">
        <f t="shared" si="37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8">D79/D58</f>
        <v>#DIV/0!</v>
      </c>
      <c r="E80" s="330" t="e">
        <f t="shared" si="38"/>
        <v>#DIV/0!</v>
      </c>
      <c r="F80" s="330" t="e">
        <f t="shared" si="38"/>
        <v>#DIV/0!</v>
      </c>
      <c r="G80" s="330" t="e">
        <f t="shared" si="38"/>
        <v>#DIV/0!</v>
      </c>
      <c r="H80" s="330" t="e">
        <f t="shared" si="38"/>
        <v>#DIV/0!</v>
      </c>
      <c r="I80" s="330" t="e">
        <f t="shared" si="38"/>
        <v>#DIV/0!</v>
      </c>
      <c r="J80" s="330" t="e">
        <f t="shared" si="38"/>
        <v>#DIV/0!</v>
      </c>
      <c r="K80" s="330" t="e">
        <f t="shared" si="38"/>
        <v>#DIV/0!</v>
      </c>
      <c r="L80" s="330" t="e">
        <f t="shared" si="38"/>
        <v>#DIV/0!</v>
      </c>
      <c r="M80" s="330" t="e">
        <f t="shared" si="38"/>
        <v>#DIV/0!</v>
      </c>
      <c r="N80" s="323" t="e">
        <f t="shared" si="38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9">D81/D58</f>
        <v>#DIV/0!</v>
      </c>
      <c r="E82" s="330" t="e">
        <f t="shared" si="39"/>
        <v>#DIV/0!</v>
      </c>
      <c r="F82" s="330" t="e">
        <f t="shared" si="39"/>
        <v>#DIV/0!</v>
      </c>
      <c r="G82" s="330" t="e">
        <f t="shared" si="39"/>
        <v>#DIV/0!</v>
      </c>
      <c r="H82" s="330" t="e">
        <f t="shared" si="39"/>
        <v>#DIV/0!</v>
      </c>
      <c r="I82" s="330" t="e">
        <f t="shared" si="39"/>
        <v>#DIV/0!</v>
      </c>
      <c r="J82" s="330" t="e">
        <f t="shared" si="39"/>
        <v>#DIV/0!</v>
      </c>
      <c r="K82" s="330" t="e">
        <f t="shared" si="39"/>
        <v>#DIV/0!</v>
      </c>
      <c r="L82" s="330" t="e">
        <f t="shared" si="39"/>
        <v>#DIV/0!</v>
      </c>
      <c r="M82" s="330" t="e">
        <f t="shared" si="39"/>
        <v>#DIV/0!</v>
      </c>
      <c r="N82" s="323" t="e">
        <f t="shared" si="39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40">D83/D58</f>
        <v>#DIV/0!</v>
      </c>
      <c r="E84" s="330" t="e">
        <f t="shared" si="40"/>
        <v>#DIV/0!</v>
      </c>
      <c r="F84" s="330" t="e">
        <f t="shared" si="40"/>
        <v>#DIV/0!</v>
      </c>
      <c r="G84" s="330" t="e">
        <f t="shared" si="40"/>
        <v>#DIV/0!</v>
      </c>
      <c r="H84" s="330" t="e">
        <f t="shared" si="40"/>
        <v>#DIV/0!</v>
      </c>
      <c r="I84" s="330" t="e">
        <f t="shared" si="40"/>
        <v>#DIV/0!</v>
      </c>
      <c r="J84" s="330" t="e">
        <f t="shared" si="40"/>
        <v>#DIV/0!</v>
      </c>
      <c r="K84" s="330" t="e">
        <f t="shared" si="40"/>
        <v>#DIV/0!</v>
      </c>
      <c r="L84" s="330" t="e">
        <f t="shared" si="40"/>
        <v>#DIV/0!</v>
      </c>
      <c r="M84" s="330" t="e">
        <f t="shared" si="40"/>
        <v>#DIV/0!</v>
      </c>
      <c r="N84" s="323" t="e">
        <f t="shared" si="40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1">D85/D58</f>
        <v>#DIV/0!</v>
      </c>
      <c r="E86" s="330" t="e">
        <f t="shared" si="41"/>
        <v>#DIV/0!</v>
      </c>
      <c r="F86" s="330" t="e">
        <f t="shared" si="41"/>
        <v>#DIV/0!</v>
      </c>
      <c r="G86" s="330" t="e">
        <f t="shared" si="41"/>
        <v>#DIV/0!</v>
      </c>
      <c r="H86" s="330" t="e">
        <f t="shared" si="41"/>
        <v>#DIV/0!</v>
      </c>
      <c r="I86" s="330" t="e">
        <f t="shared" si="41"/>
        <v>#DIV/0!</v>
      </c>
      <c r="J86" s="330" t="e">
        <f t="shared" si="41"/>
        <v>#DIV/0!</v>
      </c>
      <c r="K86" s="330" t="e">
        <f t="shared" si="41"/>
        <v>#DIV/0!</v>
      </c>
      <c r="L86" s="330" t="e">
        <f t="shared" si="41"/>
        <v>#DIV/0!</v>
      </c>
      <c r="M86" s="330" t="e">
        <f t="shared" si="41"/>
        <v>#DIV/0!</v>
      </c>
      <c r="N86" s="323" t="e">
        <f t="shared" si="41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1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1</v>
      </c>
    </row>
    <row r="88" spans="1:15" x14ac:dyDescent="0.25">
      <c r="A88" s="28" t="s">
        <v>230</v>
      </c>
      <c r="B88" s="187" t="s">
        <v>80</v>
      </c>
      <c r="C88" s="390">
        <f>C87/C58</f>
        <v>0.25</v>
      </c>
      <c r="D88" s="330" t="e">
        <f t="shared" ref="D88:N88" si="42">D87/D58</f>
        <v>#DIV/0!</v>
      </c>
      <c r="E88" s="330" t="e">
        <f t="shared" si="42"/>
        <v>#DIV/0!</v>
      </c>
      <c r="F88" s="330" t="e">
        <f t="shared" si="42"/>
        <v>#DIV/0!</v>
      </c>
      <c r="G88" s="330" t="e">
        <f t="shared" si="42"/>
        <v>#DIV/0!</v>
      </c>
      <c r="H88" s="330" t="e">
        <f t="shared" si="42"/>
        <v>#DIV/0!</v>
      </c>
      <c r="I88" s="330" t="e">
        <f t="shared" si="42"/>
        <v>#DIV/0!</v>
      </c>
      <c r="J88" s="330" t="e">
        <f t="shared" si="42"/>
        <v>#DIV/0!</v>
      </c>
      <c r="K88" s="330" t="e">
        <f t="shared" si="42"/>
        <v>#DIV/0!</v>
      </c>
      <c r="L88" s="330" t="e">
        <f t="shared" si="42"/>
        <v>#DIV/0!</v>
      </c>
      <c r="M88" s="330" t="e">
        <f t="shared" si="42"/>
        <v>#DIV/0!</v>
      </c>
      <c r="N88" s="323" t="e">
        <f t="shared" si="42"/>
        <v>#DIV/0!</v>
      </c>
      <c r="O88" s="238">
        <f>O87/O58</f>
        <v>0.25</v>
      </c>
    </row>
    <row r="89" spans="1:15" ht="24.75" x14ac:dyDescent="0.25">
      <c r="A89" s="28" t="s">
        <v>231</v>
      </c>
      <c r="B89" s="206" t="s">
        <v>293</v>
      </c>
      <c r="C89" s="391">
        <v>0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0</v>
      </c>
    </row>
    <row r="90" spans="1:15" x14ac:dyDescent="0.25">
      <c r="A90" s="28" t="s">
        <v>233</v>
      </c>
      <c r="B90" s="187" t="s">
        <v>80</v>
      </c>
      <c r="C90" s="390">
        <f>C89/C58</f>
        <v>0</v>
      </c>
      <c r="D90" s="330" t="e">
        <f t="shared" ref="D90:N90" si="43">D89/D58</f>
        <v>#DIV/0!</v>
      </c>
      <c r="E90" s="330" t="e">
        <f t="shared" si="43"/>
        <v>#DIV/0!</v>
      </c>
      <c r="F90" s="330" t="e">
        <f t="shared" si="43"/>
        <v>#DIV/0!</v>
      </c>
      <c r="G90" s="330" t="e">
        <f t="shared" si="43"/>
        <v>#DIV/0!</v>
      </c>
      <c r="H90" s="330" t="e">
        <f t="shared" si="43"/>
        <v>#DIV/0!</v>
      </c>
      <c r="I90" s="330" t="e">
        <f t="shared" si="43"/>
        <v>#DIV/0!</v>
      </c>
      <c r="J90" s="330" t="e">
        <f t="shared" si="43"/>
        <v>#DIV/0!</v>
      </c>
      <c r="K90" s="330" t="e">
        <f t="shared" si="43"/>
        <v>#DIV/0!</v>
      </c>
      <c r="L90" s="330" t="e">
        <f t="shared" si="43"/>
        <v>#DIV/0!</v>
      </c>
      <c r="M90" s="330" t="e">
        <f t="shared" si="43"/>
        <v>#DIV/0!</v>
      </c>
      <c r="N90" s="323" t="e">
        <f t="shared" si="43"/>
        <v>#DIV/0!</v>
      </c>
      <c r="O90" s="238">
        <f>O89/O58</f>
        <v>0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4">D91/D58</f>
        <v>#DIV/0!</v>
      </c>
      <c r="E92" s="330" t="e">
        <f t="shared" si="44"/>
        <v>#DIV/0!</v>
      </c>
      <c r="F92" s="330" t="e">
        <f t="shared" si="44"/>
        <v>#DIV/0!</v>
      </c>
      <c r="G92" s="330" t="e">
        <f t="shared" si="44"/>
        <v>#DIV/0!</v>
      </c>
      <c r="H92" s="330" t="e">
        <f t="shared" si="44"/>
        <v>#DIV/0!</v>
      </c>
      <c r="I92" s="330" t="e">
        <f t="shared" si="44"/>
        <v>#DIV/0!</v>
      </c>
      <c r="J92" s="330" t="e">
        <f t="shared" si="44"/>
        <v>#DIV/0!</v>
      </c>
      <c r="K92" s="330" t="e">
        <f t="shared" si="44"/>
        <v>#DIV/0!</v>
      </c>
      <c r="L92" s="330" t="e">
        <f t="shared" si="44"/>
        <v>#DIV/0!</v>
      </c>
      <c r="M92" s="330" t="e">
        <f t="shared" si="44"/>
        <v>#DIV/0!</v>
      </c>
      <c r="N92" s="323" t="e">
        <f t="shared" si="44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f>SUM(C93:N93)</f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5">D93/D58</f>
        <v>#DIV/0!</v>
      </c>
      <c r="E94" s="330" t="e">
        <f t="shared" si="45"/>
        <v>#DIV/0!</v>
      </c>
      <c r="F94" s="330" t="e">
        <f t="shared" si="45"/>
        <v>#DIV/0!</v>
      </c>
      <c r="G94" s="330" t="e">
        <f t="shared" si="45"/>
        <v>#DIV/0!</v>
      </c>
      <c r="H94" s="330" t="e">
        <f t="shared" si="45"/>
        <v>#DIV/0!</v>
      </c>
      <c r="I94" s="330" t="e">
        <f t="shared" si="45"/>
        <v>#DIV/0!</v>
      </c>
      <c r="J94" s="330" t="e">
        <f t="shared" si="45"/>
        <v>#DIV/0!</v>
      </c>
      <c r="K94" s="330" t="e">
        <f t="shared" si="45"/>
        <v>#DIV/0!</v>
      </c>
      <c r="L94" s="330" t="e">
        <f t="shared" si="45"/>
        <v>#DIV/0!</v>
      </c>
      <c r="M94" s="330" t="e">
        <f t="shared" si="45"/>
        <v>#DIV/0!</v>
      </c>
      <c r="N94" s="323" t="e">
        <f t="shared" si="45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1">
        <v>1</v>
      </c>
      <c r="D95" s="327">
        <v>0</v>
      </c>
      <c r="E95" s="327">
        <f t="shared" ref="E95:L95" si="46">E58-E61-E79-E81-E83-E85-E87-E89-E91-E93</f>
        <v>0</v>
      </c>
      <c r="F95" s="327">
        <f t="shared" si="46"/>
        <v>0</v>
      </c>
      <c r="G95" s="327">
        <f t="shared" si="46"/>
        <v>0</v>
      </c>
      <c r="H95" s="327">
        <f t="shared" si="46"/>
        <v>0</v>
      </c>
      <c r="I95" s="327">
        <f t="shared" si="46"/>
        <v>0</v>
      </c>
      <c r="J95" s="327">
        <f t="shared" si="46"/>
        <v>0</v>
      </c>
      <c r="K95" s="327">
        <f t="shared" si="46"/>
        <v>0</v>
      </c>
      <c r="L95" s="327">
        <f t="shared" si="46"/>
        <v>0</v>
      </c>
      <c r="M95" s="327">
        <f t="shared" ref="M95:N95" si="47">M58-M61-M79-M81-M83-M85-M87-M89-M91-M93</f>
        <v>0</v>
      </c>
      <c r="N95" s="326">
        <f t="shared" si="47"/>
        <v>0</v>
      </c>
      <c r="O95" s="200">
        <f>SUM(C95:N95)</f>
        <v>1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0.25</v>
      </c>
      <c r="D96" s="430" t="e">
        <f t="shared" ref="D96:N96" si="48">D95/D58</f>
        <v>#DIV/0!</v>
      </c>
      <c r="E96" s="430" t="e">
        <f t="shared" si="48"/>
        <v>#DIV/0!</v>
      </c>
      <c r="F96" s="430" t="e">
        <f t="shared" si="48"/>
        <v>#DIV/0!</v>
      </c>
      <c r="G96" s="430" t="e">
        <f t="shared" si="48"/>
        <v>#DIV/0!</v>
      </c>
      <c r="H96" s="430" t="e">
        <f t="shared" si="48"/>
        <v>#DIV/0!</v>
      </c>
      <c r="I96" s="430" t="e">
        <f t="shared" si="48"/>
        <v>#DIV/0!</v>
      </c>
      <c r="J96" s="430" t="e">
        <f t="shared" si="48"/>
        <v>#DIV/0!</v>
      </c>
      <c r="K96" s="430" t="e">
        <f t="shared" si="48"/>
        <v>#DIV/0!</v>
      </c>
      <c r="L96" s="430" t="e">
        <f t="shared" si="48"/>
        <v>#DIV/0!</v>
      </c>
      <c r="M96" s="430" t="e">
        <f t="shared" si="48"/>
        <v>#DIV/0!</v>
      </c>
      <c r="N96" s="324" t="e">
        <f t="shared" si="48"/>
        <v>#DIV/0!</v>
      </c>
      <c r="O96" s="241">
        <f>O95/O58</f>
        <v>0.25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6" t="s">
        <v>324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5" t="s">
        <v>6</v>
      </c>
      <c r="B2" s="57" t="s">
        <v>0</v>
      </c>
      <c r="C2" s="56" t="s">
        <v>362</v>
      </c>
      <c r="D2" s="56" t="s">
        <v>370</v>
      </c>
      <c r="E2" s="56" t="s">
        <v>371</v>
      </c>
      <c r="F2" s="56" t="s">
        <v>372</v>
      </c>
      <c r="G2" s="56" t="s">
        <v>373</v>
      </c>
      <c r="H2" s="56" t="s">
        <v>374</v>
      </c>
      <c r="I2" s="56" t="s">
        <v>375</v>
      </c>
      <c r="J2" s="56" t="s">
        <v>376</v>
      </c>
      <c r="K2" s="56" t="s">
        <v>377</v>
      </c>
      <c r="L2" s="56" t="s">
        <v>378</v>
      </c>
      <c r="M2" s="56" t="s">
        <v>379</v>
      </c>
      <c r="N2" s="56" t="s">
        <v>380</v>
      </c>
      <c r="O2" s="56" t="s">
        <v>381</v>
      </c>
    </row>
    <row r="3" spans="1:15" ht="15.75" thickBot="1" x14ac:dyDescent="0.3">
      <c r="A3" s="13" t="s">
        <v>7</v>
      </c>
      <c r="B3" s="5" t="s">
        <v>5</v>
      </c>
      <c r="C3" s="6">
        <v>42</v>
      </c>
      <c r="D3" s="383">
        <v>47</v>
      </c>
      <c r="E3" s="6"/>
      <c r="F3" s="274"/>
      <c r="G3" s="6"/>
      <c r="H3" s="6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7" t="s">
        <v>41</v>
      </c>
      <c r="C4" s="179">
        <v>40</v>
      </c>
      <c r="D4" s="384">
        <v>45</v>
      </c>
      <c r="E4" s="180"/>
      <c r="F4" s="275"/>
      <c r="G4" s="180"/>
      <c r="H4" s="180"/>
      <c r="I4" s="275"/>
      <c r="J4" s="275"/>
      <c r="K4" s="275"/>
      <c r="L4" s="275"/>
      <c r="M4" s="275"/>
      <c r="N4" s="275"/>
      <c r="O4" s="329"/>
    </row>
    <row r="5" spans="1:15" x14ac:dyDescent="0.25">
      <c r="A5" s="13" t="s">
        <v>9</v>
      </c>
      <c r="B5" s="176" t="s">
        <v>15</v>
      </c>
      <c r="C5" s="178">
        <f>C4/C3</f>
        <v>0.95238095238095233</v>
      </c>
      <c r="D5" s="385">
        <f>D4/D3</f>
        <v>0.95744680851063835</v>
      </c>
      <c r="E5" s="322" t="e">
        <f t="shared" ref="E5:O5" si="0">E4/E3</f>
        <v>#DIV/0!</v>
      </c>
      <c r="F5" s="322" t="e">
        <f t="shared" si="0"/>
        <v>#DIV/0!</v>
      </c>
      <c r="G5" s="322" t="e">
        <f t="shared" si="0"/>
        <v>#DIV/0!</v>
      </c>
      <c r="H5" s="322" t="e">
        <f t="shared" si="0"/>
        <v>#DIV/0!</v>
      </c>
      <c r="I5" s="322" t="e">
        <f t="shared" si="0"/>
        <v>#DIV/0!</v>
      </c>
      <c r="J5" s="322" t="e">
        <f t="shared" si="0"/>
        <v>#DIV/0!</v>
      </c>
      <c r="K5" s="322" t="e">
        <f t="shared" si="0"/>
        <v>#DIV/0!</v>
      </c>
      <c r="L5" s="322" t="e">
        <f t="shared" si="0"/>
        <v>#DIV/0!</v>
      </c>
      <c r="M5" s="322" t="e">
        <f t="shared" si="0"/>
        <v>#DIV/0!</v>
      </c>
      <c r="N5" s="322" t="e">
        <f t="shared" si="0"/>
        <v>#DIV/0!</v>
      </c>
      <c r="O5" s="323" t="e">
        <f t="shared" si="0"/>
        <v>#DIV/0!</v>
      </c>
    </row>
    <row r="6" spans="1:15" x14ac:dyDescent="0.25">
      <c r="A6" s="13" t="s">
        <v>10</v>
      </c>
      <c r="B6" s="181" t="s">
        <v>285</v>
      </c>
      <c r="C6" s="182">
        <v>2</v>
      </c>
      <c r="D6" s="386">
        <v>2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326"/>
    </row>
    <row r="7" spans="1:15" x14ac:dyDescent="0.25">
      <c r="A7" s="13" t="s">
        <v>11</v>
      </c>
      <c r="B7" s="176" t="s">
        <v>15</v>
      </c>
      <c r="C7" s="178">
        <f>C6/C3</f>
        <v>4.7619047619047616E-2</v>
      </c>
      <c r="D7" s="385">
        <f>D6/D3</f>
        <v>4.2553191489361701E-2</v>
      </c>
      <c r="E7" s="322" t="e">
        <f t="shared" ref="E7:O7" si="1">E6/E3</f>
        <v>#DIV/0!</v>
      </c>
      <c r="F7" s="322" t="e">
        <f t="shared" si="1"/>
        <v>#DIV/0!</v>
      </c>
      <c r="G7" s="322" t="e">
        <f t="shared" si="1"/>
        <v>#DIV/0!</v>
      </c>
      <c r="H7" s="322" t="e">
        <f t="shared" si="1"/>
        <v>#DIV/0!</v>
      </c>
      <c r="I7" s="322" t="e">
        <f t="shared" si="1"/>
        <v>#DIV/0!</v>
      </c>
      <c r="J7" s="322" t="e">
        <f t="shared" si="1"/>
        <v>#DIV/0!</v>
      </c>
      <c r="K7" s="322" t="e">
        <f t="shared" si="1"/>
        <v>#DIV/0!</v>
      </c>
      <c r="L7" s="322" t="e">
        <f t="shared" si="1"/>
        <v>#DIV/0!</v>
      </c>
      <c r="M7" s="322" t="e">
        <f t="shared" si="1"/>
        <v>#DIV/0!</v>
      </c>
      <c r="N7" s="322" t="e">
        <f t="shared" si="1"/>
        <v>#DIV/0!</v>
      </c>
      <c r="O7" s="323" t="e">
        <f t="shared" si="1"/>
        <v>#DIV/0!</v>
      </c>
    </row>
    <row r="8" spans="1:15" x14ac:dyDescent="0.25">
      <c r="A8" s="13" t="s">
        <v>12</v>
      </c>
      <c r="B8" s="181" t="s">
        <v>16</v>
      </c>
      <c r="C8" s="182">
        <v>6</v>
      </c>
      <c r="D8" s="386">
        <v>10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326"/>
    </row>
    <row r="9" spans="1:15" x14ac:dyDescent="0.25">
      <c r="A9" s="13" t="s">
        <v>13</v>
      </c>
      <c r="B9" s="176" t="s">
        <v>15</v>
      </c>
      <c r="C9" s="178">
        <f>C8/C3</f>
        <v>0.14285714285714285</v>
      </c>
      <c r="D9" s="385">
        <f>D8/D3</f>
        <v>0.21276595744680851</v>
      </c>
      <c r="E9" s="322" t="e">
        <f t="shared" ref="E9:O9" si="2">E8/E3</f>
        <v>#DIV/0!</v>
      </c>
      <c r="F9" s="322" t="e">
        <f t="shared" si="2"/>
        <v>#DIV/0!</v>
      </c>
      <c r="G9" s="322" t="e">
        <f t="shared" si="2"/>
        <v>#DIV/0!</v>
      </c>
      <c r="H9" s="322" t="e">
        <f t="shared" si="2"/>
        <v>#DIV/0!</v>
      </c>
      <c r="I9" s="322" t="e">
        <f t="shared" si="2"/>
        <v>#DIV/0!</v>
      </c>
      <c r="J9" s="322" t="e">
        <f t="shared" si="2"/>
        <v>#DIV/0!</v>
      </c>
      <c r="K9" s="322" t="e">
        <f t="shared" si="2"/>
        <v>#DIV/0!</v>
      </c>
      <c r="L9" s="322" t="e">
        <f t="shared" si="2"/>
        <v>#DIV/0!</v>
      </c>
      <c r="M9" s="322" t="e">
        <f t="shared" si="2"/>
        <v>#DIV/0!</v>
      </c>
      <c r="N9" s="322" t="e">
        <f t="shared" si="2"/>
        <v>#DIV/0!</v>
      </c>
      <c r="O9" s="323" t="e">
        <f t="shared" si="2"/>
        <v>#DIV/0!</v>
      </c>
    </row>
    <row r="10" spans="1:15" x14ac:dyDescent="0.25">
      <c r="A10" s="13" t="s">
        <v>18</v>
      </c>
      <c r="B10" s="181" t="s">
        <v>17</v>
      </c>
      <c r="C10" s="182">
        <v>22</v>
      </c>
      <c r="D10" s="386">
        <v>23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326"/>
    </row>
    <row r="11" spans="1:15" x14ac:dyDescent="0.25">
      <c r="A11" s="13" t="s">
        <v>19</v>
      </c>
      <c r="B11" s="176" t="s">
        <v>15</v>
      </c>
      <c r="C11" s="178">
        <f>C10/C3</f>
        <v>0.52380952380952384</v>
      </c>
      <c r="D11" s="385">
        <f>D10/D3</f>
        <v>0.48936170212765956</v>
      </c>
      <c r="E11" s="322" t="e">
        <f t="shared" ref="E11:O11" si="3">E10/E3</f>
        <v>#DIV/0!</v>
      </c>
      <c r="F11" s="322" t="e">
        <f t="shared" si="3"/>
        <v>#DIV/0!</v>
      </c>
      <c r="G11" s="322" t="e">
        <f t="shared" si="3"/>
        <v>#DIV/0!</v>
      </c>
      <c r="H11" s="322" t="e">
        <f t="shared" si="3"/>
        <v>#DIV/0!</v>
      </c>
      <c r="I11" s="322" t="e">
        <f t="shared" si="3"/>
        <v>#DIV/0!</v>
      </c>
      <c r="J11" s="322" t="e">
        <f t="shared" si="3"/>
        <v>#DIV/0!</v>
      </c>
      <c r="K11" s="322" t="e">
        <f t="shared" si="3"/>
        <v>#DIV/0!</v>
      </c>
      <c r="L11" s="322" t="e">
        <f t="shared" si="3"/>
        <v>#DIV/0!</v>
      </c>
      <c r="M11" s="322" t="e">
        <f t="shared" si="3"/>
        <v>#DIV/0!</v>
      </c>
      <c r="N11" s="322" t="e">
        <f t="shared" si="3"/>
        <v>#DIV/0!</v>
      </c>
      <c r="O11" s="323" t="e">
        <f t="shared" si="3"/>
        <v>#DIV/0!</v>
      </c>
    </row>
    <row r="12" spans="1:15" x14ac:dyDescent="0.25">
      <c r="A12" s="13" t="s">
        <v>20</v>
      </c>
      <c r="B12" s="183" t="s">
        <v>38</v>
      </c>
      <c r="C12" s="182">
        <v>4</v>
      </c>
      <c r="D12" s="386">
        <v>5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326"/>
    </row>
    <row r="13" spans="1:15" x14ac:dyDescent="0.25">
      <c r="A13" s="13" t="s">
        <v>21</v>
      </c>
      <c r="B13" s="176" t="s">
        <v>15</v>
      </c>
      <c r="C13" s="178">
        <f>C12/C3</f>
        <v>9.5238095238095233E-2</v>
      </c>
      <c r="D13" s="385">
        <f>D12/D3</f>
        <v>0.10638297872340426</v>
      </c>
      <c r="E13" s="322" t="e">
        <f t="shared" ref="E13:O13" si="4">E12/E3</f>
        <v>#DIV/0!</v>
      </c>
      <c r="F13" s="322" t="e">
        <f t="shared" si="4"/>
        <v>#DIV/0!</v>
      </c>
      <c r="G13" s="322" t="e">
        <f t="shared" si="4"/>
        <v>#DIV/0!</v>
      </c>
      <c r="H13" s="322" t="e">
        <f t="shared" si="4"/>
        <v>#DIV/0!</v>
      </c>
      <c r="I13" s="322" t="e">
        <f t="shared" si="4"/>
        <v>#DIV/0!</v>
      </c>
      <c r="J13" s="322" t="e">
        <f t="shared" si="4"/>
        <v>#DIV/0!</v>
      </c>
      <c r="K13" s="322" t="e">
        <f t="shared" si="4"/>
        <v>#DIV/0!</v>
      </c>
      <c r="L13" s="322" t="e">
        <f t="shared" si="4"/>
        <v>#DIV/0!</v>
      </c>
      <c r="M13" s="322" t="e">
        <f t="shared" si="4"/>
        <v>#DIV/0!</v>
      </c>
      <c r="N13" s="322" t="e">
        <f t="shared" si="4"/>
        <v>#DIV/0!</v>
      </c>
      <c r="O13" s="323" t="e">
        <f t="shared" si="4"/>
        <v>#DIV/0!</v>
      </c>
    </row>
    <row r="14" spans="1:15" x14ac:dyDescent="0.25">
      <c r="A14" s="13" t="s">
        <v>22</v>
      </c>
      <c r="B14" s="181" t="s">
        <v>39</v>
      </c>
      <c r="C14" s="182">
        <v>5</v>
      </c>
      <c r="D14" s="386">
        <v>5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326"/>
    </row>
    <row r="15" spans="1:15" x14ac:dyDescent="0.25">
      <c r="A15" s="13" t="s">
        <v>23</v>
      </c>
      <c r="B15" s="176" t="s">
        <v>15</v>
      </c>
      <c r="C15" s="178">
        <f>C14/C3</f>
        <v>0.11904761904761904</v>
      </c>
      <c r="D15" s="385">
        <f>D14/D3</f>
        <v>0.10638297872340426</v>
      </c>
      <c r="E15" s="322" t="e">
        <f t="shared" ref="E15:O15" si="5">E14/E3</f>
        <v>#DIV/0!</v>
      </c>
      <c r="F15" s="322" t="e">
        <f t="shared" si="5"/>
        <v>#DIV/0!</v>
      </c>
      <c r="G15" s="322" t="e">
        <f t="shared" si="5"/>
        <v>#DIV/0!</v>
      </c>
      <c r="H15" s="322" t="e">
        <f t="shared" si="5"/>
        <v>#DIV/0!</v>
      </c>
      <c r="I15" s="322" t="e">
        <f t="shared" si="5"/>
        <v>#DIV/0!</v>
      </c>
      <c r="J15" s="322" t="e">
        <f t="shared" si="5"/>
        <v>#DIV/0!</v>
      </c>
      <c r="K15" s="322" t="e">
        <f t="shared" si="5"/>
        <v>#DIV/0!</v>
      </c>
      <c r="L15" s="322" t="e">
        <f t="shared" si="5"/>
        <v>#DIV/0!</v>
      </c>
      <c r="M15" s="322" t="e">
        <f t="shared" si="5"/>
        <v>#DIV/0!</v>
      </c>
      <c r="N15" s="322" t="e">
        <f t="shared" si="5"/>
        <v>#DIV/0!</v>
      </c>
      <c r="O15" s="323" t="e">
        <f t="shared" si="5"/>
        <v>#DIV/0!</v>
      </c>
    </row>
    <row r="16" spans="1:15" x14ac:dyDescent="0.25">
      <c r="A16" s="13" t="s">
        <v>24</v>
      </c>
      <c r="B16" s="181" t="s">
        <v>40</v>
      </c>
      <c r="C16" s="182">
        <v>3</v>
      </c>
      <c r="D16" s="386">
        <v>3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6"/>
    </row>
    <row r="17" spans="1:15" x14ac:dyDescent="0.25">
      <c r="A17" s="13" t="s">
        <v>25</v>
      </c>
      <c r="B17" s="184" t="s">
        <v>15</v>
      </c>
      <c r="C17" s="178">
        <f>C16/C3</f>
        <v>7.1428571428571425E-2</v>
      </c>
      <c r="D17" s="385">
        <f>D16/D3</f>
        <v>6.3829787234042548E-2</v>
      </c>
      <c r="E17" s="322" t="e">
        <f t="shared" ref="E17:O17" si="6">E16/E3</f>
        <v>#DIV/0!</v>
      </c>
      <c r="F17" s="322" t="e">
        <f t="shared" si="6"/>
        <v>#DIV/0!</v>
      </c>
      <c r="G17" s="322" t="e">
        <f t="shared" si="6"/>
        <v>#DIV/0!</v>
      </c>
      <c r="H17" s="322" t="e">
        <f t="shared" si="6"/>
        <v>#DIV/0!</v>
      </c>
      <c r="I17" s="322" t="e">
        <f t="shared" si="6"/>
        <v>#DIV/0!</v>
      </c>
      <c r="J17" s="322" t="e">
        <f t="shared" si="6"/>
        <v>#DIV/0!</v>
      </c>
      <c r="K17" s="322" t="e">
        <f t="shared" si="6"/>
        <v>#DIV/0!</v>
      </c>
      <c r="L17" s="322" t="e">
        <f t="shared" si="6"/>
        <v>#DIV/0!</v>
      </c>
      <c r="M17" s="322" t="e">
        <f t="shared" si="6"/>
        <v>#DIV/0!</v>
      </c>
      <c r="N17" s="322" t="e">
        <f t="shared" si="6"/>
        <v>#DIV/0!</v>
      </c>
      <c r="O17" s="323" t="e">
        <f t="shared" si="6"/>
        <v>#DIV/0!</v>
      </c>
    </row>
    <row r="18" spans="1:15" x14ac:dyDescent="0.25">
      <c r="A18" s="13" t="s">
        <v>26</v>
      </c>
      <c r="B18" s="181" t="s">
        <v>124</v>
      </c>
      <c r="C18" s="182">
        <v>1</v>
      </c>
      <c r="D18" s="386">
        <v>1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326"/>
    </row>
    <row r="19" spans="1:15" ht="15.75" thickBot="1" x14ac:dyDescent="0.3">
      <c r="A19" s="13" t="s">
        <v>27</v>
      </c>
      <c r="B19" s="185" t="s">
        <v>15</v>
      </c>
      <c r="C19" s="186">
        <f>C18/C3</f>
        <v>2.3809523809523808E-2</v>
      </c>
      <c r="D19" s="387">
        <f>D18/D3</f>
        <v>2.1276595744680851E-2</v>
      </c>
      <c r="E19" s="422" t="e">
        <f>E18/E3</f>
        <v>#DIV/0!</v>
      </c>
      <c r="F19" s="422" t="e">
        <f t="shared" ref="F19:O19" si="7">F18/F3</f>
        <v>#DIV/0!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4" t="e">
        <f t="shared" si="7"/>
        <v>#DIV/0!</v>
      </c>
    </row>
    <row r="20" spans="1:15" ht="20.100000000000001" customHeight="1" thickBot="1" x14ac:dyDescent="0.3">
      <c r="A20" s="19" t="s">
        <v>325</v>
      </c>
      <c r="C20" s="17"/>
      <c r="D20" s="17"/>
      <c r="E20" s="17"/>
      <c r="F20" s="17"/>
      <c r="G20" s="17"/>
      <c r="H20" s="17"/>
      <c r="I20" s="17"/>
      <c r="J20" s="17"/>
      <c r="K20" s="156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370</v>
      </c>
      <c r="D21" s="50" t="s">
        <v>371</v>
      </c>
      <c r="E21" s="50" t="s">
        <v>372</v>
      </c>
      <c r="F21" s="50" t="s">
        <v>373</v>
      </c>
      <c r="G21" s="50" t="s">
        <v>374</v>
      </c>
      <c r="H21" s="50" t="s">
        <v>375</v>
      </c>
      <c r="I21" s="50" t="s">
        <v>376</v>
      </c>
      <c r="J21" s="50" t="s">
        <v>377</v>
      </c>
      <c r="K21" s="50" t="s">
        <v>378</v>
      </c>
      <c r="L21" s="50" t="s">
        <v>379</v>
      </c>
      <c r="M21" s="50" t="s">
        <v>380</v>
      </c>
      <c r="N21" s="50" t="s">
        <v>381</v>
      </c>
      <c r="O21" s="51" t="s">
        <v>105</v>
      </c>
    </row>
    <row r="22" spans="1:15" ht="15.75" thickBot="1" x14ac:dyDescent="0.3">
      <c r="A22" s="10" t="s">
        <v>28</v>
      </c>
      <c r="B22" s="9" t="s">
        <v>291</v>
      </c>
      <c r="C22" s="388">
        <v>8</v>
      </c>
      <c r="D22" s="9"/>
      <c r="E22" s="277"/>
      <c r="F22" s="9"/>
      <c r="G22" s="9"/>
      <c r="H22" s="277"/>
      <c r="I22" s="277"/>
      <c r="J22" s="277"/>
      <c r="K22" s="277"/>
      <c r="L22" s="277"/>
      <c r="M22" s="277"/>
      <c r="N22" s="277"/>
      <c r="O22" s="8">
        <f>SUM(C22:N22)</f>
        <v>8</v>
      </c>
    </row>
    <row r="23" spans="1:15" x14ac:dyDescent="0.25">
      <c r="A23" s="10" t="s">
        <v>29</v>
      </c>
      <c r="B23" s="188" t="s">
        <v>44</v>
      </c>
      <c r="C23" s="389">
        <v>5</v>
      </c>
      <c r="D23" s="180"/>
      <c r="E23" s="275"/>
      <c r="F23" s="180"/>
      <c r="G23" s="180"/>
      <c r="H23" s="275"/>
      <c r="I23" s="275"/>
      <c r="J23" s="275"/>
      <c r="K23" s="275"/>
      <c r="L23" s="275"/>
      <c r="M23" s="275"/>
      <c r="N23" s="329"/>
      <c r="O23" s="188">
        <f>SUM(C23:N23)</f>
        <v>5</v>
      </c>
    </row>
    <row r="24" spans="1:15" x14ac:dyDescent="0.25">
      <c r="A24" s="10" t="s">
        <v>30</v>
      </c>
      <c r="B24" s="161" t="s">
        <v>69</v>
      </c>
      <c r="C24" s="390">
        <f>C23/C22</f>
        <v>0.625</v>
      </c>
      <c r="D24" s="330" t="e">
        <f>D23/D22</f>
        <v>#DIV/0!</v>
      </c>
      <c r="E24" s="330" t="e">
        <f t="shared" ref="E24:N24" si="8">E23/E22</f>
        <v>#DIV/0!</v>
      </c>
      <c r="F24" s="330" t="e">
        <f>F23/F22</f>
        <v>#DIV/0!</v>
      </c>
      <c r="G24" s="330" t="e">
        <f t="shared" si="8"/>
        <v>#DIV/0!</v>
      </c>
      <c r="H24" s="330" t="e">
        <f t="shared" si="8"/>
        <v>#DIV/0!</v>
      </c>
      <c r="I24" s="330" t="e">
        <f t="shared" si="8"/>
        <v>#DIV/0!</v>
      </c>
      <c r="J24" s="330" t="e">
        <f t="shared" si="8"/>
        <v>#DIV/0!</v>
      </c>
      <c r="K24" s="330" t="e">
        <f t="shared" si="8"/>
        <v>#DIV/0!</v>
      </c>
      <c r="L24" s="330" t="e">
        <f t="shared" si="8"/>
        <v>#DIV/0!</v>
      </c>
      <c r="M24" s="330" t="e">
        <f t="shared" si="8"/>
        <v>#DIV/0!</v>
      </c>
      <c r="N24" s="330" t="e">
        <f t="shared" si="8"/>
        <v>#DIV/0!</v>
      </c>
      <c r="O24" s="190">
        <f>O23/O22</f>
        <v>0.625</v>
      </c>
    </row>
    <row r="25" spans="1:15" x14ac:dyDescent="0.25">
      <c r="A25" s="10" t="s">
        <v>31</v>
      </c>
      <c r="B25" s="82" t="s">
        <v>339</v>
      </c>
      <c r="C25" s="399">
        <v>4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423"/>
      <c r="O25" s="82">
        <f>SUM(C25:N25)</f>
        <v>4</v>
      </c>
    </row>
    <row r="26" spans="1:15" x14ac:dyDescent="0.25">
      <c r="A26" s="10" t="s">
        <v>32</v>
      </c>
      <c r="B26" s="161" t="s">
        <v>69</v>
      </c>
      <c r="C26" s="390">
        <f>C25/C22</f>
        <v>0.5</v>
      </c>
      <c r="D26" s="330" t="e">
        <f>D25/D22</f>
        <v>#DIV/0!</v>
      </c>
      <c r="E26" s="330" t="e">
        <f t="shared" ref="E26:N26" si="9">E25/E22</f>
        <v>#DIV/0!</v>
      </c>
      <c r="F26" s="330" t="e">
        <f t="shared" si="9"/>
        <v>#DIV/0!</v>
      </c>
      <c r="G26" s="330" t="e">
        <f t="shared" si="9"/>
        <v>#DIV/0!</v>
      </c>
      <c r="H26" s="330" t="e">
        <f t="shared" si="9"/>
        <v>#DIV/0!</v>
      </c>
      <c r="I26" s="330" t="e">
        <f t="shared" si="9"/>
        <v>#DIV/0!</v>
      </c>
      <c r="J26" s="330" t="e">
        <f t="shared" si="9"/>
        <v>#DIV/0!</v>
      </c>
      <c r="K26" s="330" t="e">
        <f t="shared" si="9"/>
        <v>#DIV/0!</v>
      </c>
      <c r="L26" s="330" t="e">
        <f t="shared" si="9"/>
        <v>#DIV/0!</v>
      </c>
      <c r="M26" s="330" t="e">
        <f t="shared" si="9"/>
        <v>#DIV/0!</v>
      </c>
      <c r="N26" s="330" t="e">
        <f t="shared" si="9"/>
        <v>#DIV/0!</v>
      </c>
      <c r="O26" s="190">
        <f>O25/O22</f>
        <v>0.5</v>
      </c>
    </row>
    <row r="27" spans="1:15" x14ac:dyDescent="0.25">
      <c r="A27" s="10" t="s">
        <v>33</v>
      </c>
      <c r="B27" s="82" t="s">
        <v>287</v>
      </c>
      <c r="C27" s="399">
        <v>8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26"/>
      <c r="O27" s="82">
        <f>SUM(C27:N27)</f>
        <v>8</v>
      </c>
    </row>
    <row r="28" spans="1:15" x14ac:dyDescent="0.25">
      <c r="A28" s="10" t="s">
        <v>34</v>
      </c>
      <c r="B28" s="161" t="s">
        <v>69</v>
      </c>
      <c r="C28" s="390">
        <f>C27/C22</f>
        <v>1</v>
      </c>
      <c r="D28" s="330" t="e">
        <f t="shared" ref="D28:N28" si="10">D27/D22</f>
        <v>#DIV/0!</v>
      </c>
      <c r="E28" s="330" t="e">
        <f t="shared" si="10"/>
        <v>#DIV/0!</v>
      </c>
      <c r="F28" s="330" t="e">
        <f t="shared" si="10"/>
        <v>#DIV/0!</v>
      </c>
      <c r="G28" s="330" t="e">
        <f t="shared" si="10"/>
        <v>#DIV/0!</v>
      </c>
      <c r="H28" s="330" t="e">
        <f t="shared" si="10"/>
        <v>#DIV/0!</v>
      </c>
      <c r="I28" s="330" t="e">
        <f t="shared" si="10"/>
        <v>#DIV/0!</v>
      </c>
      <c r="J28" s="330" t="e">
        <f t="shared" si="10"/>
        <v>#DIV/0!</v>
      </c>
      <c r="K28" s="330" t="e">
        <f t="shared" si="10"/>
        <v>#DIV/0!</v>
      </c>
      <c r="L28" s="330" t="e">
        <f t="shared" si="10"/>
        <v>#DIV/0!</v>
      </c>
      <c r="M28" s="330" t="e">
        <f t="shared" si="10"/>
        <v>#DIV/0!</v>
      </c>
      <c r="N28" s="330" t="e">
        <f t="shared" si="10"/>
        <v>#DIV/0!</v>
      </c>
      <c r="O28" s="190">
        <f>O27/O22</f>
        <v>1</v>
      </c>
    </row>
    <row r="29" spans="1:15" x14ac:dyDescent="0.25">
      <c r="A29" s="10" t="s">
        <v>35</v>
      </c>
      <c r="B29" s="82" t="s">
        <v>163</v>
      </c>
      <c r="C29" s="399">
        <v>0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326"/>
      <c r="O29" s="82">
        <f>SUM(C29:N29)</f>
        <v>0</v>
      </c>
    </row>
    <row r="30" spans="1:15" x14ac:dyDescent="0.25">
      <c r="A30" s="10" t="s">
        <v>36</v>
      </c>
      <c r="B30" s="161" t="s">
        <v>69</v>
      </c>
      <c r="C30" s="390">
        <f>C29/C22</f>
        <v>0</v>
      </c>
      <c r="D30" s="330" t="e">
        <f t="shared" ref="D30:N30" si="11">D29/D22</f>
        <v>#DIV/0!</v>
      </c>
      <c r="E30" s="330" t="e">
        <f t="shared" si="11"/>
        <v>#DIV/0!</v>
      </c>
      <c r="F30" s="330" t="e">
        <f t="shared" si="11"/>
        <v>#DIV/0!</v>
      </c>
      <c r="G30" s="330" t="e">
        <f t="shared" si="11"/>
        <v>#DIV/0!</v>
      </c>
      <c r="H30" s="330" t="e">
        <f t="shared" si="11"/>
        <v>#DIV/0!</v>
      </c>
      <c r="I30" s="330" t="e">
        <f t="shared" si="11"/>
        <v>#DIV/0!</v>
      </c>
      <c r="J30" s="330" t="e">
        <f t="shared" si="11"/>
        <v>#DIV/0!</v>
      </c>
      <c r="K30" s="330" t="e">
        <f t="shared" si="11"/>
        <v>#DIV/0!</v>
      </c>
      <c r="L30" s="330" t="e">
        <f t="shared" si="11"/>
        <v>#DIV/0!</v>
      </c>
      <c r="M30" s="330" t="e">
        <f t="shared" si="11"/>
        <v>#DIV/0!</v>
      </c>
      <c r="N30" s="330" t="e">
        <f t="shared" si="11"/>
        <v>#DIV/0!</v>
      </c>
      <c r="O30" s="190">
        <f>O29/O22</f>
        <v>0</v>
      </c>
    </row>
    <row r="31" spans="1:15" x14ac:dyDescent="0.25">
      <c r="A31" s="10" t="s">
        <v>37</v>
      </c>
      <c r="B31" s="82" t="s">
        <v>132</v>
      </c>
      <c r="C31" s="386">
        <f t="shared" ref="C31:D31" si="12">C22-C27</f>
        <v>0</v>
      </c>
      <c r="D31" s="421">
        <f t="shared" si="12"/>
        <v>0</v>
      </c>
      <c r="E31" s="421">
        <f>E22-E27</f>
        <v>0</v>
      </c>
      <c r="F31" s="421">
        <f t="shared" ref="F31:N31" si="13">F22-F27</f>
        <v>0</v>
      </c>
      <c r="G31" s="421">
        <f t="shared" si="13"/>
        <v>0</v>
      </c>
      <c r="H31" s="421">
        <f t="shared" si="13"/>
        <v>0</v>
      </c>
      <c r="I31" s="421">
        <f t="shared" si="13"/>
        <v>0</v>
      </c>
      <c r="J31" s="421">
        <f t="shared" si="13"/>
        <v>0</v>
      </c>
      <c r="K31" s="421">
        <f t="shared" si="13"/>
        <v>0</v>
      </c>
      <c r="L31" s="421">
        <f t="shared" si="13"/>
        <v>0</v>
      </c>
      <c r="M31" s="421">
        <f t="shared" si="13"/>
        <v>0</v>
      </c>
      <c r="N31" s="421">
        <f t="shared" si="13"/>
        <v>0</v>
      </c>
      <c r="O31" s="82">
        <f>SUM(C31:N31)</f>
        <v>0</v>
      </c>
    </row>
    <row r="32" spans="1:15" x14ac:dyDescent="0.25">
      <c r="A32" s="10" t="s">
        <v>46</v>
      </c>
      <c r="B32" s="161" t="s">
        <v>69</v>
      </c>
      <c r="C32" s="390">
        <f>C31/C22</f>
        <v>0</v>
      </c>
      <c r="D32" s="330" t="e">
        <f t="shared" ref="D32:N32" si="14">D31/D22</f>
        <v>#DIV/0!</v>
      </c>
      <c r="E32" s="330" t="e">
        <f t="shared" si="14"/>
        <v>#DIV/0!</v>
      </c>
      <c r="F32" s="330" t="e">
        <f t="shared" si="14"/>
        <v>#DIV/0!</v>
      </c>
      <c r="G32" s="330" t="e">
        <f t="shared" si="14"/>
        <v>#DIV/0!</v>
      </c>
      <c r="H32" s="330" t="e">
        <f t="shared" si="14"/>
        <v>#DIV/0!</v>
      </c>
      <c r="I32" s="330" t="e">
        <f t="shared" si="14"/>
        <v>#DIV/0!</v>
      </c>
      <c r="J32" s="330" t="e">
        <f t="shared" si="14"/>
        <v>#DIV/0!</v>
      </c>
      <c r="K32" s="330" t="e">
        <f t="shared" si="14"/>
        <v>#DIV/0!</v>
      </c>
      <c r="L32" s="330" t="e">
        <f t="shared" si="14"/>
        <v>#DIV/0!</v>
      </c>
      <c r="M32" s="330" t="e">
        <f t="shared" si="14"/>
        <v>#DIV/0!</v>
      </c>
      <c r="N32" s="330" t="e">
        <f t="shared" si="14"/>
        <v>#DIV/0!</v>
      </c>
      <c r="O32" s="190">
        <f>O31/O22</f>
        <v>0</v>
      </c>
    </row>
    <row r="33" spans="1:15" ht="24.75" x14ac:dyDescent="0.25">
      <c r="A33" s="10" t="s">
        <v>47</v>
      </c>
      <c r="B33" s="191" t="s">
        <v>67</v>
      </c>
      <c r="C33" s="399">
        <v>2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326"/>
      <c r="O33" s="82">
        <f>SUM(C33:N33)</f>
        <v>2</v>
      </c>
    </row>
    <row r="34" spans="1:15" x14ac:dyDescent="0.25">
      <c r="A34" s="10" t="s">
        <v>48</v>
      </c>
      <c r="B34" s="161" t="s">
        <v>69</v>
      </c>
      <c r="C34" s="390">
        <f>C33/C22</f>
        <v>0.25</v>
      </c>
      <c r="D34" s="330" t="e">
        <f t="shared" ref="D34:N34" si="15">D33/D22</f>
        <v>#DIV/0!</v>
      </c>
      <c r="E34" s="330" t="e">
        <f t="shared" si="15"/>
        <v>#DIV/0!</v>
      </c>
      <c r="F34" s="330" t="e">
        <f t="shared" si="15"/>
        <v>#DIV/0!</v>
      </c>
      <c r="G34" s="330" t="e">
        <f t="shared" si="15"/>
        <v>#DIV/0!</v>
      </c>
      <c r="H34" s="330" t="e">
        <f t="shared" si="15"/>
        <v>#DIV/0!</v>
      </c>
      <c r="I34" s="330" t="e">
        <f t="shared" si="15"/>
        <v>#DIV/0!</v>
      </c>
      <c r="J34" s="330" t="e">
        <f t="shared" si="15"/>
        <v>#DIV/0!</v>
      </c>
      <c r="K34" s="330" t="e">
        <f t="shared" si="15"/>
        <v>#DIV/0!</v>
      </c>
      <c r="L34" s="330" t="e">
        <f t="shared" si="15"/>
        <v>#DIV/0!</v>
      </c>
      <c r="M34" s="330" t="e">
        <f t="shared" si="15"/>
        <v>#DIV/0!</v>
      </c>
      <c r="N34" s="330" t="e">
        <f t="shared" si="15"/>
        <v>#DIV/0!</v>
      </c>
      <c r="O34" s="190">
        <f>O33/O22</f>
        <v>0.25</v>
      </c>
    </row>
    <row r="35" spans="1:15" x14ac:dyDescent="0.25">
      <c r="A35" s="10" t="s">
        <v>49</v>
      </c>
      <c r="B35" s="82" t="s">
        <v>288</v>
      </c>
      <c r="C35" s="399">
        <v>1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326"/>
      <c r="O35" s="82">
        <f>SUM(C35:N35)</f>
        <v>1</v>
      </c>
    </row>
    <row r="36" spans="1:15" x14ac:dyDescent="0.25">
      <c r="A36" s="10" t="s">
        <v>50</v>
      </c>
      <c r="B36" s="192" t="s">
        <v>69</v>
      </c>
      <c r="C36" s="390">
        <f>C35/C22</f>
        <v>0.125</v>
      </c>
      <c r="D36" s="330" t="e">
        <f t="shared" ref="D36:N36" si="16">D35/D22</f>
        <v>#DIV/0!</v>
      </c>
      <c r="E36" s="330" t="e">
        <f t="shared" si="16"/>
        <v>#DIV/0!</v>
      </c>
      <c r="F36" s="330" t="e">
        <f t="shared" si="16"/>
        <v>#DIV/0!</v>
      </c>
      <c r="G36" s="330" t="e">
        <f t="shared" si="16"/>
        <v>#DIV/0!</v>
      </c>
      <c r="H36" s="330" t="e">
        <f t="shared" si="16"/>
        <v>#DIV/0!</v>
      </c>
      <c r="I36" s="330" t="e">
        <f t="shared" si="16"/>
        <v>#DIV/0!</v>
      </c>
      <c r="J36" s="330" t="e">
        <f t="shared" si="16"/>
        <v>#DIV/0!</v>
      </c>
      <c r="K36" s="330" t="e">
        <f t="shared" si="16"/>
        <v>#DIV/0!</v>
      </c>
      <c r="L36" s="330" t="e">
        <f t="shared" si="16"/>
        <v>#DIV/0!</v>
      </c>
      <c r="M36" s="330" t="e">
        <f t="shared" si="16"/>
        <v>#DIV/0!</v>
      </c>
      <c r="N36" s="330" t="e">
        <f t="shared" si="16"/>
        <v>#DIV/0!</v>
      </c>
      <c r="O36" s="190">
        <f>O35/O22</f>
        <v>0.125</v>
      </c>
    </row>
    <row r="37" spans="1:15" x14ac:dyDescent="0.25">
      <c r="A37" s="10" t="s">
        <v>51</v>
      </c>
      <c r="B37" s="82" t="s">
        <v>289</v>
      </c>
      <c r="C37" s="391">
        <v>1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326"/>
      <c r="O37" s="82">
        <f>SUM(C37:N37)</f>
        <v>1</v>
      </c>
    </row>
    <row r="38" spans="1:15" x14ac:dyDescent="0.25">
      <c r="A38" s="10" t="s">
        <v>52</v>
      </c>
      <c r="B38" s="192" t="s">
        <v>69</v>
      </c>
      <c r="C38" s="412">
        <f>C37/C22</f>
        <v>0.125</v>
      </c>
      <c r="D38" s="322" t="e">
        <f t="shared" ref="D38:N38" si="17">D37/D22</f>
        <v>#DIV/0!</v>
      </c>
      <c r="E38" s="330" t="e">
        <f t="shared" si="17"/>
        <v>#DIV/0!</v>
      </c>
      <c r="F38" s="330" t="e">
        <f t="shared" si="17"/>
        <v>#DIV/0!</v>
      </c>
      <c r="G38" s="330" t="e">
        <f t="shared" si="17"/>
        <v>#DIV/0!</v>
      </c>
      <c r="H38" s="330" t="e">
        <f t="shared" si="17"/>
        <v>#DIV/0!</v>
      </c>
      <c r="I38" s="330" t="e">
        <f t="shared" si="17"/>
        <v>#DIV/0!</v>
      </c>
      <c r="J38" s="330" t="e">
        <f t="shared" si="17"/>
        <v>#DIV/0!</v>
      </c>
      <c r="K38" s="330" t="e">
        <f t="shared" si="17"/>
        <v>#DIV/0!</v>
      </c>
      <c r="L38" s="330" t="e">
        <f t="shared" si="17"/>
        <v>#DIV/0!</v>
      </c>
      <c r="M38" s="330" t="e">
        <f t="shared" si="17"/>
        <v>#DIV/0!</v>
      </c>
      <c r="N38" s="330" t="e">
        <f t="shared" si="17"/>
        <v>#DIV/0!</v>
      </c>
      <c r="O38" s="190">
        <f>O37/O22</f>
        <v>0.125</v>
      </c>
    </row>
    <row r="39" spans="1:15" x14ac:dyDescent="0.25">
      <c r="A39" s="10" t="s">
        <v>53</v>
      </c>
      <c r="B39" s="210" t="s">
        <v>116</v>
      </c>
      <c r="C39" s="415">
        <v>0</v>
      </c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450"/>
      <c r="O39" s="210">
        <f>SUM(C39:N39)</f>
        <v>0</v>
      </c>
    </row>
    <row r="40" spans="1:15" ht="15.75" thickBot="1" x14ac:dyDescent="0.3">
      <c r="A40" s="10" t="s">
        <v>54</v>
      </c>
      <c r="B40" s="209" t="s">
        <v>69</v>
      </c>
      <c r="C40" s="390">
        <f>C39/C22</f>
        <v>0</v>
      </c>
      <c r="D40" s="330" t="e">
        <f t="shared" ref="D40:N40" si="18">D39/D22</f>
        <v>#DIV/0!</v>
      </c>
      <c r="E40" s="330" t="e">
        <f t="shared" si="18"/>
        <v>#DIV/0!</v>
      </c>
      <c r="F40" s="330" t="e">
        <f t="shared" si="18"/>
        <v>#DIV/0!</v>
      </c>
      <c r="G40" s="330" t="e">
        <f t="shared" si="18"/>
        <v>#DIV/0!</v>
      </c>
      <c r="H40" s="330" t="e">
        <f t="shared" si="18"/>
        <v>#DIV/0!</v>
      </c>
      <c r="I40" s="330" t="e">
        <f t="shared" si="18"/>
        <v>#DIV/0!</v>
      </c>
      <c r="J40" s="330" t="e">
        <f t="shared" si="18"/>
        <v>#DIV/0!</v>
      </c>
      <c r="K40" s="330" t="e">
        <f t="shared" si="18"/>
        <v>#DIV/0!</v>
      </c>
      <c r="L40" s="330" t="e">
        <f t="shared" si="18"/>
        <v>#DIV/0!</v>
      </c>
      <c r="M40" s="330" t="e">
        <f t="shared" si="18"/>
        <v>#DIV/0!</v>
      </c>
      <c r="N40" s="330" t="e">
        <f t="shared" si="18"/>
        <v>#DIV/0!</v>
      </c>
      <c r="O40" s="190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93">
        <v>6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426"/>
      <c r="O41" s="243">
        <f>SUM(C41:N41)</f>
        <v>6</v>
      </c>
    </row>
    <row r="42" spans="1:15" ht="15.75" thickTop="1" x14ac:dyDescent="0.25">
      <c r="A42" s="10" t="s">
        <v>56</v>
      </c>
      <c r="B42" s="193" t="s">
        <v>164</v>
      </c>
      <c r="C42" s="394">
        <v>3</v>
      </c>
      <c r="D42" s="427"/>
      <c r="E42" s="427"/>
      <c r="F42" s="427"/>
      <c r="G42" s="427"/>
      <c r="H42" s="427"/>
      <c r="I42" s="427"/>
      <c r="J42" s="427"/>
      <c r="K42" s="427"/>
      <c r="L42" s="429"/>
      <c r="M42" s="427"/>
      <c r="N42" s="428"/>
      <c r="O42" s="193">
        <f>SUM(C42:N42)</f>
        <v>3</v>
      </c>
    </row>
    <row r="43" spans="1:15" x14ac:dyDescent="0.25">
      <c r="A43" s="10" t="s">
        <v>57</v>
      </c>
      <c r="B43" s="161" t="s">
        <v>69</v>
      </c>
      <c r="C43" s="390">
        <f>C42/C22</f>
        <v>0.375</v>
      </c>
      <c r="D43" s="330" t="e">
        <f t="shared" ref="D43:N43" si="19">D42/D22</f>
        <v>#DIV/0!</v>
      </c>
      <c r="E43" s="330" t="e">
        <f t="shared" si="19"/>
        <v>#DIV/0!</v>
      </c>
      <c r="F43" s="330" t="e">
        <f t="shared" si="19"/>
        <v>#DIV/0!</v>
      </c>
      <c r="G43" s="330" t="e">
        <f t="shared" si="19"/>
        <v>#DIV/0!</v>
      </c>
      <c r="H43" s="330" t="e">
        <f t="shared" si="19"/>
        <v>#DIV/0!</v>
      </c>
      <c r="I43" s="330" t="e">
        <f t="shared" si="19"/>
        <v>#DIV/0!</v>
      </c>
      <c r="J43" s="330" t="e">
        <f t="shared" si="19"/>
        <v>#DIV/0!</v>
      </c>
      <c r="K43" s="330" t="e">
        <f t="shared" si="19"/>
        <v>#DIV/0!</v>
      </c>
      <c r="L43" s="330" t="e">
        <f t="shared" si="19"/>
        <v>#DIV/0!</v>
      </c>
      <c r="M43" s="330" t="e">
        <f t="shared" si="19"/>
        <v>#DIV/0!</v>
      </c>
      <c r="N43" s="330" t="e">
        <f t="shared" si="19"/>
        <v>#DIV/0!</v>
      </c>
      <c r="O43" s="190">
        <f>O42/O22</f>
        <v>0.375</v>
      </c>
    </row>
    <row r="44" spans="1:15" x14ac:dyDescent="0.25">
      <c r="A44" s="10" t="s">
        <v>58</v>
      </c>
      <c r="B44" s="82" t="s">
        <v>165</v>
      </c>
      <c r="C44" s="399">
        <v>2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326"/>
      <c r="O44" s="82">
        <f>SUM(C44:N44)</f>
        <v>2</v>
      </c>
    </row>
    <row r="45" spans="1:15" x14ac:dyDescent="0.25">
      <c r="A45" s="10" t="s">
        <v>59</v>
      </c>
      <c r="B45" s="161" t="s">
        <v>69</v>
      </c>
      <c r="C45" s="390">
        <f>C44/C22</f>
        <v>0.25</v>
      </c>
      <c r="D45" s="330" t="e">
        <f t="shared" ref="D45:N45" si="20">D44/D22</f>
        <v>#DIV/0!</v>
      </c>
      <c r="E45" s="330" t="e">
        <f t="shared" si="20"/>
        <v>#DIV/0!</v>
      </c>
      <c r="F45" s="330" t="e">
        <f t="shared" si="20"/>
        <v>#DIV/0!</v>
      </c>
      <c r="G45" s="330" t="e">
        <f t="shared" si="20"/>
        <v>#DIV/0!</v>
      </c>
      <c r="H45" s="330" t="e">
        <f t="shared" si="20"/>
        <v>#DIV/0!</v>
      </c>
      <c r="I45" s="330" t="e">
        <f t="shared" si="20"/>
        <v>#DIV/0!</v>
      </c>
      <c r="J45" s="330" t="e">
        <f t="shared" si="20"/>
        <v>#DIV/0!</v>
      </c>
      <c r="K45" s="330" t="e">
        <f t="shared" si="20"/>
        <v>#DIV/0!</v>
      </c>
      <c r="L45" s="330" t="e">
        <f t="shared" si="20"/>
        <v>#DIV/0!</v>
      </c>
      <c r="M45" s="330" t="e">
        <f t="shared" si="20"/>
        <v>#DIV/0!</v>
      </c>
      <c r="N45" s="330" t="e">
        <f t="shared" si="20"/>
        <v>#DIV/0!</v>
      </c>
      <c r="O45" s="190">
        <f>O44/O22</f>
        <v>0.25</v>
      </c>
    </row>
    <row r="46" spans="1:15" x14ac:dyDescent="0.25">
      <c r="A46" s="10" t="s">
        <v>60</v>
      </c>
      <c r="B46" s="82" t="s">
        <v>166</v>
      </c>
      <c r="C46" s="399">
        <v>1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326"/>
      <c r="O46" s="82">
        <f>SUM(C46:N46)</f>
        <v>1</v>
      </c>
    </row>
    <row r="47" spans="1:15" x14ac:dyDescent="0.25">
      <c r="A47" s="10" t="s">
        <v>61</v>
      </c>
      <c r="B47" s="161" t="s">
        <v>69</v>
      </c>
      <c r="C47" s="390">
        <f>C46/C22</f>
        <v>0.125</v>
      </c>
      <c r="D47" s="330" t="e">
        <f t="shared" ref="D47:N47" si="21">D46/D22</f>
        <v>#DIV/0!</v>
      </c>
      <c r="E47" s="330" t="e">
        <f>E46/E22</f>
        <v>#DIV/0!</v>
      </c>
      <c r="F47" s="330" t="e">
        <f t="shared" si="21"/>
        <v>#DIV/0!</v>
      </c>
      <c r="G47" s="330" t="e">
        <f t="shared" si="21"/>
        <v>#DIV/0!</v>
      </c>
      <c r="H47" s="330" t="e">
        <f t="shared" si="21"/>
        <v>#DIV/0!</v>
      </c>
      <c r="I47" s="330" t="e">
        <f t="shared" si="21"/>
        <v>#DIV/0!</v>
      </c>
      <c r="J47" s="330" t="e">
        <f t="shared" si="21"/>
        <v>#DIV/0!</v>
      </c>
      <c r="K47" s="330" t="e">
        <f t="shared" si="21"/>
        <v>#DIV/0!</v>
      </c>
      <c r="L47" s="330" t="e">
        <f t="shared" si="21"/>
        <v>#DIV/0!</v>
      </c>
      <c r="M47" s="330" t="e">
        <f t="shared" si="21"/>
        <v>#DIV/0!</v>
      </c>
      <c r="N47" s="330" t="e">
        <f t="shared" si="21"/>
        <v>#DIV/0!</v>
      </c>
      <c r="O47" s="190">
        <f>O46/O22</f>
        <v>0.125</v>
      </c>
    </row>
    <row r="48" spans="1:15" x14ac:dyDescent="0.25">
      <c r="A48" s="10" t="s">
        <v>62</v>
      </c>
      <c r="B48" s="82" t="s">
        <v>306</v>
      </c>
      <c r="C48" s="399">
        <v>0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326"/>
      <c r="O48" s="82">
        <f>SUM(C48:N48)</f>
        <v>0</v>
      </c>
    </row>
    <row r="49" spans="1:15" x14ac:dyDescent="0.25">
      <c r="A49" s="10" t="s">
        <v>63</v>
      </c>
      <c r="B49" s="161" t="s">
        <v>69</v>
      </c>
      <c r="C49" s="390">
        <f>C48/C22</f>
        <v>0</v>
      </c>
      <c r="D49" s="330" t="e">
        <f t="shared" ref="D49:N49" si="22">D48/D22</f>
        <v>#DIV/0!</v>
      </c>
      <c r="E49" s="330" t="e">
        <f t="shared" si="22"/>
        <v>#DIV/0!</v>
      </c>
      <c r="F49" s="330" t="e">
        <f t="shared" si="22"/>
        <v>#DIV/0!</v>
      </c>
      <c r="G49" s="330" t="e">
        <f t="shared" si="22"/>
        <v>#DIV/0!</v>
      </c>
      <c r="H49" s="330" t="e">
        <f t="shared" si="22"/>
        <v>#DIV/0!</v>
      </c>
      <c r="I49" s="330" t="e">
        <f t="shared" si="22"/>
        <v>#DIV/0!</v>
      </c>
      <c r="J49" s="330" t="e">
        <f t="shared" si="22"/>
        <v>#DIV/0!</v>
      </c>
      <c r="K49" s="330" t="e">
        <f t="shared" si="22"/>
        <v>#DIV/0!</v>
      </c>
      <c r="L49" s="330" t="e">
        <f t="shared" si="22"/>
        <v>#DIV/0!</v>
      </c>
      <c r="M49" s="330" t="e">
        <f t="shared" si="22"/>
        <v>#DIV/0!</v>
      </c>
      <c r="N49" s="330" t="e">
        <f t="shared" si="22"/>
        <v>#DIV/0!</v>
      </c>
      <c r="O49" s="190">
        <f>O48/O22</f>
        <v>0</v>
      </c>
    </row>
    <row r="50" spans="1:15" x14ac:dyDescent="0.25">
      <c r="A50" s="10" t="s">
        <v>64</v>
      </c>
      <c r="B50" s="191" t="s">
        <v>168</v>
      </c>
      <c r="C50" s="391">
        <v>0</v>
      </c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326"/>
      <c r="O50" s="82">
        <f>SUM(C50:N50)</f>
        <v>0</v>
      </c>
    </row>
    <row r="51" spans="1:15" x14ac:dyDescent="0.25">
      <c r="A51" s="10" t="s">
        <v>65</v>
      </c>
      <c r="B51" s="161" t="s">
        <v>69</v>
      </c>
      <c r="C51" s="390">
        <f>C50/C22</f>
        <v>0</v>
      </c>
      <c r="D51" s="330" t="e">
        <f t="shared" ref="D51:N51" si="23">D50/D22</f>
        <v>#DIV/0!</v>
      </c>
      <c r="E51" s="330" t="e">
        <f t="shared" si="23"/>
        <v>#DIV/0!</v>
      </c>
      <c r="F51" s="330" t="e">
        <f t="shared" si="23"/>
        <v>#DIV/0!</v>
      </c>
      <c r="G51" s="330" t="e">
        <f t="shared" si="23"/>
        <v>#DIV/0!</v>
      </c>
      <c r="H51" s="330" t="e">
        <f t="shared" si="23"/>
        <v>#DIV/0!</v>
      </c>
      <c r="I51" s="330" t="e">
        <f t="shared" si="23"/>
        <v>#DIV/0!</v>
      </c>
      <c r="J51" s="330" t="e">
        <f t="shared" si="23"/>
        <v>#DIV/0!</v>
      </c>
      <c r="K51" s="330" t="e">
        <f t="shared" si="23"/>
        <v>#DIV/0!</v>
      </c>
      <c r="L51" s="330" t="e">
        <f t="shared" si="23"/>
        <v>#DIV/0!</v>
      </c>
      <c r="M51" s="330" t="e">
        <f t="shared" si="23"/>
        <v>#DIV/0!</v>
      </c>
      <c r="N51" s="330" t="e">
        <f t="shared" si="23"/>
        <v>#DIV/0!</v>
      </c>
      <c r="O51" s="190">
        <f>O50/O22</f>
        <v>0</v>
      </c>
    </row>
    <row r="52" spans="1:15" ht="24.75" x14ac:dyDescent="0.25">
      <c r="A52" s="10" t="s">
        <v>155</v>
      </c>
      <c r="B52" s="191" t="s">
        <v>169</v>
      </c>
      <c r="C52" s="399">
        <v>0</v>
      </c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326"/>
      <c r="O52" s="82">
        <f>SUM(C52:N52)</f>
        <v>0</v>
      </c>
    </row>
    <row r="53" spans="1:15" x14ac:dyDescent="0.25">
      <c r="A53" s="10" t="s">
        <v>66</v>
      </c>
      <c r="B53" s="161" t="s">
        <v>69</v>
      </c>
      <c r="C53" s="390">
        <f>C52/C22</f>
        <v>0</v>
      </c>
      <c r="D53" s="330" t="e">
        <f t="shared" ref="D53:N53" si="24">D52/D22</f>
        <v>#DIV/0!</v>
      </c>
      <c r="E53" s="330" t="e">
        <f t="shared" si="24"/>
        <v>#DIV/0!</v>
      </c>
      <c r="F53" s="330" t="e">
        <f t="shared" si="24"/>
        <v>#DIV/0!</v>
      </c>
      <c r="G53" s="330" t="e">
        <f t="shared" si="24"/>
        <v>#DIV/0!</v>
      </c>
      <c r="H53" s="330" t="e">
        <f t="shared" si="24"/>
        <v>#DIV/0!</v>
      </c>
      <c r="I53" s="330" t="e">
        <f t="shared" si="24"/>
        <v>#DIV/0!</v>
      </c>
      <c r="J53" s="330" t="e">
        <f t="shared" si="24"/>
        <v>#DIV/0!</v>
      </c>
      <c r="K53" s="330" t="e">
        <f t="shared" si="24"/>
        <v>#DIV/0!</v>
      </c>
      <c r="L53" s="330" t="e">
        <f t="shared" si="24"/>
        <v>#DIV/0!</v>
      </c>
      <c r="M53" s="330" t="e">
        <f t="shared" si="24"/>
        <v>#DIV/0!</v>
      </c>
      <c r="N53" s="330" t="e">
        <f t="shared" si="24"/>
        <v>#DIV/0!</v>
      </c>
      <c r="O53" s="190">
        <f>O52/O22</f>
        <v>0</v>
      </c>
    </row>
    <row r="54" spans="1:15" x14ac:dyDescent="0.25">
      <c r="A54" s="10" t="s">
        <v>72</v>
      </c>
      <c r="B54" s="82" t="s">
        <v>290</v>
      </c>
      <c r="C54" s="391">
        <v>0</v>
      </c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326"/>
      <c r="O54" s="82">
        <f>SUM(C54:N54)</f>
        <v>0</v>
      </c>
    </row>
    <row r="55" spans="1:15" ht="15.75" thickBot="1" x14ac:dyDescent="0.3">
      <c r="A55" s="10" t="s">
        <v>73</v>
      </c>
      <c r="B55" s="164" t="s">
        <v>69</v>
      </c>
      <c r="C55" s="397">
        <f>C54/C22</f>
        <v>0</v>
      </c>
      <c r="D55" s="430" t="e">
        <f t="shared" ref="D55:N55" si="25">D54/D22</f>
        <v>#DIV/0!</v>
      </c>
      <c r="E55" s="430" t="e">
        <f t="shared" si="25"/>
        <v>#DIV/0!</v>
      </c>
      <c r="F55" s="430" t="e">
        <f t="shared" si="25"/>
        <v>#DIV/0!</v>
      </c>
      <c r="G55" s="430" t="e">
        <f t="shared" si="25"/>
        <v>#DIV/0!</v>
      </c>
      <c r="H55" s="430" t="e">
        <f t="shared" si="25"/>
        <v>#DIV/0!</v>
      </c>
      <c r="I55" s="430" t="e">
        <f t="shared" si="25"/>
        <v>#DIV/0!</v>
      </c>
      <c r="J55" s="430" t="e">
        <f t="shared" si="25"/>
        <v>#DIV/0!</v>
      </c>
      <c r="K55" s="430" t="e">
        <f>K54/K22</f>
        <v>#DIV/0!</v>
      </c>
      <c r="L55" s="430" t="e">
        <f t="shared" si="25"/>
        <v>#DIV/0!</v>
      </c>
      <c r="M55" s="430" t="e">
        <f t="shared" si="25"/>
        <v>#DIV/0!</v>
      </c>
      <c r="N55" s="430" t="e">
        <f t="shared" si="25"/>
        <v>#DIV/0!</v>
      </c>
      <c r="O55" s="196">
        <f>O54/O22</f>
        <v>0</v>
      </c>
    </row>
    <row r="56" spans="1:15" ht="20.100000000000001" customHeight="1" thickBot="1" x14ac:dyDescent="0.3">
      <c r="A56" s="20" t="s">
        <v>338</v>
      </c>
      <c r="C56" s="17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17"/>
    </row>
    <row r="57" spans="1:15" ht="48" thickBot="1" x14ac:dyDescent="0.3">
      <c r="A57" s="58" t="s">
        <v>6</v>
      </c>
      <c r="B57" s="52" t="s">
        <v>0</v>
      </c>
      <c r="C57" s="53" t="s">
        <v>370</v>
      </c>
      <c r="D57" s="455" t="s">
        <v>371</v>
      </c>
      <c r="E57" s="455" t="s">
        <v>372</v>
      </c>
      <c r="F57" s="455" t="s">
        <v>373</v>
      </c>
      <c r="G57" s="455" t="s">
        <v>374</v>
      </c>
      <c r="H57" s="455" t="s">
        <v>375</v>
      </c>
      <c r="I57" s="455" t="s">
        <v>376</v>
      </c>
      <c r="J57" s="455" t="s">
        <v>377</v>
      </c>
      <c r="K57" s="455" t="s">
        <v>378</v>
      </c>
      <c r="L57" s="455" t="s">
        <v>379</v>
      </c>
      <c r="M57" s="455" t="s">
        <v>380</v>
      </c>
      <c r="N57" s="455" t="s">
        <v>381</v>
      </c>
      <c r="O57" s="175" t="s">
        <v>105</v>
      </c>
    </row>
    <row r="58" spans="1:15" ht="15.75" thickBot="1" x14ac:dyDescent="0.3">
      <c r="A58" s="28" t="s">
        <v>74</v>
      </c>
      <c r="B58" s="25" t="s">
        <v>292</v>
      </c>
      <c r="C58" s="396">
        <v>3</v>
      </c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25">
        <f>SUM(C58:N58)</f>
        <v>3</v>
      </c>
    </row>
    <row r="59" spans="1:15" x14ac:dyDescent="0.25">
      <c r="A59" s="28" t="s">
        <v>75</v>
      </c>
      <c r="B59" s="198" t="s">
        <v>297</v>
      </c>
      <c r="C59" s="389">
        <v>3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9"/>
      <c r="O59" s="26">
        <f>SUM(C59:N59)</f>
        <v>3</v>
      </c>
    </row>
    <row r="60" spans="1:15" x14ac:dyDescent="0.25">
      <c r="A60" s="28" t="s">
        <v>76</v>
      </c>
      <c r="B60" s="197" t="s">
        <v>80</v>
      </c>
      <c r="C60" s="390">
        <f>C59/C58</f>
        <v>1</v>
      </c>
      <c r="D60" s="330" t="e">
        <f t="shared" ref="D60:N60" si="26">D59/D58</f>
        <v>#DIV/0!</v>
      </c>
      <c r="E60" s="330" t="e">
        <f t="shared" si="26"/>
        <v>#DIV/0!</v>
      </c>
      <c r="F60" s="330" t="e">
        <f t="shared" si="26"/>
        <v>#DIV/0!</v>
      </c>
      <c r="G60" s="330" t="e">
        <f t="shared" si="26"/>
        <v>#DIV/0!</v>
      </c>
      <c r="H60" s="330" t="e">
        <f t="shared" si="26"/>
        <v>#DIV/0!</v>
      </c>
      <c r="I60" s="330" t="e">
        <f t="shared" si="26"/>
        <v>#DIV/0!</v>
      </c>
      <c r="J60" s="330" t="e">
        <f t="shared" si="26"/>
        <v>#DIV/0!</v>
      </c>
      <c r="K60" s="330" t="e">
        <f t="shared" si="26"/>
        <v>#DIV/0!</v>
      </c>
      <c r="L60" s="330" t="e">
        <f t="shared" si="26"/>
        <v>#DIV/0!</v>
      </c>
      <c r="M60" s="330" t="e">
        <f t="shared" si="26"/>
        <v>#DIV/0!</v>
      </c>
      <c r="N60" s="323" t="e">
        <f t="shared" si="26"/>
        <v>#DIV/0!</v>
      </c>
      <c r="O60" s="238">
        <f>O59/O58</f>
        <v>1</v>
      </c>
    </row>
    <row r="61" spans="1:15" x14ac:dyDescent="0.25">
      <c r="A61" s="28" t="s">
        <v>87</v>
      </c>
      <c r="B61" s="199" t="s">
        <v>78</v>
      </c>
      <c r="C61" s="391">
        <v>1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326"/>
      <c r="O61" s="200">
        <f>SUM(C61:N61)</f>
        <v>1</v>
      </c>
    </row>
    <row r="62" spans="1:15" x14ac:dyDescent="0.25">
      <c r="A62" s="28" t="s">
        <v>88</v>
      </c>
      <c r="B62" s="197" t="s">
        <v>80</v>
      </c>
      <c r="C62" s="390">
        <f>C61/C58</f>
        <v>0.33333333333333331</v>
      </c>
      <c r="D62" s="330" t="e">
        <f t="shared" ref="D62:N62" si="27">D61/D58</f>
        <v>#DIV/0!</v>
      </c>
      <c r="E62" s="330" t="e">
        <f t="shared" si="27"/>
        <v>#DIV/0!</v>
      </c>
      <c r="F62" s="330" t="e">
        <f t="shared" si="27"/>
        <v>#DIV/0!</v>
      </c>
      <c r="G62" s="330" t="e">
        <f t="shared" si="27"/>
        <v>#DIV/0!</v>
      </c>
      <c r="H62" s="330" t="e">
        <f t="shared" si="27"/>
        <v>#DIV/0!</v>
      </c>
      <c r="I62" s="330" t="e">
        <f t="shared" si="27"/>
        <v>#DIV/0!</v>
      </c>
      <c r="J62" s="330" t="e">
        <f t="shared" si="27"/>
        <v>#DIV/0!</v>
      </c>
      <c r="K62" s="330" t="e">
        <f t="shared" si="27"/>
        <v>#DIV/0!</v>
      </c>
      <c r="L62" s="330" t="e">
        <f t="shared" si="27"/>
        <v>#DIV/0!</v>
      </c>
      <c r="M62" s="330" t="e">
        <f t="shared" si="27"/>
        <v>#DIV/0!</v>
      </c>
      <c r="N62" s="323" t="e">
        <f t="shared" si="27"/>
        <v>#DIV/0!</v>
      </c>
      <c r="O62" s="238">
        <f>O61/O58</f>
        <v>0.33333333333333331</v>
      </c>
    </row>
    <row r="63" spans="1:15" x14ac:dyDescent="0.25">
      <c r="A63" s="28" t="s">
        <v>89</v>
      </c>
      <c r="B63" s="199" t="s">
        <v>300</v>
      </c>
      <c r="C63" s="391">
        <v>1</v>
      </c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326"/>
      <c r="O63" s="200">
        <f>SUM(C63:N63)</f>
        <v>1</v>
      </c>
    </row>
    <row r="64" spans="1:15" x14ac:dyDescent="0.25">
      <c r="A64" s="28" t="s">
        <v>90</v>
      </c>
      <c r="B64" s="187" t="s">
        <v>80</v>
      </c>
      <c r="C64" s="390">
        <f>C63/C58</f>
        <v>0.33333333333333331</v>
      </c>
      <c r="D64" s="330" t="e">
        <f t="shared" ref="D64:N64" si="28">D63/D58</f>
        <v>#DIV/0!</v>
      </c>
      <c r="E64" s="330" t="e">
        <f t="shared" si="28"/>
        <v>#DIV/0!</v>
      </c>
      <c r="F64" s="330" t="e">
        <f t="shared" si="28"/>
        <v>#DIV/0!</v>
      </c>
      <c r="G64" s="330" t="e">
        <f t="shared" si="28"/>
        <v>#DIV/0!</v>
      </c>
      <c r="H64" s="330" t="e">
        <f t="shared" si="28"/>
        <v>#DIV/0!</v>
      </c>
      <c r="I64" s="330" t="e">
        <f t="shared" si="28"/>
        <v>#DIV/0!</v>
      </c>
      <c r="J64" s="330" t="e">
        <f t="shared" si="28"/>
        <v>#DIV/0!</v>
      </c>
      <c r="K64" s="330" t="e">
        <f t="shared" si="28"/>
        <v>#DIV/0!</v>
      </c>
      <c r="L64" s="330" t="e">
        <f t="shared" si="28"/>
        <v>#DIV/0!</v>
      </c>
      <c r="M64" s="330" t="e">
        <f t="shared" si="28"/>
        <v>#DIV/0!</v>
      </c>
      <c r="N64" s="323" t="e">
        <f t="shared" si="28"/>
        <v>#DIV/0!</v>
      </c>
      <c r="O64" s="238">
        <f>O63/O58</f>
        <v>0.33333333333333331</v>
      </c>
    </row>
    <row r="65" spans="1:15" x14ac:dyDescent="0.25">
      <c r="A65" s="28" t="s">
        <v>91</v>
      </c>
      <c r="B65" s="199" t="s">
        <v>301</v>
      </c>
      <c r="C65" s="386">
        <f>C61-C67</f>
        <v>1</v>
      </c>
      <c r="D65" s="421">
        <f>D61-D67</f>
        <v>0</v>
      </c>
      <c r="E65" s="421">
        <f>E61-E67</f>
        <v>0</v>
      </c>
      <c r="F65" s="421">
        <f t="shared" ref="F65:N65" si="29">F61-F67</f>
        <v>0</v>
      </c>
      <c r="G65" s="421">
        <f t="shared" si="29"/>
        <v>0</v>
      </c>
      <c r="H65" s="421">
        <f t="shared" si="29"/>
        <v>0</v>
      </c>
      <c r="I65" s="421">
        <f t="shared" si="29"/>
        <v>0</v>
      </c>
      <c r="J65" s="421">
        <f t="shared" si="29"/>
        <v>0</v>
      </c>
      <c r="K65" s="421">
        <f t="shared" si="29"/>
        <v>0</v>
      </c>
      <c r="L65" s="421">
        <f t="shared" si="29"/>
        <v>0</v>
      </c>
      <c r="M65" s="421">
        <f t="shared" si="29"/>
        <v>0</v>
      </c>
      <c r="N65" s="326">
        <f t="shared" si="29"/>
        <v>0</v>
      </c>
      <c r="O65" s="200">
        <f>SUM(C65:N65)</f>
        <v>1</v>
      </c>
    </row>
    <row r="66" spans="1:15" ht="15.75" thickBot="1" x14ac:dyDescent="0.3">
      <c r="A66" s="28" t="s">
        <v>92</v>
      </c>
      <c r="B66" s="201" t="s">
        <v>80</v>
      </c>
      <c r="C66" s="413">
        <f>C65/C58</f>
        <v>0.33333333333333331</v>
      </c>
      <c r="D66" s="448" t="e">
        <f>D65/D58</f>
        <v>#DIV/0!</v>
      </c>
      <c r="E66" s="448" t="e">
        <f t="shared" ref="E66:N66" si="30">E65/E58</f>
        <v>#DIV/0!</v>
      </c>
      <c r="F66" s="448" t="e">
        <f t="shared" si="30"/>
        <v>#DIV/0!</v>
      </c>
      <c r="G66" s="448" t="e">
        <f t="shared" si="30"/>
        <v>#DIV/0!</v>
      </c>
      <c r="H66" s="448" t="e">
        <f t="shared" si="30"/>
        <v>#DIV/0!</v>
      </c>
      <c r="I66" s="448" t="e">
        <f t="shared" si="30"/>
        <v>#DIV/0!</v>
      </c>
      <c r="J66" s="448" t="e">
        <f t="shared" si="30"/>
        <v>#DIV/0!</v>
      </c>
      <c r="K66" s="448" t="e">
        <f t="shared" si="30"/>
        <v>#DIV/0!</v>
      </c>
      <c r="L66" s="448" t="e">
        <f t="shared" si="30"/>
        <v>#DIV/0!</v>
      </c>
      <c r="M66" s="448" t="e">
        <f t="shared" si="30"/>
        <v>#DIV/0!</v>
      </c>
      <c r="N66" s="425" t="e">
        <f t="shared" si="30"/>
        <v>#DIV/0!</v>
      </c>
      <c r="O66" s="239">
        <f>O65/O58</f>
        <v>0.33333333333333331</v>
      </c>
    </row>
    <row r="67" spans="1:15" ht="15.75" thickTop="1" x14ac:dyDescent="0.25">
      <c r="A67" s="28" t="s">
        <v>93</v>
      </c>
      <c r="B67" s="213" t="s">
        <v>302</v>
      </c>
      <c r="C67" s="414">
        <f>C69+C71+C73+C75+C77</f>
        <v>0</v>
      </c>
      <c r="D67" s="427">
        <f>D69+D71+D73+D75+D77</f>
        <v>0</v>
      </c>
      <c r="E67" s="427">
        <f>E69+E71+E73+E75+E77</f>
        <v>0</v>
      </c>
      <c r="F67" s="427">
        <f t="shared" ref="F67:N67" si="31">F69+F71+F73+F75+F77</f>
        <v>0</v>
      </c>
      <c r="G67" s="427">
        <f t="shared" si="31"/>
        <v>0</v>
      </c>
      <c r="H67" s="427">
        <f t="shared" si="31"/>
        <v>0</v>
      </c>
      <c r="I67" s="427">
        <f t="shared" si="31"/>
        <v>0</v>
      </c>
      <c r="J67" s="427">
        <f t="shared" si="31"/>
        <v>0</v>
      </c>
      <c r="K67" s="427">
        <f t="shared" si="31"/>
        <v>0</v>
      </c>
      <c r="L67" s="427">
        <f t="shared" si="31"/>
        <v>0</v>
      </c>
      <c r="M67" s="427">
        <f t="shared" si="31"/>
        <v>0</v>
      </c>
      <c r="N67" s="428">
        <f t="shared" si="31"/>
        <v>0</v>
      </c>
      <c r="O67" s="212">
        <f>SUM(C67:N67)</f>
        <v>0</v>
      </c>
    </row>
    <row r="68" spans="1:15" ht="15.75" thickBot="1" x14ac:dyDescent="0.3">
      <c r="A68" s="28" t="s">
        <v>94</v>
      </c>
      <c r="B68" s="201" t="s">
        <v>80</v>
      </c>
      <c r="C68" s="413">
        <f>C67/C58</f>
        <v>0</v>
      </c>
      <c r="D68" s="332" t="e">
        <f t="shared" ref="D68:N68" si="32">D67/D58</f>
        <v>#DIV/0!</v>
      </c>
      <c r="E68" s="332" t="e">
        <f t="shared" si="32"/>
        <v>#DIV/0!</v>
      </c>
      <c r="F68" s="332" t="e">
        <f t="shared" si="32"/>
        <v>#DIV/0!</v>
      </c>
      <c r="G68" s="332" t="e">
        <f t="shared" si="32"/>
        <v>#DIV/0!</v>
      </c>
      <c r="H68" s="332" t="e">
        <f t="shared" si="32"/>
        <v>#DIV/0!</v>
      </c>
      <c r="I68" s="332" t="e">
        <f t="shared" si="32"/>
        <v>#DIV/0!</v>
      </c>
      <c r="J68" s="332" t="e">
        <f t="shared" si="32"/>
        <v>#DIV/0!</v>
      </c>
      <c r="K68" s="332" t="e">
        <f t="shared" si="32"/>
        <v>#DIV/0!</v>
      </c>
      <c r="L68" s="332" t="e">
        <f t="shared" si="32"/>
        <v>#DIV/0!</v>
      </c>
      <c r="M68" s="332" t="e">
        <f t="shared" si="32"/>
        <v>#DIV/0!</v>
      </c>
      <c r="N68" s="449" t="e">
        <f t="shared" si="32"/>
        <v>#DIV/0!</v>
      </c>
      <c r="O68" s="239">
        <f>O67/O58</f>
        <v>0</v>
      </c>
    </row>
    <row r="69" spans="1:15" ht="15.75" thickTop="1" x14ac:dyDescent="0.25">
      <c r="A69" s="28" t="s">
        <v>95</v>
      </c>
      <c r="B69" s="202" t="s">
        <v>307</v>
      </c>
      <c r="C69" s="416">
        <v>0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450"/>
      <c r="O69" s="27">
        <f>SUM(C69:N69)</f>
        <v>0</v>
      </c>
    </row>
    <row r="70" spans="1:15" x14ac:dyDescent="0.25">
      <c r="A70" s="28" t="s">
        <v>96</v>
      </c>
      <c r="B70" s="197" t="s">
        <v>80</v>
      </c>
      <c r="C70" s="412">
        <f>C69/C58</f>
        <v>0</v>
      </c>
      <c r="D70" s="330" t="e">
        <f t="shared" ref="D70:N70" si="33">D69/D58</f>
        <v>#DIV/0!</v>
      </c>
      <c r="E70" s="330" t="e">
        <f t="shared" si="33"/>
        <v>#DIV/0!</v>
      </c>
      <c r="F70" s="330" t="e">
        <f t="shared" si="33"/>
        <v>#DIV/0!</v>
      </c>
      <c r="G70" s="330" t="e">
        <f t="shared" si="33"/>
        <v>#DIV/0!</v>
      </c>
      <c r="H70" s="330" t="e">
        <f t="shared" si="33"/>
        <v>#DIV/0!</v>
      </c>
      <c r="I70" s="330" t="e">
        <f t="shared" si="33"/>
        <v>#DIV/0!</v>
      </c>
      <c r="J70" s="330" t="e">
        <f t="shared" si="33"/>
        <v>#DIV/0!</v>
      </c>
      <c r="K70" s="330" t="e">
        <f t="shared" si="33"/>
        <v>#DIV/0!</v>
      </c>
      <c r="L70" s="330" t="e">
        <f t="shared" si="33"/>
        <v>#DIV/0!</v>
      </c>
      <c r="M70" s="330" t="e">
        <f t="shared" si="33"/>
        <v>#DIV/0!</v>
      </c>
      <c r="N70" s="323" t="e">
        <f t="shared" si="33"/>
        <v>#DIV/0!</v>
      </c>
      <c r="O70" s="238">
        <f>O69/O58</f>
        <v>0</v>
      </c>
    </row>
    <row r="71" spans="1:15" x14ac:dyDescent="0.25">
      <c r="A71" s="28" t="s">
        <v>97</v>
      </c>
      <c r="B71" s="202" t="s">
        <v>308</v>
      </c>
      <c r="C71" s="415">
        <v>0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450"/>
      <c r="O71" s="27">
        <f>SUM(C71:N71)</f>
        <v>0</v>
      </c>
    </row>
    <row r="72" spans="1:15" x14ac:dyDescent="0.25">
      <c r="A72" s="28" t="s">
        <v>98</v>
      </c>
      <c r="B72" s="187" t="s">
        <v>80</v>
      </c>
      <c r="C72" s="390">
        <f>C71/C58</f>
        <v>0</v>
      </c>
      <c r="D72" s="330" t="e">
        <f t="shared" ref="D72:N72" si="34">D71/D58</f>
        <v>#DIV/0!</v>
      </c>
      <c r="E72" s="330" t="e">
        <f t="shared" si="34"/>
        <v>#DIV/0!</v>
      </c>
      <c r="F72" s="330" t="e">
        <f t="shared" si="34"/>
        <v>#DIV/0!</v>
      </c>
      <c r="G72" s="330" t="e">
        <f t="shared" si="34"/>
        <v>#DIV/0!</v>
      </c>
      <c r="H72" s="330" t="e">
        <f t="shared" si="34"/>
        <v>#DIV/0!</v>
      </c>
      <c r="I72" s="330" t="e">
        <f t="shared" si="34"/>
        <v>#DIV/0!</v>
      </c>
      <c r="J72" s="330" t="e">
        <f t="shared" si="34"/>
        <v>#DIV/0!</v>
      </c>
      <c r="K72" s="330" t="e">
        <f t="shared" si="34"/>
        <v>#DIV/0!</v>
      </c>
      <c r="L72" s="330" t="e">
        <f t="shared" si="34"/>
        <v>#DIV/0!</v>
      </c>
      <c r="M72" s="330" t="e">
        <f t="shared" si="34"/>
        <v>#DIV/0!</v>
      </c>
      <c r="N72" s="323" t="e">
        <f t="shared" si="34"/>
        <v>#DIV/0!</v>
      </c>
      <c r="O72" s="238">
        <f>O71/O58</f>
        <v>0</v>
      </c>
    </row>
    <row r="73" spans="1:15" ht="23.25" x14ac:dyDescent="0.25">
      <c r="A73" s="28" t="s">
        <v>99</v>
      </c>
      <c r="B73" s="205" t="s">
        <v>303</v>
      </c>
      <c r="C73" s="391">
        <v>0</v>
      </c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326"/>
      <c r="O73" s="200">
        <f>SUM(C73:N73)</f>
        <v>0</v>
      </c>
    </row>
    <row r="74" spans="1:15" x14ac:dyDescent="0.25">
      <c r="A74" s="28" t="s">
        <v>100</v>
      </c>
      <c r="B74" s="187" t="s">
        <v>80</v>
      </c>
      <c r="C74" s="390">
        <f>C73/C58</f>
        <v>0</v>
      </c>
      <c r="D74" s="330" t="e">
        <f t="shared" ref="D74:N74" si="35">D73/D58</f>
        <v>#DIV/0!</v>
      </c>
      <c r="E74" s="330" t="e">
        <f t="shared" si="35"/>
        <v>#DIV/0!</v>
      </c>
      <c r="F74" s="330" t="e">
        <f t="shared" si="35"/>
        <v>#DIV/0!</v>
      </c>
      <c r="G74" s="330" t="e">
        <f t="shared" si="35"/>
        <v>#DIV/0!</v>
      </c>
      <c r="H74" s="330" t="e">
        <f t="shared" si="35"/>
        <v>#DIV/0!</v>
      </c>
      <c r="I74" s="330" t="e">
        <f t="shared" si="35"/>
        <v>#DIV/0!</v>
      </c>
      <c r="J74" s="330" t="e">
        <f t="shared" si="35"/>
        <v>#DIV/0!</v>
      </c>
      <c r="K74" s="330" t="e">
        <f t="shared" si="35"/>
        <v>#DIV/0!</v>
      </c>
      <c r="L74" s="330" t="e">
        <f t="shared" si="35"/>
        <v>#DIV/0!</v>
      </c>
      <c r="M74" s="330" t="e">
        <f t="shared" si="35"/>
        <v>#DIV/0!</v>
      </c>
      <c r="N74" s="323" t="e">
        <f t="shared" si="35"/>
        <v>#DIV/0!</v>
      </c>
      <c r="O74" s="238">
        <f>O73/O58</f>
        <v>0</v>
      </c>
    </row>
    <row r="75" spans="1:15" ht="23.25" x14ac:dyDescent="0.25">
      <c r="A75" s="28" t="s">
        <v>101</v>
      </c>
      <c r="B75" s="205" t="s">
        <v>304</v>
      </c>
      <c r="C75" s="399">
        <v>0</v>
      </c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326"/>
      <c r="O75" s="200">
        <f>SUM(C75:N75)</f>
        <v>0</v>
      </c>
    </row>
    <row r="76" spans="1:15" x14ac:dyDescent="0.25">
      <c r="A76" s="28" t="s">
        <v>102</v>
      </c>
      <c r="B76" s="187" t="s">
        <v>80</v>
      </c>
      <c r="C76" s="390">
        <f>C75/C58</f>
        <v>0</v>
      </c>
      <c r="D76" s="330" t="e">
        <f t="shared" ref="D76:N76" si="36">D75/D58</f>
        <v>#DIV/0!</v>
      </c>
      <c r="E76" s="330" t="e">
        <f t="shared" si="36"/>
        <v>#DIV/0!</v>
      </c>
      <c r="F76" s="330" t="e">
        <f t="shared" si="36"/>
        <v>#DIV/0!</v>
      </c>
      <c r="G76" s="330" t="e">
        <f t="shared" si="36"/>
        <v>#DIV/0!</v>
      </c>
      <c r="H76" s="330" t="e">
        <f t="shared" si="36"/>
        <v>#DIV/0!</v>
      </c>
      <c r="I76" s="330" t="e">
        <f t="shared" si="36"/>
        <v>#DIV/0!</v>
      </c>
      <c r="J76" s="330" t="e">
        <f t="shared" si="36"/>
        <v>#DIV/0!</v>
      </c>
      <c r="K76" s="330" t="e">
        <f t="shared" si="36"/>
        <v>#DIV/0!</v>
      </c>
      <c r="L76" s="330" t="e">
        <f t="shared" si="36"/>
        <v>#DIV/0!</v>
      </c>
      <c r="M76" s="330" t="e">
        <f t="shared" si="36"/>
        <v>#DIV/0!</v>
      </c>
      <c r="N76" s="323" t="e">
        <f t="shared" si="36"/>
        <v>#DIV/0!</v>
      </c>
      <c r="O76" s="238">
        <f>O75/O58</f>
        <v>0</v>
      </c>
    </row>
    <row r="77" spans="1:15" x14ac:dyDescent="0.25">
      <c r="A77" s="28" t="s">
        <v>103</v>
      </c>
      <c r="B77" s="205" t="s">
        <v>305</v>
      </c>
      <c r="C77" s="399">
        <v>0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326"/>
      <c r="O77" s="200">
        <f>SUM(C77:N77)</f>
        <v>0</v>
      </c>
    </row>
    <row r="78" spans="1:15" x14ac:dyDescent="0.25">
      <c r="A78" s="28" t="s">
        <v>104</v>
      </c>
      <c r="B78" s="187" t="s">
        <v>80</v>
      </c>
      <c r="C78" s="390">
        <f>C77/C58</f>
        <v>0</v>
      </c>
      <c r="D78" s="330" t="e">
        <f t="shared" ref="D78:N78" si="37">D77/D58</f>
        <v>#DIV/0!</v>
      </c>
      <c r="E78" s="330" t="e">
        <f t="shared" si="37"/>
        <v>#DIV/0!</v>
      </c>
      <c r="F78" s="330" t="e">
        <f t="shared" si="37"/>
        <v>#DIV/0!</v>
      </c>
      <c r="G78" s="330" t="e">
        <f t="shared" si="37"/>
        <v>#DIV/0!</v>
      </c>
      <c r="H78" s="330" t="e">
        <f t="shared" si="37"/>
        <v>#DIV/0!</v>
      </c>
      <c r="I78" s="330" t="e">
        <f t="shared" si="37"/>
        <v>#DIV/0!</v>
      </c>
      <c r="J78" s="330" t="e">
        <f t="shared" si="37"/>
        <v>#DIV/0!</v>
      </c>
      <c r="K78" s="330" t="e">
        <f t="shared" si="37"/>
        <v>#DIV/0!</v>
      </c>
      <c r="L78" s="330" t="e">
        <f t="shared" si="37"/>
        <v>#DIV/0!</v>
      </c>
      <c r="M78" s="330" t="e">
        <f t="shared" si="37"/>
        <v>#DIV/0!</v>
      </c>
      <c r="N78" s="323" t="e">
        <f t="shared" si="37"/>
        <v>#DIV/0!</v>
      </c>
      <c r="O78" s="238">
        <f>O77/O58</f>
        <v>0</v>
      </c>
    </row>
    <row r="79" spans="1:15" x14ac:dyDescent="0.25">
      <c r="A79" s="28" t="s">
        <v>156</v>
      </c>
      <c r="B79" s="199" t="s">
        <v>79</v>
      </c>
      <c r="C79" s="391">
        <v>0</v>
      </c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326"/>
      <c r="O79" s="200">
        <f>SUM(C79:N79)</f>
        <v>0</v>
      </c>
    </row>
    <row r="80" spans="1:15" x14ac:dyDescent="0.25">
      <c r="A80" s="28" t="s">
        <v>157</v>
      </c>
      <c r="B80" s="187" t="s">
        <v>80</v>
      </c>
      <c r="C80" s="390">
        <f>C79/C58</f>
        <v>0</v>
      </c>
      <c r="D80" s="330" t="e">
        <f t="shared" ref="D80:N80" si="38">D79/D58</f>
        <v>#DIV/0!</v>
      </c>
      <c r="E80" s="330" t="e">
        <f t="shared" si="38"/>
        <v>#DIV/0!</v>
      </c>
      <c r="F80" s="330" t="e">
        <f t="shared" si="38"/>
        <v>#DIV/0!</v>
      </c>
      <c r="G80" s="330" t="e">
        <f t="shared" si="38"/>
        <v>#DIV/0!</v>
      </c>
      <c r="H80" s="330" t="e">
        <f t="shared" si="38"/>
        <v>#DIV/0!</v>
      </c>
      <c r="I80" s="330" t="e">
        <f t="shared" si="38"/>
        <v>#DIV/0!</v>
      </c>
      <c r="J80" s="330" t="e">
        <f t="shared" si="38"/>
        <v>#DIV/0!</v>
      </c>
      <c r="K80" s="330" t="e">
        <f t="shared" si="38"/>
        <v>#DIV/0!</v>
      </c>
      <c r="L80" s="330" t="e">
        <f t="shared" si="38"/>
        <v>#DIV/0!</v>
      </c>
      <c r="M80" s="330" t="e">
        <f t="shared" si="38"/>
        <v>#DIV/0!</v>
      </c>
      <c r="N80" s="323" t="e">
        <f t="shared" si="38"/>
        <v>#DIV/0!</v>
      </c>
      <c r="O80" s="238">
        <f>O79/O58</f>
        <v>0</v>
      </c>
    </row>
    <row r="81" spans="1:15" x14ac:dyDescent="0.25">
      <c r="A81" s="28" t="s">
        <v>158</v>
      </c>
      <c r="B81" s="199" t="s">
        <v>81</v>
      </c>
      <c r="C81" s="391">
        <v>0</v>
      </c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326"/>
      <c r="O81" s="200">
        <f>SUM(C81:N81)</f>
        <v>0</v>
      </c>
    </row>
    <row r="82" spans="1:15" x14ac:dyDescent="0.25">
      <c r="A82" s="28" t="s">
        <v>159</v>
      </c>
      <c r="B82" s="187" t="s">
        <v>80</v>
      </c>
      <c r="C82" s="390">
        <f>C81/C58</f>
        <v>0</v>
      </c>
      <c r="D82" s="330" t="e">
        <f t="shared" ref="D82:N82" si="39">D81/D58</f>
        <v>#DIV/0!</v>
      </c>
      <c r="E82" s="330" t="e">
        <f t="shared" si="39"/>
        <v>#DIV/0!</v>
      </c>
      <c r="F82" s="330" t="e">
        <f t="shared" si="39"/>
        <v>#DIV/0!</v>
      </c>
      <c r="G82" s="330" t="e">
        <f t="shared" si="39"/>
        <v>#DIV/0!</v>
      </c>
      <c r="H82" s="330" t="e">
        <f t="shared" si="39"/>
        <v>#DIV/0!</v>
      </c>
      <c r="I82" s="330" t="e">
        <f t="shared" si="39"/>
        <v>#DIV/0!</v>
      </c>
      <c r="J82" s="330" t="e">
        <f t="shared" si="39"/>
        <v>#DIV/0!</v>
      </c>
      <c r="K82" s="330" t="e">
        <f t="shared" si="39"/>
        <v>#DIV/0!</v>
      </c>
      <c r="L82" s="330" t="e">
        <f t="shared" si="39"/>
        <v>#DIV/0!</v>
      </c>
      <c r="M82" s="330" t="e">
        <f t="shared" si="39"/>
        <v>#DIV/0!</v>
      </c>
      <c r="N82" s="323" t="e">
        <f t="shared" si="39"/>
        <v>#DIV/0!</v>
      </c>
      <c r="O82" s="238">
        <f>O81/O58</f>
        <v>0</v>
      </c>
    </row>
    <row r="83" spans="1:15" ht="24.75" x14ac:dyDescent="0.25">
      <c r="A83" s="28" t="s">
        <v>223</v>
      </c>
      <c r="B83" s="206" t="s">
        <v>82</v>
      </c>
      <c r="C83" s="391">
        <v>0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326"/>
      <c r="O83" s="200">
        <f>SUM(C83:N83)</f>
        <v>0</v>
      </c>
    </row>
    <row r="84" spans="1:15" x14ac:dyDescent="0.25">
      <c r="A84" s="28" t="s">
        <v>224</v>
      </c>
      <c r="B84" s="187" t="s">
        <v>80</v>
      </c>
      <c r="C84" s="390">
        <f>C83/C58</f>
        <v>0</v>
      </c>
      <c r="D84" s="330" t="e">
        <f t="shared" ref="D84:N84" si="40">D83/D58</f>
        <v>#DIV/0!</v>
      </c>
      <c r="E84" s="330" t="e">
        <f t="shared" si="40"/>
        <v>#DIV/0!</v>
      </c>
      <c r="F84" s="330" t="e">
        <f t="shared" si="40"/>
        <v>#DIV/0!</v>
      </c>
      <c r="G84" s="330" t="e">
        <f t="shared" si="40"/>
        <v>#DIV/0!</v>
      </c>
      <c r="H84" s="330" t="e">
        <f t="shared" si="40"/>
        <v>#DIV/0!</v>
      </c>
      <c r="I84" s="330" t="e">
        <f t="shared" si="40"/>
        <v>#DIV/0!</v>
      </c>
      <c r="J84" s="330" t="e">
        <f t="shared" si="40"/>
        <v>#DIV/0!</v>
      </c>
      <c r="K84" s="330" t="e">
        <f t="shared" si="40"/>
        <v>#DIV/0!</v>
      </c>
      <c r="L84" s="330" t="e">
        <f t="shared" si="40"/>
        <v>#DIV/0!</v>
      </c>
      <c r="M84" s="330" t="e">
        <f t="shared" si="40"/>
        <v>#DIV/0!</v>
      </c>
      <c r="N84" s="323" t="e">
        <f t="shared" si="40"/>
        <v>#DIV/0!</v>
      </c>
      <c r="O84" s="238">
        <f>O83/O58</f>
        <v>0</v>
      </c>
    </row>
    <row r="85" spans="1:15" ht="24" x14ac:dyDescent="0.25">
      <c r="A85" s="28" t="s">
        <v>225</v>
      </c>
      <c r="B85" s="207" t="s">
        <v>83</v>
      </c>
      <c r="C85" s="391">
        <v>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326"/>
      <c r="O85" s="200">
        <f>SUM(C85:N85)</f>
        <v>0</v>
      </c>
    </row>
    <row r="86" spans="1:15" x14ac:dyDescent="0.25">
      <c r="A86" s="28" t="s">
        <v>226</v>
      </c>
      <c r="B86" s="187" t="s">
        <v>80</v>
      </c>
      <c r="C86" s="390">
        <f>C85/C58</f>
        <v>0</v>
      </c>
      <c r="D86" s="330" t="e">
        <f t="shared" ref="D86:N86" si="41">D85/D58</f>
        <v>#DIV/0!</v>
      </c>
      <c r="E86" s="330" t="e">
        <f t="shared" si="41"/>
        <v>#DIV/0!</v>
      </c>
      <c r="F86" s="330" t="e">
        <f t="shared" si="41"/>
        <v>#DIV/0!</v>
      </c>
      <c r="G86" s="330" t="e">
        <f t="shared" si="41"/>
        <v>#DIV/0!</v>
      </c>
      <c r="H86" s="330" t="e">
        <f t="shared" si="41"/>
        <v>#DIV/0!</v>
      </c>
      <c r="I86" s="330" t="e">
        <f t="shared" si="41"/>
        <v>#DIV/0!</v>
      </c>
      <c r="J86" s="330" t="e">
        <f t="shared" si="41"/>
        <v>#DIV/0!</v>
      </c>
      <c r="K86" s="330" t="e">
        <f t="shared" si="41"/>
        <v>#DIV/0!</v>
      </c>
      <c r="L86" s="330" t="e">
        <f t="shared" si="41"/>
        <v>#DIV/0!</v>
      </c>
      <c r="M86" s="330" t="e">
        <f t="shared" si="41"/>
        <v>#DIV/0!</v>
      </c>
      <c r="N86" s="323" t="e">
        <f t="shared" si="41"/>
        <v>#DIV/0!</v>
      </c>
      <c r="O86" s="238">
        <f>O85/O58</f>
        <v>0</v>
      </c>
    </row>
    <row r="87" spans="1:15" ht="24.75" x14ac:dyDescent="0.25">
      <c r="A87" s="28" t="s">
        <v>227</v>
      </c>
      <c r="B87" s="206" t="s">
        <v>84</v>
      </c>
      <c r="C87" s="391">
        <v>1</v>
      </c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326"/>
      <c r="O87" s="200">
        <f>SUM(C87:N87)</f>
        <v>1</v>
      </c>
    </row>
    <row r="88" spans="1:15" x14ac:dyDescent="0.25">
      <c r="A88" s="28" t="s">
        <v>230</v>
      </c>
      <c r="B88" s="187" t="s">
        <v>80</v>
      </c>
      <c r="C88" s="390">
        <f>C87/C58</f>
        <v>0.33333333333333331</v>
      </c>
      <c r="D88" s="330" t="e">
        <f t="shared" ref="D88:N88" si="42">D87/D58</f>
        <v>#DIV/0!</v>
      </c>
      <c r="E88" s="330" t="e">
        <f t="shared" si="42"/>
        <v>#DIV/0!</v>
      </c>
      <c r="F88" s="330" t="e">
        <f t="shared" si="42"/>
        <v>#DIV/0!</v>
      </c>
      <c r="G88" s="330" t="e">
        <f t="shared" si="42"/>
        <v>#DIV/0!</v>
      </c>
      <c r="H88" s="330" t="e">
        <f t="shared" si="42"/>
        <v>#DIV/0!</v>
      </c>
      <c r="I88" s="330" t="e">
        <f t="shared" si="42"/>
        <v>#DIV/0!</v>
      </c>
      <c r="J88" s="330" t="e">
        <f t="shared" si="42"/>
        <v>#DIV/0!</v>
      </c>
      <c r="K88" s="330" t="e">
        <f t="shared" si="42"/>
        <v>#DIV/0!</v>
      </c>
      <c r="L88" s="330" t="e">
        <f t="shared" si="42"/>
        <v>#DIV/0!</v>
      </c>
      <c r="M88" s="330" t="e">
        <f t="shared" si="42"/>
        <v>#DIV/0!</v>
      </c>
      <c r="N88" s="323" t="e">
        <f t="shared" si="42"/>
        <v>#DIV/0!</v>
      </c>
      <c r="O88" s="238">
        <f>O87/O58</f>
        <v>0.33333333333333331</v>
      </c>
    </row>
    <row r="89" spans="1:15" ht="24.75" x14ac:dyDescent="0.25">
      <c r="A89" s="28" t="s">
        <v>231</v>
      </c>
      <c r="B89" s="206" t="s">
        <v>293</v>
      </c>
      <c r="C89" s="391">
        <v>1</v>
      </c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326"/>
      <c r="O89" s="200">
        <f>SUM(C89:N89)</f>
        <v>1</v>
      </c>
    </row>
    <row r="90" spans="1:15" x14ac:dyDescent="0.25">
      <c r="A90" s="28" t="s">
        <v>233</v>
      </c>
      <c r="B90" s="187" t="s">
        <v>80</v>
      </c>
      <c r="C90" s="390">
        <f>C89/C58</f>
        <v>0.33333333333333331</v>
      </c>
      <c r="D90" s="330" t="e">
        <f t="shared" ref="D90:N90" si="43">D89/D58</f>
        <v>#DIV/0!</v>
      </c>
      <c r="E90" s="330" t="e">
        <f t="shared" si="43"/>
        <v>#DIV/0!</v>
      </c>
      <c r="F90" s="330" t="e">
        <f t="shared" si="43"/>
        <v>#DIV/0!</v>
      </c>
      <c r="G90" s="330" t="e">
        <f t="shared" si="43"/>
        <v>#DIV/0!</v>
      </c>
      <c r="H90" s="330" t="e">
        <f t="shared" si="43"/>
        <v>#DIV/0!</v>
      </c>
      <c r="I90" s="330" t="e">
        <f t="shared" si="43"/>
        <v>#DIV/0!</v>
      </c>
      <c r="J90" s="330" t="e">
        <f t="shared" si="43"/>
        <v>#DIV/0!</v>
      </c>
      <c r="K90" s="330" t="e">
        <f t="shared" si="43"/>
        <v>#DIV/0!</v>
      </c>
      <c r="L90" s="330" t="e">
        <f t="shared" si="43"/>
        <v>#DIV/0!</v>
      </c>
      <c r="M90" s="330" t="e">
        <f t="shared" si="43"/>
        <v>#DIV/0!</v>
      </c>
      <c r="N90" s="323" t="e">
        <f t="shared" si="43"/>
        <v>#DIV/0!</v>
      </c>
      <c r="O90" s="238">
        <f>O89/O58</f>
        <v>0.33333333333333331</v>
      </c>
    </row>
    <row r="91" spans="1:15" ht="24.75" x14ac:dyDescent="0.25">
      <c r="A91" s="28" t="s">
        <v>234</v>
      </c>
      <c r="B91" s="206" t="s">
        <v>294</v>
      </c>
      <c r="C91" s="399">
        <v>0</v>
      </c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326"/>
      <c r="O91" s="200">
        <f>SUM(C91:N91)</f>
        <v>0</v>
      </c>
    </row>
    <row r="92" spans="1:15" x14ac:dyDescent="0.25">
      <c r="A92" s="28" t="s">
        <v>235</v>
      </c>
      <c r="B92" s="187" t="s">
        <v>80</v>
      </c>
      <c r="C92" s="390">
        <f>C91/C58</f>
        <v>0</v>
      </c>
      <c r="D92" s="330" t="e">
        <f t="shared" ref="D92:N92" si="44">D91/D58</f>
        <v>#DIV/0!</v>
      </c>
      <c r="E92" s="330" t="e">
        <f t="shared" si="44"/>
        <v>#DIV/0!</v>
      </c>
      <c r="F92" s="330" t="e">
        <f t="shared" si="44"/>
        <v>#DIV/0!</v>
      </c>
      <c r="G92" s="330" t="e">
        <f t="shared" si="44"/>
        <v>#DIV/0!</v>
      </c>
      <c r="H92" s="330" t="e">
        <f t="shared" si="44"/>
        <v>#DIV/0!</v>
      </c>
      <c r="I92" s="330" t="e">
        <f t="shared" si="44"/>
        <v>#DIV/0!</v>
      </c>
      <c r="J92" s="330" t="e">
        <f t="shared" si="44"/>
        <v>#DIV/0!</v>
      </c>
      <c r="K92" s="330" t="e">
        <f t="shared" si="44"/>
        <v>#DIV/0!</v>
      </c>
      <c r="L92" s="330" t="e">
        <f t="shared" si="44"/>
        <v>#DIV/0!</v>
      </c>
      <c r="M92" s="330" t="e">
        <f t="shared" si="44"/>
        <v>#DIV/0!</v>
      </c>
      <c r="N92" s="323" t="e">
        <f t="shared" si="44"/>
        <v>#DIV/0!</v>
      </c>
      <c r="O92" s="238">
        <f>O91/O58</f>
        <v>0</v>
      </c>
    </row>
    <row r="93" spans="1:15" ht="24.75" x14ac:dyDescent="0.25">
      <c r="A93" s="28" t="s">
        <v>236</v>
      </c>
      <c r="B93" s="206" t="s">
        <v>295</v>
      </c>
      <c r="C93" s="391">
        <v>0</v>
      </c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326"/>
      <c r="O93" s="200">
        <v>0</v>
      </c>
    </row>
    <row r="94" spans="1:15" x14ac:dyDescent="0.25">
      <c r="A94" s="28" t="s">
        <v>237</v>
      </c>
      <c r="B94" s="187" t="s">
        <v>80</v>
      </c>
      <c r="C94" s="390">
        <f>C93/C58</f>
        <v>0</v>
      </c>
      <c r="D94" s="330" t="e">
        <f t="shared" ref="D94:N94" si="45">D93/D58</f>
        <v>#DIV/0!</v>
      </c>
      <c r="E94" s="330" t="e">
        <f t="shared" si="45"/>
        <v>#DIV/0!</v>
      </c>
      <c r="F94" s="330" t="e">
        <f t="shared" si="45"/>
        <v>#DIV/0!</v>
      </c>
      <c r="G94" s="330" t="e">
        <f t="shared" si="45"/>
        <v>#DIV/0!</v>
      </c>
      <c r="H94" s="330" t="e">
        <f t="shared" si="45"/>
        <v>#DIV/0!</v>
      </c>
      <c r="I94" s="330" t="e">
        <f t="shared" si="45"/>
        <v>#DIV/0!</v>
      </c>
      <c r="J94" s="330" t="e">
        <f t="shared" si="45"/>
        <v>#DIV/0!</v>
      </c>
      <c r="K94" s="330" t="e">
        <f t="shared" si="45"/>
        <v>#DIV/0!</v>
      </c>
      <c r="L94" s="330" t="e">
        <f t="shared" si="45"/>
        <v>#DIV/0!</v>
      </c>
      <c r="M94" s="330" t="e">
        <f t="shared" si="45"/>
        <v>#DIV/0!</v>
      </c>
      <c r="N94" s="323" t="e">
        <f t="shared" si="45"/>
        <v>#DIV/0!</v>
      </c>
      <c r="O94" s="238">
        <f>O93/O58</f>
        <v>0</v>
      </c>
    </row>
    <row r="95" spans="1:15" ht="24.75" x14ac:dyDescent="0.25">
      <c r="A95" s="28" t="s">
        <v>298</v>
      </c>
      <c r="B95" s="206" t="s">
        <v>296</v>
      </c>
      <c r="C95" s="399">
        <f>C58-C61-C79-C81-C83-C85-C87-C89-C91-C93</f>
        <v>0</v>
      </c>
      <c r="D95" s="327">
        <f>D58-D61-D79-D81-D83-D85-D87-D89-D91-D93</f>
        <v>0</v>
      </c>
      <c r="E95" s="327">
        <f>E58-E61-E79-E81-E83-E85-E87-E89-E91-E93</f>
        <v>0</v>
      </c>
      <c r="F95" s="327">
        <f>F58-F61-F79-F81-F83-F85-F87-F89-F91-F93</f>
        <v>0</v>
      </c>
      <c r="G95" s="327">
        <f t="shared" ref="G95:N95" si="46">G58-G61-G79-G81-G83-G85-G87-G89-G91-G93</f>
        <v>0</v>
      </c>
      <c r="H95" s="327">
        <f t="shared" si="46"/>
        <v>0</v>
      </c>
      <c r="I95" s="327">
        <f t="shared" si="46"/>
        <v>0</v>
      </c>
      <c r="J95" s="327">
        <f t="shared" si="46"/>
        <v>0</v>
      </c>
      <c r="K95" s="327">
        <f t="shared" si="46"/>
        <v>0</v>
      </c>
      <c r="L95" s="327">
        <f t="shared" si="46"/>
        <v>0</v>
      </c>
      <c r="M95" s="327">
        <f t="shared" si="46"/>
        <v>0</v>
      </c>
      <c r="N95" s="326">
        <f t="shared" si="46"/>
        <v>0</v>
      </c>
      <c r="O95" s="200">
        <v>0</v>
      </c>
    </row>
    <row r="96" spans="1:15" ht="15.75" thickBot="1" x14ac:dyDescent="0.3">
      <c r="A96" s="28" t="s">
        <v>299</v>
      </c>
      <c r="B96" s="208" t="s">
        <v>80</v>
      </c>
      <c r="C96" s="397">
        <f>C95/C58</f>
        <v>0</v>
      </c>
      <c r="D96" s="430" t="e">
        <f t="shared" ref="D96:N96" si="47">D95/D58</f>
        <v>#DIV/0!</v>
      </c>
      <c r="E96" s="430" t="e">
        <f t="shared" si="47"/>
        <v>#DIV/0!</v>
      </c>
      <c r="F96" s="430" t="e">
        <f t="shared" si="47"/>
        <v>#DIV/0!</v>
      </c>
      <c r="G96" s="430" t="e">
        <f t="shared" si="47"/>
        <v>#DIV/0!</v>
      </c>
      <c r="H96" s="430" t="e">
        <f t="shared" si="47"/>
        <v>#DIV/0!</v>
      </c>
      <c r="I96" s="430" t="e">
        <f t="shared" si="47"/>
        <v>#DIV/0!</v>
      </c>
      <c r="J96" s="430" t="e">
        <f t="shared" si="47"/>
        <v>#DIV/0!</v>
      </c>
      <c r="K96" s="430" t="e">
        <f t="shared" si="47"/>
        <v>#DIV/0!</v>
      </c>
      <c r="L96" s="430" t="e">
        <f t="shared" si="47"/>
        <v>#DIV/0!</v>
      </c>
      <c r="M96" s="430" t="e">
        <f t="shared" si="47"/>
        <v>#DIV/0!</v>
      </c>
      <c r="N96" s="324" t="e">
        <f t="shared" si="47"/>
        <v>#DIV/0!</v>
      </c>
      <c r="O96" s="241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2023-12-15T10:01:01Z</cp:lastPrinted>
  <dcterms:created xsi:type="dcterms:W3CDTF">2020-01-27T09:34:57Z</dcterms:created>
  <dcterms:modified xsi:type="dcterms:W3CDTF">2025-02-18T09:26:33Z</dcterms:modified>
</cp:coreProperties>
</file>