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SPISY SPRAW\034_Analizy tematyczne lub przekrojowe, ankietyzacja\2021\4_Kwartalana informacja\"/>
    </mc:Choice>
  </mc:AlternateContent>
  <xr:revisionPtr revIDLastSave="0" documentId="13_ncr:1_{0B9BFDE9-D2E1-45C4-9A43-663F93D79518}" xr6:coauthVersionLast="47" xr6:coauthVersionMax="47" xr10:uidLastSave="{00000000-0000-0000-0000-000000000000}"/>
  <bookViews>
    <workbookView xWindow="-120" yWindow="-120" windowWidth="29040" windowHeight="15840" tabRatio="599" firstSheet="2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8" l="1"/>
  <c r="O27" i="7"/>
  <c r="K37" i="3"/>
  <c r="O31" i="1"/>
  <c r="O27" i="6"/>
  <c r="O22" i="5" l="1"/>
  <c r="O22" i="10"/>
  <c r="O22" i="13"/>
  <c r="Y61" i="4" l="1"/>
  <c r="Y63" i="4"/>
  <c r="Y29" i="4"/>
  <c r="Y31" i="4"/>
  <c r="Y33" i="4"/>
  <c r="W40" i="4" l="1"/>
  <c r="Q27" i="4" l="1"/>
  <c r="Z40" i="4"/>
  <c r="Y40" i="4"/>
  <c r="X40" i="4"/>
  <c r="U40" i="4"/>
  <c r="V40" i="4"/>
  <c r="T40" i="4"/>
  <c r="S40" i="4"/>
  <c r="R40" i="4"/>
  <c r="Q40" i="4"/>
  <c r="Z27" i="4"/>
  <c r="Y27" i="4"/>
  <c r="X27" i="4"/>
  <c r="W27" i="4"/>
  <c r="V27" i="4"/>
  <c r="U27" i="4"/>
  <c r="T27" i="4"/>
  <c r="S27" i="4"/>
  <c r="R27" i="4"/>
  <c r="W16" i="4"/>
  <c r="V16" i="4"/>
  <c r="U16" i="4"/>
  <c r="T16" i="4"/>
  <c r="S16" i="4"/>
  <c r="Q16" i="4"/>
  <c r="Z16" i="4"/>
  <c r="Y16" i="4"/>
  <c r="X16" i="4"/>
  <c r="R16" i="4"/>
  <c r="K49" i="12"/>
  <c r="S3" i="8"/>
  <c r="R3" i="8"/>
  <c r="I67" i="3" l="1"/>
  <c r="V5" i="4"/>
  <c r="V7" i="4"/>
  <c r="V9" i="4"/>
  <c r="V11" i="4"/>
  <c r="V13" i="4"/>
  <c r="V15" i="4"/>
  <c r="I67" i="8" l="1"/>
  <c r="K5" i="5"/>
  <c r="I44" i="3"/>
  <c r="N31" i="3"/>
  <c r="M31" i="3"/>
  <c r="L31" i="3"/>
  <c r="K31" i="3"/>
  <c r="I31" i="3"/>
  <c r="N28" i="3"/>
  <c r="M28" i="3"/>
  <c r="L28" i="3"/>
  <c r="K28" i="3"/>
  <c r="J28" i="3"/>
  <c r="I78" i="3"/>
  <c r="I86" i="10"/>
  <c r="I76" i="10"/>
  <c r="I43" i="7"/>
  <c r="I67" i="5"/>
  <c r="I45" i="1"/>
  <c r="H49" i="13" l="1"/>
  <c r="G34" i="3"/>
  <c r="F67" i="10" l="1"/>
  <c r="F95" i="7"/>
  <c r="G5" i="6" l="1"/>
  <c r="E83" i="1" l="1"/>
  <c r="E34" i="14"/>
  <c r="E95" i="9"/>
  <c r="C26" i="10" l="1"/>
  <c r="N83" i="1" l="1"/>
  <c r="M83" i="1"/>
  <c r="L83" i="1"/>
  <c r="K83" i="1"/>
  <c r="J83" i="1"/>
  <c r="I83" i="1"/>
  <c r="H83" i="1"/>
  <c r="G83" i="1"/>
  <c r="F83" i="1"/>
  <c r="D83" i="1"/>
  <c r="C83" i="1"/>
  <c r="N78" i="3" l="1"/>
  <c r="O83" i="3"/>
  <c r="N34" i="3"/>
  <c r="N10" i="3"/>
  <c r="N95" i="14"/>
  <c r="N95" i="13"/>
  <c r="N70" i="13"/>
  <c r="N95" i="12"/>
  <c r="N95" i="10"/>
  <c r="N95" i="9"/>
  <c r="N95" i="8"/>
  <c r="N95" i="7"/>
  <c r="N95" i="6"/>
  <c r="N95" i="5"/>
  <c r="N67" i="5"/>
  <c r="N81" i="2"/>
  <c r="M34" i="3" l="1"/>
  <c r="O13" i="6" l="1"/>
  <c r="M95" i="14" l="1"/>
  <c r="M95" i="13"/>
  <c r="M95" i="12"/>
  <c r="M70" i="12"/>
  <c r="M95" i="10"/>
  <c r="M95" i="9"/>
  <c r="M95" i="8"/>
  <c r="M95" i="7" l="1"/>
  <c r="M95" i="6" l="1"/>
  <c r="M95" i="5"/>
  <c r="M70" i="5"/>
  <c r="M10" i="3" l="1"/>
  <c r="M81" i="2"/>
  <c r="L95" i="14" l="1"/>
  <c r="L95" i="13"/>
  <c r="L95" i="12"/>
  <c r="L95" i="7"/>
  <c r="L95" i="8"/>
  <c r="L95" i="9"/>
  <c r="K95" i="9"/>
  <c r="L95" i="10"/>
  <c r="L72" i="10"/>
  <c r="L95" i="6"/>
  <c r="L95" i="5"/>
  <c r="L3" i="4" l="1"/>
  <c r="L10" i="3"/>
  <c r="L34" i="3"/>
  <c r="L81" i="2"/>
  <c r="L62" i="1"/>
  <c r="K95" i="14" l="1"/>
  <c r="K95" i="13"/>
  <c r="K95" i="12"/>
  <c r="K95" i="8"/>
  <c r="R58" i="8" s="1"/>
  <c r="S58" i="8" s="1"/>
  <c r="K95" i="7" l="1"/>
  <c r="K95" i="6"/>
  <c r="K95" i="5"/>
  <c r="K10" i="3"/>
  <c r="K81" i="2" l="1"/>
  <c r="J95" i="14" l="1"/>
  <c r="J53" i="14"/>
  <c r="J95" i="13"/>
  <c r="J95" i="12"/>
  <c r="J95" i="10"/>
  <c r="J95" i="9"/>
  <c r="J95" i="8"/>
  <c r="J95" i="7"/>
  <c r="J95" i="6"/>
  <c r="J95" i="5"/>
  <c r="J10" i="3"/>
  <c r="J81" i="2"/>
  <c r="I34" i="3" l="1"/>
  <c r="I95" i="13" l="1"/>
  <c r="I80" i="10"/>
  <c r="I95" i="9"/>
  <c r="I95" i="8"/>
  <c r="I95" i="6"/>
  <c r="I95" i="5"/>
  <c r="I10" i="3"/>
  <c r="H10" i="3"/>
  <c r="I81" i="2" l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F34" i="3" l="1"/>
  <c r="F10" i="3"/>
  <c r="F95" i="14" l="1"/>
  <c r="F95" i="13"/>
  <c r="F95" i="12"/>
  <c r="F95" i="10"/>
  <c r="F95" i="9"/>
  <c r="F95" i="8"/>
  <c r="F95" i="6" l="1"/>
  <c r="F95" i="5"/>
  <c r="F28" i="3"/>
  <c r="F81" i="2"/>
  <c r="E28" i="3" l="1"/>
  <c r="E34" i="3" l="1"/>
  <c r="D34" i="3"/>
  <c r="E10" i="3"/>
  <c r="E95" i="14"/>
  <c r="E95" i="13"/>
  <c r="E95" i="12"/>
  <c r="E95" i="10" l="1"/>
  <c r="D95" i="9" l="1"/>
  <c r="E95" i="8"/>
  <c r="D95" i="8"/>
  <c r="E95" i="7"/>
  <c r="E95" i="6"/>
  <c r="E95" i="5"/>
  <c r="E81" i="2"/>
  <c r="D95" i="14" l="1"/>
  <c r="D95" i="13"/>
  <c r="D95" i="12"/>
  <c r="D95" i="10"/>
  <c r="D95" i="7"/>
  <c r="D95" i="6"/>
  <c r="D95" i="5"/>
  <c r="D10" i="3" l="1"/>
  <c r="D81" i="2"/>
  <c r="C34" i="3" l="1"/>
  <c r="C88" i="14" l="1"/>
  <c r="C95" i="14" l="1"/>
  <c r="C95" i="13"/>
  <c r="C95" i="12"/>
  <c r="C95" i="10"/>
  <c r="C95" i="9"/>
  <c r="C95" i="8"/>
  <c r="C95" i="7"/>
  <c r="C95" i="6"/>
  <c r="C95" i="5"/>
  <c r="O79" i="3"/>
  <c r="M78" i="3"/>
  <c r="L78" i="3"/>
  <c r="H78" i="3"/>
  <c r="G78" i="3"/>
  <c r="F78" i="3"/>
  <c r="E78" i="3"/>
  <c r="D78" i="3"/>
  <c r="C78" i="3"/>
  <c r="N67" i="3"/>
  <c r="M67" i="3"/>
  <c r="L67" i="3"/>
  <c r="H67" i="3"/>
  <c r="G67" i="3"/>
  <c r="E67" i="3"/>
  <c r="F67" i="3"/>
  <c r="D67" i="3"/>
  <c r="C67" i="3"/>
  <c r="O68" i="3"/>
  <c r="O78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N68" i="12" l="1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L67" i="10"/>
  <c r="I67" i="10"/>
  <c r="H67" i="10"/>
  <c r="G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L67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L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J24" i="6"/>
  <c r="I24" i="6"/>
  <c r="H24" i="6"/>
  <c r="G24" i="6"/>
  <c r="F24" i="6"/>
  <c r="E24" i="6"/>
  <c r="D24" i="6"/>
  <c r="C24" i="6"/>
  <c r="O22" i="6"/>
  <c r="O19" i="6"/>
  <c r="N19" i="6"/>
  <c r="M19" i="6"/>
  <c r="K19" i="6"/>
  <c r="J19" i="6"/>
  <c r="I19" i="6"/>
  <c r="H19" i="6"/>
  <c r="G19" i="6"/>
  <c r="F19" i="6"/>
  <c r="D19" i="6"/>
  <c r="C19" i="6"/>
  <c r="O17" i="6"/>
  <c r="N17" i="6"/>
  <c r="M17" i="6"/>
  <c r="K17" i="6"/>
  <c r="J17" i="6"/>
  <c r="I17" i="6"/>
  <c r="H17" i="6"/>
  <c r="G17" i="6"/>
  <c r="F17" i="6"/>
  <c r="E17" i="6"/>
  <c r="D17" i="6"/>
  <c r="C17" i="6"/>
  <c r="O15" i="6"/>
  <c r="N15" i="6"/>
  <c r="M15" i="6"/>
  <c r="K15" i="6"/>
  <c r="J15" i="6"/>
  <c r="I15" i="6"/>
  <c r="H15" i="6"/>
  <c r="G15" i="6"/>
  <c r="F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K7" i="6"/>
  <c r="J7" i="6"/>
  <c r="I7" i="6"/>
  <c r="H7" i="6"/>
  <c r="G7" i="6"/>
  <c r="F7" i="6"/>
  <c r="E7" i="6"/>
  <c r="D7" i="6"/>
  <c r="C7" i="6"/>
  <c r="O5" i="6"/>
  <c r="N5" i="6"/>
  <c r="M5" i="6"/>
  <c r="K5" i="6"/>
  <c r="J5" i="6"/>
  <c r="I5" i="6"/>
  <c r="H5" i="6"/>
  <c r="F5" i="6"/>
  <c r="E5" i="6"/>
  <c r="C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L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M3" i="4"/>
  <c r="M15" i="4" s="1"/>
  <c r="J11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99" i="3"/>
  <c r="O98" i="3"/>
  <c r="O95" i="3"/>
  <c r="C93" i="3"/>
  <c r="O94" i="3"/>
  <c r="N93" i="3"/>
  <c r="M93" i="3"/>
  <c r="L93" i="3"/>
  <c r="J93" i="3"/>
  <c r="I93" i="3"/>
  <c r="H93" i="3"/>
  <c r="G93" i="3"/>
  <c r="F93" i="3"/>
  <c r="E93" i="3"/>
  <c r="D93" i="3"/>
  <c r="C89" i="3"/>
  <c r="O90" i="3"/>
  <c r="O92" i="3"/>
  <c r="O91" i="3"/>
  <c r="N89" i="3"/>
  <c r="M89" i="3"/>
  <c r="L89" i="3"/>
  <c r="J89" i="3"/>
  <c r="I89" i="3"/>
  <c r="H89" i="3"/>
  <c r="G89" i="3"/>
  <c r="F89" i="3"/>
  <c r="E89" i="3"/>
  <c r="D89" i="3"/>
  <c r="O88" i="3"/>
  <c r="O87" i="3"/>
  <c r="O86" i="3"/>
  <c r="O85" i="3"/>
  <c r="N84" i="3"/>
  <c r="M84" i="3"/>
  <c r="L84" i="3"/>
  <c r="I84" i="3"/>
  <c r="H84" i="3"/>
  <c r="G84" i="3"/>
  <c r="F84" i="3"/>
  <c r="E84" i="3"/>
  <c r="D84" i="3"/>
  <c r="C84" i="3"/>
  <c r="D74" i="3"/>
  <c r="N74" i="3"/>
  <c r="M74" i="3"/>
  <c r="L74" i="3"/>
  <c r="K74" i="3"/>
  <c r="J74" i="3"/>
  <c r="I74" i="3"/>
  <c r="H74" i="3"/>
  <c r="G74" i="3"/>
  <c r="F74" i="3"/>
  <c r="E74" i="3"/>
  <c r="C74" i="3"/>
  <c r="N72" i="3"/>
  <c r="M72" i="3"/>
  <c r="L72" i="3"/>
  <c r="I72" i="3"/>
  <c r="H72" i="3"/>
  <c r="G72" i="3"/>
  <c r="F72" i="3"/>
  <c r="E72" i="3"/>
  <c r="D72" i="3"/>
  <c r="C72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O50" i="3"/>
  <c r="O49" i="3"/>
  <c r="N13" i="4" l="1"/>
  <c r="N7" i="4"/>
  <c r="F15" i="4"/>
  <c r="K5" i="4"/>
  <c r="J7" i="4"/>
  <c r="I66" i="3"/>
  <c r="M66" i="3"/>
  <c r="N66" i="3"/>
  <c r="J5" i="4"/>
  <c r="H57" i="4"/>
  <c r="G66" i="3"/>
  <c r="K66" i="3"/>
  <c r="F9" i="4"/>
  <c r="H66" i="3"/>
  <c r="L66" i="3"/>
  <c r="F13" i="4"/>
  <c r="F66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93" i="3"/>
  <c r="E66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4" i="3"/>
  <c r="D66" i="3"/>
  <c r="O89" i="3"/>
  <c r="C66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72" i="3"/>
  <c r="O67" i="3"/>
  <c r="O45" i="3"/>
  <c r="O46" i="3"/>
  <c r="N44" i="3"/>
  <c r="M44" i="3"/>
  <c r="L44" i="3"/>
  <c r="J44" i="3"/>
  <c r="H44" i="3"/>
  <c r="G44" i="3"/>
  <c r="F44" i="3"/>
  <c r="E44" i="3"/>
  <c r="D44" i="3"/>
  <c r="C44" i="3"/>
  <c r="O43" i="3"/>
  <c r="O42" i="3"/>
  <c r="N41" i="3"/>
  <c r="M41" i="3"/>
  <c r="L41" i="3"/>
  <c r="J41" i="3"/>
  <c r="I41" i="3"/>
  <c r="H41" i="3"/>
  <c r="G41" i="3"/>
  <c r="F41" i="3"/>
  <c r="E41" i="3"/>
  <c r="D41" i="3"/>
  <c r="C41" i="3"/>
  <c r="N37" i="3"/>
  <c r="N32" i="3" s="1"/>
  <c r="M37" i="3"/>
  <c r="M32" i="3" s="1"/>
  <c r="L37" i="3"/>
  <c r="L32" i="3" s="1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H31" i="3"/>
  <c r="G31" i="3"/>
  <c r="F31" i="3"/>
  <c r="E31" i="3"/>
  <c r="D31" i="3"/>
  <c r="D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66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<sst xmlns="http://schemas.openxmlformats.org/spreadsheetml/2006/main" count="3281" uniqueCount="388">
  <si>
    <t>Miesiąc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</si>
  <si>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</si>
  <si>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</si>
  <si>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</si>
  <si>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</si>
  <si>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</si>
  <si>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</si>
  <si>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</si>
  <si>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</si>
  <si>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</si>
  <si>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</si>
  <si>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</si>
  <si>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</si>
  <si>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</si>
  <si>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</si>
  <si>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</si>
  <si>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</si>
  <si>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</si>
  <si>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</si>
  <si>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</si>
  <si>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</si>
  <si>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</si>
  <si>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</si>
  <si>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</si>
  <si>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</si>
  <si>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</si>
  <si>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</si>
  <si>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</si>
  <si>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</si>
  <si>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</si>
  <si>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</si>
  <si>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</si>
  <si>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</si>
  <si>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</si>
  <si>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</si>
  <si>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</si>
  <si>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</si>
  <si>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</si>
  <si>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</si>
  <si>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</si>
  <si>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</si>
  <si>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</si>
  <si>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</si>
  <si>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</si>
  <si>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</si>
  <si>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</si>
  <si>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</si>
  <si>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</si>
  <si>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</si>
  <si>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</si>
  <si>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</si>
  <si>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</si>
  <si>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</si>
  <si>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</si>
  <si>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</si>
  <si>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</si>
  <si>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</si>
  <si>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</si>
  <si>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</si>
  <si>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</si>
  <si>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</si>
  <si>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</si>
  <si>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</si>
  <si>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</si>
  <si>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</si>
  <si>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</si>
  <si>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</si>
  <si>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</si>
  <si>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</si>
  <si>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</si>
  <si>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</si>
  <si>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</si>
  <si>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</si>
  <si>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</si>
  <si>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</si>
  <si>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</si>
  <si>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</si>
  <si>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</si>
  <si>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</si>
  <si>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</si>
  <si>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</si>
  <si>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</si>
  <si>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</si>
  <si>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</si>
  <si>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</si>
  <si>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</si>
  <si>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</si>
  <si>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</si>
  <si>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</si>
  <si>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</si>
  <si>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</si>
  <si>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</si>
  <si>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</si>
  <si>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</si>
  <si>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</si>
  <si>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</si>
  <si>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</si>
  <si>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</si>
  <si>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</si>
  <si>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</si>
  <si>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</si>
  <si>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</si>
  <si>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</si>
  <si>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</si>
  <si>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</si>
  <si>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</si>
  <si>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</si>
  <si>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</si>
  <si>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</si>
  <si>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</si>
  <si>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</si>
  <si>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</si>
  <si>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</si>
  <si>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</si>
  <si>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</si>
  <si>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</si>
  <si>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</si>
  <si>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</si>
  <si>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</si>
  <si>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</si>
  <si>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</si>
  <si>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</si>
  <si>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</si>
  <si>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</si>
  <si>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</si>
  <si>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</si>
  <si>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</si>
  <si>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</si>
  <si>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</si>
  <si>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</si>
  <si>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</si>
  <si>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</si>
  <si>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</si>
  <si>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</si>
  <si>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</si>
  <si>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</si>
  <si>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</si>
  <si>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</si>
  <si>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</si>
  <si>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</si>
  <si>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</si>
  <si>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</si>
  <si>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</si>
  <si>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</si>
  <si>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</si>
  <si>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</si>
  <si>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</si>
  <si>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</si>
  <si>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</si>
  <si>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</si>
  <si>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</si>
  <si>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</si>
  <si>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</si>
  <si>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</si>
  <si>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</si>
  <si>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</si>
  <si>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</si>
  <si>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</si>
  <si>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</si>
  <si>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</si>
  <si>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</si>
  <si>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</si>
  <si>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</si>
  <si>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</si>
  <si>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</si>
  <si>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</si>
  <si>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</si>
  <si>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</si>
  <si>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</si>
  <si>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</si>
  <si>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</si>
  <si>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</si>
  <si>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</si>
  <si>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</si>
  <si>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</si>
  <si>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</si>
  <si>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</si>
  <si>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</si>
  <si>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</si>
  <si>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</si>
  <si>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</si>
  <si>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</si>
  <si>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</si>
  <si>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</si>
  <si>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</si>
  <si>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</si>
  <si>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</si>
  <si>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</si>
  <si>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</si>
  <si>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</si>
  <si>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</si>
  <si>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</si>
  <si>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</si>
  <si>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</si>
  <si>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</si>
  <si>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</si>
  <si>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</si>
  <si>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</si>
  <si>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</si>
  <si>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</si>
  <si>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</si>
  <si>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</si>
  <si>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</si>
  <si>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</si>
  <si>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</si>
  <si>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</si>
  <si>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</si>
  <si>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</si>
  <si>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</si>
  <si>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</si>
  <si>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</si>
  <si>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</si>
  <si>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</si>
  <si>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</si>
  <si>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</si>
  <si>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</si>
  <si>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</si>
  <si>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</si>
  <si>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</si>
  <si>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</si>
  <si>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</si>
  <si>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</si>
  <si>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</si>
  <si>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</si>
  <si>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</si>
  <si>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</si>
  <si>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</si>
  <si>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</si>
  <si>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</si>
  <si>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</si>
  <si>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</si>
  <si>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</si>
  <si>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</si>
  <si>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</si>
  <si>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</si>
  <si>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</si>
  <si>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</si>
  <si>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</si>
  <si>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</si>
  <si>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</si>
  <si>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</si>
  <si>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</si>
  <si>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</si>
  <si>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</si>
  <si>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</si>
  <si>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</si>
  <si>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</si>
  <si>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</si>
  <si>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</si>
  <si>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</si>
  <si>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</si>
  <si>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</si>
  <si>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</si>
  <si>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</si>
  <si>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</si>
  <si>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</si>
  <si>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</si>
  <si>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</si>
  <si>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</si>
  <si>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</si>
  <si>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</si>
  <si>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</si>
  <si>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</si>
  <si>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</si>
  <si>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</si>
  <si>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</si>
  <si>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</si>
  <si>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</si>
  <si>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</si>
  <si>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</si>
  <si>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</si>
  <si>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</si>
  <si>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</si>
  <si>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</si>
  <si>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</si>
  <si>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</si>
  <si>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</si>
  <si>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</si>
  <si>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</si>
  <si>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</si>
  <si>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</si>
  <si>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</si>
  <si>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</si>
  <si>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</si>
  <si>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</si>
  <si>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</si>
  <si>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</si>
  <si>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</si>
  <si>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</si>
  <si>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</si>
  <si>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</si>
  <si>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</si>
  <si>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</si>
  <si>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</si>
  <si>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</si>
  <si>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</si>
  <si>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</si>
  <si>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</si>
  <si>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</si>
  <si>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</si>
  <si>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</si>
  <si>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</si>
  <si>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</si>
  <si>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</si>
  <si>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</si>
  <si>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</si>
  <si>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</si>
  <si>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</si>
  <si>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</si>
  <si>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</si>
  <si>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</si>
  <si>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</si>
  <si>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</si>
  <si>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</si>
  <si>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</si>
  <si>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</si>
  <si>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</si>
  <si>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</si>
  <si>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</si>
  <si>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</si>
  <si>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</si>
  <si>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</si>
  <si>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</si>
  <si>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</si>
  <si>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</si>
  <si>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</si>
  <si>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</si>
  <si>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</si>
  <si>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</si>
  <si>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</si>
  <si>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</si>
  <si>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</si>
  <si>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</si>
  <si>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</si>
  <si>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</si>
  <si>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</si>
  <si>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</si>
  <si>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</si>
  <si>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</si>
  <si>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</si>
  <si>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</si>
  <si>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</si>
  <si>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</si>
  <si>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</si>
  <si>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</si>
  <si>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</si>
  <si>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</si>
  <si>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</si>
  <si>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</si>
  <si>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</si>
  <si>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</si>
  <si>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</si>
  <si>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</si>
  <si>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</si>
  <si>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</si>
  <si>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</si>
  <si>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</si>
  <si>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</si>
  <si>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</si>
  <si>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</si>
  <si>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</si>
  <si>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</si>
  <si>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</si>
  <si>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</si>
  <si>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</si>
  <si>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</si>
  <si>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</si>
  <si>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</si>
  <si>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</si>
  <si>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</si>
  <si>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</si>
  <si>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</si>
  <si>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</si>
  <si>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I'21</t>
  </si>
  <si>
    <t>II'21</t>
  </si>
  <si>
    <t>III'21</t>
  </si>
  <si>
    <t>IV'21</t>
  </si>
  <si>
    <t>V'21</t>
  </si>
  <si>
    <t>VI'21</t>
  </si>
  <si>
    <t>VII'21</t>
  </si>
  <si>
    <t>VIII'21</t>
  </si>
  <si>
    <t>IX'21</t>
  </si>
  <si>
    <t>X'21</t>
  </si>
  <si>
    <t>XI'21</t>
  </si>
  <si>
    <t>XII'21</t>
  </si>
  <si>
    <t>Liczba osób w szczególnej sytuacji na rynku pracy ogółem</t>
  </si>
  <si>
    <t>Struktura bezrobotnych według gmin na koniec WRZEŚNIA 2021 roku</t>
  </si>
  <si>
    <t>Stopa bezrobocia (obliczana przez GUS  - korekty stopy bezrobocia za okres od 31.12.2020 do 31.08.2021 wynikającej z ustalenia ostatecznej liczby zatrudnionych)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</si>
</sst>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0" fontId="9" fillId="0" borderId="36" applyNumberFormat="0" applyFill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453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2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11" fillId="7" borderId="4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9" xfId="1" applyFont="1" applyFill="1" applyBorder="1" applyAlignment="1">
      <alignment horizontal="center" vertical="center"/>
    </xf>
    <xf numFmtId="0" fontId="9" fillId="7" borderId="69" xfId="1" applyFill="1" applyBorder="1" applyAlignment="1">
      <alignment vertical="center"/>
    </xf>
    <xf numFmtId="0" fontId="9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4" xfId="1" applyFill="1" applyBorder="1" applyAlignment="1">
      <alignment vertical="center"/>
    </xf>
    <xf numFmtId="0" fontId="9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7" xfId="1" applyFill="1" applyBorder="1" applyAlignment="1">
      <alignment vertical="center"/>
    </xf>
    <xf numFmtId="0" fontId="9" fillId="7" borderId="78" xfId="1" applyFill="1" applyBorder="1" applyAlignment="1">
      <alignment horizontal="center" vertical="center"/>
    </xf>
    <xf numFmtId="0" fontId="9" fillId="7" borderId="79" xfId="1" applyFill="1" applyBorder="1" applyAlignment="1">
      <alignment horizontal="center" vertical="center"/>
    </xf>
    <xf numFmtId="0" fontId="4" fillId="0" borderId="9" xfId="0" applyFont="1" applyBorder="1"/>
    <xf numFmtId="0" fontId="4" fillId="8" borderId="81" xfId="0" applyFont="1" applyFill="1" applyBorder="1"/>
    <xf numFmtId="0" fontId="9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9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1" xfId="0" applyFont="1" applyFill="1" applyBorder="1"/>
    <xf numFmtId="0" fontId="12" fillId="7" borderId="51" xfId="0" applyFont="1" applyFill="1" applyBorder="1"/>
    <xf numFmtId="0" fontId="9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0" fontId="11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3" fillId="7" borderId="78" xfId="1" applyFont="1" applyFill="1" applyBorder="1" applyAlignment="1">
      <alignment horizontal="center" vertical="center" wrapText="1"/>
    </xf>
    <xf numFmtId="0" fontId="14" fillId="7" borderId="78" xfId="1" applyFont="1" applyFill="1" applyBorder="1" applyAlignment="1">
      <alignment horizontal="center" vertical="center" wrapText="1"/>
    </xf>
    <xf numFmtId="0" fontId="13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0" fontId="6" fillId="0" borderId="104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5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0" fontId="12" fillId="0" borderId="0" xfId="0" applyFont="1"/>
    <xf numFmtId="0" fontId="13" fillId="0" borderId="0" xfId="2" applyFont="1" applyFill="1"/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1" fillId="7" borderId="22" xfId="0" applyNumberFormat="1" applyFont="1" applyFill="1" applyBorder="1"/>
    <xf numFmtId="1" fontId="4" fillId="0" borderId="94" xfId="0" applyNumberFormat="1" applyFont="1" applyBorder="1"/>
    <xf numFmtId="1" fontId="11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164" fontId="0" fillId="0" borderId="0" xfId="0" applyNumberFormat="1"/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3" applyNumberFormat="1" applyFont="1" applyBorder="1"/>
    <xf numFmtId="164" fontId="8" fillId="10" borderId="30" xfId="3" applyNumberFormat="1" applyFont="1" applyFill="1" applyBorder="1"/>
    <xf numFmtId="164" fontId="8" fillId="0" borderId="96" xfId="3" applyNumberFormat="1" applyFont="1" applyBorder="1"/>
    <xf numFmtId="164" fontId="8" fillId="10" borderId="70" xfId="3" applyNumberFormat="1" applyFont="1" applyFill="1" applyBorder="1"/>
    <xf numFmtId="0" fontId="7" fillId="8" borderId="111" xfId="0" applyFont="1" applyFill="1" applyBorder="1"/>
    <xf numFmtId="1" fontId="18" fillId="0" borderId="5" xfId="0" applyNumberFormat="1" applyFont="1" applyBorder="1"/>
    <xf numFmtId="0" fontId="18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9" fillId="6" borderId="4" xfId="0" applyFont="1" applyFill="1" applyBorder="1"/>
    <xf numFmtId="0" fontId="19" fillId="0" borderId="95" xfId="0" applyFont="1" applyBorder="1"/>
    <xf numFmtId="0" fontId="19" fillId="0" borderId="15" xfId="0" applyFont="1" applyBorder="1"/>
    <xf numFmtId="0" fontId="9" fillId="7" borderId="10" xfId="0" applyFont="1" applyFill="1" applyBorder="1"/>
    <xf numFmtId="0" fontId="19" fillId="0" borderId="18" xfId="0" applyFont="1" applyBorder="1"/>
    <xf numFmtId="0" fontId="9" fillId="9" borderId="4" xfId="0" applyFont="1" applyFill="1" applyBorder="1"/>
    <xf numFmtId="0" fontId="19" fillId="0" borderId="2" xfId="0" applyFont="1" applyBorder="1"/>
    <xf numFmtId="0" fontId="19" fillId="0" borderId="1" xfId="0" applyFont="1" applyBorder="1"/>
    <xf numFmtId="0" fontId="20" fillId="0" borderId="60" xfId="0" applyFont="1" applyBorder="1"/>
    <xf numFmtId="0" fontId="20" fillId="0" borderId="64" xfId="0" applyFont="1" applyBorder="1"/>
    <xf numFmtId="0" fontId="20" fillId="0" borderId="58" xfId="0" applyFont="1" applyBorder="1"/>
    <xf numFmtId="0" fontId="20" fillId="0" borderId="95" xfId="0" applyFont="1" applyBorder="1"/>
    <xf numFmtId="0" fontId="20" fillId="0" borderId="84" xfId="0" applyFont="1" applyBorder="1"/>
    <xf numFmtId="1" fontId="20" fillId="0" borderId="95" xfId="0" applyNumberFormat="1" applyFont="1" applyBorder="1"/>
    <xf numFmtId="1" fontId="21" fillId="7" borderId="80" xfId="0" applyNumberFormat="1" applyFont="1" applyFill="1" applyBorder="1"/>
    <xf numFmtId="0" fontId="6" fillId="0" borderId="100" xfId="0" applyFont="1" applyBorder="1"/>
    <xf numFmtId="0" fontId="11" fillId="7" borderId="45" xfId="0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0" fontId="20" fillId="0" borderId="12" xfId="0" applyFont="1" applyBorder="1"/>
    <xf numFmtId="0" fontId="20" fillId="0" borderId="1" xfId="0" applyFont="1" applyBorder="1"/>
    <xf numFmtId="0" fontId="20" fillId="0" borderId="18" xfId="0" applyFont="1" applyBorder="1"/>
    <xf numFmtId="0" fontId="22" fillId="9" borderId="4" xfId="0" applyFont="1" applyFill="1" applyBorder="1"/>
    <xf numFmtId="0" fontId="20" fillId="0" borderId="14" xfId="0" applyFont="1" applyBorder="1"/>
    <xf numFmtId="0" fontId="4" fillId="0" borderId="2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3" fillId="0" borderId="1" xfId="0" applyFont="1" applyBorder="1"/>
    <xf numFmtId="0" fontId="4" fillId="0" borderId="113" xfId="0" applyFont="1" applyFill="1" applyBorder="1"/>
    <xf numFmtId="0" fontId="23" fillId="0" borderId="2" xfId="0" applyFont="1" applyBorder="1"/>
    <xf numFmtId="0" fontId="19" fillId="0" borderId="55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21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164" fontId="8" fillId="0" borderId="84" xfId="0" applyNumberFormat="1" applyFont="1" applyBorder="1"/>
    <xf numFmtId="0" fontId="20" fillId="0" borderId="2" xfId="0" applyFont="1" applyBorder="1"/>
    <xf numFmtId="0" fontId="20" fillId="0" borderId="14" xfId="0" applyFont="1" applyBorder="1" applyAlignment="1"/>
    <xf numFmtId="0" fontId="24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20" fillId="0" borderId="2" xfId="0" applyFont="1" applyBorder="1" applyAlignment="1"/>
    <xf numFmtId="0" fontId="6" fillId="0" borderId="113" xfId="0" applyFont="1" applyFill="1" applyBorder="1"/>
    <xf numFmtId="165" fontId="6" fillId="0" borderId="1" xfId="0" applyNumberFormat="1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9" fillId="0" borderId="93" xfId="0" applyFont="1" applyBorder="1"/>
    <xf numFmtId="0" fontId="19" fillId="0" borderId="25" xfId="0" applyFont="1" applyBorder="1"/>
    <xf numFmtId="0" fontId="19" fillId="0" borderId="67" xfId="0" applyFont="1" applyBorder="1"/>
    <xf numFmtId="0" fontId="20" fillId="0" borderId="93" xfId="0" applyFont="1" applyBorder="1"/>
    <xf numFmtId="1" fontId="24" fillId="0" borderId="10" xfId="0" applyNumberFormat="1" applyFont="1" applyBorder="1"/>
    <xf numFmtId="0" fontId="24" fillId="0" borderId="10" xfId="0" applyFont="1" applyBorder="1"/>
    <xf numFmtId="1" fontId="20" fillId="0" borderId="93" xfId="0" applyNumberFormat="1" applyFont="1" applyBorder="1"/>
    <xf numFmtId="0" fontId="20" fillId="0" borderId="85" xfId="0" applyFont="1" applyBorder="1"/>
    <xf numFmtId="0" fontId="20" fillId="0" borderId="61" xfId="0" applyFont="1" applyBorder="1"/>
    <xf numFmtId="0" fontId="19" fillId="0" borderId="42" xfId="0" applyFont="1" applyBorder="1"/>
    <xf numFmtId="0" fontId="19" fillId="0" borderId="56" xfId="0" applyFont="1" applyBorder="1"/>
    <xf numFmtId="0" fontId="20" fillId="0" borderId="65" xfId="0" applyFont="1" applyBorder="1"/>
    <xf numFmtId="0" fontId="20" fillId="0" borderId="66" xfId="0" applyFont="1" applyBorder="1"/>
    <xf numFmtId="0" fontId="19" fillId="0" borderId="43" xfId="0" applyFont="1" applyBorder="1"/>
    <xf numFmtId="0" fontId="4" fillId="0" borderId="114" xfId="0" applyFont="1" applyFill="1" applyBorder="1"/>
    <xf numFmtId="0" fontId="20" fillId="0" borderId="43" xfId="0" applyFont="1" applyBorder="1"/>
    <xf numFmtId="0" fontId="7" fillId="8" borderId="72" xfId="0" applyFont="1" applyFill="1" applyBorder="1"/>
    <xf numFmtId="0" fontId="7" fillId="8" borderId="16" xfId="0" applyFont="1" applyFill="1" applyBorder="1"/>
    <xf numFmtId="164" fontId="25" fillId="0" borderId="2" xfId="0" applyNumberFormat="1" applyFont="1" applyBorder="1"/>
    <xf numFmtId="164" fontId="25" fillId="0" borderId="9" xfId="0" applyNumberFormat="1" applyFont="1" applyBorder="1"/>
    <xf numFmtId="164" fontId="25" fillId="0" borderId="98" xfId="0" applyNumberFormat="1" applyFont="1" applyBorder="1"/>
    <xf numFmtId="164" fontId="25" fillId="0" borderId="99" xfId="0" applyNumberFormat="1" applyFont="1" applyBorder="1"/>
    <xf numFmtId="0" fontId="26" fillId="0" borderId="95" xfId="0" applyFont="1" applyBorder="1"/>
    <xf numFmtId="0" fontId="26" fillId="0" borderId="15" xfId="0" applyFont="1" applyBorder="1"/>
    <xf numFmtId="0" fontId="26" fillId="0" borderId="25" xfId="0" applyFont="1" applyBorder="1"/>
    <xf numFmtId="0" fontId="26" fillId="0" borderId="18" xfId="0" applyFont="1" applyBorder="1"/>
    <xf numFmtId="164" fontId="25" fillId="0" borderId="84" xfId="0" applyNumberFormat="1" applyFont="1" applyBorder="1"/>
    <xf numFmtId="164" fontId="25" fillId="0" borderId="85" xfId="0" applyNumberFormat="1" applyFont="1" applyBorder="1"/>
    <xf numFmtId="0" fontId="26" fillId="0" borderId="24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104" xfId="0" applyFont="1" applyBorder="1"/>
    <xf numFmtId="0" fontId="27" fillId="0" borderId="104" xfId="0" applyFont="1" applyBorder="1"/>
    <xf numFmtId="0" fontId="26" fillId="0" borderId="105" xfId="0" applyFont="1" applyBorder="1"/>
    <xf numFmtId="0" fontId="26" fillId="0" borderId="93" xfId="0" applyFont="1" applyBorder="1"/>
    <xf numFmtId="164" fontId="25" fillId="0" borderId="12" xfId="0" applyNumberFormat="1" applyFont="1" applyBorder="1"/>
    <xf numFmtId="0" fontId="26" fillId="0" borderId="67" xfId="0" applyFont="1" applyBorder="1"/>
    <xf numFmtId="164" fontId="25" fillId="0" borderId="97" xfId="0" applyNumberFormat="1" applyFont="1" applyBorder="1"/>
    <xf numFmtId="164" fontId="25" fillId="0" borderId="12" xfId="3" applyNumberFormat="1" applyFont="1" applyBorder="1"/>
    <xf numFmtId="164" fontId="25" fillId="0" borderId="9" xfId="3" applyNumberFormat="1" applyFont="1" applyBorder="1"/>
    <xf numFmtId="164" fontId="25" fillId="0" borderId="97" xfId="3" applyNumberFormat="1" applyFont="1" applyBorder="1"/>
    <xf numFmtId="164" fontId="25" fillId="0" borderId="99" xfId="3" applyNumberFormat="1" applyFont="1" applyBorder="1"/>
    <xf numFmtId="164" fontId="25" fillId="0" borderId="30" xfId="0" applyNumberFormat="1" applyFont="1" applyBorder="1"/>
    <xf numFmtId="0" fontId="28" fillId="0" borderId="15" xfId="0" applyFont="1" applyBorder="1"/>
    <xf numFmtId="0" fontId="28" fillId="0" borderId="25" xfId="0" applyFont="1" applyBorder="1"/>
    <xf numFmtId="164" fontId="25" fillId="0" borderId="70" xfId="0" applyNumberFormat="1" applyFont="1" applyBorder="1"/>
    <xf numFmtId="1" fontId="29" fillId="7" borderId="22" xfId="0" applyNumberFormat="1" applyFont="1" applyFill="1" applyBorder="1"/>
    <xf numFmtId="1" fontId="29" fillId="7" borderId="29" xfId="0" applyNumberFormat="1" applyFont="1" applyFill="1" applyBorder="1"/>
    <xf numFmtId="164" fontId="30" fillId="7" borderId="47" xfId="0" applyNumberFormat="1" applyFont="1" applyFill="1" applyBorder="1"/>
    <xf numFmtId="164" fontId="25" fillId="0" borderId="19" xfId="0" applyNumberFormat="1" applyFont="1" applyBorder="1"/>
    <xf numFmtId="164" fontId="25" fillId="0" borderId="83" xfId="0" applyNumberFormat="1" applyFont="1" applyBorder="1"/>
    <xf numFmtId="164" fontId="25" fillId="0" borderId="110" xfId="0" applyNumberFormat="1" applyFont="1" applyBorder="1"/>
    <xf numFmtId="0" fontId="26" fillId="0" borderId="84" xfId="0" applyFont="1" applyBorder="1"/>
    <xf numFmtId="0" fontId="26" fillId="0" borderId="85" xfId="0" applyFont="1" applyBorder="1"/>
    <xf numFmtId="1" fontId="26" fillId="0" borderId="15" xfId="0" applyNumberFormat="1" applyFont="1" applyBorder="1"/>
    <xf numFmtId="164" fontId="31" fillId="0" borderId="2" xfId="0" applyNumberFormat="1" applyFont="1" applyBorder="1"/>
    <xf numFmtId="164" fontId="31" fillId="0" borderId="98" xfId="0" applyNumberFormat="1" applyFont="1" applyBorder="1"/>
    <xf numFmtId="164" fontId="31" fillId="0" borderId="84" xfId="0" applyNumberFormat="1" applyFont="1" applyBorder="1"/>
    <xf numFmtId="0" fontId="19" fillId="0" borderId="24" xfId="0" applyFont="1" applyBorder="1" applyAlignment="1">
      <alignment vertical="center"/>
    </xf>
    <xf numFmtId="0" fontId="19" fillId="0" borderId="104" xfId="0" applyFont="1" applyBorder="1"/>
    <xf numFmtId="0" fontId="19" fillId="0" borderId="15" xfId="0" applyFont="1" applyBorder="1" applyAlignment="1"/>
    <xf numFmtId="164" fontId="31" fillId="0" borderId="12" xfId="0" applyNumberFormat="1" applyFont="1" applyBorder="1"/>
    <xf numFmtId="164" fontId="31" fillId="0" borderId="97" xfId="0" applyNumberFormat="1" applyFont="1" applyBorder="1"/>
    <xf numFmtId="164" fontId="31" fillId="0" borderId="12" xfId="3" applyNumberFormat="1" applyFont="1" applyBorder="1"/>
    <xf numFmtId="164" fontId="31" fillId="0" borderId="97" xfId="3" applyNumberFormat="1" applyFont="1" applyBorder="1"/>
    <xf numFmtId="1" fontId="21" fillId="7" borderId="22" xfId="0" applyNumberFormat="1" applyFont="1" applyFill="1" applyBorder="1"/>
    <xf numFmtId="0" fontId="20" fillId="0" borderId="15" xfId="0" applyFont="1" applyBorder="1"/>
    <xf numFmtId="1" fontId="24" fillId="0" borderId="5" xfId="0" applyNumberFormat="1" applyFont="1" applyBorder="1"/>
    <xf numFmtId="164" fontId="31" fillId="7" borderId="47" xfId="0" applyNumberFormat="1" applyFont="1" applyFill="1" applyBorder="1"/>
    <xf numFmtId="0" fontId="5" fillId="8" borderId="66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164" fontId="31" fillId="0" borderId="19" xfId="0" applyNumberFormat="1" applyFont="1" applyBorder="1"/>
    <xf numFmtId="164" fontId="31" fillId="0" borderId="83" xfId="0" applyNumberFormat="1" applyFont="1" applyBorder="1"/>
    <xf numFmtId="0" fontId="19" fillId="0" borderId="84" xfId="0" applyFont="1" applyBorder="1"/>
    <xf numFmtId="164" fontId="8" fillId="0" borderId="97" xfId="3" applyNumberFormat="1" applyFont="1" applyBorder="1"/>
    <xf numFmtId="1" fontId="4" fillId="0" borderId="95" xfId="0" applyNumberFormat="1" applyFont="1" applyBorder="1"/>
    <xf numFmtId="0" fontId="6" fillId="0" borderId="15" xfId="0" applyNumberFormat="1" applyFont="1" applyBorder="1"/>
    <xf numFmtId="164" fontId="8" fillId="0" borderId="70" xfId="0" applyNumberFormat="1" applyFont="1" applyBorder="1"/>
    <xf numFmtId="1" fontId="0" fillId="0" borderId="5" xfId="0" applyNumberFormat="1" applyFont="1" applyBorder="1"/>
    <xf numFmtId="0" fontId="0" fillId="0" borderId="0" xfId="0" applyFont="1"/>
    <xf numFmtId="0" fontId="6" fillId="0" borderId="15" xfId="0" applyFont="1" applyFill="1" applyBorder="1"/>
    <xf numFmtId="0" fontId="0" fillId="0" borderId="115" xfId="0" applyBorder="1" applyAlignment="1">
      <alignment horizontal="center" vertical="center"/>
    </xf>
  </cellXfs>
  <cellStyles count="4">
    <cellStyle name="Nagłówek 1" xfId="1" builtinId="16" customBuiltin="1"/>
    <cellStyle name="Normalny" xfId="0" builtinId="0"/>
    <cellStyle name="Normalny_STAN_STR" xfId="2" xr:uid="{00000000-0005-0000-0000-000002000000}"/>
    <cellStyle name="Procentowy" xfId="3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topLeftCell="B1" zoomScale="90" zoomScaleNormal="100" zoomScaleSheetLayoutView="90" workbookViewId="0">
      <selection activeCell="G3" sqref="G3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7" customFormat="1" ht="20.100000000000001" customHeight="1" thickBot="1" x14ac:dyDescent="0.3">
      <c r="A1" s="18"/>
      <c r="B1" s="452" t="s">
        <v>387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50.25" thickBot="1" x14ac:dyDescent="0.3">
      <c r="A2" s="2" t="s">
        <v>7</v>
      </c>
      <c r="B2" s="59" t="s">
        <v>0</v>
      </c>
      <c r="C2" s="60" t="s">
        <v>1</v>
      </c>
      <c r="D2" s="60" t="s">
        <v>373</v>
      </c>
      <c r="E2" s="60" t="s">
        <v>374</v>
      </c>
      <c r="F2" s="60" t="s">
        <v>375</v>
      </c>
      <c r="G2" s="60" t="s">
        <v>376</v>
      </c>
      <c r="H2" s="60" t="s">
        <v>377</v>
      </c>
      <c r="I2" s="60" t="s">
        <v>378</v>
      </c>
      <c r="J2" s="60" t="s">
        <v>379</v>
      </c>
      <c r="K2" s="60" t="s">
        <v>380</v>
      </c>
      <c r="L2" s="60" t="s">
        <v>381</v>
      </c>
      <c r="M2" s="60" t="s">
        <v>382</v>
      </c>
      <c r="N2" s="60" t="s">
        <v>383</v>
      </c>
      <c r="O2" s="60" t="s">
        <v>384</v>
      </c>
    </row>
    <row r="3" spans="1:15" x14ac:dyDescent="0.25">
      <c r="A3" s="12" t="s">
        <v>8</v>
      </c>
      <c r="B3" s="33" t="s">
        <v>2</v>
      </c>
      <c r="C3" s="39">
        <v>4.0999999999999996</v>
      </c>
      <c r="D3" s="10">
        <v>4.3</v>
      </c>
      <c r="E3" s="3">
        <v>4.4000000000000004</v>
      </c>
      <c r="F3" s="369">
        <v>4.3</v>
      </c>
      <c r="G3" s="3">
        <v>4.3</v>
      </c>
      <c r="H3" s="3">
        <v>4.2</v>
      </c>
      <c r="I3" s="369">
        <v>4</v>
      </c>
      <c r="J3" s="369">
        <v>4</v>
      </c>
      <c r="K3" s="369">
        <v>4</v>
      </c>
      <c r="L3" s="369">
        <v>3.9</v>
      </c>
      <c r="M3" s="3"/>
      <c r="N3" s="3"/>
      <c r="O3" s="22"/>
    </row>
    <row r="4" spans="1:15" x14ac:dyDescent="0.25">
      <c r="A4" s="12" t="s">
        <v>9</v>
      </c>
      <c r="B4" s="34" t="s">
        <v>3</v>
      </c>
      <c r="C4" s="40">
        <v>5.3</v>
      </c>
      <c r="D4" s="11">
        <v>5.6</v>
      </c>
      <c r="E4" s="4">
        <v>5.6</v>
      </c>
      <c r="F4" s="4">
        <v>5.5</v>
      </c>
      <c r="G4" s="4">
        <v>5.4</v>
      </c>
      <c r="H4" s="368">
        <v>5.2</v>
      </c>
      <c r="I4" s="368">
        <v>5</v>
      </c>
      <c r="J4" s="368">
        <v>4.9000000000000004</v>
      </c>
      <c r="K4" s="4">
        <v>4.9000000000000004</v>
      </c>
      <c r="L4" s="4">
        <v>4.8</v>
      </c>
      <c r="M4" s="4"/>
      <c r="N4" s="4"/>
      <c r="O4" s="23"/>
    </row>
    <row r="5" spans="1:15" ht="15.75" thickBot="1" x14ac:dyDescent="0.3">
      <c r="A5" s="12" t="s">
        <v>10</v>
      </c>
      <c r="B5" s="35" t="s">
        <v>4</v>
      </c>
      <c r="C5" s="41">
        <v>6.3</v>
      </c>
      <c r="D5" s="38">
        <v>6.5</v>
      </c>
      <c r="E5" s="13">
        <v>6.6</v>
      </c>
      <c r="F5" s="13">
        <v>6.4</v>
      </c>
      <c r="G5" s="13">
        <v>6.3</v>
      </c>
      <c r="H5" s="349">
        <v>6.1</v>
      </c>
      <c r="I5" s="349">
        <v>6</v>
      </c>
      <c r="J5" s="13">
        <v>5.9</v>
      </c>
      <c r="K5" s="13">
        <v>5.8</v>
      </c>
      <c r="L5" s="13">
        <v>5.6</v>
      </c>
      <c r="M5" s="13"/>
      <c r="N5" s="13"/>
      <c r="O5" s="36"/>
    </row>
    <row r="6" spans="1:15" s="17" customFormat="1" ht="20.100000000000001" customHeight="1" thickBot="1" x14ac:dyDescent="0.3">
      <c r="A6" s="19" t="s">
        <v>5</v>
      </c>
      <c r="O6" s="37"/>
    </row>
    <row r="7" spans="1:15" ht="15.75" thickBot="1" x14ac:dyDescent="0.3">
      <c r="A7" s="12" t="s">
        <v>11</v>
      </c>
      <c r="B7" s="5" t="s">
        <v>6</v>
      </c>
      <c r="C7" s="6">
        <v>1725</v>
      </c>
      <c r="D7" s="6">
        <v>1809</v>
      </c>
      <c r="E7" s="313">
        <v>1829</v>
      </c>
      <c r="F7" s="313">
        <v>1815</v>
      </c>
      <c r="G7" s="6">
        <v>1797</v>
      </c>
      <c r="H7" s="313">
        <v>1735</v>
      </c>
      <c r="I7" s="313">
        <v>1682</v>
      </c>
      <c r="J7" s="6">
        <v>1668</v>
      </c>
      <c r="K7" s="6">
        <v>1678</v>
      </c>
      <c r="L7" s="6">
        <v>1622</v>
      </c>
      <c r="M7" s="313"/>
      <c r="N7" s="313"/>
      <c r="O7" s="370"/>
    </row>
    <row r="8" spans="1:15" x14ac:dyDescent="0.25">
      <c r="A8" s="12" t="s">
        <v>12</v>
      </c>
      <c r="B8" s="197" t="s">
        <v>42</v>
      </c>
      <c r="C8" s="199">
        <v>1555</v>
      </c>
      <c r="D8" s="200">
        <v>1636</v>
      </c>
      <c r="E8" s="314">
        <v>1653</v>
      </c>
      <c r="F8" s="314">
        <v>1637</v>
      </c>
      <c r="G8" s="200">
        <v>1630</v>
      </c>
      <c r="H8" s="314">
        <v>1575</v>
      </c>
      <c r="I8" s="314">
        <v>1522</v>
      </c>
      <c r="J8" s="200">
        <v>1508</v>
      </c>
      <c r="K8" s="200">
        <v>1512</v>
      </c>
      <c r="L8" s="200">
        <v>1455</v>
      </c>
      <c r="M8" s="314"/>
      <c r="N8" s="314"/>
      <c r="O8" s="371"/>
    </row>
    <row r="9" spans="1:15" ht="15" customHeight="1" x14ac:dyDescent="0.25">
      <c r="A9" s="12" t="s">
        <v>13</v>
      </c>
      <c r="B9" s="196" t="s">
        <v>16</v>
      </c>
      <c r="C9" s="198">
        <f>C8/$C$7</f>
        <v>0.90144927536231889</v>
      </c>
      <c r="D9" s="236">
        <f>D8/$D$7</f>
        <v>0.90436705362078496</v>
      </c>
      <c r="E9" s="425">
        <f>E8/$E$7</f>
        <v>0.90377255330781847</v>
      </c>
      <c r="F9" s="425">
        <f>F8/$F$7</f>
        <v>0.90192837465564735</v>
      </c>
      <c r="G9" s="236">
        <f>G8/$G$7</f>
        <v>0.90706733444629939</v>
      </c>
      <c r="H9" s="425">
        <f>H8/$H$7</f>
        <v>0.90778097982708938</v>
      </c>
      <c r="I9" s="425">
        <f>I8/$I$7</f>
        <v>0.90487514863258023</v>
      </c>
      <c r="J9" s="236">
        <f>J8/$J$7</f>
        <v>0.90407673860911275</v>
      </c>
      <c r="K9" s="236">
        <f>K8/$K$7</f>
        <v>0.901072705601907</v>
      </c>
      <c r="L9" s="236">
        <f>L8/$L$7</f>
        <v>0.89704069050554869</v>
      </c>
      <c r="M9" s="389" t="e">
        <f>M8/$M$7</f>
        <v>#DIV/0!</v>
      </c>
      <c r="N9" s="389" t="e">
        <f>N8/$N$7</f>
        <v>#DIV/0!</v>
      </c>
      <c r="O9" s="390" t="e">
        <f>O8/$O$7</f>
        <v>#DIV/0!</v>
      </c>
    </row>
    <row r="10" spans="1:15" x14ac:dyDescent="0.25">
      <c r="A10" s="12" t="s">
        <v>14</v>
      </c>
      <c r="B10" s="201" t="s">
        <v>15</v>
      </c>
      <c r="C10" s="276">
        <v>90</v>
      </c>
      <c r="D10" s="44">
        <v>95</v>
      </c>
      <c r="E10" s="315">
        <v>93</v>
      </c>
      <c r="F10" s="315">
        <v>92</v>
      </c>
      <c r="G10" s="44">
        <v>88</v>
      </c>
      <c r="H10" s="315">
        <v>86</v>
      </c>
      <c r="I10" s="315">
        <v>90</v>
      </c>
      <c r="J10" s="44">
        <v>89</v>
      </c>
      <c r="K10" s="44">
        <v>87</v>
      </c>
      <c r="L10" s="44">
        <v>75</v>
      </c>
      <c r="M10" s="315"/>
      <c r="N10" s="315"/>
      <c r="O10" s="372"/>
    </row>
    <row r="11" spans="1:15" ht="15" customHeight="1" x14ac:dyDescent="0.25">
      <c r="A11" s="12" t="s">
        <v>19</v>
      </c>
      <c r="B11" s="196" t="s">
        <v>16</v>
      </c>
      <c r="C11" s="198">
        <f>C10/$C$7</f>
        <v>5.2173913043478258E-2</v>
      </c>
      <c r="D11" s="236">
        <f>D10/$D$7</f>
        <v>5.2515201768933109E-2</v>
      </c>
      <c r="E11" s="425">
        <f>E10/$E$7</f>
        <v>5.0847457627118647E-2</v>
      </c>
      <c r="F11" s="425">
        <f>F10/$F$7</f>
        <v>5.0688705234159782E-2</v>
      </c>
      <c r="G11" s="236">
        <f>G10/$G$7</f>
        <v>4.8970506399554817E-2</v>
      </c>
      <c r="H11" s="425">
        <f>H10/$H$7</f>
        <v>4.9567723342939483E-2</v>
      </c>
      <c r="I11" s="425">
        <f>I10/$I$7</f>
        <v>5.3507728894173601E-2</v>
      </c>
      <c r="J11" s="236">
        <f>J10/$J$7</f>
        <v>5.3357314148681056E-2</v>
      </c>
      <c r="K11" s="236">
        <f>K10/$K$7</f>
        <v>5.1847437425506557E-2</v>
      </c>
      <c r="L11" s="236">
        <f>L10/$L$7</f>
        <v>4.6239210850801481E-2</v>
      </c>
      <c r="M11" s="389" t="e">
        <f>M10/$M$7</f>
        <v>#DIV/0!</v>
      </c>
      <c r="N11" s="389" t="e">
        <f>N10/$N$7</f>
        <v>#DIV/0!</v>
      </c>
      <c r="O11" s="390" t="e">
        <f>O10/$O$7</f>
        <v>#DIV/0!</v>
      </c>
    </row>
    <row r="12" spans="1:15" x14ac:dyDescent="0.25">
      <c r="A12" s="12" t="s">
        <v>20</v>
      </c>
      <c r="B12" s="201" t="s">
        <v>17</v>
      </c>
      <c r="C12" s="276">
        <v>290</v>
      </c>
      <c r="D12" s="44">
        <v>338</v>
      </c>
      <c r="E12" s="315">
        <v>301</v>
      </c>
      <c r="F12" s="315">
        <v>281</v>
      </c>
      <c r="G12" s="44">
        <v>273</v>
      </c>
      <c r="H12" s="315">
        <v>241</v>
      </c>
      <c r="I12" s="315">
        <v>249</v>
      </c>
      <c r="J12" s="44">
        <v>228</v>
      </c>
      <c r="K12" s="44">
        <v>224</v>
      </c>
      <c r="L12" s="44">
        <v>198</v>
      </c>
      <c r="M12" s="315"/>
      <c r="N12" s="315"/>
      <c r="O12" s="372"/>
    </row>
    <row r="13" spans="1:15" ht="15" customHeight="1" x14ac:dyDescent="0.25">
      <c r="A13" s="12" t="s">
        <v>21</v>
      </c>
      <c r="B13" s="196" t="s">
        <v>16</v>
      </c>
      <c r="C13" s="198">
        <f>C12/$C$7</f>
        <v>0.1681159420289855</v>
      </c>
      <c r="D13" s="236">
        <f>D12/$D$7</f>
        <v>0.18684355997788835</v>
      </c>
      <c r="E13" s="425">
        <f>E12/$E$7</f>
        <v>0.16457080371787863</v>
      </c>
      <c r="F13" s="425">
        <f>F12/$F$7</f>
        <v>0.15482093663911844</v>
      </c>
      <c r="G13" s="236">
        <f>G12/$G$7</f>
        <v>0.15191986644407346</v>
      </c>
      <c r="H13" s="425">
        <f>H12/$H$7</f>
        <v>0.13890489913544668</v>
      </c>
      <c r="I13" s="425">
        <f>I12/$I$7</f>
        <v>0.14803804994054698</v>
      </c>
      <c r="J13" s="236">
        <f>J12/$J$7</f>
        <v>0.1366906474820144</v>
      </c>
      <c r="K13" s="236">
        <f>K12/$K$7</f>
        <v>0.13349225268176401</v>
      </c>
      <c r="L13" s="236">
        <f>L12/$L$7</f>
        <v>0.1220715166461159</v>
      </c>
      <c r="M13" s="389" t="e">
        <f>M12/$M$7</f>
        <v>#DIV/0!</v>
      </c>
      <c r="N13" s="389" t="e">
        <f>N12/$N$7</f>
        <v>#DIV/0!</v>
      </c>
      <c r="O13" s="390" t="e">
        <f>O12/$O$7</f>
        <v>#DIV/0!</v>
      </c>
    </row>
    <row r="14" spans="1:15" x14ac:dyDescent="0.25">
      <c r="A14" s="12" t="s">
        <v>22</v>
      </c>
      <c r="B14" s="201" t="s">
        <v>18</v>
      </c>
      <c r="C14" s="276">
        <v>967</v>
      </c>
      <c r="D14" s="44">
        <v>1000</v>
      </c>
      <c r="E14" s="315">
        <v>1007</v>
      </c>
      <c r="F14" s="315">
        <v>988</v>
      </c>
      <c r="G14" s="44">
        <v>974</v>
      </c>
      <c r="H14" s="315">
        <v>934</v>
      </c>
      <c r="I14" s="315">
        <v>917</v>
      </c>
      <c r="J14" s="44">
        <v>925</v>
      </c>
      <c r="K14" s="44">
        <v>942</v>
      </c>
      <c r="L14" s="44">
        <v>897</v>
      </c>
      <c r="M14" s="315"/>
      <c r="N14" s="315"/>
      <c r="O14" s="372"/>
    </row>
    <row r="15" spans="1:15" ht="15" customHeight="1" x14ac:dyDescent="0.25">
      <c r="A15" s="12" t="s">
        <v>23</v>
      </c>
      <c r="B15" s="196" t="s">
        <v>16</v>
      </c>
      <c r="C15" s="198">
        <f>C14/$C$7</f>
        <v>0.56057971014492758</v>
      </c>
      <c r="D15" s="236">
        <f>D14/$D$7</f>
        <v>0.55279159756771701</v>
      </c>
      <c r="E15" s="425">
        <f>E14/$E$7</f>
        <v>0.55057408419901588</v>
      </c>
      <c r="F15" s="425">
        <f>F14/$F$7</f>
        <v>0.5443526170798898</v>
      </c>
      <c r="G15" s="236">
        <f>G14/$G$7</f>
        <v>0.54201446855870894</v>
      </c>
      <c r="H15" s="425">
        <f>H14/$H$7</f>
        <v>0.538328530259366</v>
      </c>
      <c r="I15" s="425">
        <f>I14/$I$7</f>
        <v>0.54518430439952437</v>
      </c>
      <c r="J15" s="236">
        <f>J14/$J$7</f>
        <v>0.55455635491606714</v>
      </c>
      <c r="K15" s="236">
        <f>K14/$K$7</f>
        <v>0.56138259833134685</v>
      </c>
      <c r="L15" s="236">
        <f>L14/$L$7</f>
        <v>0.55302096177558568</v>
      </c>
      <c r="M15" s="389" t="e">
        <f>M14/$M$7</f>
        <v>#DIV/0!</v>
      </c>
      <c r="N15" s="389" t="e">
        <f>N14/$N$7</f>
        <v>#DIV/0!</v>
      </c>
      <c r="O15" s="390" t="e">
        <f>O14/$O$7</f>
        <v>#DIV/0!</v>
      </c>
    </row>
    <row r="16" spans="1:15" ht="15" customHeight="1" x14ac:dyDescent="0.25">
      <c r="A16" s="12" t="s">
        <v>24</v>
      </c>
      <c r="B16" s="201" t="s">
        <v>43</v>
      </c>
      <c r="C16" s="276">
        <v>1144</v>
      </c>
      <c r="D16" s="44">
        <v>1188</v>
      </c>
      <c r="E16" s="315">
        <v>1201</v>
      </c>
      <c r="F16" s="315">
        <v>1183</v>
      </c>
      <c r="G16" s="44">
        <v>1188</v>
      </c>
      <c r="H16" s="315">
        <v>1148</v>
      </c>
      <c r="I16" s="315">
        <v>1118</v>
      </c>
      <c r="J16" s="44">
        <v>1114</v>
      </c>
      <c r="K16" s="44">
        <v>1123</v>
      </c>
      <c r="L16" s="44">
        <v>1078</v>
      </c>
      <c r="M16" s="315"/>
      <c r="N16" s="315"/>
      <c r="O16" s="372"/>
    </row>
    <row r="17" spans="1:15" ht="15" customHeight="1" x14ac:dyDescent="0.25">
      <c r="A17" s="12" t="s">
        <v>25</v>
      </c>
      <c r="B17" s="196" t="s">
        <v>16</v>
      </c>
      <c r="C17" s="198">
        <f>C16/$C$7</f>
        <v>0.66318840579710148</v>
      </c>
      <c r="D17" s="236">
        <f>D16/$D$7</f>
        <v>0.65671641791044777</v>
      </c>
      <c r="E17" s="425">
        <f>E16/$E$7</f>
        <v>0.65664297430289775</v>
      </c>
      <c r="F17" s="425">
        <f>F16/$F$7</f>
        <v>0.6517906336088154</v>
      </c>
      <c r="G17" s="236">
        <f>G16/$G$7</f>
        <v>0.66110183639399001</v>
      </c>
      <c r="H17" s="425">
        <f>H16/$H$7</f>
        <v>0.66167146974063396</v>
      </c>
      <c r="I17" s="425">
        <f>I16/$I$7</f>
        <v>0.66468489892984539</v>
      </c>
      <c r="J17" s="236">
        <f>J16/$J$7</f>
        <v>0.66786570743405271</v>
      </c>
      <c r="K17" s="236">
        <f>K16/$K$7</f>
        <v>0.66924910607866506</v>
      </c>
      <c r="L17" s="236">
        <f>L16/$L$7</f>
        <v>0.66461159062885322</v>
      </c>
      <c r="M17" s="389" t="e">
        <f>M16/$M$7</f>
        <v>#DIV/0!</v>
      </c>
      <c r="N17" s="389" t="e">
        <f>N16/$N$7</f>
        <v>#DIV/0!</v>
      </c>
      <c r="O17" s="390" t="e">
        <f>O16/$O$7</f>
        <v>#DIV/0!</v>
      </c>
    </row>
    <row r="18" spans="1:15" ht="15" customHeight="1" x14ac:dyDescent="0.25">
      <c r="A18" s="12" t="s">
        <v>26</v>
      </c>
      <c r="B18" s="203" t="s">
        <v>39</v>
      </c>
      <c r="C18" s="276">
        <v>125</v>
      </c>
      <c r="D18" s="44">
        <v>125</v>
      </c>
      <c r="E18" s="315">
        <v>127</v>
      </c>
      <c r="F18" s="315">
        <v>121</v>
      </c>
      <c r="G18" s="44">
        <v>37</v>
      </c>
      <c r="H18" s="315">
        <v>36</v>
      </c>
      <c r="I18" s="315">
        <v>29</v>
      </c>
      <c r="J18" s="44">
        <v>33</v>
      </c>
      <c r="K18" s="44">
        <v>44</v>
      </c>
      <c r="L18" s="44">
        <v>65</v>
      </c>
      <c r="M18" s="315"/>
      <c r="N18" s="315"/>
      <c r="O18" s="372"/>
    </row>
    <row r="19" spans="1:15" ht="15" customHeight="1" x14ac:dyDescent="0.25">
      <c r="A19" s="12" t="s">
        <v>27</v>
      </c>
      <c r="B19" s="196" t="s">
        <v>16</v>
      </c>
      <c r="C19" s="198">
        <f>C18/$C$7</f>
        <v>7.2463768115942032E-2</v>
      </c>
      <c r="D19" s="236">
        <f>D18/$D$7</f>
        <v>6.9098949695964626E-2</v>
      </c>
      <c r="E19" s="425">
        <f>E18/$E$7</f>
        <v>6.9436850738108249E-2</v>
      </c>
      <c r="F19" s="425">
        <f>F18/$F$7</f>
        <v>6.6666666666666666E-2</v>
      </c>
      <c r="G19" s="236">
        <f>G18/$G$7</f>
        <v>2.0589872008903727E-2</v>
      </c>
      <c r="H19" s="425">
        <f>H18/$H$7</f>
        <v>2.0749279538904899E-2</v>
      </c>
      <c r="I19" s="425">
        <f>I18/$I$7</f>
        <v>1.7241379310344827E-2</v>
      </c>
      <c r="J19" s="236">
        <f>J18/$J$7</f>
        <v>1.9784172661870502E-2</v>
      </c>
      <c r="K19" s="236">
        <f>K18/$K$7</f>
        <v>2.6221692491060787E-2</v>
      </c>
      <c r="L19" s="236">
        <f>L18/$L$7</f>
        <v>4.0073982737361284E-2</v>
      </c>
      <c r="M19" s="389" t="e">
        <f>M18/$M$7</f>
        <v>#DIV/0!</v>
      </c>
      <c r="N19" s="389" t="e">
        <f>N18/$N$7</f>
        <v>#DIV/0!</v>
      </c>
      <c r="O19" s="390" t="e">
        <f>O18/$O$7</f>
        <v>#DIV/0!</v>
      </c>
    </row>
    <row r="20" spans="1:15" x14ac:dyDescent="0.25">
      <c r="A20" s="12" t="s">
        <v>28</v>
      </c>
      <c r="B20" s="201" t="s">
        <v>40</v>
      </c>
      <c r="C20" s="276">
        <v>330</v>
      </c>
      <c r="D20" s="44">
        <v>347</v>
      </c>
      <c r="E20" s="315">
        <v>352</v>
      </c>
      <c r="F20" s="315">
        <v>348</v>
      </c>
      <c r="G20" s="44">
        <v>345</v>
      </c>
      <c r="H20" s="315">
        <v>337</v>
      </c>
      <c r="I20" s="315">
        <v>342</v>
      </c>
      <c r="J20" s="44">
        <v>338</v>
      </c>
      <c r="K20" s="44">
        <v>326</v>
      </c>
      <c r="L20" s="44">
        <v>332</v>
      </c>
      <c r="M20" s="315"/>
      <c r="N20" s="315"/>
      <c r="O20" s="372"/>
    </row>
    <row r="21" spans="1:15" ht="15" customHeight="1" x14ac:dyDescent="0.25">
      <c r="A21" s="12" t="s">
        <v>29</v>
      </c>
      <c r="B21" s="196" t="s">
        <v>16</v>
      </c>
      <c r="C21" s="198">
        <f>C20/$C$7</f>
        <v>0.19130434782608696</v>
      </c>
      <c r="D21" s="236">
        <f>D20/$D$7</f>
        <v>0.19181868435599778</v>
      </c>
      <c r="E21" s="425">
        <f>E20/$E$7</f>
        <v>0.19245489338436303</v>
      </c>
      <c r="F21" s="425">
        <f>F20/$F$7</f>
        <v>0.19173553719008266</v>
      </c>
      <c r="G21" s="236">
        <f>G20/$G$7</f>
        <v>0.19198664440734559</v>
      </c>
      <c r="H21" s="425">
        <f>H20/$H$7</f>
        <v>0.19423631123919308</v>
      </c>
      <c r="I21" s="425">
        <f>I20/$I$7</f>
        <v>0.20332936979785968</v>
      </c>
      <c r="J21" s="236">
        <f>J20/$J$7</f>
        <v>0.20263788968824939</v>
      </c>
      <c r="K21" s="236">
        <f>K20/$K$7</f>
        <v>0.19427890345649582</v>
      </c>
      <c r="L21" s="236">
        <f>L20/$L$7</f>
        <v>0.20468557336621454</v>
      </c>
      <c r="M21" s="389" t="e">
        <f>M20/$M$7</f>
        <v>#DIV/0!</v>
      </c>
      <c r="N21" s="389" t="e">
        <f>N20/$N$7</f>
        <v>#DIV/0!</v>
      </c>
      <c r="O21" s="390" t="e">
        <f>O20/$O$7</f>
        <v>#DIV/0!</v>
      </c>
    </row>
    <row r="22" spans="1:15" x14ac:dyDescent="0.25">
      <c r="A22" s="12" t="s">
        <v>30</v>
      </c>
      <c r="B22" s="201" t="s">
        <v>41</v>
      </c>
      <c r="C22" s="276">
        <v>264</v>
      </c>
      <c r="D22" s="44">
        <v>266</v>
      </c>
      <c r="E22" s="315">
        <v>280</v>
      </c>
      <c r="F22" s="315">
        <v>278</v>
      </c>
      <c r="G22" s="44">
        <v>266</v>
      </c>
      <c r="H22" s="315">
        <v>259</v>
      </c>
      <c r="I22" s="315">
        <v>253</v>
      </c>
      <c r="J22" s="44">
        <v>252</v>
      </c>
      <c r="K22" s="44">
        <v>252</v>
      </c>
      <c r="L22" s="44">
        <v>254</v>
      </c>
      <c r="M22" s="315"/>
      <c r="N22" s="315"/>
      <c r="O22" s="372"/>
    </row>
    <row r="23" spans="1:15" ht="15" customHeight="1" thickBot="1" x14ac:dyDescent="0.3">
      <c r="A23" s="12" t="s">
        <v>31</v>
      </c>
      <c r="B23" s="205" t="s">
        <v>16</v>
      </c>
      <c r="C23" s="277">
        <f>C22/$C$7</f>
        <v>0.15304347826086956</v>
      </c>
      <c r="D23" s="249">
        <f>D22/$D$7</f>
        <v>0.14704256495301271</v>
      </c>
      <c r="E23" s="426">
        <f>E22/$E$7</f>
        <v>0.15308911973756151</v>
      </c>
      <c r="F23" s="426">
        <f>F22/$F$7</f>
        <v>0.153168044077135</v>
      </c>
      <c r="G23" s="249">
        <f>G22/$G$7</f>
        <v>0.14802448525319978</v>
      </c>
      <c r="H23" s="426">
        <f>H22/$H$7</f>
        <v>0.14927953890489915</v>
      </c>
      <c r="I23" s="426">
        <f>I22/$I$7</f>
        <v>0.15041617122473247</v>
      </c>
      <c r="J23" s="249">
        <f>J22/$J$7</f>
        <v>0.15107913669064749</v>
      </c>
      <c r="K23" s="249">
        <f>K22/$K$7</f>
        <v>0.1501787842669845</v>
      </c>
      <c r="L23" s="249">
        <f>L22/$L$7</f>
        <v>0.15659679408138102</v>
      </c>
      <c r="M23" s="391" t="e">
        <f>M22/$M$7</f>
        <v>#DIV/0!</v>
      </c>
      <c r="N23" s="391" t="e">
        <f>N22/$N$7</f>
        <v>#DIV/0!</v>
      </c>
      <c r="O23" s="392" t="e">
        <f>O22/$O$7</f>
        <v>#DIV/0!</v>
      </c>
    </row>
    <row r="24" spans="1:15" s="17" customFormat="1" ht="20.100000000000001" customHeight="1" thickBot="1" x14ac:dyDescent="0.3">
      <c r="A24" s="20" t="s">
        <v>44</v>
      </c>
    </row>
    <row r="25" spans="1:15" s="17" customFormat="1" ht="48.75" customHeight="1" thickBot="1" x14ac:dyDescent="0.3">
      <c r="A25" s="63" t="s">
        <v>7</v>
      </c>
      <c r="B25" s="54" t="s">
        <v>0</v>
      </c>
      <c r="C25" s="55" t="s">
        <v>373</v>
      </c>
      <c r="D25" s="55" t="s">
        <v>374</v>
      </c>
      <c r="E25" s="55" t="s">
        <v>375</v>
      </c>
      <c r="F25" s="55" t="s">
        <v>376</v>
      </c>
      <c r="G25" s="55" t="s">
        <v>377</v>
      </c>
      <c r="H25" s="55" t="s">
        <v>378</v>
      </c>
      <c r="I25" s="55" t="s">
        <v>379</v>
      </c>
      <c r="J25" s="55" t="s">
        <v>380</v>
      </c>
      <c r="K25" s="55" t="s">
        <v>381</v>
      </c>
      <c r="L25" s="55" t="s">
        <v>382</v>
      </c>
      <c r="M25" s="55" t="s">
        <v>383</v>
      </c>
      <c r="N25" s="55" t="s">
        <v>384</v>
      </c>
      <c r="O25" s="56" t="s">
        <v>106</v>
      </c>
    </row>
    <row r="26" spans="1:15" ht="15.75" thickBot="1" x14ac:dyDescent="0.3">
      <c r="A26" s="9" t="s">
        <v>32</v>
      </c>
      <c r="B26" s="8" t="s">
        <v>69</v>
      </c>
      <c r="C26" s="7">
        <v>206</v>
      </c>
      <c r="D26" s="316">
        <v>189</v>
      </c>
      <c r="E26" s="316">
        <v>193</v>
      </c>
      <c r="F26" s="8">
        <v>159</v>
      </c>
      <c r="G26" s="316">
        <v>136</v>
      </c>
      <c r="H26" s="316">
        <v>173</v>
      </c>
      <c r="I26" s="316">
        <v>170</v>
      </c>
      <c r="J26" s="8">
        <v>164</v>
      </c>
      <c r="K26" s="8">
        <v>194</v>
      </c>
      <c r="L26" s="316"/>
      <c r="M26" s="316"/>
      <c r="N26" s="316"/>
      <c r="O26" s="7">
        <f>SUM(C26:N26)</f>
        <v>1584</v>
      </c>
    </row>
    <row r="27" spans="1:15" x14ac:dyDescent="0.25">
      <c r="A27" s="9" t="s">
        <v>33</v>
      </c>
      <c r="B27" s="208" t="s">
        <v>45</v>
      </c>
      <c r="C27" s="211">
        <v>59</v>
      </c>
      <c r="D27" s="314">
        <v>53</v>
      </c>
      <c r="E27" s="314">
        <v>66</v>
      </c>
      <c r="F27" s="200">
        <v>46</v>
      </c>
      <c r="G27" s="314">
        <v>43</v>
      </c>
      <c r="H27" s="314">
        <v>63</v>
      </c>
      <c r="I27" s="200">
        <v>51</v>
      </c>
      <c r="J27" s="200">
        <v>59</v>
      </c>
      <c r="K27" s="200">
        <v>84</v>
      </c>
      <c r="L27" s="314"/>
      <c r="M27" s="314"/>
      <c r="N27" s="371"/>
      <c r="O27" s="208">
        <f>SUM(C27:N27)</f>
        <v>524</v>
      </c>
    </row>
    <row r="28" spans="1:15" ht="13.5" customHeight="1" x14ac:dyDescent="0.25">
      <c r="A28" s="9" t="s">
        <v>34</v>
      </c>
      <c r="B28" s="178" t="s">
        <v>70</v>
      </c>
      <c r="C28" s="209">
        <f>C27/$C$26</f>
        <v>0.28640776699029125</v>
      </c>
      <c r="D28" s="425">
        <f>D27/$D$26</f>
        <v>0.28042328042328041</v>
      </c>
      <c r="E28" s="425">
        <f>E27/$E$26</f>
        <v>0.34196891191709844</v>
      </c>
      <c r="F28" s="236">
        <f>F27/$F$26</f>
        <v>0.28930817610062892</v>
      </c>
      <c r="G28" s="425">
        <f>G27/$G$26</f>
        <v>0.31617647058823528</v>
      </c>
      <c r="H28" s="425">
        <f>H27/$H$26</f>
        <v>0.36416184971098264</v>
      </c>
      <c r="I28" s="236">
        <f>I27/$I$26</f>
        <v>0.3</v>
      </c>
      <c r="J28" s="236">
        <f>J27/$J$26</f>
        <v>0.3597560975609756</v>
      </c>
      <c r="K28" s="236">
        <f>K27/$K$26</f>
        <v>0.4329896907216495</v>
      </c>
      <c r="L28" s="389" t="e">
        <f>L27/$L$26</f>
        <v>#DIV/0!</v>
      </c>
      <c r="M28" s="389" t="e">
        <f>M27/$M$26</f>
        <v>#DIV/0!</v>
      </c>
      <c r="N28" s="390" t="e">
        <f>N27/$N$26</f>
        <v>#DIV/0!</v>
      </c>
      <c r="O28" s="210">
        <f>O27/$O$26</f>
        <v>0.33080808080808083</v>
      </c>
    </row>
    <row r="29" spans="1:15" x14ac:dyDescent="0.25">
      <c r="A29" s="9" t="s">
        <v>35</v>
      </c>
      <c r="B29" s="88" t="s">
        <v>343</v>
      </c>
      <c r="C29" s="43">
        <v>109</v>
      </c>
      <c r="D29" s="317">
        <v>95</v>
      </c>
      <c r="E29" s="317">
        <v>96</v>
      </c>
      <c r="F29" s="80">
        <v>82</v>
      </c>
      <c r="G29" s="317">
        <v>69</v>
      </c>
      <c r="H29" s="317">
        <v>88</v>
      </c>
      <c r="I29" s="80">
        <v>100</v>
      </c>
      <c r="J29" s="80">
        <v>94</v>
      </c>
      <c r="K29" s="80">
        <v>102</v>
      </c>
      <c r="L29" s="317"/>
      <c r="M29" s="317"/>
      <c r="N29" s="373"/>
      <c r="O29" s="88">
        <f>SUM(C29:N29)</f>
        <v>835</v>
      </c>
    </row>
    <row r="30" spans="1:15" x14ac:dyDescent="0.25">
      <c r="A30" s="9" t="s">
        <v>36</v>
      </c>
      <c r="B30" s="178" t="s">
        <v>70</v>
      </c>
      <c r="C30" s="209">
        <f>C29/$C$26</f>
        <v>0.529126213592233</v>
      </c>
      <c r="D30" s="425">
        <f>D29/$D$26</f>
        <v>0.50264550264550267</v>
      </c>
      <c r="E30" s="425">
        <f>E29/$E$26</f>
        <v>0.49740932642487046</v>
      </c>
      <c r="F30" s="236">
        <f>F29/$F$26</f>
        <v>0.51572327044025157</v>
      </c>
      <c r="G30" s="425">
        <f>G29/$G$26</f>
        <v>0.50735294117647056</v>
      </c>
      <c r="H30" s="425">
        <f>H29/$H$26</f>
        <v>0.50867052023121384</v>
      </c>
      <c r="I30" s="236">
        <f>I29/$I$26</f>
        <v>0.58823529411764708</v>
      </c>
      <c r="J30" s="236">
        <f>J29/$J$26</f>
        <v>0.57317073170731703</v>
      </c>
      <c r="K30" s="236">
        <f>K29/$K$26</f>
        <v>0.52577319587628868</v>
      </c>
      <c r="L30" s="389" t="e">
        <f>L29/$L$26</f>
        <v>#DIV/0!</v>
      </c>
      <c r="M30" s="389" t="e">
        <f>M29/$M$26</f>
        <v>#DIV/0!</v>
      </c>
      <c r="N30" s="390" t="e">
        <f>N29/$N$26</f>
        <v>#DIV/0!</v>
      </c>
      <c r="O30" s="210">
        <f>O29/$O$26</f>
        <v>0.52714646464646464</v>
      </c>
    </row>
    <row r="31" spans="1:15" x14ac:dyDescent="0.25">
      <c r="A31" s="9" t="s">
        <v>37</v>
      </c>
      <c r="B31" s="88" t="s">
        <v>46</v>
      </c>
      <c r="C31" s="43">
        <v>182</v>
      </c>
      <c r="D31" s="315">
        <v>165</v>
      </c>
      <c r="E31" s="315">
        <v>173</v>
      </c>
      <c r="F31" s="44">
        <v>151</v>
      </c>
      <c r="G31" s="315">
        <v>118</v>
      </c>
      <c r="H31" s="315">
        <v>145</v>
      </c>
      <c r="I31" s="44">
        <v>149</v>
      </c>
      <c r="J31" s="44">
        <v>137</v>
      </c>
      <c r="K31" s="44">
        <v>158</v>
      </c>
      <c r="L31" s="315"/>
      <c r="M31" s="315"/>
      <c r="N31" s="372"/>
      <c r="O31" s="88">
        <f>SUM(C31:N31)</f>
        <v>1378</v>
      </c>
    </row>
    <row r="32" spans="1:15" x14ac:dyDescent="0.25">
      <c r="A32" s="9" t="s">
        <v>38</v>
      </c>
      <c r="B32" s="178" t="s">
        <v>70</v>
      </c>
      <c r="C32" s="209">
        <f>C31/$C$26</f>
        <v>0.88349514563106801</v>
      </c>
      <c r="D32" s="425">
        <f>D31/$D$26</f>
        <v>0.87301587301587302</v>
      </c>
      <c r="E32" s="425">
        <f>E31/$E$26</f>
        <v>0.89637305699481862</v>
      </c>
      <c r="F32" s="236">
        <f>F31/$F$26</f>
        <v>0.94968553459119498</v>
      </c>
      <c r="G32" s="425">
        <f>G31/$G$26</f>
        <v>0.86764705882352944</v>
      </c>
      <c r="H32" s="425">
        <f>H31/$H$26</f>
        <v>0.83815028901734101</v>
      </c>
      <c r="I32" s="236">
        <f>I31/$I$26</f>
        <v>0.87647058823529411</v>
      </c>
      <c r="J32" s="236">
        <f>J31/$J$26</f>
        <v>0.83536585365853655</v>
      </c>
      <c r="K32" s="236">
        <f>K31/$K$26</f>
        <v>0.81443298969072164</v>
      </c>
      <c r="L32" s="389" t="e">
        <f>L31/$L$26</f>
        <v>#DIV/0!</v>
      </c>
      <c r="M32" s="389" t="e">
        <f>M31/$M$26</f>
        <v>#DIV/0!</v>
      </c>
      <c r="N32" s="390" t="e">
        <f>N31/$N$26</f>
        <v>#DIV/0!</v>
      </c>
      <c r="O32" s="210">
        <f>O31/$O$26</f>
        <v>0.86994949494949492</v>
      </c>
    </row>
    <row r="33" spans="1:15" x14ac:dyDescent="0.25">
      <c r="A33" s="9" t="s">
        <v>47</v>
      </c>
      <c r="B33" s="88" t="s">
        <v>361</v>
      </c>
      <c r="C33" s="43">
        <v>11</v>
      </c>
      <c r="D33" s="315">
        <v>11</v>
      </c>
      <c r="E33" s="315">
        <v>9</v>
      </c>
      <c r="F33" s="44">
        <v>6</v>
      </c>
      <c r="G33" s="315">
        <v>8</v>
      </c>
      <c r="H33" s="315">
        <v>14</v>
      </c>
      <c r="I33" s="44">
        <v>7</v>
      </c>
      <c r="J33" s="451">
        <v>7</v>
      </c>
      <c r="K33" s="44">
        <v>3</v>
      </c>
      <c r="L33" s="394"/>
      <c r="M33" s="394"/>
      <c r="N33" s="395"/>
      <c r="O33" s="88">
        <f>SUM(C33:N33)</f>
        <v>76</v>
      </c>
    </row>
    <row r="34" spans="1:15" x14ac:dyDescent="0.25">
      <c r="A34" s="9" t="s">
        <v>48</v>
      </c>
      <c r="B34" s="178" t="s">
        <v>70</v>
      </c>
      <c r="C34" s="209">
        <f>C33/$C$26</f>
        <v>5.3398058252427182E-2</v>
      </c>
      <c r="D34" s="425">
        <f>D33/$D$26</f>
        <v>5.8201058201058198E-2</v>
      </c>
      <c r="E34" s="425">
        <f>E33/$E$26</f>
        <v>4.6632124352331605E-2</v>
      </c>
      <c r="F34" s="236">
        <f>F33/$F$26</f>
        <v>3.7735849056603772E-2</v>
      </c>
      <c r="G34" s="425">
        <f>G33/$G$26</f>
        <v>5.8823529411764705E-2</v>
      </c>
      <c r="H34" s="425">
        <f>H33/$H$26</f>
        <v>8.0924855491329481E-2</v>
      </c>
      <c r="I34" s="236">
        <f>I33/$I$26</f>
        <v>4.1176470588235294E-2</v>
      </c>
      <c r="J34" s="236">
        <f>J33/$J$26</f>
        <v>4.2682926829268296E-2</v>
      </c>
      <c r="K34" s="236">
        <f>K33/$K$26</f>
        <v>1.5463917525773196E-2</v>
      </c>
      <c r="L34" s="389" t="e">
        <f>L33/$L$26</f>
        <v>#DIV/0!</v>
      </c>
      <c r="M34" s="389" t="e">
        <f>M33/$M$26</f>
        <v>#DIV/0!</v>
      </c>
      <c r="N34" s="390" t="e">
        <f>N33/$N$26</f>
        <v>#DIV/0!</v>
      </c>
      <c r="O34" s="210">
        <f>O33/$O$26</f>
        <v>4.7979797979797977E-2</v>
      </c>
    </row>
    <row r="35" spans="1:15" x14ac:dyDescent="0.25">
      <c r="A35" s="9" t="s">
        <v>49</v>
      </c>
      <c r="B35" s="88" t="s">
        <v>133</v>
      </c>
      <c r="C35" s="43">
        <v>24</v>
      </c>
      <c r="D35" s="317">
        <v>24</v>
      </c>
      <c r="E35" s="315">
        <v>20</v>
      </c>
      <c r="F35" s="44">
        <v>8</v>
      </c>
      <c r="G35" s="315">
        <v>18</v>
      </c>
      <c r="H35" s="315">
        <v>28</v>
      </c>
      <c r="I35" s="44">
        <v>21</v>
      </c>
      <c r="J35" s="44">
        <v>27</v>
      </c>
      <c r="K35" s="44">
        <v>36</v>
      </c>
      <c r="L35" s="394"/>
      <c r="M35" s="394"/>
      <c r="N35" s="396"/>
      <c r="O35" s="88">
        <f>SUM(C35:N35)</f>
        <v>206</v>
      </c>
    </row>
    <row r="36" spans="1:15" x14ac:dyDescent="0.25">
      <c r="A36" s="9" t="s">
        <v>50</v>
      </c>
      <c r="B36" s="178" t="s">
        <v>70</v>
      </c>
      <c r="C36" s="209">
        <f>C35/$C$26</f>
        <v>0.11650485436893204</v>
      </c>
      <c r="D36" s="425">
        <f>D35/$D$26</f>
        <v>0.12698412698412698</v>
      </c>
      <c r="E36" s="425">
        <f>E35/$E$26</f>
        <v>0.10362694300518134</v>
      </c>
      <c r="F36" s="236">
        <f>F35/$F$26</f>
        <v>5.0314465408805034E-2</v>
      </c>
      <c r="G36" s="425">
        <f>G35/$G$26</f>
        <v>0.13235294117647059</v>
      </c>
      <c r="H36" s="425">
        <f>H35/$H$26</f>
        <v>0.16184971098265896</v>
      </c>
      <c r="I36" s="236">
        <f>I35/$I$26</f>
        <v>0.12352941176470589</v>
      </c>
      <c r="J36" s="236">
        <f>J35/$J$26</f>
        <v>0.16463414634146342</v>
      </c>
      <c r="K36" s="236">
        <f>K35/$K$26</f>
        <v>0.18556701030927836</v>
      </c>
      <c r="L36" s="389" t="e">
        <f>L35/$L$26</f>
        <v>#DIV/0!</v>
      </c>
      <c r="M36" s="389" t="e">
        <f>M35/$M$26</f>
        <v>#DIV/0!</v>
      </c>
      <c r="N36" s="390" t="e">
        <f>N35/$N$26</f>
        <v>#DIV/0!</v>
      </c>
      <c r="O36" s="210">
        <f>O35/$O$26</f>
        <v>0.13005050505050506</v>
      </c>
    </row>
    <row r="37" spans="1:15" ht="24.75" customHeight="1" x14ac:dyDescent="0.25">
      <c r="A37" s="9" t="s">
        <v>51</v>
      </c>
      <c r="B37" s="212" t="s">
        <v>68</v>
      </c>
      <c r="C37" s="43">
        <v>25</v>
      </c>
      <c r="D37" s="315">
        <v>37</v>
      </c>
      <c r="E37" s="315">
        <v>25</v>
      </c>
      <c r="F37" s="44">
        <v>13</v>
      </c>
      <c r="G37" s="315">
        <v>14</v>
      </c>
      <c r="H37" s="315">
        <v>23</v>
      </c>
      <c r="I37" s="44">
        <v>18</v>
      </c>
      <c r="J37" s="44">
        <v>28</v>
      </c>
      <c r="K37" s="44">
        <v>53</v>
      </c>
      <c r="L37" s="394"/>
      <c r="M37" s="394"/>
      <c r="N37" s="395"/>
      <c r="O37" s="88">
        <f>SUM(C37:N37)</f>
        <v>236</v>
      </c>
    </row>
    <row r="38" spans="1:15" x14ac:dyDescent="0.25">
      <c r="A38" s="9" t="s">
        <v>52</v>
      </c>
      <c r="B38" s="178" t="s">
        <v>70</v>
      </c>
      <c r="C38" s="209">
        <f>C37/$C$26</f>
        <v>0.12135922330097088</v>
      </c>
      <c r="D38" s="425">
        <f>D37/$D$26</f>
        <v>0.19576719576719576</v>
      </c>
      <c r="E38" s="425">
        <f>E37/$E$26</f>
        <v>0.12953367875647667</v>
      </c>
      <c r="F38" s="236">
        <f>F37/$F$26</f>
        <v>8.1761006289308172E-2</v>
      </c>
      <c r="G38" s="425">
        <f>G37/$G$26</f>
        <v>0.10294117647058823</v>
      </c>
      <c r="H38" s="425">
        <f>H37/$H$26</f>
        <v>0.13294797687861271</v>
      </c>
      <c r="I38" s="236">
        <f>I37/$I$26</f>
        <v>0.10588235294117647</v>
      </c>
      <c r="J38" s="236">
        <f>J37/$J$26</f>
        <v>0.17073170731707318</v>
      </c>
      <c r="K38" s="236">
        <f>K37/$K$26</f>
        <v>0.27319587628865977</v>
      </c>
      <c r="L38" s="389" t="e">
        <f>L37/$L$26</f>
        <v>#DIV/0!</v>
      </c>
      <c r="M38" s="389" t="e">
        <f>M37/$M$26</f>
        <v>#DIV/0!</v>
      </c>
      <c r="N38" s="390" t="e">
        <f>N37/$N$26</f>
        <v>#DIV/0!</v>
      </c>
      <c r="O38" s="210">
        <f>O37/$O$26</f>
        <v>0.14898989898989898</v>
      </c>
    </row>
    <row r="39" spans="1:15" x14ac:dyDescent="0.25">
      <c r="A39" s="9" t="s">
        <v>53</v>
      </c>
      <c r="B39" s="88" t="s">
        <v>71</v>
      </c>
      <c r="C39" s="43">
        <v>33</v>
      </c>
      <c r="D39" s="315">
        <v>34</v>
      </c>
      <c r="E39" s="315">
        <v>27</v>
      </c>
      <c r="F39" s="44">
        <v>20</v>
      </c>
      <c r="G39" s="315">
        <v>27</v>
      </c>
      <c r="H39" s="315">
        <v>39</v>
      </c>
      <c r="I39" s="44">
        <v>27</v>
      </c>
      <c r="J39" s="44">
        <v>26</v>
      </c>
      <c r="K39" s="44">
        <v>37</v>
      </c>
      <c r="L39" s="394"/>
      <c r="M39" s="394"/>
      <c r="N39" s="395"/>
      <c r="O39" s="88">
        <f>SUM(C39:N39)</f>
        <v>270</v>
      </c>
    </row>
    <row r="40" spans="1:15" x14ac:dyDescent="0.25">
      <c r="A40" s="9" t="s">
        <v>54</v>
      </c>
      <c r="B40" s="213" t="s">
        <v>70</v>
      </c>
      <c r="C40" s="214">
        <f>C39/$C$26</f>
        <v>0.16019417475728157</v>
      </c>
      <c r="D40" s="427">
        <f>D39/$D$26</f>
        <v>0.17989417989417988</v>
      </c>
      <c r="E40" s="427">
        <f>E39/$E$26</f>
        <v>0.13989637305699482</v>
      </c>
      <c r="F40" s="354">
        <f>F39/$F$26</f>
        <v>0.12578616352201258</v>
      </c>
      <c r="G40" s="427">
        <f>G39/$G$26</f>
        <v>0.19852941176470587</v>
      </c>
      <c r="H40" s="427">
        <f>H39/$H$26</f>
        <v>0.22543352601156069</v>
      </c>
      <c r="I40" s="354">
        <f>I39/$I$26</f>
        <v>0.1588235294117647</v>
      </c>
      <c r="J40" s="354">
        <f>J39/$J$26</f>
        <v>0.15853658536585366</v>
      </c>
      <c r="K40" s="354">
        <f>K39/$K$26</f>
        <v>0.19072164948453607</v>
      </c>
      <c r="L40" s="397" t="e">
        <f>L39/$L$26</f>
        <v>#DIV/0!</v>
      </c>
      <c r="M40" s="397" t="e">
        <f>M39/$M$26</f>
        <v>#DIV/0!</v>
      </c>
      <c r="N40" s="398" t="e">
        <f>N39/$N$26</f>
        <v>#DIV/0!</v>
      </c>
      <c r="O40" s="210">
        <f>O39/$O$26</f>
        <v>0.17045454545454544</v>
      </c>
    </row>
    <row r="41" spans="1:15" x14ac:dyDescent="0.25">
      <c r="A41" s="9" t="s">
        <v>55</v>
      </c>
      <c r="B41" s="88" t="s">
        <v>132</v>
      </c>
      <c r="C41" s="43">
        <v>32</v>
      </c>
      <c r="D41" s="315">
        <v>46</v>
      </c>
      <c r="E41" s="315">
        <v>35</v>
      </c>
      <c r="F41" s="44">
        <v>21</v>
      </c>
      <c r="G41" s="315">
        <v>32</v>
      </c>
      <c r="H41" s="315">
        <v>43</v>
      </c>
      <c r="I41" s="44">
        <v>36</v>
      </c>
      <c r="J41" s="44">
        <v>36</v>
      </c>
      <c r="K41" s="44">
        <v>53</v>
      </c>
      <c r="L41" s="394"/>
      <c r="M41" s="394"/>
      <c r="N41" s="395"/>
      <c r="O41" s="88">
        <f>SUM(C41:N41)</f>
        <v>334</v>
      </c>
    </row>
    <row r="42" spans="1:15" ht="15.75" thickBot="1" x14ac:dyDescent="0.3">
      <c r="A42" s="9" t="s">
        <v>56</v>
      </c>
      <c r="B42" s="233" t="s">
        <v>70</v>
      </c>
      <c r="C42" s="214">
        <f>C41/$C$26</f>
        <v>0.1553398058252427</v>
      </c>
      <c r="D42" s="427">
        <f>D41/$D$26</f>
        <v>0.24338624338624337</v>
      </c>
      <c r="E42" s="427">
        <f>E41/$E$26</f>
        <v>0.18134715025906736</v>
      </c>
      <c r="F42" s="354">
        <f>F41/$F$26</f>
        <v>0.13207547169811321</v>
      </c>
      <c r="G42" s="427">
        <f>G41/$G$26</f>
        <v>0.23529411764705882</v>
      </c>
      <c r="H42" s="427">
        <f>H41/$H$26</f>
        <v>0.24855491329479767</v>
      </c>
      <c r="I42" s="354">
        <f>I41/$I$26</f>
        <v>0.21176470588235294</v>
      </c>
      <c r="J42" s="354">
        <f>J41/$J$26</f>
        <v>0.21951219512195122</v>
      </c>
      <c r="K42" s="354">
        <f>K41/$K$26</f>
        <v>0.27319587628865977</v>
      </c>
      <c r="L42" s="397" t="e">
        <f>L41/$L$26</f>
        <v>#DIV/0!</v>
      </c>
      <c r="M42" s="397" t="e">
        <f>M41/$M$26</f>
        <v>#DIV/0!</v>
      </c>
      <c r="N42" s="398" t="e">
        <f>N41/$N$26</f>
        <v>#DIV/0!</v>
      </c>
      <c r="O42" s="278">
        <f>O41/$O$26</f>
        <v>0.21085858585858586</v>
      </c>
    </row>
    <row r="43" spans="1:15" ht="28.5" customHeight="1" thickTop="1" thickBot="1" x14ac:dyDescent="0.3">
      <c r="A43" s="9" t="s">
        <v>57</v>
      </c>
      <c r="B43" s="31" t="s">
        <v>72</v>
      </c>
      <c r="C43" s="15">
        <v>185</v>
      </c>
      <c r="D43" s="428">
        <v>191</v>
      </c>
      <c r="E43" s="428">
        <v>175</v>
      </c>
      <c r="F43" s="15">
        <v>155</v>
      </c>
      <c r="G43" s="428">
        <v>165</v>
      </c>
      <c r="H43" s="428">
        <v>174</v>
      </c>
      <c r="I43" s="15">
        <v>169</v>
      </c>
      <c r="J43" s="15">
        <v>151</v>
      </c>
      <c r="K43" s="15">
        <v>210</v>
      </c>
      <c r="L43" s="399"/>
      <c r="M43" s="399"/>
      <c r="N43" s="400"/>
      <c r="O43" s="273">
        <f>SUM(C43:N43)</f>
        <v>1575</v>
      </c>
    </row>
    <row r="44" spans="1:15" ht="15.75" thickTop="1" x14ac:dyDescent="0.25">
      <c r="A44" s="9" t="s">
        <v>58</v>
      </c>
      <c r="B44" s="215" t="s">
        <v>362</v>
      </c>
      <c r="C44" s="216">
        <v>81</v>
      </c>
      <c r="D44" s="429">
        <v>101</v>
      </c>
      <c r="E44" s="429">
        <v>104</v>
      </c>
      <c r="F44" s="217">
        <v>73</v>
      </c>
      <c r="G44" s="429">
        <v>64</v>
      </c>
      <c r="H44" s="429">
        <v>90</v>
      </c>
      <c r="I44" s="217">
        <v>72</v>
      </c>
      <c r="J44" s="217">
        <v>80</v>
      </c>
      <c r="K44" s="217">
        <v>111</v>
      </c>
      <c r="L44" s="402"/>
      <c r="M44" s="401"/>
      <c r="N44" s="403"/>
      <c r="O44" s="215">
        <f>SUM(C44:N44)</f>
        <v>776</v>
      </c>
    </row>
    <row r="45" spans="1:15" x14ac:dyDescent="0.25">
      <c r="A45" s="9" t="s">
        <v>59</v>
      </c>
      <c r="B45" s="178" t="s">
        <v>70</v>
      </c>
      <c r="C45" s="209">
        <f>C44/$C$26</f>
        <v>0.39320388349514562</v>
      </c>
      <c r="D45" s="425">
        <f>D44/$D$26</f>
        <v>0.53439153439153442</v>
      </c>
      <c r="E45" s="425">
        <f>E44/$E$26</f>
        <v>0.53886010362694303</v>
      </c>
      <c r="F45" s="236">
        <f>F44/$F$26</f>
        <v>0.45911949685534592</v>
      </c>
      <c r="G45" s="425">
        <f>G44/$G$26</f>
        <v>0.47058823529411764</v>
      </c>
      <c r="H45" s="425">
        <f>H44/$H$26</f>
        <v>0.52023121387283233</v>
      </c>
      <c r="I45" s="236">
        <f>I44/$I$26</f>
        <v>0.42352941176470588</v>
      </c>
      <c r="J45" s="236">
        <f>J44/$J$26</f>
        <v>0.48780487804878048</v>
      </c>
      <c r="K45" s="236">
        <f>K44/$K$26</f>
        <v>0.57216494845360821</v>
      </c>
      <c r="L45" s="389" t="e">
        <f>L44/$L$26</f>
        <v>#DIV/0!</v>
      </c>
      <c r="M45" s="389" t="e">
        <f>M44/$M$26</f>
        <v>#DIV/0!</v>
      </c>
      <c r="N45" s="390" t="e">
        <f>N44/$N$26</f>
        <v>#DIV/0!</v>
      </c>
      <c r="O45" s="210">
        <f>O44/$O$26</f>
        <v>0.48989898989898989</v>
      </c>
    </row>
    <row r="46" spans="1:15" x14ac:dyDescent="0.25">
      <c r="A46" s="9" t="s">
        <v>60</v>
      </c>
      <c r="B46" s="88" t="s">
        <v>363</v>
      </c>
      <c r="C46" s="43">
        <v>39</v>
      </c>
      <c r="D46" s="315">
        <v>53</v>
      </c>
      <c r="E46" s="315">
        <v>39</v>
      </c>
      <c r="F46" s="44">
        <v>45</v>
      </c>
      <c r="G46" s="315">
        <v>67</v>
      </c>
      <c r="H46" s="315">
        <v>54</v>
      </c>
      <c r="I46" s="44">
        <v>63</v>
      </c>
      <c r="J46" s="44">
        <v>40</v>
      </c>
      <c r="K46" s="44">
        <v>75</v>
      </c>
      <c r="L46" s="394"/>
      <c r="M46" s="394"/>
      <c r="N46" s="395"/>
      <c r="O46" s="88">
        <f>SUM(C46:N46)</f>
        <v>475</v>
      </c>
    </row>
    <row r="47" spans="1:15" x14ac:dyDescent="0.25">
      <c r="A47" s="9" t="s">
        <v>61</v>
      </c>
      <c r="B47" s="178" t="s">
        <v>70</v>
      </c>
      <c r="C47" s="209">
        <f>C46/$C$26</f>
        <v>0.18932038834951456</v>
      </c>
      <c r="D47" s="425">
        <f>D46/$D$26</f>
        <v>0.28042328042328041</v>
      </c>
      <c r="E47" s="425">
        <f>E46/$E$26</f>
        <v>0.20207253886010362</v>
      </c>
      <c r="F47" s="236">
        <f>F46/$F$26</f>
        <v>0.28301886792452829</v>
      </c>
      <c r="G47" s="425">
        <f>G46/$G$26</f>
        <v>0.49264705882352944</v>
      </c>
      <c r="H47" s="425">
        <f>H46/$H$26</f>
        <v>0.31213872832369943</v>
      </c>
      <c r="I47" s="236">
        <f>I46/$I$26</f>
        <v>0.37058823529411766</v>
      </c>
      <c r="J47" s="236">
        <f>J46/$J$26</f>
        <v>0.24390243902439024</v>
      </c>
      <c r="K47" s="236">
        <f>K46/$K$26</f>
        <v>0.38659793814432991</v>
      </c>
      <c r="L47" s="389" t="e">
        <f>L46/$L$26</f>
        <v>#DIV/0!</v>
      </c>
      <c r="M47" s="389" t="e">
        <f>M46/$M$26</f>
        <v>#DIV/0!</v>
      </c>
      <c r="N47" s="390" t="e">
        <f>N46/$N$26</f>
        <v>#DIV/0!</v>
      </c>
      <c r="O47" s="210">
        <f>O46/$O$26</f>
        <v>0.29987373737373735</v>
      </c>
    </row>
    <row r="48" spans="1:15" x14ac:dyDescent="0.25">
      <c r="A48" s="9" t="s">
        <v>62</v>
      </c>
      <c r="B48" s="88" t="s">
        <v>364</v>
      </c>
      <c r="C48" s="43">
        <v>42</v>
      </c>
      <c r="D48" s="315">
        <v>29</v>
      </c>
      <c r="E48" s="315">
        <v>29</v>
      </c>
      <c r="F48" s="44">
        <v>26</v>
      </c>
      <c r="G48" s="315">
        <v>25</v>
      </c>
      <c r="H48" s="315">
        <v>26</v>
      </c>
      <c r="I48" s="44">
        <v>24</v>
      </c>
      <c r="J48" s="44">
        <v>22</v>
      </c>
      <c r="K48" s="44">
        <v>14</v>
      </c>
      <c r="L48" s="394"/>
      <c r="M48" s="394"/>
      <c r="N48" s="395"/>
      <c r="O48" s="88">
        <f>SUM(C48:N48)</f>
        <v>237</v>
      </c>
    </row>
    <row r="49" spans="1:15" x14ac:dyDescent="0.25">
      <c r="A49" s="9" t="s">
        <v>63</v>
      </c>
      <c r="B49" s="178" t="s">
        <v>70</v>
      </c>
      <c r="C49" s="209">
        <f>C48/$C$26</f>
        <v>0.20388349514563106</v>
      </c>
      <c r="D49" s="425">
        <f>D48/$D$26</f>
        <v>0.15343915343915343</v>
      </c>
      <c r="E49" s="425">
        <f>E48/$E$26</f>
        <v>0.15025906735751296</v>
      </c>
      <c r="F49" s="236">
        <f>F48/$F$26</f>
        <v>0.16352201257861634</v>
      </c>
      <c r="G49" s="425">
        <f>G48/$G$26</f>
        <v>0.18382352941176472</v>
      </c>
      <c r="H49" s="425">
        <f>H48/$H$26</f>
        <v>0.15028901734104047</v>
      </c>
      <c r="I49" s="236">
        <f>I48/$I$26</f>
        <v>0.14117647058823529</v>
      </c>
      <c r="J49" s="236">
        <f>J48/$J$26</f>
        <v>0.13414634146341464</v>
      </c>
      <c r="K49" s="236">
        <f>K48/$K$26</f>
        <v>7.2164948453608241E-2</v>
      </c>
      <c r="L49" s="389" t="e">
        <f>L48/$L$26</f>
        <v>#DIV/0!</v>
      </c>
      <c r="M49" s="389" t="e">
        <f>M48/$M$26</f>
        <v>#DIV/0!</v>
      </c>
      <c r="N49" s="390" t="e">
        <f>N48/$N$26</f>
        <v>#DIV/0!</v>
      </c>
      <c r="O49" s="210">
        <f>O48/$O$26</f>
        <v>0.14962121212121213</v>
      </c>
    </row>
    <row r="50" spans="1:15" x14ac:dyDescent="0.25">
      <c r="A50" s="9" t="s">
        <v>64</v>
      </c>
      <c r="B50" s="88" t="s">
        <v>365</v>
      </c>
      <c r="C50" s="43">
        <v>2</v>
      </c>
      <c r="D50" s="315">
        <v>4</v>
      </c>
      <c r="E50" s="315">
        <v>2</v>
      </c>
      <c r="F50" s="44">
        <v>4</v>
      </c>
      <c r="G50" s="315">
        <v>2</v>
      </c>
      <c r="H50" s="315">
        <v>2</v>
      </c>
      <c r="I50" s="44">
        <v>0</v>
      </c>
      <c r="J50" s="44">
        <v>4</v>
      </c>
      <c r="K50" s="44">
        <v>1</v>
      </c>
      <c r="L50" s="394"/>
      <c r="M50" s="394"/>
      <c r="N50" s="395"/>
      <c r="O50" s="88">
        <f>SUM(C50:N50)</f>
        <v>21</v>
      </c>
    </row>
    <row r="51" spans="1:15" x14ac:dyDescent="0.25">
      <c r="A51" s="9" t="s">
        <v>65</v>
      </c>
      <c r="B51" s="178" t="s">
        <v>70</v>
      </c>
      <c r="C51" s="209">
        <f>C50/$C$26</f>
        <v>9.7087378640776691E-3</v>
      </c>
      <c r="D51" s="425">
        <f>D50/$D$26</f>
        <v>2.1164021164021163E-2</v>
      </c>
      <c r="E51" s="425">
        <f>E50/$E$26</f>
        <v>1.0362694300518135E-2</v>
      </c>
      <c r="F51" s="236">
        <f>F50/$F$26</f>
        <v>2.5157232704402517E-2</v>
      </c>
      <c r="G51" s="425">
        <f>G50/$G$26</f>
        <v>1.4705882352941176E-2</v>
      </c>
      <c r="H51" s="425">
        <f>H50/$H$26</f>
        <v>1.1560693641618497E-2</v>
      </c>
      <c r="I51" s="236">
        <f>I50/$I$26</f>
        <v>0</v>
      </c>
      <c r="J51" s="236">
        <f>J50/$J$26</f>
        <v>2.4390243902439025E-2</v>
      </c>
      <c r="K51" s="236">
        <f>K50/$K$26</f>
        <v>5.1546391752577319E-3</v>
      </c>
      <c r="L51" s="389" t="e">
        <f>L50/$L$26</f>
        <v>#DIV/0!</v>
      </c>
      <c r="M51" s="389" t="e">
        <f>M50/$M$26</f>
        <v>#DIV/0!</v>
      </c>
      <c r="N51" s="390" t="e">
        <f>N50/$N$26</f>
        <v>#DIV/0!</v>
      </c>
      <c r="O51" s="210">
        <f>O50/$O$26</f>
        <v>1.3257575757575758E-2</v>
      </c>
    </row>
    <row r="52" spans="1:15" ht="15" customHeight="1" x14ac:dyDescent="0.25">
      <c r="A52" s="9" t="s">
        <v>66</v>
      </c>
      <c r="B52" s="212" t="s">
        <v>366</v>
      </c>
      <c r="C52" s="43">
        <v>28</v>
      </c>
      <c r="D52" s="315">
        <v>15</v>
      </c>
      <c r="E52" s="315">
        <v>19</v>
      </c>
      <c r="F52" s="44">
        <v>15</v>
      </c>
      <c r="G52" s="315">
        <v>17</v>
      </c>
      <c r="H52" s="315">
        <v>10</v>
      </c>
      <c r="I52" s="44">
        <v>14</v>
      </c>
      <c r="J52" s="44">
        <v>12</v>
      </c>
      <c r="K52" s="44">
        <v>14</v>
      </c>
      <c r="L52" s="394"/>
      <c r="M52" s="394"/>
      <c r="N52" s="395"/>
      <c r="O52" s="88">
        <f>SUM(C52:N52)</f>
        <v>144</v>
      </c>
    </row>
    <row r="53" spans="1:15" x14ac:dyDescent="0.25">
      <c r="A53" s="9" t="s">
        <v>156</v>
      </c>
      <c r="B53" s="178" t="s">
        <v>70</v>
      </c>
      <c r="C53" s="209">
        <f>C52/$C$26</f>
        <v>0.13592233009708737</v>
      </c>
      <c r="D53" s="425">
        <f>D52/$D$26</f>
        <v>7.9365079365079361E-2</v>
      </c>
      <c r="E53" s="425">
        <f>E52/$E$26</f>
        <v>9.8445595854922283E-2</v>
      </c>
      <c r="F53" s="236">
        <f>F52/$F$26</f>
        <v>9.4339622641509441E-2</v>
      </c>
      <c r="G53" s="425">
        <f>G52/$G$26</f>
        <v>0.125</v>
      </c>
      <c r="H53" s="425">
        <f>H52/$H$26</f>
        <v>5.7803468208092484E-2</v>
      </c>
      <c r="I53" s="236">
        <f>I52/$I$26</f>
        <v>8.2352941176470587E-2</v>
      </c>
      <c r="J53" s="236">
        <f>J52/$J$26</f>
        <v>7.3170731707317069E-2</v>
      </c>
      <c r="K53" s="236">
        <f>K52/$K$26</f>
        <v>7.2164948453608241E-2</v>
      </c>
      <c r="L53" s="389" t="e">
        <f>L52/$L$26</f>
        <v>#DIV/0!</v>
      </c>
      <c r="M53" s="389" t="e">
        <f>M52/$M$26</f>
        <v>#DIV/0!</v>
      </c>
      <c r="N53" s="390" t="e">
        <f>N52/$N$26</f>
        <v>#DIV/0!</v>
      </c>
      <c r="O53" s="210">
        <f>O52/$O$26</f>
        <v>9.0909090909090912E-2</v>
      </c>
    </row>
    <row r="54" spans="1:15" ht="27.75" customHeight="1" x14ac:dyDescent="0.25">
      <c r="A54" s="9" t="s">
        <v>67</v>
      </c>
      <c r="B54" s="212" t="s">
        <v>367</v>
      </c>
      <c r="C54" s="43">
        <v>0</v>
      </c>
      <c r="D54" s="315">
        <v>0</v>
      </c>
      <c r="E54" s="315">
        <v>0</v>
      </c>
      <c r="F54" s="44">
        <v>0</v>
      </c>
      <c r="G54" s="315">
        <v>1</v>
      </c>
      <c r="H54" s="315">
        <v>0</v>
      </c>
      <c r="I54" s="44">
        <v>0</v>
      </c>
      <c r="J54" s="44">
        <v>1</v>
      </c>
      <c r="K54" s="44">
        <v>0</v>
      </c>
      <c r="L54" s="394"/>
      <c r="M54" s="394"/>
      <c r="N54" s="395"/>
      <c r="O54" s="88">
        <f>SUM(C54:N54)</f>
        <v>2</v>
      </c>
    </row>
    <row r="55" spans="1:15" x14ac:dyDescent="0.25">
      <c r="A55" s="9" t="s">
        <v>73</v>
      </c>
      <c r="B55" s="178" t="s">
        <v>70</v>
      </c>
      <c r="C55" s="209">
        <f>C54/$C$26</f>
        <v>0</v>
      </c>
      <c r="D55" s="425">
        <f>D54/$D$26</f>
        <v>0</v>
      </c>
      <c r="E55" s="425">
        <f>E54/$E$26</f>
        <v>0</v>
      </c>
      <c r="F55" s="236">
        <f>F54/$F$26</f>
        <v>0</v>
      </c>
      <c r="G55" s="425">
        <f>G54/$G$26</f>
        <v>7.3529411764705881E-3</v>
      </c>
      <c r="H55" s="425">
        <f>H54/$H$26</f>
        <v>0</v>
      </c>
      <c r="I55" s="236">
        <f>I54/$I$26</f>
        <v>0</v>
      </c>
      <c r="J55" s="236">
        <f>J54/$J$26</f>
        <v>6.0975609756097563E-3</v>
      </c>
      <c r="K55" s="236">
        <f>K54/$K$26</f>
        <v>0</v>
      </c>
      <c r="L55" s="389" t="e">
        <f>L54/$L$26</f>
        <v>#DIV/0!</v>
      </c>
      <c r="M55" s="389" t="e">
        <f>M54/$M$26</f>
        <v>#DIV/0!</v>
      </c>
      <c r="N55" s="390" t="e">
        <f>N54/$N$26</f>
        <v>#DIV/0!</v>
      </c>
      <c r="O55" s="210">
        <f>O54/$O$26</f>
        <v>1.2626262626262627E-3</v>
      </c>
    </row>
    <row r="56" spans="1:15" x14ac:dyDescent="0.25">
      <c r="A56" s="9" t="s">
        <v>74</v>
      </c>
      <c r="B56" s="88" t="s">
        <v>368</v>
      </c>
      <c r="C56" s="43">
        <v>12</v>
      </c>
      <c r="D56" s="315">
        <v>9</v>
      </c>
      <c r="E56" s="315">
        <v>3</v>
      </c>
      <c r="F56" s="44">
        <v>5</v>
      </c>
      <c r="G56" s="315">
        <v>9</v>
      </c>
      <c r="H56" s="315">
        <v>5</v>
      </c>
      <c r="I56" s="44">
        <v>8</v>
      </c>
      <c r="J56" s="44">
        <v>6</v>
      </c>
      <c r="K56" s="44">
        <v>12</v>
      </c>
      <c r="L56" s="394"/>
      <c r="M56" s="394"/>
      <c r="N56" s="395"/>
      <c r="O56" s="88">
        <f>SUM(C56:N56)</f>
        <v>69</v>
      </c>
    </row>
    <row r="57" spans="1:15" ht="15.75" thickBot="1" x14ac:dyDescent="0.3">
      <c r="A57" s="9" t="s">
        <v>75</v>
      </c>
      <c r="B57" s="183" t="s">
        <v>70</v>
      </c>
      <c r="C57" s="219">
        <f>C56/$C$26</f>
        <v>5.8252427184466021E-2</v>
      </c>
      <c r="D57" s="426">
        <f>D56/$D$26</f>
        <v>4.7619047619047616E-2</v>
      </c>
      <c r="E57" s="426">
        <f>E56/$E$26</f>
        <v>1.5544041450777202E-2</v>
      </c>
      <c r="F57" s="249">
        <f>F56/$F$26</f>
        <v>3.1446540880503145E-2</v>
      </c>
      <c r="G57" s="426">
        <f>G56/$G$26</f>
        <v>6.6176470588235295E-2</v>
      </c>
      <c r="H57" s="426">
        <f>H56/$H$26</f>
        <v>2.8901734104046242E-2</v>
      </c>
      <c r="I57" s="249">
        <f>I56/$I$26</f>
        <v>4.7058823529411764E-2</v>
      </c>
      <c r="J57" s="249">
        <f>J56/$J$26</f>
        <v>3.6585365853658534E-2</v>
      </c>
      <c r="K57" s="249">
        <f>K56/$K$26</f>
        <v>6.1855670103092786E-2</v>
      </c>
      <c r="L57" s="391" t="e">
        <f>L56/$L$26</f>
        <v>#DIV/0!</v>
      </c>
      <c r="M57" s="391" t="e">
        <f>M56/$M$26</f>
        <v>#DIV/0!</v>
      </c>
      <c r="N57" s="392" t="e">
        <f>N56/$N$26</f>
        <v>#DIV/0!</v>
      </c>
      <c r="O57" s="220">
        <f>O56/$O$26</f>
        <v>4.3560606060606064E-2</v>
      </c>
    </row>
    <row r="58" spans="1:15" s="17" customFormat="1" ht="20.100000000000001" customHeight="1" thickBot="1" x14ac:dyDescent="0.3">
      <c r="A58" s="21" t="s">
        <v>331</v>
      </c>
    </row>
    <row r="59" spans="1:15" ht="48.75" customHeight="1" thickBot="1" x14ac:dyDescent="0.3">
      <c r="A59" s="63" t="s">
        <v>7</v>
      </c>
      <c r="B59" s="57" t="s">
        <v>0</v>
      </c>
      <c r="C59" s="58" t="s">
        <v>373</v>
      </c>
      <c r="D59" s="58" t="s">
        <v>374</v>
      </c>
      <c r="E59" s="58" t="s">
        <v>375</v>
      </c>
      <c r="F59" s="58" t="s">
        <v>376</v>
      </c>
      <c r="G59" s="58" t="s">
        <v>377</v>
      </c>
      <c r="H59" s="58" t="s">
        <v>378</v>
      </c>
      <c r="I59" s="58" t="s">
        <v>379</v>
      </c>
      <c r="J59" s="58" t="s">
        <v>380</v>
      </c>
      <c r="K59" s="58" t="s">
        <v>381</v>
      </c>
      <c r="L59" s="58" t="s">
        <v>382</v>
      </c>
      <c r="M59" s="58" t="s">
        <v>383</v>
      </c>
      <c r="N59" s="58" t="s">
        <v>384</v>
      </c>
      <c r="O59" s="195" t="s">
        <v>106</v>
      </c>
    </row>
    <row r="60" spans="1:15" ht="15.75" thickBot="1" x14ac:dyDescent="0.3">
      <c r="A60" s="29" t="s">
        <v>76</v>
      </c>
      <c r="B60" s="26" t="s">
        <v>78</v>
      </c>
      <c r="C60" s="16">
        <v>122</v>
      </c>
      <c r="D60" s="318">
        <v>169</v>
      </c>
      <c r="E60" s="318">
        <v>207</v>
      </c>
      <c r="F60" s="16">
        <v>177</v>
      </c>
      <c r="G60" s="318">
        <v>198</v>
      </c>
      <c r="H60" s="318">
        <v>226</v>
      </c>
      <c r="I60" s="318">
        <v>184</v>
      </c>
      <c r="J60" s="16">
        <v>154</v>
      </c>
      <c r="K60" s="16">
        <v>250</v>
      </c>
      <c r="L60" s="16"/>
      <c r="M60" s="334"/>
      <c r="N60" s="334"/>
      <c r="O60" s="26">
        <f>SUM(C60:N60)</f>
        <v>1687</v>
      </c>
    </row>
    <row r="61" spans="1:15" x14ac:dyDescent="0.25">
      <c r="A61" s="29" t="s">
        <v>77</v>
      </c>
      <c r="B61" s="222" t="s">
        <v>79</v>
      </c>
      <c r="C61" s="211">
        <v>74</v>
      </c>
      <c r="D61" s="314">
        <v>109</v>
      </c>
      <c r="E61" s="314">
        <v>134</v>
      </c>
      <c r="F61" s="200">
        <v>115</v>
      </c>
      <c r="G61" s="314">
        <v>118</v>
      </c>
      <c r="H61" s="314">
        <v>134</v>
      </c>
      <c r="I61" s="200">
        <v>117</v>
      </c>
      <c r="J61" s="200">
        <v>86</v>
      </c>
      <c r="K61" s="200">
        <v>160</v>
      </c>
      <c r="L61" s="393"/>
      <c r="M61" s="393"/>
      <c r="N61" s="404"/>
      <c r="O61" s="27">
        <f>SUM(C61:N61)</f>
        <v>1047</v>
      </c>
    </row>
    <row r="62" spans="1:15" x14ac:dyDescent="0.25">
      <c r="A62" s="29" t="s">
        <v>88</v>
      </c>
      <c r="B62" s="207" t="s">
        <v>81</v>
      </c>
      <c r="C62" s="209">
        <f>C61/$C$60</f>
        <v>0.60655737704918034</v>
      </c>
      <c r="D62" s="425">
        <f>D61/$D$60</f>
        <v>0.6449704142011834</v>
      </c>
      <c r="E62" s="425">
        <f>E61/$E$60</f>
        <v>0.64734299516908211</v>
      </c>
      <c r="F62" s="236">
        <f>F61/$F$60</f>
        <v>0.64971751412429379</v>
      </c>
      <c r="G62" s="425">
        <f>G61/$G$60</f>
        <v>0.59595959595959591</v>
      </c>
      <c r="H62" s="425">
        <f>H61/$H$60</f>
        <v>0.59292035398230092</v>
      </c>
      <c r="I62" s="236">
        <f>I61/$I$60</f>
        <v>0.63586956521739135</v>
      </c>
      <c r="J62" s="236">
        <f>J61/$J$60</f>
        <v>0.55844155844155841</v>
      </c>
      <c r="K62" s="236">
        <f>K61/$K$60</f>
        <v>0.64</v>
      </c>
      <c r="L62" s="389" t="e">
        <f>L61/$L$60</f>
        <v>#DIV/0!</v>
      </c>
      <c r="M62" s="389" t="e">
        <f>M61/$M$60</f>
        <v>#DIV/0!</v>
      </c>
      <c r="N62" s="390" t="e">
        <f>N61/$N$60</f>
        <v>#DIV/0!</v>
      </c>
      <c r="O62" s="266">
        <f>O61/$O$60</f>
        <v>0.62062833432128039</v>
      </c>
    </row>
    <row r="63" spans="1:15" x14ac:dyDescent="0.25">
      <c r="A63" s="29" t="s">
        <v>89</v>
      </c>
      <c r="B63" s="223" t="s">
        <v>369</v>
      </c>
      <c r="C63" s="43">
        <v>72</v>
      </c>
      <c r="D63" s="315">
        <v>98</v>
      </c>
      <c r="E63" s="315">
        <v>110</v>
      </c>
      <c r="F63" s="44">
        <v>85</v>
      </c>
      <c r="G63" s="315">
        <v>98</v>
      </c>
      <c r="H63" s="315">
        <v>101</v>
      </c>
      <c r="I63" s="44">
        <v>79</v>
      </c>
      <c r="J63" s="44">
        <v>71</v>
      </c>
      <c r="K63" s="44">
        <v>129</v>
      </c>
      <c r="L63" s="394"/>
      <c r="M63" s="394"/>
      <c r="N63" s="395"/>
      <c r="O63" s="224">
        <f>SUM(C63:N63)</f>
        <v>843</v>
      </c>
    </row>
    <row r="64" spans="1:15" x14ac:dyDescent="0.25">
      <c r="A64" s="29" t="s">
        <v>90</v>
      </c>
      <c r="B64" s="207" t="s">
        <v>81</v>
      </c>
      <c r="C64" s="209">
        <f>C63/$C$60</f>
        <v>0.5901639344262295</v>
      </c>
      <c r="D64" s="425">
        <f>D63/$D$60</f>
        <v>0.57988165680473369</v>
      </c>
      <c r="E64" s="425">
        <f>E63/$E$60</f>
        <v>0.53140096618357491</v>
      </c>
      <c r="F64" s="236">
        <f>F63/$F$60</f>
        <v>0.48022598870056499</v>
      </c>
      <c r="G64" s="425">
        <f>G63/$G$60</f>
        <v>0.49494949494949497</v>
      </c>
      <c r="H64" s="425">
        <f>H63/$H$60</f>
        <v>0.44690265486725661</v>
      </c>
      <c r="I64" s="236">
        <f>I63/$I$60</f>
        <v>0.42934782608695654</v>
      </c>
      <c r="J64" s="236">
        <f>J63/$J$60</f>
        <v>0.46103896103896103</v>
      </c>
      <c r="K64" s="236">
        <f>K63/$K$60</f>
        <v>0.51600000000000001</v>
      </c>
      <c r="L64" s="389" t="e">
        <f>L63/$L$60</f>
        <v>#DIV/0!</v>
      </c>
      <c r="M64" s="389" t="e">
        <f>M63/$M$60</f>
        <v>#DIV/0!</v>
      </c>
      <c r="N64" s="390" t="e">
        <f>N63/$N$60</f>
        <v>#DIV/0!</v>
      </c>
      <c r="O64" s="266">
        <f>O63/$O$60</f>
        <v>0.4997036158861885</v>
      </c>
    </row>
    <row r="65" spans="1:15" x14ac:dyDescent="0.25">
      <c r="A65" s="29" t="s">
        <v>91</v>
      </c>
      <c r="B65" s="223" t="s">
        <v>370</v>
      </c>
      <c r="C65" s="43">
        <v>2</v>
      </c>
      <c r="D65" s="315">
        <v>11</v>
      </c>
      <c r="E65" s="315">
        <v>24</v>
      </c>
      <c r="F65" s="44">
        <v>30</v>
      </c>
      <c r="G65" s="315">
        <v>20</v>
      </c>
      <c r="H65" s="315">
        <v>33</v>
      </c>
      <c r="I65" s="44">
        <v>38</v>
      </c>
      <c r="J65" s="44">
        <v>15</v>
      </c>
      <c r="K65" s="44">
        <v>31</v>
      </c>
      <c r="L65" s="394"/>
      <c r="M65" s="394"/>
      <c r="N65" s="395"/>
      <c r="O65" s="224">
        <f>SUM(C65:N65)</f>
        <v>204</v>
      </c>
    </row>
    <row r="66" spans="1:15" x14ac:dyDescent="0.25">
      <c r="A66" s="29" t="s">
        <v>92</v>
      </c>
      <c r="B66" s="207" t="s">
        <v>81</v>
      </c>
      <c r="C66" s="209">
        <f>C65/$C$60</f>
        <v>1.6393442622950821E-2</v>
      </c>
      <c r="D66" s="425">
        <f>D65/$D$60</f>
        <v>6.5088757396449703E-2</v>
      </c>
      <c r="E66" s="425">
        <f>E65/$E$60</f>
        <v>0.11594202898550725</v>
      </c>
      <c r="F66" s="236">
        <f>F65/$F$60</f>
        <v>0.16949152542372881</v>
      </c>
      <c r="G66" s="425">
        <f>G65/$G$60</f>
        <v>0.10101010101010101</v>
      </c>
      <c r="H66" s="425">
        <f>H65/$H$60</f>
        <v>0.14601769911504425</v>
      </c>
      <c r="I66" s="236">
        <f>I65/$I$60</f>
        <v>0.20652173913043478</v>
      </c>
      <c r="J66" s="236">
        <f>J65/$J$60</f>
        <v>9.7402597402597407E-2</v>
      </c>
      <c r="K66" s="236">
        <f>K65/$K$60</f>
        <v>0.124</v>
      </c>
      <c r="L66" s="389" t="e">
        <f>L65/$L$60</f>
        <v>#DIV/0!</v>
      </c>
      <c r="M66" s="389" t="e">
        <f>M65/$M$60</f>
        <v>#DIV/0!</v>
      </c>
      <c r="N66" s="390" t="e">
        <f>N65/$N$60</f>
        <v>#DIV/0!</v>
      </c>
      <c r="O66" s="266">
        <f>O65/$O$60</f>
        <v>0.12092471843509188</v>
      </c>
    </row>
    <row r="67" spans="1:15" x14ac:dyDescent="0.25">
      <c r="A67" s="29" t="s">
        <v>93</v>
      </c>
      <c r="B67" s="223" t="s">
        <v>80</v>
      </c>
      <c r="C67" s="43">
        <v>0</v>
      </c>
      <c r="D67" s="315">
        <v>0</v>
      </c>
      <c r="E67" s="315">
        <v>0</v>
      </c>
      <c r="F67" s="44">
        <v>0</v>
      </c>
      <c r="G67" s="315">
        <v>0</v>
      </c>
      <c r="H67" s="315">
        <v>15</v>
      </c>
      <c r="I67" s="44">
        <v>0</v>
      </c>
      <c r="J67" s="44">
        <v>0</v>
      </c>
      <c r="K67" s="44">
        <v>0</v>
      </c>
      <c r="L67" s="394"/>
      <c r="M67" s="394"/>
      <c r="N67" s="395"/>
      <c r="O67" s="224">
        <f>SUM(C67:N67)</f>
        <v>15</v>
      </c>
    </row>
    <row r="68" spans="1:15" x14ac:dyDescent="0.25">
      <c r="A68" s="29" t="s">
        <v>94</v>
      </c>
      <c r="B68" s="207" t="s">
        <v>81</v>
      </c>
      <c r="C68" s="209">
        <f>C67/$C$60</f>
        <v>0</v>
      </c>
      <c r="D68" s="425">
        <f>D67/$D$60</f>
        <v>0</v>
      </c>
      <c r="E68" s="425">
        <f>E67/$E$60</f>
        <v>0</v>
      </c>
      <c r="F68" s="236">
        <f>F67/$F$60</f>
        <v>0</v>
      </c>
      <c r="G68" s="425">
        <f>G67/$G$60</f>
        <v>0</v>
      </c>
      <c r="H68" s="425">
        <f>H67/$H$60</f>
        <v>6.637168141592921E-2</v>
      </c>
      <c r="I68" s="236">
        <f>I67/$I$60</f>
        <v>0</v>
      </c>
      <c r="J68" s="236">
        <f>J67/$J$60</f>
        <v>0</v>
      </c>
      <c r="K68" s="236">
        <f>K67/$K$60</f>
        <v>0</v>
      </c>
      <c r="L68" s="389" t="e">
        <f>L67/$L$60</f>
        <v>#DIV/0!</v>
      </c>
      <c r="M68" s="389" t="e">
        <f>M67/$M$60</f>
        <v>#DIV/0!</v>
      </c>
      <c r="N68" s="390" t="e">
        <f>N67/$N$60</f>
        <v>#DIV/0!</v>
      </c>
      <c r="O68" s="266">
        <f>O67/$O$60</f>
        <v>8.8915234143449907E-3</v>
      </c>
    </row>
    <row r="69" spans="1:15" x14ac:dyDescent="0.25">
      <c r="A69" s="29" t="s">
        <v>95</v>
      </c>
      <c r="B69" s="223" t="s">
        <v>82</v>
      </c>
      <c r="C69" s="43">
        <v>6</v>
      </c>
      <c r="D69" s="315">
        <v>15</v>
      </c>
      <c r="E69" s="315">
        <v>7</v>
      </c>
      <c r="F69" s="44">
        <v>13</v>
      </c>
      <c r="G69" s="315">
        <v>15</v>
      </c>
      <c r="H69" s="315">
        <v>22</v>
      </c>
      <c r="I69" s="44">
        <v>14</v>
      </c>
      <c r="J69" s="44">
        <v>21</v>
      </c>
      <c r="K69" s="44">
        <v>27</v>
      </c>
      <c r="L69" s="394"/>
      <c r="M69" s="394"/>
      <c r="N69" s="395"/>
      <c r="O69" s="224">
        <f>SUM(C69:N69)</f>
        <v>140</v>
      </c>
    </row>
    <row r="70" spans="1:15" x14ac:dyDescent="0.25">
      <c r="A70" s="29" t="s">
        <v>96</v>
      </c>
      <c r="B70" s="207" t="s">
        <v>81</v>
      </c>
      <c r="C70" s="209">
        <f>C69/$C$60</f>
        <v>4.9180327868852458E-2</v>
      </c>
      <c r="D70" s="425">
        <f>D69/$D$60</f>
        <v>8.8757396449704137E-2</v>
      </c>
      <c r="E70" s="425">
        <f>E69/$E$60</f>
        <v>3.3816425120772944E-2</v>
      </c>
      <c r="F70" s="236">
        <f>F69/$F$60</f>
        <v>7.3446327683615822E-2</v>
      </c>
      <c r="G70" s="425">
        <f>G69/$G$60</f>
        <v>7.575757575757576E-2</v>
      </c>
      <c r="H70" s="425">
        <f>H69/$H$60</f>
        <v>9.7345132743362831E-2</v>
      </c>
      <c r="I70" s="236">
        <f>I69/$I$60</f>
        <v>7.6086956521739135E-2</v>
      </c>
      <c r="J70" s="236">
        <f>J69/$J$60</f>
        <v>0.13636363636363635</v>
      </c>
      <c r="K70" s="236">
        <f>K69/$K$60</f>
        <v>0.108</v>
      </c>
      <c r="L70" s="389" t="e">
        <f>L69/$L$60</f>
        <v>#DIV/0!</v>
      </c>
      <c r="M70" s="389" t="e">
        <f>M69/$M$60</f>
        <v>#DIV/0!</v>
      </c>
      <c r="N70" s="390" t="e">
        <f>N69/$N$60</f>
        <v>#DIV/0!</v>
      </c>
      <c r="O70" s="266">
        <f>O69/$O$60</f>
        <v>8.2987551867219914E-2</v>
      </c>
    </row>
    <row r="71" spans="1:15" ht="24.75" customHeight="1" x14ac:dyDescent="0.25">
      <c r="A71" s="29" t="s">
        <v>97</v>
      </c>
      <c r="B71" s="230" t="s">
        <v>83</v>
      </c>
      <c r="C71" s="43">
        <v>0</v>
      </c>
      <c r="D71" s="315">
        <v>3</v>
      </c>
      <c r="E71" s="315">
        <v>0</v>
      </c>
      <c r="F71" s="44">
        <v>0</v>
      </c>
      <c r="G71" s="315">
        <v>4</v>
      </c>
      <c r="H71" s="315">
        <v>1</v>
      </c>
      <c r="I71" s="44">
        <v>0</v>
      </c>
      <c r="J71" s="44">
        <v>0</v>
      </c>
      <c r="K71" s="44">
        <v>0</v>
      </c>
      <c r="L71" s="394"/>
      <c r="M71" s="394"/>
      <c r="N71" s="395"/>
      <c r="O71" s="224">
        <f>SUM(C71:N71)</f>
        <v>8</v>
      </c>
    </row>
    <row r="72" spans="1:15" x14ac:dyDescent="0.25">
      <c r="A72" s="29" t="s">
        <v>98</v>
      </c>
      <c r="B72" s="207" t="s">
        <v>81</v>
      </c>
      <c r="C72" s="209">
        <f>C71/$C$60</f>
        <v>0</v>
      </c>
      <c r="D72" s="425">
        <f>D71/$D$60</f>
        <v>1.7751479289940829E-2</v>
      </c>
      <c r="E72" s="425">
        <f>E71/$E$60</f>
        <v>0</v>
      </c>
      <c r="F72" s="236">
        <f>F71/$F$60</f>
        <v>0</v>
      </c>
      <c r="G72" s="425">
        <f>G71/$G$60</f>
        <v>2.0202020202020204E-2</v>
      </c>
      <c r="H72" s="425">
        <f>H71/$H$60</f>
        <v>4.4247787610619468E-3</v>
      </c>
      <c r="I72" s="236">
        <f>I71/$I$60</f>
        <v>0</v>
      </c>
      <c r="J72" s="236">
        <f>J71/$J$60</f>
        <v>0</v>
      </c>
      <c r="K72" s="236">
        <f>K71/$K$60</f>
        <v>0</v>
      </c>
      <c r="L72" s="389" t="e">
        <f>L71/$L$60</f>
        <v>#DIV/0!</v>
      </c>
      <c r="M72" s="389" t="e">
        <f>M71/$M$60</f>
        <v>#DIV/0!</v>
      </c>
      <c r="N72" s="390" t="e">
        <f>N71/$N$60</f>
        <v>#DIV/0!</v>
      </c>
      <c r="O72" s="266">
        <f>O71/$O$60</f>
        <v>4.7421458209839949E-3</v>
      </c>
    </row>
    <row r="73" spans="1:15" ht="41.25" customHeight="1" x14ac:dyDescent="0.25">
      <c r="A73" s="29" t="s">
        <v>99</v>
      </c>
      <c r="B73" s="230" t="s">
        <v>84</v>
      </c>
      <c r="C73" s="43">
        <v>0</v>
      </c>
      <c r="D73" s="315">
        <v>2</v>
      </c>
      <c r="E73" s="315">
        <v>4</v>
      </c>
      <c r="F73" s="44">
        <v>4</v>
      </c>
      <c r="G73" s="315">
        <v>2</v>
      </c>
      <c r="H73" s="315">
        <v>3</v>
      </c>
      <c r="I73" s="44">
        <v>2</v>
      </c>
      <c r="J73" s="44">
        <v>2</v>
      </c>
      <c r="K73" s="44">
        <v>6</v>
      </c>
      <c r="L73" s="394"/>
      <c r="M73" s="394"/>
      <c r="N73" s="395"/>
      <c r="O73" s="224">
        <f>SUM(C73:N73)</f>
        <v>25</v>
      </c>
    </row>
    <row r="74" spans="1:15" x14ac:dyDescent="0.25">
      <c r="A74" s="29" t="s">
        <v>100</v>
      </c>
      <c r="B74" s="207" t="s">
        <v>81</v>
      </c>
      <c r="C74" s="209">
        <f>C73/$C$60</f>
        <v>0</v>
      </c>
      <c r="D74" s="425">
        <f>D73/$D$60</f>
        <v>1.1834319526627219E-2</v>
      </c>
      <c r="E74" s="425">
        <f>E73/$E$60</f>
        <v>1.932367149758454E-2</v>
      </c>
      <c r="F74" s="236">
        <f>F73/$F$60</f>
        <v>2.2598870056497175E-2</v>
      </c>
      <c r="G74" s="425">
        <f>G73/$G$60</f>
        <v>1.0101010101010102E-2</v>
      </c>
      <c r="H74" s="425">
        <f>H73/$H$60</f>
        <v>1.3274336283185841E-2</v>
      </c>
      <c r="I74" s="236">
        <f>I73/$I$60</f>
        <v>1.0869565217391304E-2</v>
      </c>
      <c r="J74" s="236">
        <f>J73/$J$60</f>
        <v>1.2987012987012988E-2</v>
      </c>
      <c r="K74" s="236">
        <f>K73/$K$60</f>
        <v>2.4E-2</v>
      </c>
      <c r="L74" s="389" t="e">
        <f>L73/$L$60</f>
        <v>#DIV/0!</v>
      </c>
      <c r="M74" s="389" t="e">
        <f>M73/$M$60</f>
        <v>#DIV/0!</v>
      </c>
      <c r="N74" s="390" t="e">
        <f>N73/$N$60</f>
        <v>#DIV/0!</v>
      </c>
      <c r="O74" s="266">
        <f>O73/$O$60</f>
        <v>1.4819205690574985E-2</v>
      </c>
    </row>
    <row r="75" spans="1:15" ht="24.75" customHeight="1" x14ac:dyDescent="0.25">
      <c r="A75" s="29" t="s">
        <v>101</v>
      </c>
      <c r="B75" s="230" t="s">
        <v>85</v>
      </c>
      <c r="C75" s="43">
        <v>3</v>
      </c>
      <c r="D75" s="315">
        <v>8</v>
      </c>
      <c r="E75" s="315">
        <v>14</v>
      </c>
      <c r="F75" s="44">
        <v>9</v>
      </c>
      <c r="G75" s="315">
        <v>18</v>
      </c>
      <c r="H75" s="315">
        <v>10</v>
      </c>
      <c r="I75" s="44">
        <v>12</v>
      </c>
      <c r="J75" s="44">
        <v>18</v>
      </c>
      <c r="K75" s="44">
        <v>16</v>
      </c>
      <c r="L75" s="394"/>
      <c r="M75" s="394"/>
      <c r="N75" s="395"/>
      <c r="O75" s="224">
        <f>SUM(C75:N75)</f>
        <v>108</v>
      </c>
    </row>
    <row r="76" spans="1:15" x14ac:dyDescent="0.25">
      <c r="A76" s="29" t="s">
        <v>102</v>
      </c>
      <c r="B76" s="207" t="s">
        <v>81</v>
      </c>
      <c r="C76" s="209">
        <f>C75/$C$60</f>
        <v>2.4590163934426229E-2</v>
      </c>
      <c r="D76" s="425">
        <f>D75/$D$60</f>
        <v>4.7337278106508875E-2</v>
      </c>
      <c r="E76" s="425">
        <f>E75/$E$60</f>
        <v>6.7632850241545889E-2</v>
      </c>
      <c r="F76" s="236">
        <f>F75/$F$60</f>
        <v>5.0847457627118647E-2</v>
      </c>
      <c r="G76" s="425">
        <f>G75/$G$60</f>
        <v>9.0909090909090912E-2</v>
      </c>
      <c r="H76" s="425">
        <f>H75/$H$60</f>
        <v>4.4247787610619468E-2</v>
      </c>
      <c r="I76" s="236">
        <f>I75/$I$60</f>
        <v>6.5217391304347824E-2</v>
      </c>
      <c r="J76" s="236">
        <f>J75/$J$60</f>
        <v>0.11688311688311688</v>
      </c>
      <c r="K76" s="236">
        <f>K75/$K$60</f>
        <v>6.4000000000000001E-2</v>
      </c>
      <c r="L76" s="389" t="e">
        <f>L75/$L$60</f>
        <v>#DIV/0!</v>
      </c>
      <c r="M76" s="389" t="e">
        <f>M75/$M$60</f>
        <v>#DIV/0!</v>
      </c>
      <c r="N76" s="390" t="e">
        <f>N75/$N$60</f>
        <v>#DIV/0!</v>
      </c>
      <c r="O76" s="266">
        <f>O75/$O$60</f>
        <v>6.4018968583283931E-2</v>
      </c>
    </row>
    <row r="77" spans="1:15" ht="24.75" customHeight="1" x14ac:dyDescent="0.25">
      <c r="A77" s="29" t="s">
        <v>103</v>
      </c>
      <c r="B77" s="230" t="s">
        <v>86</v>
      </c>
      <c r="C77" s="43">
        <v>13</v>
      </c>
      <c r="D77" s="315">
        <v>8</v>
      </c>
      <c r="E77" s="315">
        <v>10</v>
      </c>
      <c r="F77" s="44">
        <v>7</v>
      </c>
      <c r="G77" s="315">
        <v>8</v>
      </c>
      <c r="H77" s="315">
        <v>12</v>
      </c>
      <c r="I77" s="44">
        <v>13</v>
      </c>
      <c r="J77" s="44">
        <v>7</v>
      </c>
      <c r="K77" s="44">
        <v>9</v>
      </c>
      <c r="L77" s="394"/>
      <c r="M77" s="394"/>
      <c r="N77" s="395"/>
      <c r="O77" s="224">
        <f>SUM(C77:N77)</f>
        <v>87</v>
      </c>
    </row>
    <row r="78" spans="1:15" x14ac:dyDescent="0.25">
      <c r="A78" s="29" t="s">
        <v>104</v>
      </c>
      <c r="B78" s="207" t="s">
        <v>81</v>
      </c>
      <c r="C78" s="209">
        <f>C77/$C$60</f>
        <v>0.10655737704918032</v>
      </c>
      <c r="D78" s="425">
        <f>D77/$D$60</f>
        <v>4.7337278106508875E-2</v>
      </c>
      <c r="E78" s="425">
        <f>E77/$E$60</f>
        <v>4.8309178743961352E-2</v>
      </c>
      <c r="F78" s="236">
        <f>F77/$F$60</f>
        <v>3.954802259887006E-2</v>
      </c>
      <c r="G78" s="425">
        <f>G77/$G$60</f>
        <v>4.0404040404040407E-2</v>
      </c>
      <c r="H78" s="425">
        <f>H77/$H$60</f>
        <v>5.3097345132743362E-2</v>
      </c>
      <c r="I78" s="236">
        <f>I77/$I$60</f>
        <v>7.0652173913043473E-2</v>
      </c>
      <c r="J78" s="236">
        <f>J77/$J$60</f>
        <v>4.5454545454545456E-2</v>
      </c>
      <c r="K78" s="236">
        <f>K77/$K$60</f>
        <v>3.5999999999999997E-2</v>
      </c>
      <c r="L78" s="389" t="e">
        <f>L77/$L$60</f>
        <v>#DIV/0!</v>
      </c>
      <c r="M78" s="389" t="e">
        <f>M77/$M$60</f>
        <v>#DIV/0!</v>
      </c>
      <c r="N78" s="390" t="e">
        <f>N77/$N$60</f>
        <v>#DIV/0!</v>
      </c>
      <c r="O78" s="266">
        <f>O77/$O$60</f>
        <v>5.1570835803200946E-2</v>
      </c>
    </row>
    <row r="79" spans="1:15" ht="24.75" customHeight="1" x14ac:dyDescent="0.25">
      <c r="A79" s="29" t="s">
        <v>105</v>
      </c>
      <c r="B79" s="230" t="s">
        <v>144</v>
      </c>
      <c r="C79" s="43">
        <v>3</v>
      </c>
      <c r="D79" s="315">
        <v>6</v>
      </c>
      <c r="E79" s="315">
        <v>4</v>
      </c>
      <c r="F79" s="44">
        <v>3</v>
      </c>
      <c r="G79" s="315">
        <v>3</v>
      </c>
      <c r="H79" s="315">
        <v>3</v>
      </c>
      <c r="I79" s="44">
        <v>2</v>
      </c>
      <c r="J79" s="44">
        <v>2</v>
      </c>
      <c r="K79" s="44">
        <v>5</v>
      </c>
      <c r="L79" s="394"/>
      <c r="M79" s="394"/>
      <c r="N79" s="395"/>
      <c r="O79" s="224">
        <f>SUM(C79:N79)</f>
        <v>31</v>
      </c>
    </row>
    <row r="80" spans="1:15" x14ac:dyDescent="0.25">
      <c r="A80" s="29" t="s">
        <v>157</v>
      </c>
      <c r="B80" s="207" t="s">
        <v>81</v>
      </c>
      <c r="C80" s="209">
        <f>C79/$C$60</f>
        <v>2.4590163934426229E-2</v>
      </c>
      <c r="D80" s="425">
        <f>D79/$D$60</f>
        <v>3.5502958579881658E-2</v>
      </c>
      <c r="E80" s="425">
        <f>E79/$E$60</f>
        <v>1.932367149758454E-2</v>
      </c>
      <c r="F80" s="236">
        <f>F79/$F$60</f>
        <v>1.6949152542372881E-2</v>
      </c>
      <c r="G80" s="425">
        <f>G79/$G$60</f>
        <v>1.5151515151515152E-2</v>
      </c>
      <c r="H80" s="425">
        <f>H79/$H$60</f>
        <v>1.3274336283185841E-2</v>
      </c>
      <c r="I80" s="236">
        <f>I79/$I$60</f>
        <v>1.0869565217391304E-2</v>
      </c>
      <c r="J80" s="236">
        <f>J79/$J$60</f>
        <v>1.2987012987012988E-2</v>
      </c>
      <c r="K80" s="236">
        <f>K79/$K$60</f>
        <v>0.02</v>
      </c>
      <c r="L80" s="389" t="e">
        <f>L79/$L$60</f>
        <v>#DIV/0!</v>
      </c>
      <c r="M80" s="389" t="e">
        <f>M79/$M$60</f>
        <v>#DIV/0!</v>
      </c>
      <c r="N80" s="390" t="e">
        <f>N79/$N$60</f>
        <v>#DIV/0!</v>
      </c>
      <c r="O80" s="266">
        <f>O79/$O$60</f>
        <v>1.8375815056312982E-2</v>
      </c>
    </row>
    <row r="81" spans="1:15" ht="24.75" customHeight="1" x14ac:dyDescent="0.25">
      <c r="A81" s="29" t="s">
        <v>158</v>
      </c>
      <c r="B81" s="230" t="s">
        <v>87</v>
      </c>
      <c r="C81" s="43">
        <v>0</v>
      </c>
      <c r="D81" s="315">
        <v>0</v>
      </c>
      <c r="E81" s="315">
        <v>0</v>
      </c>
      <c r="F81" s="44">
        <v>2</v>
      </c>
      <c r="G81" s="315">
        <v>0</v>
      </c>
      <c r="H81" s="315">
        <v>1</v>
      </c>
      <c r="I81" s="44">
        <v>1</v>
      </c>
      <c r="J81" s="44">
        <v>0</v>
      </c>
      <c r="K81" s="44">
        <v>2</v>
      </c>
      <c r="L81" s="394"/>
      <c r="M81" s="394"/>
      <c r="N81" s="395"/>
      <c r="O81" s="224">
        <f>SUM(C81:N81)</f>
        <v>6</v>
      </c>
    </row>
    <row r="82" spans="1:15" x14ac:dyDescent="0.25">
      <c r="A82" s="29" t="s">
        <v>159</v>
      </c>
      <c r="B82" s="207" t="s">
        <v>81</v>
      </c>
      <c r="C82" s="209">
        <f>C81/$C$60</f>
        <v>0</v>
      </c>
      <c r="D82" s="425">
        <f>D81/$D$60</f>
        <v>0</v>
      </c>
      <c r="E82" s="425">
        <f>E81/$E$60</f>
        <v>0</v>
      </c>
      <c r="F82" s="236">
        <f>F81/$F$60</f>
        <v>1.1299435028248588E-2</v>
      </c>
      <c r="G82" s="425">
        <f>G81/$G$60</f>
        <v>0</v>
      </c>
      <c r="H82" s="425">
        <f>H81/$H$60</f>
        <v>4.4247787610619468E-3</v>
      </c>
      <c r="I82" s="236">
        <f>I81/$I$60</f>
        <v>5.434782608695652E-3</v>
      </c>
      <c r="J82" s="236">
        <f>J81/$J$60</f>
        <v>0</v>
      </c>
      <c r="K82" s="236">
        <f>K81/$K$60</f>
        <v>8.0000000000000002E-3</v>
      </c>
      <c r="L82" s="389" t="e">
        <f>L81/$L$60</f>
        <v>#DIV/0!</v>
      </c>
      <c r="M82" s="389" t="e">
        <f>M81/$M$60</f>
        <v>#DIV/0!</v>
      </c>
      <c r="N82" s="390" t="e">
        <f>N81/$N$60</f>
        <v>#DIV/0!</v>
      </c>
      <c r="O82" s="266">
        <f>O81/$O$60</f>
        <v>3.5566093657379964E-3</v>
      </c>
    </row>
    <row r="83" spans="1:15" ht="24.75" customHeight="1" x14ac:dyDescent="0.25">
      <c r="A83" s="29" t="s">
        <v>160</v>
      </c>
      <c r="B83" s="230" t="s">
        <v>145</v>
      </c>
      <c r="C83" s="43">
        <f>C60-C61-C67-C69-C71-C73-C75-C77-C79-C81</f>
        <v>23</v>
      </c>
      <c r="D83" s="315">
        <f t="shared" ref="D83:N83" si="0">D60-D61-D67-D69-D71-D73-D75-D77-D79-D81</f>
        <v>18</v>
      </c>
      <c r="E83" s="315">
        <f>E60-E61-E67-E69-E71-E73-E75-E77-E79-E81</f>
        <v>34</v>
      </c>
      <c r="F83" s="44">
        <f t="shared" si="0"/>
        <v>24</v>
      </c>
      <c r="G83" s="315">
        <f t="shared" si="0"/>
        <v>30</v>
      </c>
      <c r="H83" s="315">
        <f t="shared" si="0"/>
        <v>25</v>
      </c>
      <c r="I83" s="44">
        <f t="shared" si="0"/>
        <v>23</v>
      </c>
      <c r="J83" s="44">
        <f t="shared" si="0"/>
        <v>18</v>
      </c>
      <c r="K83" s="44">
        <f t="shared" si="0"/>
        <v>25</v>
      </c>
      <c r="L83" s="394">
        <f t="shared" si="0"/>
        <v>0</v>
      </c>
      <c r="M83" s="394">
        <f t="shared" si="0"/>
        <v>0</v>
      </c>
      <c r="N83" s="395">
        <f t="shared" si="0"/>
        <v>0</v>
      </c>
      <c r="O83" s="224">
        <f>SUM(C83:N83)</f>
        <v>220</v>
      </c>
    </row>
    <row r="84" spans="1:15" ht="15.75" thickBot="1" x14ac:dyDescent="0.3">
      <c r="A84" s="29" t="s">
        <v>226</v>
      </c>
      <c r="B84" s="232" t="s">
        <v>81</v>
      </c>
      <c r="C84" s="219">
        <f>C83/$C$60</f>
        <v>0.18852459016393441</v>
      </c>
      <c r="D84" s="426">
        <f>D83/$D$60</f>
        <v>0.10650887573964497</v>
      </c>
      <c r="E84" s="426">
        <f>E83/$E$60</f>
        <v>0.16425120772946861</v>
      </c>
      <c r="F84" s="249">
        <f>F83/$F$60</f>
        <v>0.13559322033898305</v>
      </c>
      <c r="G84" s="426">
        <f>G83/$G$60</f>
        <v>0.15151515151515152</v>
      </c>
      <c r="H84" s="426">
        <f>H83/$H$60</f>
        <v>0.11061946902654868</v>
      </c>
      <c r="I84" s="249">
        <f>I83/$I$60</f>
        <v>0.125</v>
      </c>
      <c r="J84" s="249">
        <f>J83/$J$60</f>
        <v>0.11688311688311688</v>
      </c>
      <c r="K84" s="249">
        <f>K83/$K$60</f>
        <v>0.1</v>
      </c>
      <c r="L84" s="391" t="e">
        <f>L83/$L$60</f>
        <v>#DIV/0!</v>
      </c>
      <c r="M84" s="391" t="e">
        <f>M83/$M$60</f>
        <v>#DIV/0!</v>
      </c>
      <c r="N84" s="392" t="e">
        <f>N83/$N$60</f>
        <v>#DIV/0!</v>
      </c>
      <c r="O84" s="270">
        <f>O83/$O$60</f>
        <v>0.13040901007705988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P1" sqref="P1:T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33</v>
      </c>
      <c r="D3" s="6">
        <v>35</v>
      </c>
      <c r="E3" s="313">
        <v>33</v>
      </c>
      <c r="F3" s="313">
        <v>35</v>
      </c>
      <c r="G3" s="6">
        <v>36</v>
      </c>
      <c r="H3" s="313">
        <v>33</v>
      </c>
      <c r="I3" s="313">
        <v>29</v>
      </c>
      <c r="J3" s="6">
        <v>32</v>
      </c>
      <c r="K3" s="6">
        <v>30</v>
      </c>
      <c r="L3" s="6">
        <v>32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28</v>
      </c>
      <c r="D4" s="200">
        <v>29</v>
      </c>
      <c r="E4" s="314">
        <v>28</v>
      </c>
      <c r="F4" s="314">
        <v>30</v>
      </c>
      <c r="G4" s="200">
        <v>32</v>
      </c>
      <c r="H4" s="314">
        <v>29</v>
      </c>
      <c r="I4" s="314">
        <v>25</v>
      </c>
      <c r="J4" s="200">
        <v>28</v>
      </c>
      <c r="K4" s="200">
        <v>27</v>
      </c>
      <c r="L4" s="200">
        <v>29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0.84848484848484851</v>
      </c>
      <c r="D5" s="236">
        <f>D4/D3</f>
        <v>0.82857142857142863</v>
      </c>
      <c r="E5" s="425">
        <f t="shared" ref="E5:O5" si="0">E4/E3</f>
        <v>0.84848484848484851</v>
      </c>
      <c r="F5" s="425">
        <f t="shared" si="0"/>
        <v>0.8571428571428571</v>
      </c>
      <c r="G5" s="236">
        <f t="shared" si="0"/>
        <v>0.88888888888888884</v>
      </c>
      <c r="H5" s="425">
        <f t="shared" si="0"/>
        <v>0.87878787878787878</v>
      </c>
      <c r="I5" s="425">
        <f t="shared" si="0"/>
        <v>0.86206896551724133</v>
      </c>
      <c r="J5" s="236">
        <f t="shared" si="0"/>
        <v>0.875</v>
      </c>
      <c r="K5" s="236">
        <f t="shared" si="0"/>
        <v>0.9</v>
      </c>
      <c r="L5" s="236">
        <f t="shared" si="0"/>
        <v>0.90625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2</v>
      </c>
      <c r="D6" s="44">
        <v>3</v>
      </c>
      <c r="E6" s="315">
        <v>3</v>
      </c>
      <c r="F6" s="315">
        <v>3</v>
      </c>
      <c r="G6" s="44">
        <v>3</v>
      </c>
      <c r="H6" s="315">
        <v>3</v>
      </c>
      <c r="I6" s="315">
        <v>4</v>
      </c>
      <c r="J6" s="44">
        <v>4</v>
      </c>
      <c r="K6" s="44">
        <v>4</v>
      </c>
      <c r="L6" s="44">
        <v>4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6.0606060606060608E-2</v>
      </c>
      <c r="D7" s="236">
        <f>D6/D3</f>
        <v>8.5714285714285715E-2</v>
      </c>
      <c r="E7" s="425">
        <f t="shared" ref="E7:O7" si="1">E6/E3</f>
        <v>9.0909090909090912E-2</v>
      </c>
      <c r="F7" s="425">
        <f t="shared" si="1"/>
        <v>8.5714285714285715E-2</v>
      </c>
      <c r="G7" s="236">
        <f t="shared" si="1"/>
        <v>8.3333333333333329E-2</v>
      </c>
      <c r="H7" s="425">
        <f t="shared" si="1"/>
        <v>9.0909090909090912E-2</v>
      </c>
      <c r="I7" s="425">
        <f t="shared" si="1"/>
        <v>0.13793103448275862</v>
      </c>
      <c r="J7" s="236">
        <f t="shared" si="1"/>
        <v>0.125</v>
      </c>
      <c r="K7" s="236">
        <f t="shared" si="1"/>
        <v>0.13333333333333333</v>
      </c>
      <c r="L7" s="236">
        <f t="shared" si="1"/>
        <v>0.125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5</v>
      </c>
      <c r="D8" s="44">
        <v>9</v>
      </c>
      <c r="E8" s="315">
        <v>4</v>
      </c>
      <c r="F8" s="315">
        <v>7</v>
      </c>
      <c r="G8" s="44">
        <v>8</v>
      </c>
      <c r="H8" s="315">
        <v>6</v>
      </c>
      <c r="I8" s="315">
        <v>3</v>
      </c>
      <c r="J8" s="44">
        <v>3</v>
      </c>
      <c r="K8" s="44">
        <v>4</v>
      </c>
      <c r="L8" s="44">
        <v>6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0.15151515151515152</v>
      </c>
      <c r="D9" s="236">
        <f>D8/D3</f>
        <v>0.25714285714285712</v>
      </c>
      <c r="E9" s="425">
        <f t="shared" ref="E9:O9" si="2">E8/E3</f>
        <v>0.12121212121212122</v>
      </c>
      <c r="F9" s="425">
        <f t="shared" si="2"/>
        <v>0.2</v>
      </c>
      <c r="G9" s="236">
        <f t="shared" si="2"/>
        <v>0.22222222222222221</v>
      </c>
      <c r="H9" s="425">
        <f t="shared" si="2"/>
        <v>0.18181818181818182</v>
      </c>
      <c r="I9" s="425">
        <f t="shared" si="2"/>
        <v>0.10344827586206896</v>
      </c>
      <c r="J9" s="236">
        <f t="shared" si="2"/>
        <v>9.375E-2</v>
      </c>
      <c r="K9" s="236">
        <f t="shared" si="2"/>
        <v>0.13333333333333333</v>
      </c>
      <c r="L9" s="236">
        <f t="shared" si="2"/>
        <v>0.1875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18</v>
      </c>
      <c r="D10" s="44">
        <v>19</v>
      </c>
      <c r="E10" s="315">
        <v>18</v>
      </c>
      <c r="F10" s="315">
        <v>17</v>
      </c>
      <c r="G10" s="44">
        <v>18</v>
      </c>
      <c r="H10" s="315">
        <v>15</v>
      </c>
      <c r="I10" s="315">
        <v>14</v>
      </c>
      <c r="J10" s="44">
        <v>14</v>
      </c>
      <c r="K10" s="44">
        <v>14</v>
      </c>
      <c r="L10" s="44">
        <v>16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0.54545454545454541</v>
      </c>
      <c r="D11" s="236">
        <f>D10/D3</f>
        <v>0.54285714285714282</v>
      </c>
      <c r="E11" s="425">
        <f t="shared" ref="E11:O11" si="3">E10/E3</f>
        <v>0.54545454545454541</v>
      </c>
      <c r="F11" s="425">
        <f t="shared" si="3"/>
        <v>0.48571428571428571</v>
      </c>
      <c r="G11" s="236">
        <f t="shared" si="3"/>
        <v>0.5</v>
      </c>
      <c r="H11" s="425">
        <f t="shared" si="3"/>
        <v>0.45454545454545453</v>
      </c>
      <c r="I11" s="425">
        <f t="shared" si="3"/>
        <v>0.48275862068965519</v>
      </c>
      <c r="J11" s="236">
        <f t="shared" si="3"/>
        <v>0.4375</v>
      </c>
      <c r="K11" s="236">
        <f t="shared" si="3"/>
        <v>0.46666666666666667</v>
      </c>
      <c r="L11" s="236">
        <f t="shared" si="3"/>
        <v>0.5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2</v>
      </c>
      <c r="D12" s="44">
        <v>2</v>
      </c>
      <c r="E12" s="315">
        <v>2</v>
      </c>
      <c r="F12" s="315">
        <v>2</v>
      </c>
      <c r="G12" s="44">
        <v>0</v>
      </c>
      <c r="H12" s="315">
        <v>1</v>
      </c>
      <c r="I12" s="315">
        <v>0</v>
      </c>
      <c r="J12" s="44">
        <v>0</v>
      </c>
      <c r="K12" s="44">
        <v>0</v>
      </c>
      <c r="L12" s="44">
        <v>1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6.0606060606060608E-2</v>
      </c>
      <c r="D13" s="236">
        <f>D12/D3</f>
        <v>5.7142857142857141E-2</v>
      </c>
      <c r="E13" s="425">
        <f t="shared" ref="E13:O13" si="4">E12/E3</f>
        <v>6.0606060606060608E-2</v>
      </c>
      <c r="F13" s="425">
        <f t="shared" si="4"/>
        <v>5.7142857142857141E-2</v>
      </c>
      <c r="G13" s="236">
        <f t="shared" si="4"/>
        <v>0</v>
      </c>
      <c r="H13" s="425">
        <f t="shared" si="4"/>
        <v>3.0303030303030304E-2</v>
      </c>
      <c r="I13" s="425">
        <f t="shared" si="4"/>
        <v>0</v>
      </c>
      <c r="J13" s="236">
        <f t="shared" si="4"/>
        <v>0</v>
      </c>
      <c r="K13" s="236">
        <f t="shared" si="4"/>
        <v>0</v>
      </c>
      <c r="L13" s="236">
        <f t="shared" si="4"/>
        <v>3.125E-2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5</v>
      </c>
      <c r="D14" s="44">
        <v>7</v>
      </c>
      <c r="E14" s="315">
        <v>6</v>
      </c>
      <c r="F14" s="315">
        <v>6</v>
      </c>
      <c r="G14" s="44">
        <v>6</v>
      </c>
      <c r="H14" s="315">
        <v>7</v>
      </c>
      <c r="I14" s="315">
        <v>6</v>
      </c>
      <c r="J14" s="44">
        <v>6</v>
      </c>
      <c r="K14" s="44">
        <v>4</v>
      </c>
      <c r="L14" s="44">
        <v>5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0.15151515151515152</v>
      </c>
      <c r="D15" s="236">
        <f>D14/D3</f>
        <v>0.2</v>
      </c>
      <c r="E15" s="425">
        <f t="shared" ref="E15:O15" si="5">E14/E3</f>
        <v>0.18181818181818182</v>
      </c>
      <c r="F15" s="425">
        <f t="shared" si="5"/>
        <v>0.17142857142857143</v>
      </c>
      <c r="G15" s="236">
        <f t="shared" si="5"/>
        <v>0.16666666666666666</v>
      </c>
      <c r="H15" s="425">
        <f t="shared" si="5"/>
        <v>0.21212121212121213</v>
      </c>
      <c r="I15" s="425">
        <f t="shared" si="5"/>
        <v>0.20689655172413793</v>
      </c>
      <c r="J15" s="236">
        <f t="shared" si="5"/>
        <v>0.1875</v>
      </c>
      <c r="K15" s="236">
        <f t="shared" si="5"/>
        <v>0.13333333333333333</v>
      </c>
      <c r="L15" s="236">
        <f t="shared" si="5"/>
        <v>0.15625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6</v>
      </c>
      <c r="D16" s="44">
        <v>6</v>
      </c>
      <c r="E16" s="315">
        <v>6</v>
      </c>
      <c r="F16" s="315">
        <v>6</v>
      </c>
      <c r="G16" s="44">
        <v>5</v>
      </c>
      <c r="H16" s="315">
        <v>5</v>
      </c>
      <c r="I16" s="315">
        <v>5</v>
      </c>
      <c r="J16" s="44">
        <v>5</v>
      </c>
      <c r="K16" s="44">
        <v>4</v>
      </c>
      <c r="L16" s="44">
        <v>5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0.18181818181818182</v>
      </c>
      <c r="D17" s="236">
        <f>D16/D3</f>
        <v>0.17142857142857143</v>
      </c>
      <c r="E17" s="425">
        <f t="shared" ref="E17:O17" si="6">E16/E3</f>
        <v>0.18181818181818182</v>
      </c>
      <c r="F17" s="425">
        <f t="shared" si="6"/>
        <v>0.17142857142857143</v>
      </c>
      <c r="G17" s="236">
        <f t="shared" si="6"/>
        <v>0.1388888888888889</v>
      </c>
      <c r="H17" s="425">
        <f t="shared" si="6"/>
        <v>0.15151515151515152</v>
      </c>
      <c r="I17" s="425">
        <f t="shared" si="6"/>
        <v>0.17241379310344829</v>
      </c>
      <c r="J17" s="236">
        <f t="shared" si="6"/>
        <v>0.15625</v>
      </c>
      <c r="K17" s="236">
        <f t="shared" si="6"/>
        <v>0.13333333333333333</v>
      </c>
      <c r="L17" s="236">
        <f t="shared" si="6"/>
        <v>0.15625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3</v>
      </c>
      <c r="D18" s="44">
        <v>3</v>
      </c>
      <c r="E18" s="315">
        <v>3</v>
      </c>
      <c r="F18" s="315">
        <v>3</v>
      </c>
      <c r="G18" s="44">
        <v>3</v>
      </c>
      <c r="H18" s="315">
        <v>2</v>
      </c>
      <c r="I18" s="315">
        <v>2</v>
      </c>
      <c r="J18" s="44">
        <v>2</v>
      </c>
      <c r="K18" s="44">
        <v>2</v>
      </c>
      <c r="L18" s="44">
        <v>3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9.0909090909090912E-2</v>
      </c>
      <c r="D19" s="249">
        <f>D18/D3</f>
        <v>8.5714285714285715E-2</v>
      </c>
      <c r="E19" s="426">
        <f>E18/E3</f>
        <v>9.0909090909090912E-2</v>
      </c>
      <c r="F19" s="426">
        <f t="shared" ref="F19:O19" si="7">F18/F3</f>
        <v>8.5714285714285715E-2</v>
      </c>
      <c r="G19" s="249">
        <f t="shared" si="7"/>
        <v>8.3333333333333329E-2</v>
      </c>
      <c r="H19" s="426">
        <f t="shared" si="7"/>
        <v>6.0606060606060608E-2</v>
      </c>
      <c r="I19" s="426">
        <f t="shared" si="7"/>
        <v>6.8965517241379309E-2</v>
      </c>
      <c r="J19" s="249">
        <f t="shared" si="7"/>
        <v>6.25E-2</v>
      </c>
      <c r="K19" s="249">
        <f t="shared" si="7"/>
        <v>6.6666666666666666E-2</v>
      </c>
      <c r="L19" s="249">
        <f t="shared" si="7"/>
        <v>9.375E-2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322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4</v>
      </c>
      <c r="D22" s="316">
        <v>1</v>
      </c>
      <c r="E22" s="316">
        <v>4</v>
      </c>
      <c r="F22" s="8">
        <v>4</v>
      </c>
      <c r="G22" s="316">
        <v>4</v>
      </c>
      <c r="H22" s="316">
        <v>4</v>
      </c>
      <c r="I22" s="8">
        <v>6</v>
      </c>
      <c r="J22" s="8">
        <v>4</v>
      </c>
      <c r="K22" s="8">
        <v>4</v>
      </c>
      <c r="L22" s="316"/>
      <c r="M22" s="316"/>
      <c r="N22" s="316"/>
      <c r="O22" s="7">
        <f>SUM(C22:N22)</f>
        <v>35</v>
      </c>
    </row>
    <row r="23" spans="1:15" x14ac:dyDescent="0.25">
      <c r="A23" s="9" t="s">
        <v>30</v>
      </c>
      <c r="B23" s="208" t="s">
        <v>45</v>
      </c>
      <c r="C23" s="211">
        <v>0</v>
      </c>
      <c r="D23" s="314">
        <v>0</v>
      </c>
      <c r="E23" s="314">
        <v>1</v>
      </c>
      <c r="F23" s="200">
        <v>2</v>
      </c>
      <c r="G23" s="314">
        <v>1</v>
      </c>
      <c r="H23" s="314">
        <v>2</v>
      </c>
      <c r="I23" s="200">
        <v>2</v>
      </c>
      <c r="J23" s="200">
        <v>1</v>
      </c>
      <c r="K23" s="200">
        <v>2</v>
      </c>
      <c r="L23" s="393"/>
      <c r="M23" s="393"/>
      <c r="N23" s="404"/>
      <c r="O23" s="208">
        <f>SUM(C23:N23)</f>
        <v>11</v>
      </c>
    </row>
    <row r="24" spans="1:15" x14ac:dyDescent="0.25">
      <c r="A24" s="9" t="s">
        <v>31</v>
      </c>
      <c r="B24" s="178" t="s">
        <v>70</v>
      </c>
      <c r="C24" s="209">
        <f>C23/C22</f>
        <v>0</v>
      </c>
      <c r="D24" s="431">
        <f>D23/D22</f>
        <v>0</v>
      </c>
      <c r="E24" s="431">
        <f t="shared" ref="E24:N24" si="8">E23/E22</f>
        <v>0.25</v>
      </c>
      <c r="F24" s="209">
        <f>F23/F22</f>
        <v>0.5</v>
      </c>
      <c r="G24" s="431">
        <f t="shared" si="8"/>
        <v>0.25</v>
      </c>
      <c r="H24" s="431">
        <f t="shared" si="8"/>
        <v>0.5</v>
      </c>
      <c r="I24" s="209">
        <f t="shared" si="8"/>
        <v>0.33333333333333331</v>
      </c>
      <c r="J24" s="209">
        <f t="shared" si="8"/>
        <v>0.25</v>
      </c>
      <c r="K24" s="209">
        <f t="shared" si="8"/>
        <v>0.5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0.31428571428571428</v>
      </c>
    </row>
    <row r="25" spans="1:15" x14ac:dyDescent="0.25">
      <c r="A25" s="9" t="s">
        <v>32</v>
      </c>
      <c r="B25" s="88" t="s">
        <v>343</v>
      </c>
      <c r="C25" s="80">
        <v>2</v>
      </c>
      <c r="D25" s="317">
        <v>1</v>
      </c>
      <c r="E25" s="317">
        <v>1</v>
      </c>
      <c r="F25" s="80">
        <v>2</v>
      </c>
      <c r="G25" s="317">
        <v>2</v>
      </c>
      <c r="H25" s="317">
        <v>3</v>
      </c>
      <c r="I25" s="80">
        <v>2</v>
      </c>
      <c r="J25" s="80">
        <v>3</v>
      </c>
      <c r="K25" s="80">
        <v>2</v>
      </c>
      <c r="L25" s="396"/>
      <c r="M25" s="396"/>
      <c r="N25" s="406"/>
      <c r="O25" s="88">
        <f>SUM(C25:N25)</f>
        <v>18</v>
      </c>
    </row>
    <row r="26" spans="1:15" x14ac:dyDescent="0.25">
      <c r="A26" s="9" t="s">
        <v>33</v>
      </c>
      <c r="B26" s="178" t="s">
        <v>70</v>
      </c>
      <c r="C26" s="209">
        <f>C25/C22</f>
        <v>0.5</v>
      </c>
      <c r="D26" s="431">
        <f>D25/D22</f>
        <v>1</v>
      </c>
      <c r="E26" s="431">
        <f t="shared" ref="E26:N26" si="9">E25/E22</f>
        <v>0.25</v>
      </c>
      <c r="F26" s="209">
        <f t="shared" si="9"/>
        <v>0.5</v>
      </c>
      <c r="G26" s="431">
        <f t="shared" si="9"/>
        <v>0.5</v>
      </c>
      <c r="H26" s="431">
        <f t="shared" si="9"/>
        <v>0.75</v>
      </c>
      <c r="I26" s="209">
        <f t="shared" si="9"/>
        <v>0.33333333333333331</v>
      </c>
      <c r="J26" s="209">
        <f t="shared" si="9"/>
        <v>0.75</v>
      </c>
      <c r="K26" s="209">
        <f t="shared" si="9"/>
        <v>0.5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0.51428571428571423</v>
      </c>
    </row>
    <row r="27" spans="1:15" x14ac:dyDescent="0.25">
      <c r="A27" s="9" t="s">
        <v>34</v>
      </c>
      <c r="B27" s="88" t="s">
        <v>291</v>
      </c>
      <c r="C27" s="80">
        <v>3</v>
      </c>
      <c r="D27" s="315">
        <v>1</v>
      </c>
      <c r="E27" s="315">
        <v>4</v>
      </c>
      <c r="F27" s="44">
        <v>4</v>
      </c>
      <c r="G27" s="315">
        <v>4</v>
      </c>
      <c r="H27" s="315">
        <v>4</v>
      </c>
      <c r="I27" s="44">
        <v>6</v>
      </c>
      <c r="J27" s="44">
        <v>4</v>
      </c>
      <c r="K27" s="44">
        <v>3</v>
      </c>
      <c r="L27" s="394"/>
      <c r="M27" s="394"/>
      <c r="N27" s="395"/>
      <c r="O27" s="88">
        <f>SUM(C27:N27)</f>
        <v>33</v>
      </c>
    </row>
    <row r="28" spans="1:15" x14ac:dyDescent="0.25">
      <c r="A28" s="9" t="s">
        <v>35</v>
      </c>
      <c r="B28" s="178" t="s">
        <v>70</v>
      </c>
      <c r="C28" s="209">
        <f>C27/C22</f>
        <v>0.75</v>
      </c>
      <c r="D28" s="431">
        <f t="shared" ref="D28:N28" si="10">D27/D22</f>
        <v>1</v>
      </c>
      <c r="E28" s="431">
        <f t="shared" si="10"/>
        <v>1</v>
      </c>
      <c r="F28" s="209">
        <f t="shared" si="10"/>
        <v>1</v>
      </c>
      <c r="G28" s="431">
        <f t="shared" si="10"/>
        <v>1</v>
      </c>
      <c r="H28" s="431">
        <f t="shared" si="10"/>
        <v>1</v>
      </c>
      <c r="I28" s="209">
        <f t="shared" si="10"/>
        <v>1</v>
      </c>
      <c r="J28" s="209">
        <f t="shared" si="10"/>
        <v>1</v>
      </c>
      <c r="K28" s="209">
        <f t="shared" si="10"/>
        <v>0.75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0.94285714285714284</v>
      </c>
    </row>
    <row r="29" spans="1:15" x14ac:dyDescent="0.25">
      <c r="A29" s="9" t="s">
        <v>36</v>
      </c>
      <c r="B29" s="88" t="s">
        <v>164</v>
      </c>
      <c r="C29" s="80">
        <v>1</v>
      </c>
      <c r="D29" s="315">
        <v>0</v>
      </c>
      <c r="E29" s="315">
        <v>0</v>
      </c>
      <c r="F29" s="44">
        <v>0</v>
      </c>
      <c r="G29" s="315">
        <v>0</v>
      </c>
      <c r="H29" s="315">
        <v>1</v>
      </c>
      <c r="I29" s="44">
        <v>0</v>
      </c>
      <c r="J29" s="451">
        <v>1</v>
      </c>
      <c r="K29" s="44">
        <v>0</v>
      </c>
      <c r="L29" s="394"/>
      <c r="M29" s="394"/>
      <c r="N29" s="395"/>
      <c r="O29" s="88">
        <f>SUM(C29:N29)</f>
        <v>3</v>
      </c>
    </row>
    <row r="30" spans="1:15" x14ac:dyDescent="0.25">
      <c r="A30" s="9" t="s">
        <v>37</v>
      </c>
      <c r="B30" s="178" t="s">
        <v>70</v>
      </c>
      <c r="C30" s="209">
        <f>C29/C22</f>
        <v>0.25</v>
      </c>
      <c r="D30" s="431">
        <f t="shared" ref="D30:N30" si="11">D29/D22</f>
        <v>0</v>
      </c>
      <c r="E30" s="431">
        <f t="shared" si="11"/>
        <v>0</v>
      </c>
      <c r="F30" s="209">
        <f t="shared" si="11"/>
        <v>0</v>
      </c>
      <c r="G30" s="431">
        <f t="shared" si="11"/>
        <v>0</v>
      </c>
      <c r="H30" s="431">
        <f t="shared" si="11"/>
        <v>0.25</v>
      </c>
      <c r="I30" s="209">
        <f t="shared" si="11"/>
        <v>0</v>
      </c>
      <c r="J30" s="209">
        <f t="shared" si="11"/>
        <v>0.25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8.5714285714285715E-2</v>
      </c>
    </row>
    <row r="31" spans="1:15" x14ac:dyDescent="0.25">
      <c r="A31" s="9" t="s">
        <v>38</v>
      </c>
      <c r="B31" s="88" t="s">
        <v>133</v>
      </c>
      <c r="C31" s="80">
        <v>1</v>
      </c>
      <c r="D31" s="315">
        <v>0</v>
      </c>
      <c r="E31" s="315">
        <v>0</v>
      </c>
      <c r="F31" s="44">
        <v>0</v>
      </c>
      <c r="G31" s="315">
        <v>0</v>
      </c>
      <c r="H31" s="315">
        <v>0</v>
      </c>
      <c r="I31" s="44">
        <v>0</v>
      </c>
      <c r="J31" s="44">
        <v>0</v>
      </c>
      <c r="K31" s="44">
        <v>1</v>
      </c>
      <c r="L31" s="394"/>
      <c r="M31" s="394"/>
      <c r="N31" s="395"/>
      <c r="O31" s="88">
        <f>SUM(C31:N31)</f>
        <v>2</v>
      </c>
    </row>
    <row r="32" spans="1:15" x14ac:dyDescent="0.25">
      <c r="A32" s="9" t="s">
        <v>47</v>
      </c>
      <c r="B32" s="178" t="s">
        <v>70</v>
      </c>
      <c r="C32" s="209">
        <f>C31/C22</f>
        <v>0.25</v>
      </c>
      <c r="D32" s="431">
        <f t="shared" ref="D32:N32" si="12">D31/D22</f>
        <v>0</v>
      </c>
      <c r="E32" s="431">
        <f t="shared" si="12"/>
        <v>0</v>
      </c>
      <c r="F32" s="209">
        <f t="shared" si="12"/>
        <v>0</v>
      </c>
      <c r="G32" s="431">
        <f t="shared" si="12"/>
        <v>0</v>
      </c>
      <c r="H32" s="431">
        <f t="shared" si="12"/>
        <v>0</v>
      </c>
      <c r="I32" s="209">
        <f t="shared" si="12"/>
        <v>0</v>
      </c>
      <c r="J32" s="209">
        <f t="shared" si="12"/>
        <v>0</v>
      </c>
      <c r="K32" s="209">
        <f t="shared" si="12"/>
        <v>0.25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5.7142857142857141E-2</v>
      </c>
    </row>
    <row r="33" spans="1:15" ht="24.75" x14ac:dyDescent="0.25">
      <c r="A33" s="9" t="s">
        <v>48</v>
      </c>
      <c r="B33" s="212" t="s">
        <v>68</v>
      </c>
      <c r="C33" s="80">
        <v>0</v>
      </c>
      <c r="D33" s="315">
        <v>1</v>
      </c>
      <c r="E33" s="315">
        <v>0</v>
      </c>
      <c r="F33" s="44">
        <v>0</v>
      </c>
      <c r="G33" s="315">
        <v>1</v>
      </c>
      <c r="H33" s="315">
        <v>0</v>
      </c>
      <c r="I33" s="44">
        <v>0</v>
      </c>
      <c r="J33" s="44">
        <v>0</v>
      </c>
      <c r="K33" s="44">
        <v>1</v>
      </c>
      <c r="L33" s="394"/>
      <c r="M33" s="394"/>
      <c r="N33" s="395"/>
      <c r="O33" s="88">
        <f>SUM(C33:N33)</f>
        <v>3</v>
      </c>
    </row>
    <row r="34" spans="1:15" x14ac:dyDescent="0.25">
      <c r="A34" s="9" t="s">
        <v>49</v>
      </c>
      <c r="B34" s="178" t="s">
        <v>70</v>
      </c>
      <c r="C34" s="209">
        <f>C33/C22</f>
        <v>0</v>
      </c>
      <c r="D34" s="431">
        <f t="shared" ref="D34:N34" si="13">D33/D22</f>
        <v>1</v>
      </c>
      <c r="E34" s="431">
        <f t="shared" si="13"/>
        <v>0</v>
      </c>
      <c r="F34" s="209">
        <f t="shared" si="13"/>
        <v>0</v>
      </c>
      <c r="G34" s="431">
        <f t="shared" si="13"/>
        <v>0.25</v>
      </c>
      <c r="H34" s="431">
        <f t="shared" si="13"/>
        <v>0</v>
      </c>
      <c r="I34" s="209">
        <f t="shared" si="13"/>
        <v>0</v>
      </c>
      <c r="J34" s="209">
        <f t="shared" si="13"/>
        <v>0</v>
      </c>
      <c r="K34" s="209">
        <f t="shared" si="13"/>
        <v>0.25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8.5714285714285715E-2</v>
      </c>
    </row>
    <row r="35" spans="1:15" x14ac:dyDescent="0.25">
      <c r="A35" s="9" t="s">
        <v>50</v>
      </c>
      <c r="B35" s="88" t="s">
        <v>292</v>
      </c>
      <c r="C35" s="80">
        <v>2</v>
      </c>
      <c r="D35" s="315">
        <v>0</v>
      </c>
      <c r="E35" s="315">
        <v>0</v>
      </c>
      <c r="F35" s="44">
        <v>0</v>
      </c>
      <c r="G35" s="315">
        <v>1</v>
      </c>
      <c r="H35" s="315">
        <v>0</v>
      </c>
      <c r="I35" s="44">
        <v>1</v>
      </c>
      <c r="J35" s="44">
        <v>0</v>
      </c>
      <c r="K35" s="44">
        <v>1</v>
      </c>
      <c r="L35" s="394"/>
      <c r="M35" s="394"/>
      <c r="N35" s="395"/>
      <c r="O35" s="88">
        <f>SUM(C35:N35)</f>
        <v>5</v>
      </c>
    </row>
    <row r="36" spans="1:15" x14ac:dyDescent="0.25">
      <c r="A36" s="9" t="s">
        <v>51</v>
      </c>
      <c r="B36" s="213" t="s">
        <v>70</v>
      </c>
      <c r="C36" s="209">
        <f>C35/C22</f>
        <v>0.5</v>
      </c>
      <c r="D36" s="431">
        <f t="shared" ref="D36:N36" si="14">D35/D22</f>
        <v>0</v>
      </c>
      <c r="E36" s="431">
        <f t="shared" si="14"/>
        <v>0</v>
      </c>
      <c r="F36" s="209">
        <f t="shared" si="14"/>
        <v>0</v>
      </c>
      <c r="G36" s="431">
        <f t="shared" si="14"/>
        <v>0.25</v>
      </c>
      <c r="H36" s="431">
        <f t="shared" si="14"/>
        <v>0</v>
      </c>
      <c r="I36" s="209">
        <f t="shared" si="14"/>
        <v>0.16666666666666666</v>
      </c>
      <c r="J36" s="209">
        <f t="shared" si="14"/>
        <v>0</v>
      </c>
      <c r="K36" s="209">
        <f t="shared" si="14"/>
        <v>0.25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0.14285714285714285</v>
      </c>
    </row>
    <row r="37" spans="1:15" x14ac:dyDescent="0.25">
      <c r="A37" s="9" t="s">
        <v>52</v>
      </c>
      <c r="B37" s="88" t="s">
        <v>293</v>
      </c>
      <c r="C37" s="43">
        <v>0</v>
      </c>
      <c r="D37" s="315">
        <v>0</v>
      </c>
      <c r="E37" s="315">
        <v>0</v>
      </c>
      <c r="F37" s="44">
        <v>0</v>
      </c>
      <c r="G37" s="315">
        <v>0</v>
      </c>
      <c r="H37" s="315">
        <v>0</v>
      </c>
      <c r="I37" s="44">
        <v>0</v>
      </c>
      <c r="J37" s="44">
        <v>0</v>
      </c>
      <c r="K37" s="44">
        <v>2</v>
      </c>
      <c r="L37" s="394"/>
      <c r="M37" s="394"/>
      <c r="N37" s="395"/>
      <c r="O37" s="88">
        <f>SUM(C37:N37)</f>
        <v>2</v>
      </c>
    </row>
    <row r="38" spans="1:15" x14ac:dyDescent="0.25">
      <c r="A38" s="9" t="s">
        <v>53</v>
      </c>
      <c r="B38" s="213" t="s">
        <v>70</v>
      </c>
      <c r="C38" s="235">
        <f>C37/C22</f>
        <v>0</v>
      </c>
      <c r="D38" s="425">
        <f t="shared" ref="D38:N38" si="15">D37/D22</f>
        <v>0</v>
      </c>
      <c r="E38" s="431">
        <f t="shared" si="15"/>
        <v>0</v>
      </c>
      <c r="F38" s="209">
        <f t="shared" si="15"/>
        <v>0</v>
      </c>
      <c r="G38" s="431">
        <f t="shared" si="15"/>
        <v>0</v>
      </c>
      <c r="H38" s="431">
        <f t="shared" si="15"/>
        <v>0</v>
      </c>
      <c r="I38" s="209">
        <f t="shared" si="15"/>
        <v>0</v>
      </c>
      <c r="J38" s="209">
        <f t="shared" si="15"/>
        <v>0</v>
      </c>
      <c r="K38" s="209">
        <f t="shared" si="15"/>
        <v>0.5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5.7142857142857141E-2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0</v>
      </c>
      <c r="E39" s="444">
        <v>0</v>
      </c>
      <c r="F39" s="228">
        <v>0</v>
      </c>
      <c r="G39" s="444">
        <v>1</v>
      </c>
      <c r="H39" s="444">
        <v>0</v>
      </c>
      <c r="I39" s="228">
        <v>0</v>
      </c>
      <c r="J39" s="228">
        <v>0</v>
      </c>
      <c r="K39" s="228">
        <v>0</v>
      </c>
      <c r="L39" s="422"/>
      <c r="M39" s="422"/>
      <c r="N39" s="423"/>
      <c r="O39" s="234">
        <f>SUM(C39:N39)</f>
        <v>1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0</v>
      </c>
      <c r="E40" s="431">
        <f t="shared" si="16"/>
        <v>0</v>
      </c>
      <c r="F40" s="209">
        <f t="shared" si="16"/>
        <v>0</v>
      </c>
      <c r="G40" s="431">
        <f t="shared" si="16"/>
        <v>0.25</v>
      </c>
      <c r="H40" s="431">
        <f t="shared" si="16"/>
        <v>0</v>
      </c>
      <c r="I40" s="209">
        <f t="shared" si="16"/>
        <v>0</v>
      </c>
      <c r="J40" s="209">
        <f t="shared" si="16"/>
        <v>0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2.8571428571428571E-2</v>
      </c>
    </row>
    <row r="41" spans="1:15" ht="26.25" thickTop="1" thickBot="1" x14ac:dyDescent="0.3">
      <c r="A41" s="9" t="s">
        <v>56</v>
      </c>
      <c r="B41" s="31" t="s">
        <v>72</v>
      </c>
      <c r="C41" s="15">
        <v>3</v>
      </c>
      <c r="D41" s="428">
        <v>2</v>
      </c>
      <c r="E41" s="428">
        <v>3</v>
      </c>
      <c r="F41" s="15">
        <v>3</v>
      </c>
      <c r="G41" s="428">
        <v>9</v>
      </c>
      <c r="H41" s="428">
        <v>2</v>
      </c>
      <c r="I41" s="15">
        <v>4</v>
      </c>
      <c r="J41" s="15">
        <v>3</v>
      </c>
      <c r="K41" s="15">
        <v>4</v>
      </c>
      <c r="L41" s="399"/>
      <c r="M41" s="399"/>
      <c r="N41" s="400"/>
      <c r="O41" s="273">
        <f>SUM(C41:N41)</f>
        <v>33</v>
      </c>
    </row>
    <row r="42" spans="1:15" ht="15.75" thickTop="1" x14ac:dyDescent="0.25">
      <c r="A42" s="9" t="s">
        <v>57</v>
      </c>
      <c r="B42" s="215" t="s">
        <v>165</v>
      </c>
      <c r="C42" s="216">
        <v>0</v>
      </c>
      <c r="D42" s="429">
        <v>1</v>
      </c>
      <c r="E42" s="429">
        <v>3</v>
      </c>
      <c r="F42" s="217">
        <v>2</v>
      </c>
      <c r="G42" s="429">
        <v>4</v>
      </c>
      <c r="H42" s="429">
        <v>0</v>
      </c>
      <c r="I42" s="217">
        <v>1</v>
      </c>
      <c r="J42" s="217">
        <v>2</v>
      </c>
      <c r="K42" s="217">
        <v>4</v>
      </c>
      <c r="L42" s="402"/>
      <c r="M42" s="401"/>
      <c r="N42" s="403"/>
      <c r="O42" s="215">
        <f>SUM(C42:N42)</f>
        <v>17</v>
      </c>
    </row>
    <row r="43" spans="1:15" x14ac:dyDescent="0.25">
      <c r="A43" s="9" t="s">
        <v>58</v>
      </c>
      <c r="B43" s="178" t="s">
        <v>70</v>
      </c>
      <c r="C43" s="209">
        <f>C42/C22</f>
        <v>0</v>
      </c>
      <c r="D43" s="431">
        <f t="shared" ref="D43:N43" si="17">D42/D22</f>
        <v>1</v>
      </c>
      <c r="E43" s="431">
        <f t="shared" si="17"/>
        <v>0.75</v>
      </c>
      <c r="F43" s="209">
        <f t="shared" si="17"/>
        <v>0.5</v>
      </c>
      <c r="G43" s="431">
        <f t="shared" si="17"/>
        <v>1</v>
      </c>
      <c r="H43" s="431">
        <f t="shared" si="17"/>
        <v>0</v>
      </c>
      <c r="I43" s="209">
        <f t="shared" si="17"/>
        <v>0.16666666666666666</v>
      </c>
      <c r="J43" s="209">
        <f t="shared" si="17"/>
        <v>0.5</v>
      </c>
      <c r="K43" s="209">
        <f t="shared" si="17"/>
        <v>1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0.48571428571428571</v>
      </c>
    </row>
    <row r="44" spans="1:15" x14ac:dyDescent="0.25">
      <c r="A44" s="9" t="s">
        <v>59</v>
      </c>
      <c r="B44" s="88" t="s">
        <v>166</v>
      </c>
      <c r="C44" s="80">
        <v>0</v>
      </c>
      <c r="D44" s="315">
        <v>1</v>
      </c>
      <c r="E44" s="315">
        <v>0</v>
      </c>
      <c r="F44" s="44">
        <v>0</v>
      </c>
      <c r="G44" s="315">
        <v>6</v>
      </c>
      <c r="H44" s="315">
        <v>1</v>
      </c>
      <c r="I44" s="44">
        <v>0</v>
      </c>
      <c r="J44" s="44">
        <v>1</v>
      </c>
      <c r="K44" s="44">
        <v>0</v>
      </c>
      <c r="L44" s="394"/>
      <c r="M44" s="394"/>
      <c r="N44" s="395"/>
      <c r="O44" s="88">
        <f>SUM(C44:N44)</f>
        <v>9</v>
      </c>
    </row>
    <row r="45" spans="1:15" x14ac:dyDescent="0.25">
      <c r="A45" s="9" t="s">
        <v>60</v>
      </c>
      <c r="B45" s="178" t="s">
        <v>70</v>
      </c>
      <c r="C45" s="209">
        <f>C44/C22</f>
        <v>0</v>
      </c>
      <c r="D45" s="431">
        <f t="shared" ref="D45:N45" si="18">D44/D22</f>
        <v>1</v>
      </c>
      <c r="E45" s="431">
        <f t="shared" si="18"/>
        <v>0</v>
      </c>
      <c r="F45" s="209">
        <f t="shared" si="18"/>
        <v>0</v>
      </c>
      <c r="G45" s="431">
        <f t="shared" si="18"/>
        <v>1.5</v>
      </c>
      <c r="H45" s="431">
        <f t="shared" si="18"/>
        <v>0.25</v>
      </c>
      <c r="I45" s="209">
        <f t="shared" si="18"/>
        <v>0</v>
      </c>
      <c r="J45" s="209">
        <f t="shared" si="18"/>
        <v>0.25</v>
      </c>
      <c r="K45" s="209">
        <f t="shared" si="18"/>
        <v>0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0.25714285714285712</v>
      </c>
    </row>
    <row r="46" spans="1:15" x14ac:dyDescent="0.25">
      <c r="A46" s="9" t="s">
        <v>61</v>
      </c>
      <c r="B46" s="88" t="s">
        <v>167</v>
      </c>
      <c r="C46" s="80">
        <v>3</v>
      </c>
      <c r="D46" s="315">
        <v>0</v>
      </c>
      <c r="E46" s="315">
        <v>0</v>
      </c>
      <c r="F46" s="44">
        <v>1</v>
      </c>
      <c r="G46" s="315">
        <v>0</v>
      </c>
      <c r="H46" s="315">
        <v>1</v>
      </c>
      <c r="I46" s="44">
        <v>3</v>
      </c>
      <c r="J46" s="44">
        <v>0</v>
      </c>
      <c r="K46" s="44">
        <v>0</v>
      </c>
      <c r="L46" s="394"/>
      <c r="M46" s="394"/>
      <c r="N46" s="395"/>
      <c r="O46" s="88">
        <f>SUM(C46:N46)</f>
        <v>8</v>
      </c>
    </row>
    <row r="47" spans="1:15" x14ac:dyDescent="0.25">
      <c r="A47" s="9" t="s">
        <v>62</v>
      </c>
      <c r="B47" s="178" t="s">
        <v>70</v>
      </c>
      <c r="C47" s="209">
        <f>C46/C22</f>
        <v>0.75</v>
      </c>
      <c r="D47" s="431">
        <f t="shared" ref="D47:N47" si="19">D46/D22</f>
        <v>0</v>
      </c>
      <c r="E47" s="431">
        <f>E46/E22</f>
        <v>0</v>
      </c>
      <c r="F47" s="209">
        <f t="shared" si="19"/>
        <v>0.25</v>
      </c>
      <c r="G47" s="431">
        <f t="shared" si="19"/>
        <v>0</v>
      </c>
      <c r="H47" s="431">
        <f t="shared" si="19"/>
        <v>0.25</v>
      </c>
      <c r="I47" s="209">
        <f t="shared" si="19"/>
        <v>0.5</v>
      </c>
      <c r="J47" s="209">
        <f t="shared" si="19"/>
        <v>0</v>
      </c>
      <c r="K47" s="209">
        <f t="shared" si="19"/>
        <v>0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0.22857142857142856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0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0</v>
      </c>
    </row>
    <row r="50" spans="1:15" x14ac:dyDescent="0.25">
      <c r="A50" s="9" t="s">
        <v>65</v>
      </c>
      <c r="B50" s="212" t="s">
        <v>169</v>
      </c>
      <c r="C50" s="43">
        <v>0</v>
      </c>
      <c r="D50" s="315">
        <v>0</v>
      </c>
      <c r="E50" s="315">
        <v>0</v>
      </c>
      <c r="F50" s="44">
        <v>1</v>
      </c>
      <c r="G50" s="315">
        <v>1</v>
      </c>
      <c r="H50" s="315">
        <v>0</v>
      </c>
      <c r="I50" s="44">
        <v>0</v>
      </c>
      <c r="J50" s="44">
        <v>0</v>
      </c>
      <c r="K50" s="44">
        <v>0</v>
      </c>
      <c r="L50" s="394"/>
      <c r="M50" s="394"/>
      <c r="N50" s="395"/>
      <c r="O50" s="88">
        <f>SUM(C50:N50)</f>
        <v>2</v>
      </c>
    </row>
    <row r="51" spans="1:15" x14ac:dyDescent="0.25">
      <c r="A51" s="9" t="s">
        <v>66</v>
      </c>
      <c r="B51" s="178" t="s">
        <v>70</v>
      </c>
      <c r="C51" s="209">
        <f>C50/C22</f>
        <v>0</v>
      </c>
      <c r="D51" s="431">
        <f t="shared" ref="D51:N51" si="21">D50/D22</f>
        <v>0</v>
      </c>
      <c r="E51" s="431">
        <f t="shared" si="21"/>
        <v>0</v>
      </c>
      <c r="F51" s="209">
        <f t="shared" si="21"/>
        <v>0.25</v>
      </c>
      <c r="G51" s="431">
        <f t="shared" si="21"/>
        <v>0.25</v>
      </c>
      <c r="H51" s="431">
        <f t="shared" si="21"/>
        <v>0</v>
      </c>
      <c r="I51" s="209">
        <f t="shared" si="21"/>
        <v>0</v>
      </c>
      <c r="J51" s="209">
        <f t="shared" si="21"/>
        <v>0</v>
      </c>
      <c r="K51" s="209">
        <f t="shared" si="21"/>
        <v>0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5.7142857142857141E-2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0</v>
      </c>
      <c r="I54" s="44">
        <v>0</v>
      </c>
      <c r="J54" s="44">
        <v>0</v>
      </c>
      <c r="K54" s="44">
        <v>1</v>
      </c>
      <c r="L54" s="394"/>
      <c r="M54" s="394"/>
      <c r="N54" s="395"/>
      <c r="O54" s="88">
        <f>SUM(C54:N54)</f>
        <v>1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0</v>
      </c>
      <c r="D55" s="432">
        <f t="shared" ref="D55:N55" si="23">D54/D22</f>
        <v>0</v>
      </c>
      <c r="E55" s="432">
        <f t="shared" si="23"/>
        <v>0</v>
      </c>
      <c r="F55" s="219">
        <f t="shared" si="23"/>
        <v>0</v>
      </c>
      <c r="G55" s="432">
        <f t="shared" si="23"/>
        <v>0</v>
      </c>
      <c r="H55" s="432">
        <f t="shared" si="23"/>
        <v>0</v>
      </c>
      <c r="I55" s="219">
        <f t="shared" si="23"/>
        <v>0</v>
      </c>
      <c r="J55" s="219">
        <f t="shared" si="23"/>
        <v>0</v>
      </c>
      <c r="K55" s="219">
        <f t="shared" si="23"/>
        <v>0.25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2.8571428571428571E-2</v>
      </c>
    </row>
    <row r="56" spans="1:15" ht="20.100000000000001" customHeight="1" thickBot="1" x14ac:dyDescent="0.3">
      <c r="A56" s="21" t="s">
        <v>338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2</v>
      </c>
      <c r="D58" s="318">
        <v>3</v>
      </c>
      <c r="E58" s="318">
        <v>2</v>
      </c>
      <c r="F58" s="16">
        <v>3</v>
      </c>
      <c r="G58" s="318">
        <v>7</v>
      </c>
      <c r="H58" s="318">
        <v>8</v>
      </c>
      <c r="I58" s="16">
        <v>3</v>
      </c>
      <c r="J58" s="16">
        <v>6</v>
      </c>
      <c r="K58" s="16">
        <v>2</v>
      </c>
      <c r="L58" s="318"/>
      <c r="M58" s="318"/>
      <c r="N58" s="318"/>
      <c r="O58" s="26">
        <f>SUM(C58:N58)</f>
        <v>36</v>
      </c>
    </row>
    <row r="59" spans="1:15" x14ac:dyDescent="0.25">
      <c r="A59" s="29" t="s">
        <v>76</v>
      </c>
      <c r="B59" s="222" t="s">
        <v>301</v>
      </c>
      <c r="C59" s="211">
        <v>1</v>
      </c>
      <c r="D59" s="314">
        <v>2</v>
      </c>
      <c r="E59" s="314">
        <v>2</v>
      </c>
      <c r="F59" s="200">
        <v>1</v>
      </c>
      <c r="G59" s="314">
        <v>5</v>
      </c>
      <c r="H59" s="314">
        <v>4</v>
      </c>
      <c r="I59" s="200">
        <v>2</v>
      </c>
      <c r="J59" s="200">
        <v>3</v>
      </c>
      <c r="K59" s="200">
        <v>0</v>
      </c>
      <c r="L59" s="393"/>
      <c r="M59" s="393"/>
      <c r="N59" s="404"/>
      <c r="O59" s="27">
        <f>SUM(C59:N59)</f>
        <v>20</v>
      </c>
    </row>
    <row r="60" spans="1:15" x14ac:dyDescent="0.25">
      <c r="A60" s="29" t="s">
        <v>77</v>
      </c>
      <c r="B60" s="221" t="s">
        <v>81</v>
      </c>
      <c r="C60" s="209">
        <f>C59/C58</f>
        <v>0.5</v>
      </c>
      <c r="D60" s="431">
        <f t="shared" ref="D60:N60" si="24">D59/D58</f>
        <v>0.66666666666666663</v>
      </c>
      <c r="E60" s="431">
        <f t="shared" si="24"/>
        <v>1</v>
      </c>
      <c r="F60" s="209">
        <f t="shared" si="24"/>
        <v>0.33333333333333331</v>
      </c>
      <c r="G60" s="431">
        <f t="shared" si="24"/>
        <v>0.7142857142857143</v>
      </c>
      <c r="H60" s="431">
        <f t="shared" si="24"/>
        <v>0.5</v>
      </c>
      <c r="I60" s="209">
        <f t="shared" si="24"/>
        <v>0.66666666666666663</v>
      </c>
      <c r="J60" s="209">
        <f t="shared" si="24"/>
        <v>0.5</v>
      </c>
      <c r="K60" s="209">
        <f t="shared" si="24"/>
        <v>0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0.55555555555555558</v>
      </c>
    </row>
    <row r="61" spans="1:15" x14ac:dyDescent="0.25">
      <c r="A61" s="29" t="s">
        <v>88</v>
      </c>
      <c r="B61" s="223" t="s">
        <v>79</v>
      </c>
      <c r="C61" s="43">
        <v>2</v>
      </c>
      <c r="D61" s="315">
        <v>1</v>
      </c>
      <c r="E61" s="315">
        <v>1</v>
      </c>
      <c r="F61" s="44">
        <v>1</v>
      </c>
      <c r="G61" s="315">
        <v>5</v>
      </c>
      <c r="H61" s="315">
        <v>6</v>
      </c>
      <c r="I61" s="44">
        <v>3</v>
      </c>
      <c r="J61" s="44">
        <v>3</v>
      </c>
      <c r="K61" s="44">
        <v>2</v>
      </c>
      <c r="L61" s="394"/>
      <c r="M61" s="394"/>
      <c r="N61" s="395"/>
      <c r="O61" s="224">
        <f>SUM(C61:N61)</f>
        <v>24</v>
      </c>
    </row>
    <row r="62" spans="1:15" x14ac:dyDescent="0.25">
      <c r="A62" s="29" t="s">
        <v>89</v>
      </c>
      <c r="B62" s="221" t="s">
        <v>81</v>
      </c>
      <c r="C62" s="209">
        <f>C61/C58</f>
        <v>1</v>
      </c>
      <c r="D62" s="431">
        <f t="shared" ref="D62:N62" si="25">D61/D58</f>
        <v>0.33333333333333331</v>
      </c>
      <c r="E62" s="431">
        <f t="shared" si="25"/>
        <v>0.5</v>
      </c>
      <c r="F62" s="209">
        <f t="shared" si="25"/>
        <v>0.33333333333333331</v>
      </c>
      <c r="G62" s="431">
        <f t="shared" si="25"/>
        <v>0.7142857142857143</v>
      </c>
      <c r="H62" s="431">
        <f t="shared" si="25"/>
        <v>0.75</v>
      </c>
      <c r="I62" s="209">
        <f t="shared" si="25"/>
        <v>1</v>
      </c>
      <c r="J62" s="209">
        <f t="shared" si="25"/>
        <v>0.5</v>
      </c>
      <c r="K62" s="209">
        <f t="shared" si="25"/>
        <v>1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0.66666666666666663</v>
      </c>
    </row>
    <row r="63" spans="1:15" x14ac:dyDescent="0.25">
      <c r="A63" s="29" t="s">
        <v>90</v>
      </c>
      <c r="B63" s="223" t="s">
        <v>304</v>
      </c>
      <c r="C63" s="43">
        <v>1</v>
      </c>
      <c r="D63" s="315">
        <v>1</v>
      </c>
      <c r="E63" s="315">
        <v>1</v>
      </c>
      <c r="F63" s="44">
        <v>1</v>
      </c>
      <c r="G63" s="315">
        <v>4</v>
      </c>
      <c r="H63" s="315">
        <v>3</v>
      </c>
      <c r="I63" s="44">
        <v>2</v>
      </c>
      <c r="J63" s="44">
        <v>3</v>
      </c>
      <c r="K63" s="44">
        <v>0</v>
      </c>
      <c r="L63" s="394"/>
      <c r="M63" s="394"/>
      <c r="N63" s="395"/>
      <c r="O63" s="224">
        <f>SUM(C63:N63)</f>
        <v>16</v>
      </c>
    </row>
    <row r="64" spans="1:15" x14ac:dyDescent="0.25">
      <c r="A64" s="29" t="s">
        <v>91</v>
      </c>
      <c r="B64" s="207" t="s">
        <v>81</v>
      </c>
      <c r="C64" s="209">
        <f>C63/C58</f>
        <v>0.5</v>
      </c>
      <c r="D64" s="431">
        <f t="shared" ref="D64:N64" si="26">D63/D58</f>
        <v>0.33333333333333331</v>
      </c>
      <c r="E64" s="431">
        <f t="shared" si="26"/>
        <v>0.5</v>
      </c>
      <c r="F64" s="209">
        <f t="shared" si="26"/>
        <v>0.33333333333333331</v>
      </c>
      <c r="G64" s="431">
        <f t="shared" si="26"/>
        <v>0.5714285714285714</v>
      </c>
      <c r="H64" s="431">
        <f t="shared" si="26"/>
        <v>0.375</v>
      </c>
      <c r="I64" s="209">
        <f t="shared" si="26"/>
        <v>0.66666666666666663</v>
      </c>
      <c r="J64" s="209">
        <f t="shared" si="26"/>
        <v>0.5</v>
      </c>
      <c r="K64" s="209">
        <f t="shared" si="26"/>
        <v>0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0.44444444444444442</v>
      </c>
    </row>
    <row r="65" spans="1:15" x14ac:dyDescent="0.25">
      <c r="A65" s="29" t="s">
        <v>92</v>
      </c>
      <c r="B65" s="223" t="s">
        <v>305</v>
      </c>
      <c r="C65" s="43">
        <v>2</v>
      </c>
      <c r="D65" s="315">
        <v>1</v>
      </c>
      <c r="E65" s="315">
        <v>1</v>
      </c>
      <c r="F65" s="44">
        <v>1</v>
      </c>
      <c r="G65" s="315">
        <v>5</v>
      </c>
      <c r="H65" s="315">
        <v>5</v>
      </c>
      <c r="I65" s="44">
        <v>3</v>
      </c>
      <c r="J65" s="44">
        <v>2</v>
      </c>
      <c r="K65" s="44">
        <v>0</v>
      </c>
      <c r="L65" s="394"/>
      <c r="M65" s="394"/>
      <c r="N65" s="395"/>
      <c r="O65" s="224">
        <f>SUM(C65:N65)</f>
        <v>20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1</v>
      </c>
      <c r="D66" s="442">
        <f>D65/D58</f>
        <v>0.33333333333333331</v>
      </c>
      <c r="E66" s="442">
        <f t="shared" ref="E66:N66" si="27">E65/E58</f>
        <v>0.5</v>
      </c>
      <c r="F66" s="214">
        <f t="shared" si="27"/>
        <v>0.33333333333333331</v>
      </c>
      <c r="G66" s="442">
        <f t="shared" si="27"/>
        <v>0.7142857142857143</v>
      </c>
      <c r="H66" s="442">
        <f t="shared" si="27"/>
        <v>0.625</v>
      </c>
      <c r="I66" s="214">
        <f t="shared" si="27"/>
        <v>1</v>
      </c>
      <c r="J66" s="214">
        <f t="shared" si="27"/>
        <v>0.33333333333333331</v>
      </c>
      <c r="K66" s="214">
        <f t="shared" si="27"/>
        <v>0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0.55555555555555558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0</v>
      </c>
      <c r="E67" s="429">
        <f t="shared" si="28"/>
        <v>0</v>
      </c>
      <c r="F67" s="217">
        <f>F69+F71+F73+F75+F77</f>
        <v>0</v>
      </c>
      <c r="G67" s="429">
        <f t="shared" si="28"/>
        <v>0</v>
      </c>
      <c r="H67" s="429">
        <f t="shared" si="28"/>
        <v>1</v>
      </c>
      <c r="I67" s="217">
        <f t="shared" si="28"/>
        <v>1</v>
      </c>
      <c r="J67" s="217">
        <v>1</v>
      </c>
      <c r="K67" s="217">
        <v>0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3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</v>
      </c>
      <c r="E68" s="443">
        <f t="shared" si="29"/>
        <v>0</v>
      </c>
      <c r="F68" s="269">
        <f t="shared" si="29"/>
        <v>0</v>
      </c>
      <c r="G68" s="443">
        <f t="shared" si="29"/>
        <v>0</v>
      </c>
      <c r="H68" s="443">
        <f t="shared" si="29"/>
        <v>0.125</v>
      </c>
      <c r="I68" s="269">
        <f t="shared" si="29"/>
        <v>0.33333333333333331</v>
      </c>
      <c r="J68" s="269">
        <f t="shared" si="29"/>
        <v>0.16666666666666666</v>
      </c>
      <c r="K68" s="269">
        <f t="shared" si="29"/>
        <v>0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8.3333333333333329E-2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0</v>
      </c>
      <c r="E69" s="444">
        <v>0</v>
      </c>
      <c r="F69" s="228">
        <v>0</v>
      </c>
      <c r="G69" s="444">
        <v>0</v>
      </c>
      <c r="H69" s="444">
        <v>1</v>
      </c>
      <c r="I69" s="228">
        <v>1</v>
      </c>
      <c r="J69" s="228">
        <v>1</v>
      </c>
      <c r="K69" s="228">
        <v>0</v>
      </c>
      <c r="L69" s="422"/>
      <c r="M69" s="422"/>
      <c r="N69" s="423"/>
      <c r="O69" s="28">
        <f>SUM(C69:N69)</f>
        <v>3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0</v>
      </c>
      <c r="E70" s="431">
        <f t="shared" si="30"/>
        <v>0</v>
      </c>
      <c r="F70" s="209">
        <f t="shared" si="30"/>
        <v>0</v>
      </c>
      <c r="G70" s="431">
        <f t="shared" si="30"/>
        <v>0</v>
      </c>
      <c r="H70" s="431">
        <f t="shared" si="30"/>
        <v>0.125</v>
      </c>
      <c r="I70" s="209">
        <f t="shared" si="30"/>
        <v>0.33333333333333331</v>
      </c>
      <c r="J70" s="209">
        <f t="shared" si="30"/>
        <v>0.16666666666666666</v>
      </c>
      <c r="K70" s="209">
        <f t="shared" si="30"/>
        <v>0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8.3333333333333329E-2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0</v>
      </c>
      <c r="G71" s="444">
        <v>0</v>
      </c>
      <c r="H71" s="444">
        <v>0</v>
      </c>
      <c r="I71" s="228">
        <v>0</v>
      </c>
      <c r="J71" s="228">
        <v>0</v>
      </c>
      <c r="K71" s="228">
        <v>0</v>
      </c>
      <c r="L71" s="422"/>
      <c r="M71" s="422"/>
      <c r="N71" s="423"/>
      <c r="O71" s="28">
        <f>SUM(C71:N71)</f>
        <v>0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0</v>
      </c>
      <c r="G72" s="431">
        <f t="shared" si="31"/>
        <v>0</v>
      </c>
      <c r="H72" s="431">
        <f t="shared" si="31"/>
        <v>0</v>
      </c>
      <c r="I72" s="209">
        <f t="shared" si="31"/>
        <v>0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0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0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0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0</v>
      </c>
      <c r="G74" s="431">
        <f t="shared" si="32"/>
        <v>0</v>
      </c>
      <c r="H74" s="431">
        <f t="shared" si="32"/>
        <v>0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0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0</v>
      </c>
      <c r="F75" s="44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0</v>
      </c>
      <c r="L75" s="394"/>
      <c r="M75" s="394"/>
      <c r="N75" s="395"/>
      <c r="O75" s="224">
        <f>SUM(C75:N75)</f>
        <v>0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0</v>
      </c>
      <c r="F76" s="209">
        <f t="shared" si="33"/>
        <v>0</v>
      </c>
      <c r="G76" s="431">
        <f t="shared" si="33"/>
        <v>0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0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0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0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0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1</v>
      </c>
      <c r="E81" s="315">
        <v>0</v>
      </c>
      <c r="F81" s="44">
        <v>2</v>
      </c>
      <c r="G81" s="315">
        <v>0</v>
      </c>
      <c r="H81" s="315">
        <v>0</v>
      </c>
      <c r="I81" s="44">
        <v>0</v>
      </c>
      <c r="J81" s="44">
        <v>0</v>
      </c>
      <c r="K81" s="44">
        <v>0</v>
      </c>
      <c r="L81" s="394"/>
      <c r="M81" s="394"/>
      <c r="N81" s="395"/>
      <c r="O81" s="224">
        <f>SUM(C81:N81)</f>
        <v>3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0.33333333333333331</v>
      </c>
      <c r="E82" s="431">
        <f t="shared" si="36"/>
        <v>0</v>
      </c>
      <c r="F82" s="209">
        <f t="shared" si="36"/>
        <v>0.66666666666666663</v>
      </c>
      <c r="G82" s="431">
        <f t="shared" si="36"/>
        <v>0</v>
      </c>
      <c r="H82" s="431">
        <f t="shared" si="36"/>
        <v>0</v>
      </c>
      <c r="I82" s="209">
        <f t="shared" si="36"/>
        <v>0</v>
      </c>
      <c r="J82" s="209">
        <f t="shared" si="36"/>
        <v>0</v>
      </c>
      <c r="K82" s="209">
        <f t="shared" si="36"/>
        <v>0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8.3333333333333329E-2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394"/>
      <c r="M85" s="394"/>
      <c r="N85" s="395"/>
      <c r="O85" s="224">
        <f>SUM(C85:N85)</f>
        <v>0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0</v>
      </c>
      <c r="F86" s="209">
        <f t="shared" si="38"/>
        <v>0</v>
      </c>
      <c r="G86" s="431">
        <f t="shared" si="38"/>
        <v>0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0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0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1</v>
      </c>
      <c r="E87" s="315">
        <v>0</v>
      </c>
      <c r="F87" s="44">
        <v>0</v>
      </c>
      <c r="G87" s="315">
        <v>1</v>
      </c>
      <c r="H87" s="315">
        <v>0</v>
      </c>
      <c r="I87" s="44">
        <v>0</v>
      </c>
      <c r="J87" s="44">
        <v>0</v>
      </c>
      <c r="K87" s="44">
        <v>0</v>
      </c>
      <c r="L87" s="394"/>
      <c r="M87" s="394"/>
      <c r="N87" s="395"/>
      <c r="O87" s="224">
        <f>SUM(C87:N87)</f>
        <v>2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0.33333333333333331</v>
      </c>
      <c r="E88" s="431">
        <f t="shared" si="39"/>
        <v>0</v>
      </c>
      <c r="F88" s="209">
        <f t="shared" si="39"/>
        <v>0</v>
      </c>
      <c r="G88" s="431">
        <f t="shared" si="39"/>
        <v>0.14285714285714285</v>
      </c>
      <c r="H88" s="431">
        <f t="shared" si="39"/>
        <v>0</v>
      </c>
      <c r="I88" s="209">
        <f t="shared" si="39"/>
        <v>0</v>
      </c>
      <c r="J88" s="209">
        <f t="shared" si="39"/>
        <v>0</v>
      </c>
      <c r="K88" s="209">
        <f t="shared" si="39"/>
        <v>0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5.5555555555555552E-2</v>
      </c>
    </row>
    <row r="89" spans="1:15" ht="24.75" x14ac:dyDescent="0.25">
      <c r="A89" s="29" t="s">
        <v>234</v>
      </c>
      <c r="B89" s="230" t="s">
        <v>297</v>
      </c>
      <c r="C89" s="43">
        <v>0</v>
      </c>
      <c r="D89" s="315">
        <v>0</v>
      </c>
      <c r="E89" s="315">
        <v>0</v>
      </c>
      <c r="F89" s="44">
        <v>0</v>
      </c>
      <c r="G89" s="315">
        <v>0</v>
      </c>
      <c r="H89" s="315">
        <v>0</v>
      </c>
      <c r="I89" s="44">
        <v>0</v>
      </c>
      <c r="J89" s="44">
        <v>1</v>
      </c>
      <c r="K89" s="44">
        <v>0</v>
      </c>
      <c r="L89" s="394"/>
      <c r="M89" s="394"/>
      <c r="N89" s="395"/>
      <c r="O89" s="224">
        <f>SUM(C89:N89)</f>
        <v>1</v>
      </c>
    </row>
    <row r="90" spans="1:15" x14ac:dyDescent="0.25">
      <c r="A90" s="29" t="s">
        <v>236</v>
      </c>
      <c r="B90" s="207" t="s">
        <v>81</v>
      </c>
      <c r="C90" s="209">
        <f>C89/C58</f>
        <v>0</v>
      </c>
      <c r="D90" s="431">
        <f t="shared" ref="D90:N90" si="40">D89/D58</f>
        <v>0</v>
      </c>
      <c r="E90" s="431">
        <f t="shared" si="40"/>
        <v>0</v>
      </c>
      <c r="F90" s="209">
        <f t="shared" si="40"/>
        <v>0</v>
      </c>
      <c r="G90" s="431">
        <f t="shared" si="40"/>
        <v>0</v>
      </c>
      <c r="H90" s="431">
        <f t="shared" si="40"/>
        <v>0</v>
      </c>
      <c r="I90" s="209">
        <f t="shared" si="40"/>
        <v>0</v>
      </c>
      <c r="J90" s="209">
        <f t="shared" si="40"/>
        <v>0.16666666666666666</v>
      </c>
      <c r="K90" s="209">
        <f t="shared" si="40"/>
        <v>0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2.7777777777777776E-2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0</v>
      </c>
      <c r="E91" s="315">
        <v>0</v>
      </c>
      <c r="F91" s="44">
        <v>0</v>
      </c>
      <c r="G91" s="315">
        <v>1</v>
      </c>
      <c r="H91" s="315">
        <v>1</v>
      </c>
      <c r="I91" s="44">
        <v>0</v>
      </c>
      <c r="J91" s="44">
        <v>1</v>
      </c>
      <c r="K91" s="44">
        <v>0</v>
      </c>
      <c r="L91" s="394"/>
      <c r="M91" s="394"/>
      <c r="N91" s="395"/>
      <c r="O91" s="224">
        <f>SUM(C91:N91)</f>
        <v>3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</v>
      </c>
      <c r="E92" s="431">
        <f t="shared" si="41"/>
        <v>0</v>
      </c>
      <c r="F92" s="209">
        <f t="shared" si="41"/>
        <v>0</v>
      </c>
      <c r="G92" s="431">
        <f t="shared" si="41"/>
        <v>0.14285714285714285</v>
      </c>
      <c r="H92" s="431">
        <f t="shared" si="41"/>
        <v>0.125</v>
      </c>
      <c r="I92" s="209">
        <f t="shared" si="41"/>
        <v>0</v>
      </c>
      <c r="J92" s="209">
        <f t="shared" si="41"/>
        <v>0.16666666666666666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8.3333333333333329E-2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0</v>
      </c>
      <c r="D95" s="317">
        <f t="shared" si="43"/>
        <v>0</v>
      </c>
      <c r="E95" s="317">
        <f t="shared" si="43"/>
        <v>1</v>
      </c>
      <c r="F95" s="80">
        <f t="shared" si="43"/>
        <v>0</v>
      </c>
      <c r="G95" s="317">
        <f t="shared" si="43"/>
        <v>0</v>
      </c>
      <c r="H95" s="317">
        <f t="shared" si="43"/>
        <v>1</v>
      </c>
      <c r="I95" s="80">
        <v>0</v>
      </c>
      <c r="J95" s="80">
        <f t="shared" si="43"/>
        <v>1</v>
      </c>
      <c r="K95" s="80">
        <v>0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3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</v>
      </c>
      <c r="D96" s="432">
        <f t="shared" ref="D96:N96" si="44">D95/D58</f>
        <v>0</v>
      </c>
      <c r="E96" s="432">
        <f t="shared" si="44"/>
        <v>0.5</v>
      </c>
      <c r="F96" s="219">
        <f t="shared" si="44"/>
        <v>0</v>
      </c>
      <c r="G96" s="432">
        <f t="shared" si="44"/>
        <v>0</v>
      </c>
      <c r="H96" s="432">
        <f t="shared" si="44"/>
        <v>0.125</v>
      </c>
      <c r="I96" s="219">
        <f t="shared" si="44"/>
        <v>0</v>
      </c>
      <c r="J96" s="219">
        <f t="shared" si="44"/>
        <v>0.16666666666666666</v>
      </c>
      <c r="K96" s="219">
        <f t="shared" si="44"/>
        <v>0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8.3333333333333329E-2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W6" sqref="W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323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163</v>
      </c>
      <c r="D3" s="6">
        <v>164</v>
      </c>
      <c r="E3" s="6">
        <v>166</v>
      </c>
      <c r="F3" s="6">
        <v>167</v>
      </c>
      <c r="G3" s="6">
        <v>167</v>
      </c>
      <c r="H3" s="6">
        <v>155</v>
      </c>
      <c r="I3" s="6">
        <v>147</v>
      </c>
      <c r="J3" s="6">
        <v>148</v>
      </c>
      <c r="K3" s="6">
        <v>146</v>
      </c>
      <c r="L3" s="6">
        <v>142</v>
      </c>
      <c r="M3" s="6"/>
      <c r="N3" s="6"/>
      <c r="O3" s="6"/>
    </row>
    <row r="4" spans="1:15" x14ac:dyDescent="0.25">
      <c r="A4" s="12" t="s">
        <v>9</v>
      </c>
      <c r="B4" s="197" t="s">
        <v>42</v>
      </c>
      <c r="C4" s="199">
        <v>153</v>
      </c>
      <c r="D4" s="200">
        <v>155</v>
      </c>
      <c r="E4" s="200">
        <v>157</v>
      </c>
      <c r="F4" s="200">
        <v>160</v>
      </c>
      <c r="G4" s="200">
        <v>161</v>
      </c>
      <c r="H4" s="200">
        <v>149</v>
      </c>
      <c r="I4" s="200">
        <v>139</v>
      </c>
      <c r="J4" s="200">
        <v>140</v>
      </c>
      <c r="K4" s="200">
        <v>138</v>
      </c>
      <c r="L4" s="200">
        <v>132</v>
      </c>
      <c r="M4" s="200"/>
      <c r="N4" s="200"/>
      <c r="O4" s="200"/>
    </row>
    <row r="5" spans="1:15" x14ac:dyDescent="0.25">
      <c r="A5" s="12" t="s">
        <v>10</v>
      </c>
      <c r="B5" s="196" t="s">
        <v>16</v>
      </c>
      <c r="C5" s="198">
        <v>0.93865030674846628</v>
      </c>
      <c r="D5" s="236">
        <v>0.94512195121951215</v>
      </c>
      <c r="E5" s="236">
        <v>0.94578313253012047</v>
      </c>
      <c r="F5" s="236">
        <v>0.95808383233532934</v>
      </c>
      <c r="G5" s="236">
        <v>0.9640718562874252</v>
      </c>
      <c r="H5" s="236">
        <v>0.96129032258064517</v>
      </c>
      <c r="I5" s="236">
        <v>0.94557823129251706</v>
      </c>
      <c r="J5" s="236">
        <v>0.94594594594594594</v>
      </c>
      <c r="K5" s="236">
        <v>0.9452054794520548</v>
      </c>
      <c r="L5" s="236">
        <v>0.92957746478873238</v>
      </c>
      <c r="M5" s="236"/>
      <c r="N5" s="236"/>
      <c r="O5" s="236"/>
    </row>
    <row r="6" spans="1:15" x14ac:dyDescent="0.25">
      <c r="A6" s="12" t="s">
        <v>11</v>
      </c>
      <c r="B6" s="201" t="s">
        <v>289</v>
      </c>
      <c r="C6" s="202">
        <v>13</v>
      </c>
      <c r="D6" s="228">
        <v>14</v>
      </c>
      <c r="E6" s="228">
        <v>13</v>
      </c>
      <c r="F6" s="228">
        <v>13</v>
      </c>
      <c r="G6" s="228">
        <v>12</v>
      </c>
      <c r="H6" s="228">
        <v>10</v>
      </c>
      <c r="I6" s="228">
        <v>12</v>
      </c>
      <c r="J6" s="228">
        <v>8</v>
      </c>
      <c r="K6" s="228">
        <v>9</v>
      </c>
      <c r="L6" s="228">
        <v>8</v>
      </c>
      <c r="M6" s="228"/>
      <c r="N6" s="228"/>
      <c r="O6" s="228"/>
    </row>
    <row r="7" spans="1:15" x14ac:dyDescent="0.25">
      <c r="A7" s="12" t="s">
        <v>12</v>
      </c>
      <c r="B7" s="196" t="s">
        <v>16</v>
      </c>
      <c r="C7" s="198">
        <v>7.9754601226993863E-2</v>
      </c>
      <c r="D7" s="236">
        <v>8.5365853658536592E-2</v>
      </c>
      <c r="E7" s="236">
        <v>7.8313253012048195E-2</v>
      </c>
      <c r="F7" s="236">
        <v>7.7844311377245512E-2</v>
      </c>
      <c r="G7" s="236">
        <v>7.1856287425149698E-2</v>
      </c>
      <c r="H7" s="236">
        <v>6.4516129032258063E-2</v>
      </c>
      <c r="I7" s="236">
        <v>8.1632653061224483E-2</v>
      </c>
      <c r="J7" s="236">
        <v>5.4054054054054057E-2</v>
      </c>
      <c r="K7" s="236">
        <v>6.1643835616438353E-2</v>
      </c>
      <c r="L7" s="236">
        <v>5.6338028169014086E-2</v>
      </c>
      <c r="M7" s="236"/>
      <c r="N7" s="236"/>
      <c r="O7" s="236"/>
    </row>
    <row r="8" spans="1:15" x14ac:dyDescent="0.25">
      <c r="A8" s="12" t="s">
        <v>13</v>
      </c>
      <c r="B8" s="201" t="s">
        <v>17</v>
      </c>
      <c r="C8" s="202">
        <v>27</v>
      </c>
      <c r="D8" s="228">
        <v>33</v>
      </c>
      <c r="E8" s="228">
        <v>32</v>
      </c>
      <c r="F8" s="228">
        <v>31</v>
      </c>
      <c r="G8" s="228">
        <v>29</v>
      </c>
      <c r="H8" s="228">
        <v>24</v>
      </c>
      <c r="I8" s="228">
        <v>25</v>
      </c>
      <c r="J8" s="228">
        <v>22</v>
      </c>
      <c r="K8" s="228">
        <v>20</v>
      </c>
      <c r="L8" s="228">
        <v>18</v>
      </c>
      <c r="M8" s="228"/>
      <c r="N8" s="228"/>
      <c r="O8" s="228"/>
    </row>
    <row r="9" spans="1:15" x14ac:dyDescent="0.25">
      <c r="A9" s="12" t="s">
        <v>14</v>
      </c>
      <c r="B9" s="196" t="s">
        <v>16</v>
      </c>
      <c r="C9" s="198">
        <v>0.16564417177914109</v>
      </c>
      <c r="D9" s="236">
        <v>0.20121951219512196</v>
      </c>
      <c r="E9" s="236">
        <v>0.19277108433734941</v>
      </c>
      <c r="F9" s="236">
        <v>0.18562874251497005</v>
      </c>
      <c r="G9" s="236">
        <v>0.17365269461077845</v>
      </c>
      <c r="H9" s="236">
        <v>0.15483870967741936</v>
      </c>
      <c r="I9" s="236">
        <v>0.17006802721088435</v>
      </c>
      <c r="J9" s="236">
        <v>0.14864864864864866</v>
      </c>
      <c r="K9" s="236">
        <v>0.13698630136986301</v>
      </c>
      <c r="L9" s="236">
        <v>0.12676056338028169</v>
      </c>
      <c r="M9" s="236"/>
      <c r="N9" s="236"/>
      <c r="O9" s="236"/>
    </row>
    <row r="10" spans="1:15" x14ac:dyDescent="0.25">
      <c r="A10" s="12" t="s">
        <v>19</v>
      </c>
      <c r="B10" s="201" t="s">
        <v>18</v>
      </c>
      <c r="C10" s="202">
        <v>86</v>
      </c>
      <c r="D10" s="228">
        <v>90</v>
      </c>
      <c r="E10" s="228">
        <v>90</v>
      </c>
      <c r="F10" s="228">
        <v>90</v>
      </c>
      <c r="G10" s="228">
        <v>87</v>
      </c>
      <c r="H10" s="228">
        <v>83</v>
      </c>
      <c r="I10" s="228">
        <v>79</v>
      </c>
      <c r="J10" s="228">
        <v>83</v>
      </c>
      <c r="K10" s="228">
        <v>82</v>
      </c>
      <c r="L10" s="228">
        <v>73</v>
      </c>
      <c r="M10" s="228"/>
      <c r="N10" s="228"/>
      <c r="O10" s="228"/>
    </row>
    <row r="11" spans="1:15" x14ac:dyDescent="0.25">
      <c r="A11" s="12" t="s">
        <v>20</v>
      </c>
      <c r="B11" s="196" t="s">
        <v>16</v>
      </c>
      <c r="C11" s="198">
        <v>0.52760736196319014</v>
      </c>
      <c r="D11" s="236">
        <v>0.54878048780487809</v>
      </c>
      <c r="E11" s="236">
        <v>0.54216867469879515</v>
      </c>
      <c r="F11" s="236">
        <v>0.53892215568862278</v>
      </c>
      <c r="G11" s="236">
        <v>0.52095808383233533</v>
      </c>
      <c r="H11" s="236">
        <v>0.53548387096774197</v>
      </c>
      <c r="I11" s="236">
        <v>0.5374149659863946</v>
      </c>
      <c r="J11" s="236">
        <v>0.56081081081081086</v>
      </c>
      <c r="K11" s="236">
        <v>0.56164383561643838</v>
      </c>
      <c r="L11" s="236">
        <v>0.5140845070422535</v>
      </c>
      <c r="M11" s="236"/>
      <c r="N11" s="236"/>
      <c r="O11" s="236"/>
    </row>
    <row r="12" spans="1:15" x14ac:dyDescent="0.25">
      <c r="A12" s="12" t="s">
        <v>21</v>
      </c>
      <c r="B12" s="203" t="s">
        <v>39</v>
      </c>
      <c r="C12" s="202">
        <v>14</v>
      </c>
      <c r="D12" s="228">
        <v>12</v>
      </c>
      <c r="E12" s="228">
        <v>11</v>
      </c>
      <c r="F12" s="228">
        <v>15</v>
      </c>
      <c r="G12" s="228">
        <v>7</v>
      </c>
      <c r="H12" s="228">
        <v>4</v>
      </c>
      <c r="I12" s="228">
        <v>3</v>
      </c>
      <c r="J12" s="228">
        <v>6</v>
      </c>
      <c r="K12" s="228">
        <v>5</v>
      </c>
      <c r="L12" s="228">
        <v>8</v>
      </c>
      <c r="M12" s="228"/>
      <c r="N12" s="228"/>
      <c r="O12" s="228"/>
    </row>
    <row r="13" spans="1:15" x14ac:dyDescent="0.25">
      <c r="A13" s="12" t="s">
        <v>22</v>
      </c>
      <c r="B13" s="196" t="s">
        <v>16</v>
      </c>
      <c r="C13" s="198">
        <v>8.5889570552147243E-2</v>
      </c>
      <c r="D13" s="236">
        <v>7.3170731707317069E-2</v>
      </c>
      <c r="E13" s="236">
        <v>6.6265060240963861E-2</v>
      </c>
      <c r="F13" s="236">
        <v>8.9820359281437126E-2</v>
      </c>
      <c r="G13" s="236">
        <v>4.1916167664670656E-2</v>
      </c>
      <c r="H13" s="236">
        <v>2.5806451612903226E-2</v>
      </c>
      <c r="I13" s="236">
        <v>2.0408163265306121E-2</v>
      </c>
      <c r="J13" s="236">
        <v>4.0540540540540543E-2</v>
      </c>
      <c r="K13" s="236">
        <v>3.4246575342465752E-2</v>
      </c>
      <c r="L13" s="236">
        <v>5.6338028169014086E-2</v>
      </c>
      <c r="M13" s="236"/>
      <c r="N13" s="236"/>
      <c r="O13" s="236"/>
    </row>
    <row r="14" spans="1:15" x14ac:dyDescent="0.25">
      <c r="A14" s="12" t="s">
        <v>23</v>
      </c>
      <c r="B14" s="201" t="s">
        <v>40</v>
      </c>
      <c r="C14" s="202">
        <v>29</v>
      </c>
      <c r="D14" s="228">
        <v>25</v>
      </c>
      <c r="E14" s="228">
        <v>23</v>
      </c>
      <c r="F14" s="228">
        <v>21</v>
      </c>
      <c r="G14" s="228">
        <v>22</v>
      </c>
      <c r="H14" s="228">
        <v>18</v>
      </c>
      <c r="I14" s="228">
        <v>20</v>
      </c>
      <c r="J14" s="228">
        <v>26</v>
      </c>
      <c r="K14" s="228">
        <v>23</v>
      </c>
      <c r="L14" s="228">
        <v>26</v>
      </c>
      <c r="M14" s="228"/>
      <c r="N14" s="228"/>
      <c r="O14" s="228"/>
    </row>
    <row r="15" spans="1:15" x14ac:dyDescent="0.25">
      <c r="A15" s="12" t="s">
        <v>24</v>
      </c>
      <c r="B15" s="196" t="s">
        <v>16</v>
      </c>
      <c r="C15" s="198">
        <v>0.17791411042944785</v>
      </c>
      <c r="D15" s="236">
        <v>0.1524390243902439</v>
      </c>
      <c r="E15" s="236">
        <v>0.13855421686746988</v>
      </c>
      <c r="F15" s="236">
        <v>0.12574850299401197</v>
      </c>
      <c r="G15" s="236">
        <v>0.1317365269461078</v>
      </c>
      <c r="H15" s="236">
        <v>0.11612903225806452</v>
      </c>
      <c r="I15" s="236">
        <v>0.1360544217687075</v>
      </c>
      <c r="J15" s="236">
        <v>0.17567567567567569</v>
      </c>
      <c r="K15" s="236">
        <v>0.15753424657534246</v>
      </c>
      <c r="L15" s="236">
        <v>0.18309859154929578</v>
      </c>
      <c r="M15" s="236"/>
      <c r="N15" s="236"/>
      <c r="O15" s="236"/>
    </row>
    <row r="16" spans="1:15" x14ac:dyDescent="0.25">
      <c r="A16" s="12" t="s">
        <v>25</v>
      </c>
      <c r="B16" s="201" t="s">
        <v>41</v>
      </c>
      <c r="C16" s="202">
        <v>14</v>
      </c>
      <c r="D16" s="228">
        <v>15</v>
      </c>
      <c r="E16" s="228">
        <v>16</v>
      </c>
      <c r="F16" s="228">
        <v>16</v>
      </c>
      <c r="G16" s="228">
        <v>12</v>
      </c>
      <c r="H16" s="228">
        <v>12</v>
      </c>
      <c r="I16" s="228">
        <v>10</v>
      </c>
      <c r="J16" s="228">
        <v>11</v>
      </c>
      <c r="K16" s="228">
        <v>13</v>
      </c>
      <c r="L16" s="228">
        <v>15</v>
      </c>
      <c r="M16" s="228"/>
      <c r="N16" s="228"/>
      <c r="O16" s="228"/>
    </row>
    <row r="17" spans="1:15" x14ac:dyDescent="0.25">
      <c r="A17" s="12" t="s">
        <v>26</v>
      </c>
      <c r="B17" s="204" t="s">
        <v>16</v>
      </c>
      <c r="C17" s="198">
        <v>8.5889570552147243E-2</v>
      </c>
      <c r="D17" s="236">
        <v>9.1463414634146339E-2</v>
      </c>
      <c r="E17" s="236">
        <v>9.6385542168674704E-2</v>
      </c>
      <c r="F17" s="236">
        <v>9.580838323353294E-2</v>
      </c>
      <c r="G17" s="236">
        <v>7.1856287425149698E-2</v>
      </c>
      <c r="H17" s="236">
        <v>7.7419354838709681E-2</v>
      </c>
      <c r="I17" s="236">
        <v>6.8027210884353748E-2</v>
      </c>
      <c r="J17" s="236">
        <v>7.4324324324324328E-2</v>
      </c>
      <c r="K17" s="236">
        <v>8.9041095890410954E-2</v>
      </c>
      <c r="L17" s="236">
        <v>0.10563380281690141</v>
      </c>
      <c r="M17" s="236"/>
      <c r="N17" s="236"/>
      <c r="O17" s="236"/>
    </row>
    <row r="18" spans="1:15" x14ac:dyDescent="0.25">
      <c r="A18" s="12" t="s">
        <v>27</v>
      </c>
      <c r="B18" s="201" t="s">
        <v>125</v>
      </c>
      <c r="C18" s="202">
        <v>15</v>
      </c>
      <c r="D18" s="228">
        <v>16</v>
      </c>
      <c r="E18" s="228">
        <v>17</v>
      </c>
      <c r="F18" s="228">
        <v>16</v>
      </c>
      <c r="G18" s="228">
        <v>14</v>
      </c>
      <c r="H18" s="228">
        <v>15</v>
      </c>
      <c r="I18" s="228">
        <v>14</v>
      </c>
      <c r="J18" s="228">
        <v>14</v>
      </c>
      <c r="K18" s="228">
        <v>15</v>
      </c>
      <c r="L18" s="228">
        <v>15</v>
      </c>
      <c r="M18" s="228"/>
      <c r="N18" s="228"/>
      <c r="O18" s="228"/>
    </row>
    <row r="19" spans="1:15" ht="15.75" thickBot="1" x14ac:dyDescent="0.3">
      <c r="A19" s="12" t="s">
        <v>28</v>
      </c>
      <c r="B19" s="205" t="s">
        <v>16</v>
      </c>
      <c r="C19" s="206">
        <v>9.202453987730061E-2</v>
      </c>
      <c r="D19" s="249">
        <v>9.7560975609756101E-2</v>
      </c>
      <c r="E19" s="249">
        <v>0.10240963855421686</v>
      </c>
      <c r="F19" s="249">
        <v>9.580838323353294E-2</v>
      </c>
      <c r="G19" s="249">
        <v>8.3832335329341312E-2</v>
      </c>
      <c r="H19" s="249">
        <v>9.6774193548387094E-2</v>
      </c>
      <c r="I19" s="249">
        <v>9.5238095238095233E-2</v>
      </c>
      <c r="J19" s="249">
        <v>9.45945945945946E-2</v>
      </c>
      <c r="K19" s="249">
        <v>0.10273972602739725</v>
      </c>
      <c r="L19" s="249">
        <v>0.10563380281690141</v>
      </c>
      <c r="M19" s="249"/>
      <c r="N19" s="249"/>
      <c r="O19" s="249"/>
    </row>
    <row r="20" spans="1:15" ht="20.100000000000001" customHeight="1" thickBot="1" x14ac:dyDescent="0.3">
      <c r="A20" s="20" t="s">
        <v>324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19</v>
      </c>
      <c r="D22" s="7">
        <v>19</v>
      </c>
      <c r="E22" s="7">
        <v>17</v>
      </c>
      <c r="F22" s="7">
        <v>17</v>
      </c>
      <c r="G22" s="7">
        <v>13</v>
      </c>
      <c r="H22" s="7">
        <v>18</v>
      </c>
      <c r="I22" s="7">
        <v>20</v>
      </c>
      <c r="J22" s="7">
        <v>13</v>
      </c>
      <c r="K22" s="7">
        <v>23</v>
      </c>
      <c r="L22" s="7"/>
      <c r="M22" s="7"/>
      <c r="N22" s="7"/>
      <c r="O22" s="7">
        <f>SUM(C22:N22)</f>
        <v>159</v>
      </c>
    </row>
    <row r="23" spans="1:15" x14ac:dyDescent="0.25">
      <c r="A23" s="9" t="s">
        <v>30</v>
      </c>
      <c r="B23" s="208" t="s">
        <v>45</v>
      </c>
      <c r="C23" s="328">
        <v>3</v>
      </c>
      <c r="D23" s="328">
        <v>1</v>
      </c>
      <c r="E23" s="328">
        <v>3</v>
      </c>
      <c r="F23" s="328">
        <v>6</v>
      </c>
      <c r="G23" s="328">
        <v>5</v>
      </c>
      <c r="H23" s="328">
        <v>7</v>
      </c>
      <c r="I23" s="328">
        <v>8</v>
      </c>
      <c r="J23" s="328">
        <v>7</v>
      </c>
      <c r="K23" s="328">
        <v>10</v>
      </c>
      <c r="L23" s="328"/>
      <c r="M23" s="328"/>
      <c r="N23" s="328"/>
      <c r="O23" s="208">
        <f>SUM(C23:N23)</f>
        <v>50</v>
      </c>
    </row>
    <row r="24" spans="1:15" x14ac:dyDescent="0.25">
      <c r="A24" s="9" t="s">
        <v>31</v>
      </c>
      <c r="B24" s="178" t="s">
        <v>70</v>
      </c>
      <c r="C24" s="209">
        <v>0.15789473684210525</v>
      </c>
      <c r="D24" s="209">
        <v>5.2631578947368418E-2</v>
      </c>
      <c r="E24" s="209">
        <v>0.17647058823529413</v>
      </c>
      <c r="F24" s="209">
        <v>0.35294117647058826</v>
      </c>
      <c r="G24" s="209">
        <v>0.38461538461538464</v>
      </c>
      <c r="H24" s="209">
        <v>0.3888888888888889</v>
      </c>
      <c r="I24" s="209">
        <v>0.4</v>
      </c>
      <c r="J24" s="209">
        <v>0.53846153846153844</v>
      </c>
      <c r="K24" s="209">
        <v>0.43478260869565216</v>
      </c>
      <c r="L24" s="209"/>
      <c r="M24" s="209"/>
      <c r="N24" s="209"/>
      <c r="O24" s="210">
        <f>O23/O22</f>
        <v>0.31446540880503143</v>
      </c>
    </row>
    <row r="25" spans="1:15" x14ac:dyDescent="0.25">
      <c r="A25" s="9" t="s">
        <v>32</v>
      </c>
      <c r="B25" s="88" t="s">
        <v>343</v>
      </c>
      <c r="C25" s="227">
        <v>13</v>
      </c>
      <c r="D25" s="227">
        <v>12</v>
      </c>
      <c r="E25" s="227">
        <v>7</v>
      </c>
      <c r="F25" s="227">
        <v>7</v>
      </c>
      <c r="G25" s="227">
        <v>8</v>
      </c>
      <c r="H25" s="227">
        <v>11</v>
      </c>
      <c r="I25" s="227">
        <v>13</v>
      </c>
      <c r="J25" s="227">
        <v>8</v>
      </c>
      <c r="K25" s="227">
        <v>11</v>
      </c>
      <c r="L25" s="227"/>
      <c r="M25" s="227"/>
      <c r="N25" s="227"/>
      <c r="O25" s="88">
        <f>SUM(C25:N25)</f>
        <v>90</v>
      </c>
    </row>
    <row r="26" spans="1:15" x14ac:dyDescent="0.25">
      <c r="A26" s="9" t="s">
        <v>33</v>
      </c>
      <c r="B26" s="178" t="s">
        <v>70</v>
      </c>
      <c r="C26" s="209">
        <v>0.68421052631578949</v>
      </c>
      <c r="D26" s="209">
        <v>0.63157894736842102</v>
      </c>
      <c r="E26" s="209">
        <v>0.41176470588235292</v>
      </c>
      <c r="F26" s="209">
        <v>0.41176470588235292</v>
      </c>
      <c r="G26" s="209">
        <v>0.61538461538461542</v>
      </c>
      <c r="H26" s="209">
        <v>0.61111111111111116</v>
      </c>
      <c r="I26" s="209">
        <v>0.65</v>
      </c>
      <c r="J26" s="209">
        <v>0.61538461538461542</v>
      </c>
      <c r="K26" s="209">
        <v>0.47826086956521741</v>
      </c>
      <c r="L26" s="209"/>
      <c r="M26" s="209"/>
      <c r="N26" s="209"/>
      <c r="O26" s="210">
        <f>O25/O22</f>
        <v>0.56603773584905659</v>
      </c>
    </row>
    <row r="27" spans="1:15" x14ac:dyDescent="0.25">
      <c r="A27" s="9" t="s">
        <v>34</v>
      </c>
      <c r="B27" s="88" t="s">
        <v>291</v>
      </c>
      <c r="C27" s="80">
        <v>16</v>
      </c>
      <c r="D27" s="80">
        <v>18</v>
      </c>
      <c r="E27" s="80">
        <v>17</v>
      </c>
      <c r="F27" s="80">
        <v>17</v>
      </c>
      <c r="G27" s="80">
        <v>11</v>
      </c>
      <c r="H27" s="80">
        <v>15</v>
      </c>
      <c r="I27" s="80">
        <v>19</v>
      </c>
      <c r="J27" s="80">
        <v>11</v>
      </c>
      <c r="K27" s="80">
        <v>20</v>
      </c>
      <c r="L27" s="80"/>
      <c r="M27" s="80"/>
      <c r="N27" s="80"/>
      <c r="O27" s="88">
        <f>SUM(C27:N27)</f>
        <v>144</v>
      </c>
    </row>
    <row r="28" spans="1:15" x14ac:dyDescent="0.25">
      <c r="A28" s="9" t="s">
        <v>35</v>
      </c>
      <c r="B28" s="178" t="s">
        <v>70</v>
      </c>
      <c r="C28" s="209">
        <v>0.84210526315789469</v>
      </c>
      <c r="D28" s="209">
        <v>0.94736842105263153</v>
      </c>
      <c r="E28" s="209">
        <v>1</v>
      </c>
      <c r="F28" s="209">
        <v>1</v>
      </c>
      <c r="G28" s="209">
        <v>0.84615384615384615</v>
      </c>
      <c r="H28" s="209">
        <v>0.83333333333333337</v>
      </c>
      <c r="I28" s="209">
        <v>0.95</v>
      </c>
      <c r="J28" s="209">
        <v>0.84615384615384615</v>
      </c>
      <c r="K28" s="209">
        <v>0.86956521739130432</v>
      </c>
      <c r="L28" s="209"/>
      <c r="M28" s="209"/>
      <c r="N28" s="209"/>
      <c r="O28" s="210">
        <f>O27/O22</f>
        <v>0.90566037735849059</v>
      </c>
    </row>
    <row r="29" spans="1:15" x14ac:dyDescent="0.25">
      <c r="A29" s="9" t="s">
        <v>36</v>
      </c>
      <c r="B29" s="88" t="s">
        <v>164</v>
      </c>
      <c r="C29" s="80">
        <v>2</v>
      </c>
      <c r="D29" s="80">
        <v>2</v>
      </c>
      <c r="E29" s="80">
        <v>3</v>
      </c>
      <c r="F29" s="80">
        <v>0</v>
      </c>
      <c r="G29" s="80">
        <v>0</v>
      </c>
      <c r="H29" s="80">
        <v>4</v>
      </c>
      <c r="I29" s="80">
        <v>0</v>
      </c>
      <c r="J29" s="80">
        <v>1</v>
      </c>
      <c r="K29" s="80">
        <v>1</v>
      </c>
      <c r="L29" s="80"/>
      <c r="M29" s="80"/>
      <c r="N29" s="80"/>
      <c r="O29" s="88">
        <f>SUM(C29:N29)</f>
        <v>13</v>
      </c>
    </row>
    <row r="30" spans="1:15" x14ac:dyDescent="0.25">
      <c r="A30" s="9" t="s">
        <v>37</v>
      </c>
      <c r="B30" s="178" t="s">
        <v>70</v>
      </c>
      <c r="C30" s="209">
        <v>0.10526315789473684</v>
      </c>
      <c r="D30" s="209">
        <v>0.10526315789473684</v>
      </c>
      <c r="E30" s="209">
        <v>0.17647058823529413</v>
      </c>
      <c r="F30" s="209">
        <v>0</v>
      </c>
      <c r="G30" s="209">
        <v>0</v>
      </c>
      <c r="H30" s="209">
        <v>0.16666666666666666</v>
      </c>
      <c r="I30" s="209">
        <v>0</v>
      </c>
      <c r="J30" s="209">
        <v>0</v>
      </c>
      <c r="K30" s="209">
        <v>4.3478260869565216E-2</v>
      </c>
      <c r="L30" s="209"/>
      <c r="M30" s="209"/>
      <c r="N30" s="209"/>
      <c r="O30" s="210">
        <f>O29/O22</f>
        <v>8.1761006289308172E-2</v>
      </c>
    </row>
    <row r="31" spans="1:15" x14ac:dyDescent="0.25">
      <c r="A31" s="9" t="s">
        <v>38</v>
      </c>
      <c r="B31" s="88" t="s">
        <v>133</v>
      </c>
      <c r="C31" s="80">
        <v>3</v>
      </c>
      <c r="D31" s="80">
        <v>1</v>
      </c>
      <c r="E31" s="80">
        <v>0</v>
      </c>
      <c r="F31" s="80">
        <v>0</v>
      </c>
      <c r="G31" s="80">
        <v>2</v>
      </c>
      <c r="H31" s="80">
        <v>3</v>
      </c>
      <c r="I31" s="80">
        <v>1</v>
      </c>
      <c r="J31" s="80">
        <v>2</v>
      </c>
      <c r="K31" s="80">
        <v>3</v>
      </c>
      <c r="L31" s="80"/>
      <c r="M31" s="80"/>
      <c r="N31" s="80"/>
      <c r="O31" s="88">
        <f>SUM(C31:N31)</f>
        <v>15</v>
      </c>
    </row>
    <row r="32" spans="1:15" x14ac:dyDescent="0.25">
      <c r="A32" s="9" t="s">
        <v>47</v>
      </c>
      <c r="B32" s="178" t="s">
        <v>70</v>
      </c>
      <c r="C32" s="209">
        <v>0.15789473684210525</v>
      </c>
      <c r="D32" s="209">
        <v>5.2631578947368418E-2</v>
      </c>
      <c r="E32" s="209">
        <v>0</v>
      </c>
      <c r="F32" s="209">
        <v>0</v>
      </c>
      <c r="G32" s="209">
        <v>0.15384615384615385</v>
      </c>
      <c r="H32" s="209">
        <v>0.16666666666666666</v>
      </c>
      <c r="I32" s="209">
        <v>0.05</v>
      </c>
      <c r="J32" s="209">
        <v>0.15384615384615385</v>
      </c>
      <c r="K32" s="209">
        <v>0.13043478260869565</v>
      </c>
      <c r="L32" s="209"/>
      <c r="M32" s="209"/>
      <c r="N32" s="209"/>
      <c r="O32" s="210">
        <f>O31/O22</f>
        <v>9.4339622641509441E-2</v>
      </c>
    </row>
    <row r="33" spans="1:15" ht="24.75" x14ac:dyDescent="0.25">
      <c r="A33" s="9" t="s">
        <v>48</v>
      </c>
      <c r="B33" s="212" t="s">
        <v>68</v>
      </c>
      <c r="C33" s="80">
        <v>4</v>
      </c>
      <c r="D33" s="80">
        <v>4</v>
      </c>
      <c r="E33" s="80">
        <v>4</v>
      </c>
      <c r="F33" s="80">
        <v>1</v>
      </c>
      <c r="G33" s="80">
        <v>2</v>
      </c>
      <c r="H33" s="80">
        <v>2</v>
      </c>
      <c r="I33" s="80">
        <v>3</v>
      </c>
      <c r="J33" s="80">
        <v>3</v>
      </c>
      <c r="K33" s="80">
        <v>7</v>
      </c>
      <c r="L33" s="80"/>
      <c r="M33" s="80"/>
      <c r="N33" s="80"/>
      <c r="O33" s="88">
        <f>SUM(C33:N33)</f>
        <v>30</v>
      </c>
    </row>
    <row r="34" spans="1:15" x14ac:dyDescent="0.25">
      <c r="A34" s="9" t="s">
        <v>49</v>
      </c>
      <c r="B34" s="178" t="s">
        <v>70</v>
      </c>
      <c r="C34" s="209">
        <v>0.21052631578947367</v>
      </c>
      <c r="D34" s="209">
        <v>0.21052631578947367</v>
      </c>
      <c r="E34" s="209">
        <v>0.23529411764705882</v>
      </c>
      <c r="F34" s="209">
        <v>5.8823529411764705E-2</v>
      </c>
      <c r="G34" s="209">
        <v>0.15384615384615385</v>
      </c>
      <c r="H34" s="209">
        <v>0.1111111111111111</v>
      </c>
      <c r="I34" s="209">
        <v>0.15</v>
      </c>
      <c r="J34" s="209">
        <v>0.23076923076923078</v>
      </c>
      <c r="K34" s="209">
        <v>0.30434782608695654</v>
      </c>
      <c r="L34" s="209"/>
      <c r="M34" s="209"/>
      <c r="N34" s="209"/>
      <c r="O34" s="210">
        <f>O33/O22</f>
        <v>0.18867924528301888</v>
      </c>
    </row>
    <row r="35" spans="1:15" x14ac:dyDescent="0.25">
      <c r="A35" s="9" t="s">
        <v>50</v>
      </c>
      <c r="B35" s="88" t="s">
        <v>292</v>
      </c>
      <c r="C35" s="80">
        <v>0</v>
      </c>
      <c r="D35" s="80">
        <v>1</v>
      </c>
      <c r="E35" s="80">
        <v>2</v>
      </c>
      <c r="F35" s="80">
        <v>4</v>
      </c>
      <c r="G35" s="80">
        <v>1</v>
      </c>
      <c r="H35" s="80">
        <v>3</v>
      </c>
      <c r="I35" s="80">
        <v>6</v>
      </c>
      <c r="J35" s="80">
        <v>1</v>
      </c>
      <c r="K35" s="80">
        <v>7</v>
      </c>
      <c r="L35" s="80"/>
      <c r="M35" s="80"/>
      <c r="N35" s="80"/>
      <c r="O35" s="88">
        <f>SUM(C35:N35)</f>
        <v>25</v>
      </c>
    </row>
    <row r="36" spans="1:15" x14ac:dyDescent="0.25">
      <c r="A36" s="9" t="s">
        <v>51</v>
      </c>
      <c r="B36" s="213" t="s">
        <v>70</v>
      </c>
      <c r="C36" s="209">
        <v>0</v>
      </c>
      <c r="D36" s="209">
        <v>5.2631578947368418E-2</v>
      </c>
      <c r="E36" s="209">
        <v>0.11764705882352941</v>
      </c>
      <c r="F36" s="209">
        <v>0.23529411764705882</v>
      </c>
      <c r="G36" s="209">
        <v>7.6923076923076927E-2</v>
      </c>
      <c r="H36" s="209">
        <v>0.16666666666666666</v>
      </c>
      <c r="I36" s="209">
        <v>0.3</v>
      </c>
      <c r="J36" s="209">
        <v>7.6923076923076927E-2</v>
      </c>
      <c r="K36" s="209">
        <v>0.30434782608695654</v>
      </c>
      <c r="L36" s="209"/>
      <c r="M36" s="209"/>
      <c r="N36" s="209"/>
      <c r="O36" s="210">
        <f>O35/O22</f>
        <v>0.15723270440251572</v>
      </c>
    </row>
    <row r="37" spans="1:15" x14ac:dyDescent="0.25">
      <c r="A37" s="9" t="s">
        <v>52</v>
      </c>
      <c r="B37" s="88" t="s">
        <v>293</v>
      </c>
      <c r="C37" s="80">
        <v>4</v>
      </c>
      <c r="D37" s="80">
        <v>4</v>
      </c>
      <c r="E37" s="80">
        <v>2</v>
      </c>
      <c r="F37" s="80">
        <v>0</v>
      </c>
      <c r="G37" s="80">
        <v>3</v>
      </c>
      <c r="H37" s="80">
        <v>4</v>
      </c>
      <c r="I37" s="80">
        <v>4</v>
      </c>
      <c r="J37" s="80">
        <v>5</v>
      </c>
      <c r="K37" s="80">
        <v>6</v>
      </c>
      <c r="L37" s="80"/>
      <c r="M37" s="80"/>
      <c r="N37" s="80"/>
      <c r="O37" s="88">
        <f>SUM(C37:N37)</f>
        <v>32</v>
      </c>
    </row>
    <row r="38" spans="1:15" x14ac:dyDescent="0.25">
      <c r="A38" s="9" t="s">
        <v>53</v>
      </c>
      <c r="B38" s="213" t="s">
        <v>70</v>
      </c>
      <c r="C38" s="209">
        <v>0.21052631578947367</v>
      </c>
      <c r="D38" s="209">
        <v>0.21052631578947367</v>
      </c>
      <c r="E38" s="209">
        <v>0.11764705882352941</v>
      </c>
      <c r="F38" s="209">
        <v>0</v>
      </c>
      <c r="G38" s="209">
        <v>0.23076923076923078</v>
      </c>
      <c r="H38" s="209">
        <v>0.22222222222222221</v>
      </c>
      <c r="I38" s="209">
        <v>0.2</v>
      </c>
      <c r="J38" s="209">
        <v>0.38461538461538464</v>
      </c>
      <c r="K38" s="209">
        <v>0.2608695652173913</v>
      </c>
      <c r="L38" s="209"/>
      <c r="M38" s="209"/>
      <c r="N38" s="209"/>
      <c r="O38" s="210">
        <f>O37/O22</f>
        <v>0.20125786163522014</v>
      </c>
    </row>
    <row r="39" spans="1:15" x14ac:dyDescent="0.25">
      <c r="A39" s="9" t="s">
        <v>54</v>
      </c>
      <c r="B39" s="234" t="s">
        <v>117</v>
      </c>
      <c r="C39" s="80">
        <v>1</v>
      </c>
      <c r="D39" s="80">
        <v>2</v>
      </c>
      <c r="E39" s="80">
        <v>0</v>
      </c>
      <c r="F39" s="80">
        <v>0</v>
      </c>
      <c r="G39" s="80">
        <v>1</v>
      </c>
      <c r="H39" s="80">
        <v>0</v>
      </c>
      <c r="I39" s="80">
        <v>1</v>
      </c>
      <c r="J39" s="80">
        <v>0</v>
      </c>
      <c r="K39" s="80">
        <v>1</v>
      </c>
      <c r="L39" s="80"/>
      <c r="M39" s="80"/>
      <c r="N39" s="80"/>
      <c r="O39" s="234">
        <f>SUM(C39:N39)</f>
        <v>6</v>
      </c>
    </row>
    <row r="40" spans="1:15" ht="15.75" thickBot="1" x14ac:dyDescent="0.3">
      <c r="A40" s="9" t="s">
        <v>55</v>
      </c>
      <c r="B40" s="233" t="s">
        <v>70</v>
      </c>
      <c r="C40" s="209">
        <v>5.2631578947368418E-2</v>
      </c>
      <c r="D40" s="209">
        <v>0.10526315789473684</v>
      </c>
      <c r="E40" s="209">
        <v>0</v>
      </c>
      <c r="F40" s="209">
        <v>0</v>
      </c>
      <c r="G40" s="209">
        <v>7.6923076923076927E-2</v>
      </c>
      <c r="H40" s="209">
        <v>0</v>
      </c>
      <c r="I40" s="209">
        <v>0.05</v>
      </c>
      <c r="J40" s="209">
        <v>0</v>
      </c>
      <c r="K40" s="209">
        <v>4.3478260869565216E-2</v>
      </c>
      <c r="L40" s="209"/>
      <c r="M40" s="209"/>
      <c r="N40" s="209"/>
      <c r="O40" s="210">
        <f>O39/O22</f>
        <v>3.7735849056603772E-2</v>
      </c>
    </row>
    <row r="41" spans="1:15" ht="26.25" thickTop="1" thickBot="1" x14ac:dyDescent="0.3">
      <c r="A41" s="9" t="s">
        <v>56</v>
      </c>
      <c r="B41" s="31" t="s">
        <v>72</v>
      </c>
      <c r="C41" s="15">
        <v>17</v>
      </c>
      <c r="D41" s="15">
        <v>19</v>
      </c>
      <c r="E41" s="15">
        <v>18</v>
      </c>
      <c r="F41" s="15">
        <v>14</v>
      </c>
      <c r="G41" s="15">
        <v>16</v>
      </c>
      <c r="H41" s="15">
        <v>12</v>
      </c>
      <c r="I41" s="15">
        <v>19</v>
      </c>
      <c r="J41" s="15">
        <v>14</v>
      </c>
      <c r="K41" s="15">
        <v>24</v>
      </c>
      <c r="L41" s="15"/>
      <c r="M41" s="15"/>
      <c r="N41" s="15"/>
      <c r="O41" s="273">
        <f>SUM(C41:N41)</f>
        <v>153</v>
      </c>
    </row>
    <row r="42" spans="1:15" ht="15.75" thickTop="1" x14ac:dyDescent="0.25">
      <c r="A42" s="9" t="s">
        <v>57</v>
      </c>
      <c r="B42" s="215" t="s">
        <v>165</v>
      </c>
      <c r="C42" s="239">
        <v>8</v>
      </c>
      <c r="D42" s="239">
        <v>11</v>
      </c>
      <c r="E42" s="239">
        <v>13</v>
      </c>
      <c r="F42" s="239">
        <v>8</v>
      </c>
      <c r="G42" s="239">
        <v>9</v>
      </c>
      <c r="H42" s="239">
        <v>9</v>
      </c>
      <c r="I42" s="239">
        <v>12</v>
      </c>
      <c r="J42" s="239">
        <v>11</v>
      </c>
      <c r="K42" s="239">
        <v>13</v>
      </c>
      <c r="L42" s="239"/>
      <c r="M42" s="239"/>
      <c r="N42" s="239"/>
      <c r="O42" s="215">
        <f>SUM(C42:N42)</f>
        <v>94</v>
      </c>
    </row>
    <row r="43" spans="1:15" x14ac:dyDescent="0.25">
      <c r="A43" s="9" t="s">
        <v>58</v>
      </c>
      <c r="B43" s="178" t="s">
        <v>70</v>
      </c>
      <c r="C43" s="209">
        <v>0.42105263157894735</v>
      </c>
      <c r="D43" s="209">
        <v>0.57894736842105265</v>
      </c>
      <c r="E43" s="209">
        <v>0.76470588235294112</v>
      </c>
      <c r="F43" s="209">
        <v>0.47058823529411764</v>
      </c>
      <c r="G43" s="209">
        <v>0.69230769230769229</v>
      </c>
      <c r="H43" s="209">
        <v>0.5</v>
      </c>
      <c r="I43" s="209">
        <v>0.6</v>
      </c>
      <c r="J43" s="209">
        <v>0.84615384615384615</v>
      </c>
      <c r="K43" s="209">
        <v>0.56521739130434778</v>
      </c>
      <c r="L43" s="209"/>
      <c r="M43" s="209"/>
      <c r="N43" s="209"/>
      <c r="O43" s="210">
        <f>O42/O22</f>
        <v>0.5911949685534591</v>
      </c>
    </row>
    <row r="44" spans="1:15" x14ac:dyDescent="0.25">
      <c r="A44" s="9" t="s">
        <v>59</v>
      </c>
      <c r="B44" s="88" t="s">
        <v>166</v>
      </c>
      <c r="C44" s="80">
        <v>3</v>
      </c>
      <c r="D44" s="80">
        <v>5</v>
      </c>
      <c r="E44" s="80">
        <v>4</v>
      </c>
      <c r="F44" s="80">
        <v>4</v>
      </c>
      <c r="G44" s="80">
        <v>5</v>
      </c>
      <c r="H44" s="80">
        <v>2</v>
      </c>
      <c r="I44" s="80">
        <v>3</v>
      </c>
      <c r="J44" s="80">
        <v>3</v>
      </c>
      <c r="K44" s="80">
        <v>6</v>
      </c>
      <c r="L44" s="80"/>
      <c r="M44" s="80"/>
      <c r="N44" s="80"/>
      <c r="O44" s="88">
        <f>SUM(C44:N44)</f>
        <v>35</v>
      </c>
    </row>
    <row r="45" spans="1:15" x14ac:dyDescent="0.25">
      <c r="A45" s="9" t="s">
        <v>60</v>
      </c>
      <c r="B45" s="178" t="s">
        <v>70</v>
      </c>
      <c r="C45" s="209">
        <v>0.15789473684210525</v>
      </c>
      <c r="D45" s="209">
        <v>0.26315789473684209</v>
      </c>
      <c r="E45" s="209">
        <v>0.23529411764705882</v>
      </c>
      <c r="F45" s="209">
        <v>0.23529411764705882</v>
      </c>
      <c r="G45" s="209">
        <v>0.38461538461538464</v>
      </c>
      <c r="H45" s="209">
        <v>0.1111111111111111</v>
      </c>
      <c r="I45" s="209">
        <v>0.15</v>
      </c>
      <c r="J45" s="209">
        <v>0.23076923076923078</v>
      </c>
      <c r="K45" s="209">
        <v>0.2608695652173913</v>
      </c>
      <c r="L45" s="209"/>
      <c r="M45" s="209"/>
      <c r="N45" s="209"/>
      <c r="O45" s="210">
        <f>O44/O22</f>
        <v>0.22012578616352202</v>
      </c>
    </row>
    <row r="46" spans="1:15" ht="20.100000000000001" customHeight="1" x14ac:dyDescent="0.25">
      <c r="A46" s="9" t="s">
        <v>61</v>
      </c>
      <c r="B46" s="88" t="s">
        <v>167</v>
      </c>
      <c r="C46" s="80">
        <v>5</v>
      </c>
      <c r="D46" s="80">
        <v>2</v>
      </c>
      <c r="E46" s="80">
        <v>1</v>
      </c>
      <c r="F46" s="80">
        <v>1</v>
      </c>
      <c r="G46" s="80">
        <v>0</v>
      </c>
      <c r="H46" s="80">
        <v>1</v>
      </c>
      <c r="I46" s="80">
        <v>2</v>
      </c>
      <c r="J46" s="80">
        <v>0</v>
      </c>
      <c r="K46" s="80">
        <v>2</v>
      </c>
      <c r="L46" s="80"/>
      <c r="M46" s="80"/>
      <c r="N46" s="80"/>
      <c r="O46" s="88">
        <f>SUM(C46:N46)</f>
        <v>14</v>
      </c>
    </row>
    <row r="47" spans="1:15" x14ac:dyDescent="0.25">
      <c r="A47" s="9" t="s">
        <v>62</v>
      </c>
      <c r="B47" s="178" t="s">
        <v>70</v>
      </c>
      <c r="C47" s="209">
        <v>0.26315789473684209</v>
      </c>
      <c r="D47" s="209">
        <v>0.10526315789473684</v>
      </c>
      <c r="E47" s="209">
        <v>5.8823529411764705E-2</v>
      </c>
      <c r="F47" s="209">
        <v>5.8823529411764705E-2</v>
      </c>
      <c r="G47" s="209">
        <v>0</v>
      </c>
      <c r="H47" s="209">
        <v>5.5555555555555552E-2</v>
      </c>
      <c r="I47" s="209">
        <v>0.1</v>
      </c>
      <c r="J47" s="209">
        <v>0</v>
      </c>
      <c r="K47" s="209">
        <v>8.6956521739130432E-2</v>
      </c>
      <c r="L47" s="209"/>
      <c r="M47" s="209"/>
      <c r="N47" s="209"/>
      <c r="O47" s="210">
        <f>O46/O22</f>
        <v>8.8050314465408799E-2</v>
      </c>
    </row>
    <row r="48" spans="1:15" x14ac:dyDescent="0.25">
      <c r="A48" s="9" t="s">
        <v>63</v>
      </c>
      <c r="B48" s="88" t="s">
        <v>310</v>
      </c>
      <c r="C48" s="80">
        <v>0</v>
      </c>
      <c r="D48" s="80">
        <v>1</v>
      </c>
      <c r="E48" s="80">
        <v>0</v>
      </c>
      <c r="F48" s="80">
        <v>1</v>
      </c>
      <c r="G48" s="80">
        <v>0</v>
      </c>
      <c r="H48" s="80">
        <v>0</v>
      </c>
      <c r="I48" s="80">
        <v>0</v>
      </c>
      <c r="J48" s="80">
        <v>0</v>
      </c>
      <c r="K48" s="80">
        <v>1</v>
      </c>
      <c r="L48" s="80"/>
      <c r="M48" s="80"/>
      <c r="N48" s="80"/>
      <c r="O48" s="88">
        <f>SUM(C48:N48)</f>
        <v>3</v>
      </c>
    </row>
    <row r="49" spans="1:15" x14ac:dyDescent="0.25">
      <c r="A49" s="9" t="s">
        <v>64</v>
      </c>
      <c r="B49" s="178" t="s">
        <v>70</v>
      </c>
      <c r="C49" s="209">
        <v>0</v>
      </c>
      <c r="D49" s="209">
        <v>5.2631578947368418E-2</v>
      </c>
      <c r="E49" s="209">
        <v>0</v>
      </c>
      <c r="F49" s="209">
        <v>5.8823529411764705E-2</v>
      </c>
      <c r="G49" s="209">
        <v>0</v>
      </c>
      <c r="H49" s="209">
        <v>0</v>
      </c>
      <c r="I49" s="209">
        <v>0</v>
      </c>
      <c r="J49" s="209">
        <v>0</v>
      </c>
      <c r="K49" s="209">
        <v>4.3478260869565216E-2</v>
      </c>
      <c r="L49" s="209"/>
      <c r="M49" s="209"/>
      <c r="N49" s="209"/>
      <c r="O49" s="210">
        <f>O48/O22</f>
        <v>1.8867924528301886E-2</v>
      </c>
    </row>
    <row r="50" spans="1:15" x14ac:dyDescent="0.25">
      <c r="A50" s="9" t="s">
        <v>65</v>
      </c>
      <c r="B50" s="212" t="s">
        <v>169</v>
      </c>
      <c r="C50" s="80">
        <v>2</v>
      </c>
      <c r="D50" s="80">
        <v>2</v>
      </c>
      <c r="E50" s="80">
        <v>1</v>
      </c>
      <c r="F50" s="80">
        <v>0</v>
      </c>
      <c r="G50" s="80">
        <v>3</v>
      </c>
      <c r="H50" s="80">
        <v>1</v>
      </c>
      <c r="I50" s="80">
        <v>4</v>
      </c>
      <c r="J50" s="80">
        <v>1</v>
      </c>
      <c r="K50" s="80">
        <v>2</v>
      </c>
      <c r="L50" s="80"/>
      <c r="M50" s="80"/>
      <c r="N50" s="80"/>
      <c r="O50" s="88">
        <f>SUM(C50:N50)</f>
        <v>16</v>
      </c>
    </row>
    <row r="51" spans="1:15" x14ac:dyDescent="0.25">
      <c r="A51" s="9" t="s">
        <v>66</v>
      </c>
      <c r="B51" s="178" t="s">
        <v>70</v>
      </c>
      <c r="C51" s="209">
        <v>0.10526315789473684</v>
      </c>
      <c r="D51" s="209">
        <v>0.10526315789473684</v>
      </c>
      <c r="E51" s="209">
        <v>5.8823529411764705E-2</v>
      </c>
      <c r="F51" s="209">
        <v>0</v>
      </c>
      <c r="G51" s="209">
        <v>0.23076923076923078</v>
      </c>
      <c r="H51" s="209">
        <v>5.5555555555555552E-2</v>
      </c>
      <c r="I51" s="209">
        <v>0.2</v>
      </c>
      <c r="J51" s="209">
        <v>7.6923076923076927E-2</v>
      </c>
      <c r="K51" s="209">
        <v>8.6956521739130432E-2</v>
      </c>
      <c r="L51" s="209"/>
      <c r="M51" s="209"/>
      <c r="N51" s="209"/>
      <c r="O51" s="210">
        <f>O50/O22</f>
        <v>0.10062893081761007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/>
      <c r="M52" s="80"/>
      <c r="N52" s="80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v>0</v>
      </c>
      <c r="D53" s="209">
        <v>0</v>
      </c>
      <c r="E53" s="209">
        <v>0</v>
      </c>
      <c r="F53" s="209">
        <v>0</v>
      </c>
      <c r="G53" s="209">
        <v>0</v>
      </c>
      <c r="H53" s="209">
        <v>0</v>
      </c>
      <c r="I53" s="209">
        <v>0</v>
      </c>
      <c r="J53" s="209">
        <v>0</v>
      </c>
      <c r="K53" s="209">
        <v>0</v>
      </c>
      <c r="L53" s="209"/>
      <c r="M53" s="209"/>
      <c r="N53" s="209"/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80">
        <v>0</v>
      </c>
      <c r="D54" s="80">
        <v>1</v>
      </c>
      <c r="E54" s="80">
        <v>0</v>
      </c>
      <c r="F54" s="80">
        <v>1</v>
      </c>
      <c r="G54" s="80">
        <v>0</v>
      </c>
      <c r="H54" s="80">
        <v>0</v>
      </c>
      <c r="I54" s="80">
        <v>2</v>
      </c>
      <c r="J54" s="80">
        <v>0</v>
      </c>
      <c r="K54" s="80">
        <v>1</v>
      </c>
      <c r="L54" s="80"/>
      <c r="M54" s="80"/>
      <c r="N54" s="80"/>
      <c r="O54" s="88">
        <f>SUM(C54:N54)</f>
        <v>5</v>
      </c>
    </row>
    <row r="55" spans="1:15" ht="15.75" thickBot="1" x14ac:dyDescent="0.3">
      <c r="A55" s="9" t="s">
        <v>74</v>
      </c>
      <c r="B55" s="183" t="s">
        <v>70</v>
      </c>
      <c r="C55" s="219">
        <v>0</v>
      </c>
      <c r="D55" s="219">
        <v>5.2631578947368418E-2</v>
      </c>
      <c r="E55" s="219">
        <v>0</v>
      </c>
      <c r="F55" s="219">
        <v>5.8823529411764705E-2</v>
      </c>
      <c r="G55" s="219">
        <v>0</v>
      </c>
      <c r="H55" s="219">
        <v>0</v>
      </c>
      <c r="I55" s="219">
        <v>0.1</v>
      </c>
      <c r="J55" s="219">
        <v>0</v>
      </c>
      <c r="K55" s="219">
        <v>4.3478260869565216E-2</v>
      </c>
      <c r="L55" s="219"/>
      <c r="M55" s="219"/>
      <c r="N55" s="219"/>
      <c r="O55" s="220">
        <f>O54/O22</f>
        <v>3.1446540880503145E-2</v>
      </c>
    </row>
    <row r="56" spans="1:15" ht="20.100000000000001" customHeight="1" thickBot="1" x14ac:dyDescent="0.3">
      <c r="A56" s="21" t="s">
        <v>339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18</v>
      </c>
      <c r="D58" s="16">
        <v>17</v>
      </c>
      <c r="E58" s="16">
        <v>16</v>
      </c>
      <c r="F58" s="16">
        <v>17</v>
      </c>
      <c r="G58" s="16">
        <v>25</v>
      </c>
      <c r="H58" s="16">
        <v>26</v>
      </c>
      <c r="I58" s="16">
        <v>19</v>
      </c>
      <c r="J58" s="16">
        <v>15</v>
      </c>
      <c r="K58" s="16">
        <v>27</v>
      </c>
      <c r="L58" s="16"/>
      <c r="M58" s="16"/>
      <c r="N58" s="16"/>
      <c r="O58" s="26">
        <f>SUM(C58:N58)</f>
        <v>180</v>
      </c>
    </row>
    <row r="59" spans="1:15" x14ac:dyDescent="0.25">
      <c r="A59" s="29" t="s">
        <v>76</v>
      </c>
      <c r="B59" s="222" t="s">
        <v>301</v>
      </c>
      <c r="C59" s="328">
        <v>9</v>
      </c>
      <c r="D59" s="328">
        <v>12</v>
      </c>
      <c r="E59" s="328">
        <v>7</v>
      </c>
      <c r="F59" s="328">
        <v>10</v>
      </c>
      <c r="G59" s="328">
        <v>12</v>
      </c>
      <c r="H59" s="328">
        <v>15</v>
      </c>
      <c r="I59" s="328">
        <v>9</v>
      </c>
      <c r="J59" s="328">
        <v>9</v>
      </c>
      <c r="K59" s="328">
        <v>20</v>
      </c>
      <c r="L59" s="328"/>
      <c r="M59" s="328"/>
      <c r="N59" s="328"/>
      <c r="O59" s="27">
        <f>SUM(C59:N59)</f>
        <v>103</v>
      </c>
    </row>
    <row r="60" spans="1:15" x14ac:dyDescent="0.25">
      <c r="A60" s="29" t="s">
        <v>77</v>
      </c>
      <c r="B60" s="221" t="s">
        <v>81</v>
      </c>
      <c r="C60" s="209">
        <v>0.5</v>
      </c>
      <c r="D60" s="209">
        <v>0.70588235294117652</v>
      </c>
      <c r="E60" s="209">
        <v>0.4375</v>
      </c>
      <c r="F60" s="209">
        <v>0.58823529411764708</v>
      </c>
      <c r="G60" s="209">
        <v>0.48</v>
      </c>
      <c r="H60" s="209">
        <v>0.57692307692307687</v>
      </c>
      <c r="I60" s="209">
        <v>0.47368421052631576</v>
      </c>
      <c r="J60" s="209">
        <v>0.6</v>
      </c>
      <c r="K60" s="209">
        <v>0.7407407407407407</v>
      </c>
      <c r="L60" s="209"/>
      <c r="M60" s="209"/>
      <c r="N60" s="209"/>
      <c r="O60" s="266">
        <f>O59/O58</f>
        <v>0.57222222222222219</v>
      </c>
    </row>
    <row r="61" spans="1:15" x14ac:dyDescent="0.25">
      <c r="A61" s="29" t="s">
        <v>88</v>
      </c>
      <c r="B61" s="223" t="s">
        <v>79</v>
      </c>
      <c r="C61" s="80">
        <v>9</v>
      </c>
      <c r="D61" s="80">
        <v>6</v>
      </c>
      <c r="E61" s="80">
        <v>9</v>
      </c>
      <c r="F61" s="80">
        <v>14</v>
      </c>
      <c r="G61" s="80">
        <v>15</v>
      </c>
      <c r="H61" s="80">
        <v>17</v>
      </c>
      <c r="I61" s="80">
        <v>13</v>
      </c>
      <c r="J61" s="80">
        <v>7</v>
      </c>
      <c r="K61" s="80">
        <v>16</v>
      </c>
      <c r="L61" s="80"/>
      <c r="M61" s="80"/>
      <c r="N61" s="80"/>
      <c r="O61" s="224">
        <f>SUM(C61:N61)</f>
        <v>106</v>
      </c>
    </row>
    <row r="62" spans="1:15" x14ac:dyDescent="0.25">
      <c r="A62" s="29" t="s">
        <v>89</v>
      </c>
      <c r="B62" s="221" t="s">
        <v>81</v>
      </c>
      <c r="C62" s="209">
        <v>0.5</v>
      </c>
      <c r="D62" s="209">
        <v>0.35294117647058826</v>
      </c>
      <c r="E62" s="209">
        <v>0.5625</v>
      </c>
      <c r="F62" s="209">
        <v>0.82352941176470584</v>
      </c>
      <c r="G62" s="209">
        <v>0.6</v>
      </c>
      <c r="H62" s="209">
        <v>0.65384615384615385</v>
      </c>
      <c r="I62" s="209">
        <v>0.68421052631578949</v>
      </c>
      <c r="J62" s="209">
        <v>0.46666666666666667</v>
      </c>
      <c r="K62" s="209">
        <v>0.59259259259259256</v>
      </c>
      <c r="L62" s="209"/>
      <c r="M62" s="209"/>
      <c r="N62" s="209"/>
      <c r="O62" s="266">
        <f>O61/O58</f>
        <v>0.58888888888888891</v>
      </c>
    </row>
    <row r="63" spans="1:15" x14ac:dyDescent="0.25">
      <c r="A63" s="29" t="s">
        <v>90</v>
      </c>
      <c r="B63" s="223" t="s">
        <v>304</v>
      </c>
      <c r="C63" s="80">
        <v>5</v>
      </c>
      <c r="D63" s="80">
        <v>4</v>
      </c>
      <c r="E63" s="80">
        <v>5</v>
      </c>
      <c r="F63" s="80">
        <v>9</v>
      </c>
      <c r="G63" s="80">
        <v>6</v>
      </c>
      <c r="H63" s="80">
        <v>11</v>
      </c>
      <c r="I63" s="80">
        <v>5</v>
      </c>
      <c r="J63" s="80">
        <v>3</v>
      </c>
      <c r="K63" s="80">
        <v>13</v>
      </c>
      <c r="L63" s="80"/>
      <c r="M63" s="80"/>
      <c r="N63" s="80"/>
      <c r="O63" s="224">
        <f>SUM(C63:N63)</f>
        <v>61</v>
      </c>
    </row>
    <row r="64" spans="1:15" x14ac:dyDescent="0.25">
      <c r="A64" s="29" t="s">
        <v>91</v>
      </c>
      <c r="B64" s="207" t="s">
        <v>81</v>
      </c>
      <c r="C64" s="209">
        <v>0.27777777777777779</v>
      </c>
      <c r="D64" s="209">
        <v>0.23529411764705882</v>
      </c>
      <c r="E64" s="209">
        <v>0.3125</v>
      </c>
      <c r="F64" s="209">
        <v>0.52941176470588236</v>
      </c>
      <c r="G64" s="209">
        <v>0.24</v>
      </c>
      <c r="H64" s="209">
        <v>0.42307692307692307</v>
      </c>
      <c r="I64" s="209">
        <v>0.26315789473684209</v>
      </c>
      <c r="J64" s="209">
        <v>0.2</v>
      </c>
      <c r="K64" s="209">
        <v>0.48148148148148145</v>
      </c>
      <c r="L64" s="209"/>
      <c r="M64" s="209"/>
      <c r="N64" s="209"/>
      <c r="O64" s="266">
        <f>O63/O58</f>
        <v>0.33888888888888891</v>
      </c>
    </row>
    <row r="65" spans="1:15" x14ac:dyDescent="0.25">
      <c r="A65" s="29" t="s">
        <v>92</v>
      </c>
      <c r="B65" s="223" t="s">
        <v>305</v>
      </c>
      <c r="C65" s="80">
        <v>9</v>
      </c>
      <c r="D65" s="80">
        <v>6</v>
      </c>
      <c r="E65" s="80">
        <v>7</v>
      </c>
      <c r="F65" s="80">
        <v>13</v>
      </c>
      <c r="G65" s="80">
        <v>12</v>
      </c>
      <c r="H65" s="80">
        <v>13</v>
      </c>
      <c r="I65" s="80">
        <v>9</v>
      </c>
      <c r="J65" s="80">
        <v>7</v>
      </c>
      <c r="K65" s="80">
        <v>15</v>
      </c>
      <c r="L65" s="80"/>
      <c r="M65" s="80"/>
      <c r="N65" s="80"/>
      <c r="O65" s="224">
        <f>SUM(C65:N65)</f>
        <v>91</v>
      </c>
    </row>
    <row r="66" spans="1:15" ht="15.75" thickBot="1" x14ac:dyDescent="0.3">
      <c r="A66" s="29" t="s">
        <v>93</v>
      </c>
      <c r="B66" s="225" t="s">
        <v>81</v>
      </c>
      <c r="C66" s="269">
        <v>0.5</v>
      </c>
      <c r="D66" s="269">
        <v>0.35294117647058826</v>
      </c>
      <c r="E66" s="269">
        <v>0.4375</v>
      </c>
      <c r="F66" s="269">
        <v>0.76470588235294112</v>
      </c>
      <c r="G66" s="269">
        <v>0.48</v>
      </c>
      <c r="H66" s="269">
        <v>0.5</v>
      </c>
      <c r="I66" s="269">
        <v>0.47368421052631576</v>
      </c>
      <c r="J66" s="269">
        <v>0.46666666666666667</v>
      </c>
      <c r="K66" s="269">
        <v>0.55555555555555558</v>
      </c>
      <c r="L66" s="269"/>
      <c r="M66" s="269"/>
      <c r="N66" s="269"/>
      <c r="O66" s="268">
        <f>O65/O58</f>
        <v>0.50555555555555554</v>
      </c>
    </row>
    <row r="67" spans="1:15" ht="15.75" thickTop="1" x14ac:dyDescent="0.25">
      <c r="A67" s="29" t="s">
        <v>94</v>
      </c>
      <c r="B67" s="240" t="s">
        <v>306</v>
      </c>
      <c r="C67" s="239">
        <v>0</v>
      </c>
      <c r="D67" s="239">
        <v>0</v>
      </c>
      <c r="E67" s="239">
        <v>2</v>
      </c>
      <c r="F67" s="239">
        <v>1</v>
      </c>
      <c r="G67" s="239">
        <v>3</v>
      </c>
      <c r="H67" s="239">
        <v>4</v>
      </c>
      <c r="I67" s="239">
        <v>3</v>
      </c>
      <c r="J67" s="239">
        <v>0</v>
      </c>
      <c r="K67" s="239">
        <v>3</v>
      </c>
      <c r="L67" s="239"/>
      <c r="M67" s="239"/>
      <c r="N67" s="239"/>
      <c r="O67" s="238">
        <f>SUM(C67:N67)</f>
        <v>16</v>
      </c>
    </row>
    <row r="68" spans="1:15" ht="15.75" thickBot="1" x14ac:dyDescent="0.3">
      <c r="A68" s="29" t="s">
        <v>95</v>
      </c>
      <c r="B68" s="225" t="s">
        <v>81</v>
      </c>
      <c r="C68" s="269">
        <v>0</v>
      </c>
      <c r="D68" s="269">
        <v>0</v>
      </c>
      <c r="E68" s="269">
        <v>0.125</v>
      </c>
      <c r="F68" s="269">
        <v>5.8823529411764705E-2</v>
      </c>
      <c r="G68" s="269">
        <v>0.12</v>
      </c>
      <c r="H68" s="269">
        <v>0.15384615384615385</v>
      </c>
      <c r="I68" s="269">
        <v>0.15789473684210525</v>
      </c>
      <c r="J68" s="269">
        <v>0</v>
      </c>
      <c r="K68" s="269">
        <v>0.1111111111111111</v>
      </c>
      <c r="L68" s="269"/>
      <c r="M68" s="269"/>
      <c r="N68" s="269"/>
      <c r="O68" s="268">
        <f>O67/O58</f>
        <v>8.8888888888888892E-2</v>
      </c>
    </row>
    <row r="69" spans="1:15" ht="15.75" thickTop="1" x14ac:dyDescent="0.25">
      <c r="A69" s="29" t="s">
        <v>96</v>
      </c>
      <c r="B69" s="226" t="s">
        <v>311</v>
      </c>
      <c r="C69" s="80">
        <v>0</v>
      </c>
      <c r="D69" s="80">
        <v>0</v>
      </c>
      <c r="E69" s="80">
        <v>2</v>
      </c>
      <c r="F69" s="80">
        <v>1</v>
      </c>
      <c r="G69" s="80">
        <v>2</v>
      </c>
      <c r="H69" s="80">
        <v>1</v>
      </c>
      <c r="I69" s="80">
        <v>3</v>
      </c>
      <c r="J69" s="80">
        <v>0</v>
      </c>
      <c r="K69" s="80">
        <v>1</v>
      </c>
      <c r="L69" s="80"/>
      <c r="M69" s="80"/>
      <c r="N69" s="80"/>
      <c r="O69" s="28">
        <f>SUM(C69:N69)</f>
        <v>10</v>
      </c>
    </row>
    <row r="70" spans="1:15" x14ac:dyDescent="0.25">
      <c r="A70" s="29" t="s">
        <v>97</v>
      </c>
      <c r="B70" s="221" t="s">
        <v>81</v>
      </c>
      <c r="C70" s="209">
        <v>0</v>
      </c>
      <c r="D70" s="209">
        <v>0</v>
      </c>
      <c r="E70" s="209">
        <v>0.125</v>
      </c>
      <c r="F70" s="209">
        <v>5.8823529411764705E-2</v>
      </c>
      <c r="G70" s="209">
        <v>0.08</v>
      </c>
      <c r="H70" s="209">
        <v>3.8461538461538464E-2</v>
      </c>
      <c r="I70" s="209">
        <v>0.15789473684210525</v>
      </c>
      <c r="J70" s="209">
        <v>0</v>
      </c>
      <c r="K70" s="209">
        <v>3.7037037037037035E-2</v>
      </c>
      <c r="L70" s="209"/>
      <c r="M70" s="209"/>
      <c r="N70" s="209"/>
      <c r="O70" s="266">
        <f>O69/O58</f>
        <v>5.5555555555555552E-2</v>
      </c>
    </row>
    <row r="71" spans="1:15" x14ac:dyDescent="0.25">
      <c r="A71" s="29" t="s">
        <v>98</v>
      </c>
      <c r="B71" s="226" t="s">
        <v>312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1</v>
      </c>
      <c r="I71" s="80">
        <v>0</v>
      </c>
      <c r="J71" s="80">
        <v>0</v>
      </c>
      <c r="K71" s="80">
        <v>1</v>
      </c>
      <c r="L71" s="80"/>
      <c r="M71" s="80"/>
      <c r="N71" s="80"/>
      <c r="O71" s="28">
        <f>SUM(C71:N71)</f>
        <v>2</v>
      </c>
    </row>
    <row r="72" spans="1:15" x14ac:dyDescent="0.25">
      <c r="A72" s="29" t="s">
        <v>99</v>
      </c>
      <c r="B72" s="207" t="s">
        <v>81</v>
      </c>
      <c r="C72" s="209">
        <v>0</v>
      </c>
      <c r="D72" s="209">
        <v>0</v>
      </c>
      <c r="E72" s="209">
        <v>0</v>
      </c>
      <c r="F72" s="209">
        <v>0</v>
      </c>
      <c r="G72" s="209">
        <v>0</v>
      </c>
      <c r="H72" s="209">
        <v>3.8461538461538464E-2</v>
      </c>
      <c r="I72" s="209">
        <v>0</v>
      </c>
      <c r="J72" s="209">
        <v>0</v>
      </c>
      <c r="K72" s="209">
        <v>3.7037037037037035E-2</v>
      </c>
      <c r="L72" s="209"/>
      <c r="M72" s="209"/>
      <c r="N72" s="209"/>
      <c r="O72" s="266">
        <f>O71/O58</f>
        <v>1.1111111111111112E-2</v>
      </c>
    </row>
    <row r="73" spans="1:15" ht="23.25" x14ac:dyDescent="0.25">
      <c r="A73" s="29" t="s">
        <v>100</v>
      </c>
      <c r="B73" s="229" t="s">
        <v>307</v>
      </c>
      <c r="C73" s="80">
        <v>0</v>
      </c>
      <c r="D73" s="80">
        <v>0</v>
      </c>
      <c r="E73" s="80">
        <v>0</v>
      </c>
      <c r="F73" s="80">
        <v>0</v>
      </c>
      <c r="G73" s="80">
        <v>1</v>
      </c>
      <c r="H73" s="80">
        <v>1</v>
      </c>
      <c r="I73" s="80">
        <v>0</v>
      </c>
      <c r="J73" s="80">
        <v>0</v>
      </c>
      <c r="K73" s="80">
        <v>0</v>
      </c>
      <c r="L73" s="80"/>
      <c r="M73" s="80"/>
      <c r="N73" s="80"/>
      <c r="O73" s="224">
        <f>SUM(C73:N73)</f>
        <v>2</v>
      </c>
    </row>
    <row r="74" spans="1:15" x14ac:dyDescent="0.25">
      <c r="A74" s="29" t="s">
        <v>101</v>
      </c>
      <c r="B74" s="207" t="s">
        <v>81</v>
      </c>
      <c r="C74" s="209">
        <v>0</v>
      </c>
      <c r="D74" s="209">
        <v>0</v>
      </c>
      <c r="E74" s="209">
        <v>0</v>
      </c>
      <c r="F74" s="209">
        <v>0</v>
      </c>
      <c r="G74" s="209">
        <v>0.04</v>
      </c>
      <c r="H74" s="209">
        <v>3.8461538461538464E-2</v>
      </c>
      <c r="I74" s="209">
        <v>0</v>
      </c>
      <c r="J74" s="209">
        <v>0</v>
      </c>
      <c r="K74" s="209">
        <v>0</v>
      </c>
      <c r="L74" s="209"/>
      <c r="M74" s="209"/>
      <c r="N74" s="209"/>
      <c r="O74" s="266">
        <f>O73/O58</f>
        <v>1.1111111111111112E-2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1</v>
      </c>
      <c r="I75" s="80">
        <v>0</v>
      </c>
      <c r="J75" s="80">
        <v>0</v>
      </c>
      <c r="K75" s="80">
        <v>1</v>
      </c>
      <c r="L75" s="80"/>
      <c r="M75" s="80"/>
      <c r="N75" s="80"/>
      <c r="O75" s="224">
        <f>SUM(C75:N75)</f>
        <v>2</v>
      </c>
    </row>
    <row r="76" spans="1:15" x14ac:dyDescent="0.25">
      <c r="A76" s="29" t="s">
        <v>103</v>
      </c>
      <c r="B76" s="207" t="s">
        <v>81</v>
      </c>
      <c r="C76" s="209">
        <v>0</v>
      </c>
      <c r="D76" s="209">
        <v>0</v>
      </c>
      <c r="E76" s="209">
        <v>0</v>
      </c>
      <c r="F76" s="209">
        <v>0</v>
      </c>
      <c r="G76" s="209">
        <v>0</v>
      </c>
      <c r="H76" s="209">
        <v>3.8461538461538464E-2</v>
      </c>
      <c r="I76" s="209">
        <v>0</v>
      </c>
      <c r="J76" s="209">
        <v>0</v>
      </c>
      <c r="K76" s="209">
        <v>3.7037037037037035E-2</v>
      </c>
      <c r="L76" s="209"/>
      <c r="M76" s="209"/>
      <c r="N76" s="209"/>
      <c r="O76" s="266">
        <f>O75/O58</f>
        <v>1.1111111111111112E-2</v>
      </c>
    </row>
    <row r="77" spans="1:15" x14ac:dyDescent="0.25">
      <c r="A77" s="29" t="s">
        <v>104</v>
      </c>
      <c r="B77" s="229" t="s">
        <v>309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/>
      <c r="M77" s="80"/>
      <c r="N77" s="80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v>0</v>
      </c>
      <c r="D78" s="209">
        <v>0</v>
      </c>
      <c r="E78" s="209">
        <v>0</v>
      </c>
      <c r="F78" s="209">
        <v>0</v>
      </c>
      <c r="G78" s="209">
        <v>0</v>
      </c>
      <c r="H78" s="209">
        <v>0</v>
      </c>
      <c r="I78" s="209">
        <v>0</v>
      </c>
      <c r="J78" s="209">
        <v>0</v>
      </c>
      <c r="K78" s="209">
        <v>0</v>
      </c>
      <c r="L78" s="209"/>
      <c r="M78" s="209"/>
      <c r="N78" s="209"/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2</v>
      </c>
      <c r="I79" s="80">
        <v>0</v>
      </c>
      <c r="J79" s="80">
        <v>0</v>
      </c>
      <c r="K79" s="80">
        <v>0</v>
      </c>
      <c r="L79" s="80"/>
      <c r="M79" s="80"/>
      <c r="N79" s="80"/>
      <c r="O79" s="224">
        <f>SUM(C79:N79)</f>
        <v>2</v>
      </c>
    </row>
    <row r="80" spans="1:15" x14ac:dyDescent="0.25">
      <c r="A80" s="29" t="s">
        <v>158</v>
      </c>
      <c r="B80" s="207" t="s">
        <v>81</v>
      </c>
      <c r="C80" s="209">
        <v>0</v>
      </c>
      <c r="D80" s="209">
        <v>0</v>
      </c>
      <c r="E80" s="209">
        <v>0</v>
      </c>
      <c r="F80" s="209">
        <v>0</v>
      </c>
      <c r="G80" s="209">
        <v>0</v>
      </c>
      <c r="H80" s="209">
        <v>7.6923076923076927E-2</v>
      </c>
      <c r="I80" s="209">
        <v>0</v>
      </c>
      <c r="J80" s="209">
        <v>0</v>
      </c>
      <c r="K80" s="209">
        <v>0</v>
      </c>
      <c r="L80" s="209"/>
      <c r="M80" s="209"/>
      <c r="N80" s="209"/>
      <c r="O80" s="266">
        <f>O79/O58</f>
        <v>1.1111111111111112E-2</v>
      </c>
    </row>
    <row r="81" spans="1:15" x14ac:dyDescent="0.25">
      <c r="A81" s="29" t="s">
        <v>159</v>
      </c>
      <c r="B81" s="223" t="s">
        <v>82</v>
      </c>
      <c r="C81" s="80">
        <v>0</v>
      </c>
      <c r="D81" s="80">
        <v>5</v>
      </c>
      <c r="E81" s="80">
        <v>0</v>
      </c>
      <c r="F81" s="80">
        <v>0</v>
      </c>
      <c r="G81" s="80">
        <v>2</v>
      </c>
      <c r="H81" s="80">
        <v>2</v>
      </c>
      <c r="I81" s="80">
        <v>1</v>
      </c>
      <c r="J81" s="80">
        <v>5</v>
      </c>
      <c r="K81" s="80">
        <v>3</v>
      </c>
      <c r="L81" s="80"/>
      <c r="M81" s="80"/>
      <c r="N81" s="80"/>
      <c r="O81" s="224">
        <f>SUM(C81:N81)</f>
        <v>18</v>
      </c>
    </row>
    <row r="82" spans="1:15" x14ac:dyDescent="0.25">
      <c r="A82" s="29" t="s">
        <v>160</v>
      </c>
      <c r="B82" s="207" t="s">
        <v>81</v>
      </c>
      <c r="C82" s="209">
        <v>0</v>
      </c>
      <c r="D82" s="209">
        <v>0.29411764705882354</v>
      </c>
      <c r="E82" s="209">
        <v>0</v>
      </c>
      <c r="F82" s="209">
        <v>0</v>
      </c>
      <c r="G82" s="209">
        <v>0.08</v>
      </c>
      <c r="H82" s="209">
        <v>7.6923076923076927E-2</v>
      </c>
      <c r="I82" s="209">
        <v>5.2631578947368418E-2</v>
      </c>
      <c r="J82" s="209">
        <v>0.33333333333333331</v>
      </c>
      <c r="K82" s="209">
        <v>0.1111111111111111</v>
      </c>
      <c r="L82" s="209"/>
      <c r="M82" s="209"/>
      <c r="N82" s="209"/>
      <c r="O82" s="266">
        <f>O81/O58</f>
        <v>0.1</v>
      </c>
    </row>
    <row r="83" spans="1:15" ht="24.75" x14ac:dyDescent="0.25">
      <c r="A83" s="29" t="s">
        <v>226</v>
      </c>
      <c r="B83" s="230" t="s">
        <v>83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/>
      <c r="M83" s="80"/>
      <c r="N83" s="80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v>0</v>
      </c>
      <c r="D84" s="209">
        <v>0</v>
      </c>
      <c r="E84" s="209">
        <v>0</v>
      </c>
      <c r="F84" s="209">
        <v>0</v>
      </c>
      <c r="G84" s="209">
        <v>0</v>
      </c>
      <c r="H84" s="209">
        <v>0</v>
      </c>
      <c r="I84" s="209">
        <v>0</v>
      </c>
      <c r="J84" s="209">
        <v>0</v>
      </c>
      <c r="K84" s="209">
        <v>0</v>
      </c>
      <c r="L84" s="209"/>
      <c r="M84" s="209"/>
      <c r="N84" s="209"/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1</v>
      </c>
      <c r="L85" s="80"/>
      <c r="M85" s="80"/>
      <c r="N85" s="80"/>
      <c r="O85" s="224">
        <f>SUM(C85:N85)</f>
        <v>1</v>
      </c>
    </row>
    <row r="86" spans="1:15" x14ac:dyDescent="0.25">
      <c r="A86" s="29" t="s">
        <v>229</v>
      </c>
      <c r="B86" s="207" t="s">
        <v>81</v>
      </c>
      <c r="C86" s="209">
        <v>0</v>
      </c>
      <c r="D86" s="209">
        <v>0</v>
      </c>
      <c r="E86" s="209">
        <v>0</v>
      </c>
      <c r="F86" s="209">
        <v>0</v>
      </c>
      <c r="G86" s="209">
        <v>0</v>
      </c>
      <c r="H86" s="209">
        <v>0</v>
      </c>
      <c r="I86" s="209">
        <v>0</v>
      </c>
      <c r="J86" s="209">
        <v>0</v>
      </c>
      <c r="K86" s="209">
        <v>3.7037037037037035E-2</v>
      </c>
      <c r="L86" s="209"/>
      <c r="M86" s="209"/>
      <c r="N86" s="209"/>
      <c r="O86" s="266">
        <f>O85/O58</f>
        <v>5.5555555555555558E-3</v>
      </c>
    </row>
    <row r="87" spans="1:15" ht="24.75" x14ac:dyDescent="0.25">
      <c r="A87" s="29" t="s">
        <v>230</v>
      </c>
      <c r="B87" s="230" t="s">
        <v>85</v>
      </c>
      <c r="C87" s="80">
        <v>2</v>
      </c>
      <c r="D87" s="80">
        <v>1</v>
      </c>
      <c r="E87" s="80">
        <v>2</v>
      </c>
      <c r="F87" s="80">
        <v>0</v>
      </c>
      <c r="G87" s="80">
        <v>1</v>
      </c>
      <c r="H87" s="80">
        <v>1</v>
      </c>
      <c r="I87" s="80">
        <v>0</v>
      </c>
      <c r="J87" s="80">
        <v>1</v>
      </c>
      <c r="K87" s="80">
        <v>1</v>
      </c>
      <c r="L87" s="80"/>
      <c r="M87" s="80"/>
      <c r="N87" s="80"/>
      <c r="O87" s="224">
        <f>SUM(C87:N87)</f>
        <v>9</v>
      </c>
    </row>
    <row r="88" spans="1:15" x14ac:dyDescent="0.25">
      <c r="A88" s="29" t="s">
        <v>233</v>
      </c>
      <c r="B88" s="207" t="s">
        <v>81</v>
      </c>
      <c r="C88" s="209">
        <v>0.1111111111111111</v>
      </c>
      <c r="D88" s="209">
        <v>5.8823529411764705E-2</v>
      </c>
      <c r="E88" s="209">
        <v>0.125</v>
      </c>
      <c r="F88" s="209">
        <v>0</v>
      </c>
      <c r="G88" s="209">
        <v>0.04</v>
      </c>
      <c r="H88" s="209">
        <v>3.8461538461538464E-2</v>
      </c>
      <c r="I88" s="209">
        <v>0</v>
      </c>
      <c r="J88" s="209">
        <v>6.6666666666666666E-2</v>
      </c>
      <c r="K88" s="209">
        <v>3.7037037037037035E-2</v>
      </c>
      <c r="L88" s="209"/>
      <c r="M88" s="209"/>
      <c r="N88" s="209"/>
      <c r="O88" s="266">
        <f>O87/O58</f>
        <v>0.05</v>
      </c>
    </row>
    <row r="89" spans="1:15" ht="24.75" x14ac:dyDescent="0.25">
      <c r="A89" s="29" t="s">
        <v>234</v>
      </c>
      <c r="B89" s="230" t="s">
        <v>297</v>
      </c>
      <c r="C89" s="80">
        <v>2</v>
      </c>
      <c r="D89" s="80">
        <v>2</v>
      </c>
      <c r="E89" s="80">
        <v>2</v>
      </c>
      <c r="F89" s="80">
        <v>1</v>
      </c>
      <c r="G89" s="80">
        <v>2</v>
      </c>
      <c r="H89" s="80">
        <v>1</v>
      </c>
      <c r="I89" s="80">
        <v>2</v>
      </c>
      <c r="J89" s="80">
        <v>0</v>
      </c>
      <c r="K89" s="80">
        <v>3</v>
      </c>
      <c r="L89" s="80"/>
      <c r="M89" s="80"/>
      <c r="N89" s="80"/>
      <c r="O89" s="224">
        <f>SUM(C89:N89)</f>
        <v>15</v>
      </c>
    </row>
    <row r="90" spans="1:15" x14ac:dyDescent="0.25">
      <c r="A90" s="29" t="s">
        <v>236</v>
      </c>
      <c r="B90" s="207" t="s">
        <v>81</v>
      </c>
      <c r="C90" s="209">
        <v>0.1111111111111111</v>
      </c>
      <c r="D90" s="209">
        <v>0.11764705882352941</v>
      </c>
      <c r="E90" s="209">
        <v>0.125</v>
      </c>
      <c r="F90" s="209">
        <v>5.8823529411764705E-2</v>
      </c>
      <c r="G90" s="209">
        <v>0.08</v>
      </c>
      <c r="H90" s="209">
        <v>3.8461538461538464E-2</v>
      </c>
      <c r="I90" s="209">
        <v>0.10526315789473684</v>
      </c>
      <c r="J90" s="209">
        <v>0</v>
      </c>
      <c r="K90" s="209">
        <v>0.1111111111111111</v>
      </c>
      <c r="L90" s="209"/>
      <c r="M90" s="209"/>
      <c r="N90" s="209"/>
      <c r="O90" s="266">
        <f>O89/O58</f>
        <v>8.3333333333333329E-2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80">
        <v>1</v>
      </c>
      <c r="E91" s="80">
        <v>0</v>
      </c>
      <c r="F91" s="80">
        <v>0</v>
      </c>
      <c r="G91" s="80">
        <v>1</v>
      </c>
      <c r="H91" s="80">
        <v>0</v>
      </c>
      <c r="I91" s="80">
        <v>0</v>
      </c>
      <c r="J91" s="80">
        <v>0</v>
      </c>
      <c r="K91" s="80">
        <v>0</v>
      </c>
      <c r="L91" s="80"/>
      <c r="M91" s="80"/>
      <c r="N91" s="80"/>
      <c r="O91" s="224">
        <f>SUM(C91:N91)</f>
        <v>2</v>
      </c>
    </row>
    <row r="92" spans="1:15" x14ac:dyDescent="0.25">
      <c r="A92" s="29" t="s">
        <v>238</v>
      </c>
      <c r="B92" s="207" t="s">
        <v>81</v>
      </c>
      <c r="C92" s="209">
        <v>0</v>
      </c>
      <c r="D92" s="209">
        <v>5.8823529411764705E-2</v>
      </c>
      <c r="E92" s="209">
        <v>0</v>
      </c>
      <c r="F92" s="209">
        <v>0</v>
      </c>
      <c r="G92" s="209">
        <v>0.04</v>
      </c>
      <c r="H92" s="209">
        <v>0</v>
      </c>
      <c r="I92" s="209">
        <v>0</v>
      </c>
      <c r="J92" s="209">
        <v>0</v>
      </c>
      <c r="K92" s="209">
        <v>0</v>
      </c>
      <c r="L92" s="209"/>
      <c r="M92" s="209"/>
      <c r="N92" s="209"/>
      <c r="O92" s="266">
        <f>O91/O58</f>
        <v>1.1111111111111112E-2</v>
      </c>
    </row>
    <row r="93" spans="1:15" ht="24.75" x14ac:dyDescent="0.25">
      <c r="A93" s="29" t="s">
        <v>239</v>
      </c>
      <c r="B93" s="230" t="s">
        <v>299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/>
      <c r="M93" s="80"/>
      <c r="N93" s="80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209">
        <v>0</v>
      </c>
      <c r="I94" s="209">
        <v>0</v>
      </c>
      <c r="J94" s="209">
        <v>0</v>
      </c>
      <c r="K94" s="209">
        <v>0</v>
      </c>
      <c r="L94" s="209"/>
      <c r="M94" s="209"/>
      <c r="N94" s="209"/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317">
        <v>5</v>
      </c>
      <c r="D95" s="317">
        <v>2</v>
      </c>
      <c r="E95" s="317">
        <v>3</v>
      </c>
      <c r="F95" s="317">
        <v>2</v>
      </c>
      <c r="G95" s="317">
        <v>4</v>
      </c>
      <c r="H95" s="317">
        <v>3</v>
      </c>
      <c r="I95" s="317">
        <v>3</v>
      </c>
      <c r="J95" s="317">
        <v>2</v>
      </c>
      <c r="K95" s="317">
        <v>3</v>
      </c>
      <c r="L95" s="317"/>
      <c r="M95" s="317"/>
      <c r="N95" s="317"/>
      <c r="O95" s="224">
        <f>SUM(C95:N95)</f>
        <v>27</v>
      </c>
    </row>
    <row r="96" spans="1:15" ht="15.75" thickBot="1" x14ac:dyDescent="0.3">
      <c r="A96" s="29" t="s">
        <v>303</v>
      </c>
      <c r="B96" s="232" t="s">
        <v>81</v>
      </c>
      <c r="C96" s="219">
        <v>0.27777777777777779</v>
      </c>
      <c r="D96" s="219">
        <v>0.11764705882352941</v>
      </c>
      <c r="E96" s="219">
        <v>0.1875</v>
      </c>
      <c r="F96" s="219">
        <v>0.11764705882352941</v>
      </c>
      <c r="G96" s="219">
        <v>0.16</v>
      </c>
      <c r="H96" s="219">
        <v>0.11538461538461539</v>
      </c>
      <c r="I96" s="219">
        <v>0.15789473684210525</v>
      </c>
      <c r="J96" s="219">
        <v>0.13333333333333333</v>
      </c>
      <c r="K96" s="219">
        <v>0.1111111111111111</v>
      </c>
      <c r="L96" s="219"/>
      <c r="M96" s="219"/>
      <c r="N96" s="219"/>
      <c r="O96" s="270">
        <f>O95/O58</f>
        <v>0.15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="90" zoomScaleNormal="100" zoomScaleSheetLayoutView="90" workbookViewId="0">
      <selection activeCell="Y19" sqref="Y19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325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188</v>
      </c>
      <c r="D3" s="6">
        <v>201</v>
      </c>
      <c r="E3" s="313">
        <v>197</v>
      </c>
      <c r="F3" s="313">
        <v>193</v>
      </c>
      <c r="G3" s="6">
        <v>190</v>
      </c>
      <c r="H3" s="313">
        <v>190</v>
      </c>
      <c r="I3" s="313">
        <v>184</v>
      </c>
      <c r="J3" s="6">
        <v>187</v>
      </c>
      <c r="K3" s="6">
        <v>188</v>
      </c>
      <c r="L3" s="6">
        <v>185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175</v>
      </c>
      <c r="D4" s="200">
        <v>188</v>
      </c>
      <c r="E4" s="314">
        <v>188</v>
      </c>
      <c r="F4" s="314">
        <v>182</v>
      </c>
      <c r="G4" s="200">
        <v>178</v>
      </c>
      <c r="H4" s="314">
        <v>179</v>
      </c>
      <c r="I4" s="314">
        <v>174</v>
      </c>
      <c r="J4" s="200">
        <v>176</v>
      </c>
      <c r="K4" s="200">
        <v>174</v>
      </c>
      <c r="L4" s="200">
        <v>171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0.93085106382978722</v>
      </c>
      <c r="D5" s="236">
        <f>D4/D3</f>
        <v>0.93532338308457708</v>
      </c>
      <c r="E5" s="425">
        <f t="shared" ref="E5:O5" si="0">E4/E3</f>
        <v>0.95431472081218272</v>
      </c>
      <c r="F5" s="425">
        <f t="shared" si="0"/>
        <v>0.94300518134715028</v>
      </c>
      <c r="G5" s="236">
        <f t="shared" si="0"/>
        <v>0.93684210526315792</v>
      </c>
      <c r="H5" s="425">
        <f t="shared" si="0"/>
        <v>0.94210526315789478</v>
      </c>
      <c r="I5" s="425">
        <f t="shared" si="0"/>
        <v>0.94565217391304346</v>
      </c>
      <c r="J5" s="236">
        <f t="shared" si="0"/>
        <v>0.94117647058823528</v>
      </c>
      <c r="K5" s="236">
        <f t="shared" si="0"/>
        <v>0.92553191489361697</v>
      </c>
      <c r="L5" s="236">
        <f t="shared" si="0"/>
        <v>0.92432432432432432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10</v>
      </c>
      <c r="D6" s="44">
        <v>10</v>
      </c>
      <c r="E6" s="315">
        <v>11</v>
      </c>
      <c r="F6" s="315">
        <v>10</v>
      </c>
      <c r="G6" s="44">
        <v>9</v>
      </c>
      <c r="H6" s="315">
        <v>10</v>
      </c>
      <c r="I6" s="315">
        <v>10</v>
      </c>
      <c r="J6" s="44">
        <v>10</v>
      </c>
      <c r="K6" s="44">
        <v>10</v>
      </c>
      <c r="L6" s="44">
        <v>6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5.3191489361702128E-2</v>
      </c>
      <c r="D7" s="236">
        <f>D6/D3</f>
        <v>4.975124378109453E-2</v>
      </c>
      <c r="E7" s="425">
        <f t="shared" ref="E7:O7" si="1">E6/E3</f>
        <v>5.5837563451776651E-2</v>
      </c>
      <c r="F7" s="425">
        <f t="shared" si="1"/>
        <v>5.181347150259067E-2</v>
      </c>
      <c r="G7" s="236">
        <f t="shared" si="1"/>
        <v>4.736842105263158E-2</v>
      </c>
      <c r="H7" s="425">
        <f t="shared" si="1"/>
        <v>5.2631578947368418E-2</v>
      </c>
      <c r="I7" s="425">
        <f t="shared" si="1"/>
        <v>5.434782608695652E-2</v>
      </c>
      <c r="J7" s="236">
        <f t="shared" si="1"/>
        <v>5.3475935828877004E-2</v>
      </c>
      <c r="K7" s="236">
        <f t="shared" si="1"/>
        <v>5.3191489361702128E-2</v>
      </c>
      <c r="L7" s="236">
        <f t="shared" si="1"/>
        <v>3.2432432432432434E-2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36</v>
      </c>
      <c r="D8" s="44">
        <v>39</v>
      </c>
      <c r="E8" s="315">
        <v>37</v>
      </c>
      <c r="F8" s="315">
        <v>36</v>
      </c>
      <c r="G8" s="44">
        <v>33</v>
      </c>
      <c r="H8" s="315">
        <v>30</v>
      </c>
      <c r="I8" s="315">
        <v>29</v>
      </c>
      <c r="J8" s="44">
        <v>23</v>
      </c>
      <c r="K8" s="44">
        <v>28</v>
      </c>
      <c r="L8" s="44">
        <v>26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0.19148936170212766</v>
      </c>
      <c r="D9" s="236">
        <f>D8/D3</f>
        <v>0.19402985074626866</v>
      </c>
      <c r="E9" s="425">
        <f t="shared" ref="E9:O9" si="2">E8/E3</f>
        <v>0.18781725888324874</v>
      </c>
      <c r="F9" s="425">
        <f t="shared" si="2"/>
        <v>0.18652849740932642</v>
      </c>
      <c r="G9" s="236">
        <f t="shared" si="2"/>
        <v>0.1736842105263158</v>
      </c>
      <c r="H9" s="425">
        <f t="shared" si="2"/>
        <v>0.15789473684210525</v>
      </c>
      <c r="I9" s="425">
        <f t="shared" si="2"/>
        <v>0.15760869565217392</v>
      </c>
      <c r="J9" s="236">
        <f t="shared" si="2"/>
        <v>0.12299465240641712</v>
      </c>
      <c r="K9" s="236">
        <f t="shared" si="2"/>
        <v>0.14893617021276595</v>
      </c>
      <c r="L9" s="236">
        <f t="shared" si="2"/>
        <v>0.14054054054054055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109</v>
      </c>
      <c r="D10" s="44">
        <v>115</v>
      </c>
      <c r="E10" s="315">
        <v>114</v>
      </c>
      <c r="F10" s="315">
        <v>110</v>
      </c>
      <c r="G10" s="44">
        <v>113</v>
      </c>
      <c r="H10" s="315">
        <v>110</v>
      </c>
      <c r="I10" s="315">
        <v>103</v>
      </c>
      <c r="J10" s="44">
        <v>105</v>
      </c>
      <c r="K10" s="44">
        <v>109</v>
      </c>
      <c r="L10" s="44">
        <v>103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0.57978723404255317</v>
      </c>
      <c r="D11" s="236">
        <f>D10/D3</f>
        <v>0.57213930348258701</v>
      </c>
      <c r="E11" s="425">
        <f t="shared" ref="E11:O11" si="3">E10/E3</f>
        <v>0.57868020304568524</v>
      </c>
      <c r="F11" s="425">
        <f t="shared" si="3"/>
        <v>0.56994818652849744</v>
      </c>
      <c r="G11" s="236">
        <f t="shared" si="3"/>
        <v>0.59473684210526312</v>
      </c>
      <c r="H11" s="425">
        <f t="shared" si="3"/>
        <v>0.57894736842105265</v>
      </c>
      <c r="I11" s="425">
        <f t="shared" si="3"/>
        <v>0.55978260869565222</v>
      </c>
      <c r="J11" s="236">
        <f t="shared" si="3"/>
        <v>0.56149732620320858</v>
      </c>
      <c r="K11" s="236">
        <f t="shared" si="3"/>
        <v>0.57978723404255317</v>
      </c>
      <c r="L11" s="236">
        <f t="shared" si="3"/>
        <v>0.55675675675675673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10</v>
      </c>
      <c r="D12" s="44">
        <v>11</v>
      </c>
      <c r="E12" s="315">
        <v>8</v>
      </c>
      <c r="F12" s="315">
        <v>7</v>
      </c>
      <c r="G12" s="44">
        <v>3</v>
      </c>
      <c r="H12" s="315">
        <v>2</v>
      </c>
      <c r="I12" s="315">
        <v>1</v>
      </c>
      <c r="J12" s="44">
        <v>1</v>
      </c>
      <c r="K12" s="44">
        <v>4</v>
      </c>
      <c r="L12" s="44">
        <v>9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5.3191489361702128E-2</v>
      </c>
      <c r="D13" s="236">
        <f>D12/D3</f>
        <v>5.4726368159203981E-2</v>
      </c>
      <c r="E13" s="425">
        <f t="shared" ref="E13:O13" si="4">E12/E3</f>
        <v>4.060913705583756E-2</v>
      </c>
      <c r="F13" s="425">
        <f t="shared" si="4"/>
        <v>3.6269430051813469E-2</v>
      </c>
      <c r="G13" s="236">
        <f t="shared" si="4"/>
        <v>1.5789473684210527E-2</v>
      </c>
      <c r="H13" s="425">
        <f t="shared" si="4"/>
        <v>1.0526315789473684E-2</v>
      </c>
      <c r="I13" s="425">
        <f t="shared" si="4"/>
        <v>5.434782608695652E-3</v>
      </c>
      <c r="J13" s="236">
        <f t="shared" si="4"/>
        <v>5.3475935828877002E-3</v>
      </c>
      <c r="K13" s="236">
        <f t="shared" si="4"/>
        <v>2.1276595744680851E-2</v>
      </c>
      <c r="L13" s="236">
        <f t="shared" si="4"/>
        <v>4.8648648648648651E-2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45</v>
      </c>
      <c r="D14" s="44">
        <v>46</v>
      </c>
      <c r="E14" s="315">
        <v>44</v>
      </c>
      <c r="F14" s="315">
        <v>44</v>
      </c>
      <c r="G14" s="44">
        <v>43</v>
      </c>
      <c r="H14" s="315">
        <v>43</v>
      </c>
      <c r="I14" s="315">
        <v>41</v>
      </c>
      <c r="J14" s="44">
        <v>40</v>
      </c>
      <c r="K14" s="44">
        <v>43</v>
      </c>
      <c r="L14" s="44">
        <v>43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0.23936170212765959</v>
      </c>
      <c r="D15" s="236">
        <f>D14/D3</f>
        <v>0.22885572139303484</v>
      </c>
      <c r="E15" s="425">
        <f t="shared" ref="E15:O15" si="5">E14/E3</f>
        <v>0.2233502538071066</v>
      </c>
      <c r="F15" s="425">
        <f t="shared" si="5"/>
        <v>0.22797927461139897</v>
      </c>
      <c r="G15" s="236">
        <f t="shared" si="5"/>
        <v>0.22631578947368422</v>
      </c>
      <c r="H15" s="425">
        <f t="shared" si="5"/>
        <v>0.22631578947368422</v>
      </c>
      <c r="I15" s="425">
        <f t="shared" si="5"/>
        <v>0.22282608695652173</v>
      </c>
      <c r="J15" s="236">
        <f t="shared" si="5"/>
        <v>0.21390374331550802</v>
      </c>
      <c r="K15" s="236">
        <f t="shared" si="5"/>
        <v>0.22872340425531915</v>
      </c>
      <c r="L15" s="236">
        <f t="shared" si="5"/>
        <v>0.23243243243243245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27</v>
      </c>
      <c r="D16" s="44">
        <v>27</v>
      </c>
      <c r="E16" s="315">
        <v>21</v>
      </c>
      <c r="F16" s="315">
        <v>23</v>
      </c>
      <c r="G16" s="44">
        <v>23</v>
      </c>
      <c r="H16" s="315">
        <v>22</v>
      </c>
      <c r="I16" s="315">
        <v>20</v>
      </c>
      <c r="J16" s="44">
        <v>22</v>
      </c>
      <c r="K16" s="44">
        <v>24</v>
      </c>
      <c r="L16" s="44">
        <v>22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0.14361702127659576</v>
      </c>
      <c r="D17" s="236">
        <f>D16/D3</f>
        <v>0.13432835820895522</v>
      </c>
      <c r="E17" s="425">
        <f t="shared" ref="E17:O17" si="6">E16/E3</f>
        <v>0.1065989847715736</v>
      </c>
      <c r="F17" s="425">
        <f t="shared" si="6"/>
        <v>0.11917098445595854</v>
      </c>
      <c r="G17" s="236">
        <f t="shared" si="6"/>
        <v>0.12105263157894737</v>
      </c>
      <c r="H17" s="425">
        <f t="shared" si="6"/>
        <v>0.11578947368421053</v>
      </c>
      <c r="I17" s="425">
        <f t="shared" si="6"/>
        <v>0.10869565217391304</v>
      </c>
      <c r="J17" s="236">
        <f t="shared" si="6"/>
        <v>0.11764705882352941</v>
      </c>
      <c r="K17" s="236">
        <f t="shared" si="6"/>
        <v>0.1276595744680851</v>
      </c>
      <c r="L17" s="236">
        <f t="shared" si="6"/>
        <v>0.11891891891891893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26</v>
      </c>
      <c r="D18" s="44">
        <v>27</v>
      </c>
      <c r="E18" s="315">
        <v>30</v>
      </c>
      <c r="F18" s="315">
        <v>31</v>
      </c>
      <c r="G18" s="44">
        <v>33</v>
      </c>
      <c r="H18" s="315">
        <v>30</v>
      </c>
      <c r="I18" s="315">
        <v>29</v>
      </c>
      <c r="J18" s="44">
        <v>28</v>
      </c>
      <c r="K18" s="44">
        <v>29</v>
      </c>
      <c r="L18" s="44">
        <v>26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0.13829787234042554</v>
      </c>
      <c r="D19" s="249">
        <f>D18/D3</f>
        <v>0.13432835820895522</v>
      </c>
      <c r="E19" s="426">
        <f>E18/E3</f>
        <v>0.15228426395939088</v>
      </c>
      <c r="F19" s="426">
        <f t="shared" ref="F19:O19" si="7">F18/F3</f>
        <v>0.16062176165803108</v>
      </c>
      <c r="G19" s="249">
        <f t="shared" si="7"/>
        <v>0.1736842105263158</v>
      </c>
      <c r="H19" s="426">
        <f t="shared" si="7"/>
        <v>0.15789473684210525</v>
      </c>
      <c r="I19" s="426">
        <f t="shared" si="7"/>
        <v>0.15760869565217392</v>
      </c>
      <c r="J19" s="249">
        <f t="shared" si="7"/>
        <v>0.1497326203208556</v>
      </c>
      <c r="K19" s="249">
        <f t="shared" si="7"/>
        <v>0.15425531914893617</v>
      </c>
      <c r="L19" s="249">
        <f t="shared" si="7"/>
        <v>0.14054054054054055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326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21</v>
      </c>
      <c r="D22" s="316">
        <v>15</v>
      </c>
      <c r="E22" s="316">
        <v>22</v>
      </c>
      <c r="F22" s="8">
        <v>14</v>
      </c>
      <c r="G22" s="316">
        <v>21</v>
      </c>
      <c r="H22" s="316">
        <v>21</v>
      </c>
      <c r="I22" s="8">
        <v>17</v>
      </c>
      <c r="J22" s="8">
        <v>21</v>
      </c>
      <c r="K22" s="8">
        <v>22</v>
      </c>
      <c r="L22" s="316"/>
      <c r="M22" s="316"/>
      <c r="N22" s="316"/>
      <c r="O22" s="7">
        <f>SUM(C22:N22)</f>
        <v>174</v>
      </c>
    </row>
    <row r="23" spans="1:15" x14ac:dyDescent="0.25">
      <c r="A23" s="9" t="s">
        <v>30</v>
      </c>
      <c r="B23" s="208" t="s">
        <v>45</v>
      </c>
      <c r="C23" s="211">
        <v>5</v>
      </c>
      <c r="D23" s="314">
        <v>4</v>
      </c>
      <c r="E23" s="314">
        <v>7</v>
      </c>
      <c r="F23" s="200">
        <v>4</v>
      </c>
      <c r="G23" s="314">
        <v>6</v>
      </c>
      <c r="H23" s="314">
        <v>6</v>
      </c>
      <c r="I23" s="200">
        <v>3</v>
      </c>
      <c r="J23" s="200">
        <v>9</v>
      </c>
      <c r="K23" s="200">
        <v>12</v>
      </c>
      <c r="L23" s="393"/>
      <c r="M23" s="393"/>
      <c r="N23" s="404"/>
      <c r="O23" s="208">
        <f>SUM(C23:N23)</f>
        <v>56</v>
      </c>
    </row>
    <row r="24" spans="1:15" x14ac:dyDescent="0.25">
      <c r="A24" s="9" t="s">
        <v>31</v>
      </c>
      <c r="B24" s="178" t="s">
        <v>70</v>
      </c>
      <c r="C24" s="209">
        <f>C23/C22</f>
        <v>0.23809523809523808</v>
      </c>
      <c r="D24" s="431">
        <f>D23/D22</f>
        <v>0.26666666666666666</v>
      </c>
      <c r="E24" s="431">
        <f t="shared" ref="E24:N24" si="8">E23/E22</f>
        <v>0.31818181818181818</v>
      </c>
      <c r="F24" s="209">
        <f>F23/F22</f>
        <v>0.2857142857142857</v>
      </c>
      <c r="G24" s="431">
        <f t="shared" si="8"/>
        <v>0.2857142857142857</v>
      </c>
      <c r="H24" s="431">
        <f t="shared" si="8"/>
        <v>0.2857142857142857</v>
      </c>
      <c r="I24" s="209">
        <f t="shared" si="8"/>
        <v>0.17647058823529413</v>
      </c>
      <c r="J24" s="209">
        <f t="shared" si="8"/>
        <v>0.42857142857142855</v>
      </c>
      <c r="K24" s="209">
        <f t="shared" si="8"/>
        <v>0.54545454545454541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0.32183908045977011</v>
      </c>
    </row>
    <row r="25" spans="1:15" x14ac:dyDescent="0.25">
      <c r="A25" s="9" t="s">
        <v>32</v>
      </c>
      <c r="B25" s="88" t="s">
        <v>343</v>
      </c>
      <c r="C25" s="80">
        <v>10</v>
      </c>
      <c r="D25" s="317">
        <v>8</v>
      </c>
      <c r="E25" s="317">
        <v>12</v>
      </c>
      <c r="F25" s="80">
        <v>9</v>
      </c>
      <c r="G25" s="317">
        <v>10</v>
      </c>
      <c r="H25" s="317">
        <v>8</v>
      </c>
      <c r="I25" s="80">
        <v>11</v>
      </c>
      <c r="J25" s="80">
        <v>14</v>
      </c>
      <c r="K25" s="80">
        <v>12</v>
      </c>
      <c r="L25" s="396"/>
      <c r="M25" s="396"/>
      <c r="N25" s="406"/>
      <c r="O25" s="88">
        <f>SUM(C25:N25)</f>
        <v>94</v>
      </c>
    </row>
    <row r="26" spans="1:15" x14ac:dyDescent="0.25">
      <c r="A26" s="9" t="s">
        <v>33</v>
      </c>
      <c r="B26" s="178" t="s">
        <v>70</v>
      </c>
      <c r="C26" s="209">
        <f>C25/C22</f>
        <v>0.47619047619047616</v>
      </c>
      <c r="D26" s="431">
        <f>D25/D22</f>
        <v>0.53333333333333333</v>
      </c>
      <c r="E26" s="431">
        <f t="shared" ref="E26:N26" si="9">E25/E22</f>
        <v>0.54545454545454541</v>
      </c>
      <c r="F26" s="209">
        <f t="shared" si="9"/>
        <v>0.6428571428571429</v>
      </c>
      <c r="G26" s="431">
        <f t="shared" si="9"/>
        <v>0.47619047619047616</v>
      </c>
      <c r="H26" s="431">
        <f t="shared" si="9"/>
        <v>0.38095238095238093</v>
      </c>
      <c r="I26" s="209">
        <f t="shared" si="9"/>
        <v>0.6470588235294118</v>
      </c>
      <c r="J26" s="209">
        <f t="shared" si="9"/>
        <v>0.66666666666666663</v>
      </c>
      <c r="K26" s="209">
        <f t="shared" si="9"/>
        <v>0.54545454545454541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0.54022988505747127</v>
      </c>
    </row>
    <row r="27" spans="1:15" x14ac:dyDescent="0.25">
      <c r="A27" s="9" t="s">
        <v>34</v>
      </c>
      <c r="B27" s="88" t="s">
        <v>291</v>
      </c>
      <c r="C27" s="80">
        <v>18</v>
      </c>
      <c r="D27" s="315">
        <v>15</v>
      </c>
      <c r="E27" s="315">
        <v>19</v>
      </c>
      <c r="F27" s="44">
        <v>13</v>
      </c>
      <c r="G27" s="315">
        <v>19</v>
      </c>
      <c r="H27" s="315">
        <v>20</v>
      </c>
      <c r="I27" s="44">
        <v>15</v>
      </c>
      <c r="J27" s="44">
        <v>18</v>
      </c>
      <c r="K27" s="44">
        <v>19</v>
      </c>
      <c r="L27" s="394"/>
      <c r="M27" s="394"/>
      <c r="N27" s="395"/>
      <c r="O27" s="88">
        <f>SUM(C27:N27)</f>
        <v>156</v>
      </c>
    </row>
    <row r="28" spans="1:15" x14ac:dyDescent="0.25">
      <c r="A28" s="9" t="s">
        <v>35</v>
      </c>
      <c r="B28" s="178" t="s">
        <v>70</v>
      </c>
      <c r="C28" s="209">
        <f>C27/C22</f>
        <v>0.8571428571428571</v>
      </c>
      <c r="D28" s="431">
        <f t="shared" ref="D28:N28" si="10">D27/D22</f>
        <v>1</v>
      </c>
      <c r="E28" s="431">
        <f t="shared" si="10"/>
        <v>0.86363636363636365</v>
      </c>
      <c r="F28" s="209">
        <f t="shared" si="10"/>
        <v>0.9285714285714286</v>
      </c>
      <c r="G28" s="431">
        <f t="shared" si="10"/>
        <v>0.90476190476190477</v>
      </c>
      <c r="H28" s="431">
        <f t="shared" si="10"/>
        <v>0.95238095238095233</v>
      </c>
      <c r="I28" s="209">
        <f t="shared" si="10"/>
        <v>0.88235294117647056</v>
      </c>
      <c r="J28" s="209">
        <f t="shared" si="10"/>
        <v>0.8571428571428571</v>
      </c>
      <c r="K28" s="209">
        <f t="shared" si="10"/>
        <v>0.86363636363636365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0.89655172413793105</v>
      </c>
    </row>
    <row r="29" spans="1:15" x14ac:dyDescent="0.25">
      <c r="A29" s="9" t="s">
        <v>36</v>
      </c>
      <c r="B29" s="88" t="s">
        <v>164</v>
      </c>
      <c r="C29" s="80">
        <v>0</v>
      </c>
      <c r="D29" s="315">
        <v>2</v>
      </c>
      <c r="E29" s="315">
        <v>1</v>
      </c>
      <c r="F29" s="44">
        <v>1</v>
      </c>
      <c r="G29" s="315">
        <v>1</v>
      </c>
      <c r="H29" s="315">
        <v>0</v>
      </c>
      <c r="I29" s="44">
        <v>0</v>
      </c>
      <c r="J29" s="451">
        <v>1</v>
      </c>
      <c r="K29" s="44">
        <v>0</v>
      </c>
      <c r="L29" s="394"/>
      <c r="M29" s="394"/>
      <c r="N29" s="395"/>
      <c r="O29" s="88">
        <f>SUM(C29:N29)</f>
        <v>6</v>
      </c>
    </row>
    <row r="30" spans="1:15" x14ac:dyDescent="0.25">
      <c r="A30" s="9" t="s">
        <v>37</v>
      </c>
      <c r="B30" s="178" t="s">
        <v>70</v>
      </c>
      <c r="C30" s="209">
        <f>C29/C22</f>
        <v>0</v>
      </c>
      <c r="D30" s="431">
        <f t="shared" ref="D30:N30" si="11">D29/D22</f>
        <v>0.13333333333333333</v>
      </c>
      <c r="E30" s="431">
        <f t="shared" si="11"/>
        <v>4.5454545454545456E-2</v>
      </c>
      <c r="F30" s="209">
        <f t="shared" si="11"/>
        <v>7.1428571428571425E-2</v>
      </c>
      <c r="G30" s="431">
        <f t="shared" si="11"/>
        <v>4.7619047619047616E-2</v>
      </c>
      <c r="H30" s="431">
        <f t="shared" si="11"/>
        <v>0</v>
      </c>
      <c r="I30" s="209">
        <f t="shared" si="11"/>
        <v>0</v>
      </c>
      <c r="J30" s="209">
        <f t="shared" si="11"/>
        <v>4.7619047619047616E-2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3.4482758620689655E-2</v>
      </c>
    </row>
    <row r="31" spans="1:15" x14ac:dyDescent="0.25">
      <c r="A31" s="9" t="s">
        <v>38</v>
      </c>
      <c r="B31" s="88" t="s">
        <v>133</v>
      </c>
      <c r="C31" s="80">
        <v>3</v>
      </c>
      <c r="D31" s="315">
        <v>0</v>
      </c>
      <c r="E31" s="315">
        <v>3</v>
      </c>
      <c r="F31" s="44">
        <v>1</v>
      </c>
      <c r="G31" s="315">
        <v>2</v>
      </c>
      <c r="H31" s="315">
        <v>1</v>
      </c>
      <c r="I31" s="44">
        <v>2</v>
      </c>
      <c r="J31" s="44">
        <v>3</v>
      </c>
      <c r="K31" s="44">
        <v>3</v>
      </c>
      <c r="L31" s="394"/>
      <c r="M31" s="394"/>
      <c r="N31" s="395"/>
      <c r="O31" s="88">
        <f>SUM(C31:N31)</f>
        <v>18</v>
      </c>
    </row>
    <row r="32" spans="1:15" x14ac:dyDescent="0.25">
      <c r="A32" s="9" t="s">
        <v>47</v>
      </c>
      <c r="B32" s="178" t="s">
        <v>70</v>
      </c>
      <c r="C32" s="209">
        <f>C31/C22</f>
        <v>0.14285714285714285</v>
      </c>
      <c r="D32" s="431">
        <f t="shared" ref="D32:N32" si="12">D31/D22</f>
        <v>0</v>
      </c>
      <c r="E32" s="431">
        <f t="shared" si="12"/>
        <v>0.13636363636363635</v>
      </c>
      <c r="F32" s="209">
        <f t="shared" si="12"/>
        <v>7.1428571428571425E-2</v>
      </c>
      <c r="G32" s="431">
        <f t="shared" si="12"/>
        <v>9.5238095238095233E-2</v>
      </c>
      <c r="H32" s="431">
        <f t="shared" si="12"/>
        <v>4.7619047619047616E-2</v>
      </c>
      <c r="I32" s="209">
        <f t="shared" si="12"/>
        <v>0.11764705882352941</v>
      </c>
      <c r="J32" s="209">
        <f t="shared" si="12"/>
        <v>0.14285714285714285</v>
      </c>
      <c r="K32" s="209">
        <f t="shared" si="12"/>
        <v>0.13636363636363635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0.10344827586206896</v>
      </c>
    </row>
    <row r="33" spans="1:15" ht="24.75" x14ac:dyDescent="0.25">
      <c r="A33" s="9" t="s">
        <v>48</v>
      </c>
      <c r="B33" s="212" t="s">
        <v>68</v>
      </c>
      <c r="C33" s="80">
        <v>3</v>
      </c>
      <c r="D33" s="315">
        <v>0</v>
      </c>
      <c r="E33" s="315">
        <v>3</v>
      </c>
      <c r="F33" s="44">
        <v>2</v>
      </c>
      <c r="G33" s="315">
        <v>2</v>
      </c>
      <c r="H33" s="315">
        <v>2</v>
      </c>
      <c r="I33" s="44">
        <v>1</v>
      </c>
      <c r="J33" s="44">
        <v>3</v>
      </c>
      <c r="K33" s="44">
        <v>7</v>
      </c>
      <c r="L33" s="394"/>
      <c r="M33" s="394"/>
      <c r="N33" s="395"/>
      <c r="O33" s="88">
        <f>SUM(C33:N33)</f>
        <v>23</v>
      </c>
    </row>
    <row r="34" spans="1:15" x14ac:dyDescent="0.25">
      <c r="A34" s="9" t="s">
        <v>49</v>
      </c>
      <c r="B34" s="178" t="s">
        <v>70</v>
      </c>
      <c r="C34" s="209">
        <f>C33/C22</f>
        <v>0.14285714285714285</v>
      </c>
      <c r="D34" s="431">
        <f t="shared" ref="D34:N34" si="13">D33/D22</f>
        <v>0</v>
      </c>
      <c r="E34" s="431">
        <f t="shared" si="13"/>
        <v>0.13636363636363635</v>
      </c>
      <c r="F34" s="209">
        <f t="shared" si="13"/>
        <v>0.14285714285714285</v>
      </c>
      <c r="G34" s="431">
        <f t="shared" si="13"/>
        <v>9.5238095238095233E-2</v>
      </c>
      <c r="H34" s="431">
        <f t="shared" si="13"/>
        <v>9.5238095238095233E-2</v>
      </c>
      <c r="I34" s="209">
        <f t="shared" si="13"/>
        <v>5.8823529411764705E-2</v>
      </c>
      <c r="J34" s="209">
        <f t="shared" si="13"/>
        <v>0.14285714285714285</v>
      </c>
      <c r="K34" s="209">
        <f t="shared" si="13"/>
        <v>0.31818181818181818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0.13218390804597702</v>
      </c>
    </row>
    <row r="35" spans="1:15" x14ac:dyDescent="0.25">
      <c r="A35" s="9" t="s">
        <v>50</v>
      </c>
      <c r="B35" s="88" t="s">
        <v>292</v>
      </c>
      <c r="C35" s="80">
        <v>2</v>
      </c>
      <c r="D35" s="315">
        <v>1</v>
      </c>
      <c r="E35" s="315">
        <v>4</v>
      </c>
      <c r="F35" s="44">
        <v>1</v>
      </c>
      <c r="G35" s="315">
        <v>5</v>
      </c>
      <c r="H35" s="315">
        <v>5</v>
      </c>
      <c r="I35" s="44">
        <v>1</v>
      </c>
      <c r="J35" s="44">
        <v>6</v>
      </c>
      <c r="K35" s="44">
        <v>4</v>
      </c>
      <c r="L35" s="394"/>
      <c r="M35" s="394"/>
      <c r="N35" s="395"/>
      <c r="O35" s="88">
        <f>SUM(C35:N35)</f>
        <v>29</v>
      </c>
    </row>
    <row r="36" spans="1:15" x14ac:dyDescent="0.25">
      <c r="A36" s="9" t="s">
        <v>51</v>
      </c>
      <c r="B36" s="213" t="s">
        <v>70</v>
      </c>
      <c r="C36" s="209">
        <f>C35/C22</f>
        <v>9.5238095238095233E-2</v>
      </c>
      <c r="D36" s="431">
        <f t="shared" ref="D36:N36" si="14">D35/D22</f>
        <v>6.6666666666666666E-2</v>
      </c>
      <c r="E36" s="431">
        <f t="shared" si="14"/>
        <v>0.18181818181818182</v>
      </c>
      <c r="F36" s="209">
        <f t="shared" si="14"/>
        <v>7.1428571428571425E-2</v>
      </c>
      <c r="G36" s="431">
        <f t="shared" si="14"/>
        <v>0.23809523809523808</v>
      </c>
      <c r="H36" s="431">
        <f t="shared" si="14"/>
        <v>0.23809523809523808</v>
      </c>
      <c r="I36" s="209">
        <f t="shared" si="14"/>
        <v>5.8823529411764705E-2</v>
      </c>
      <c r="J36" s="209">
        <f t="shared" si="14"/>
        <v>0.2857142857142857</v>
      </c>
      <c r="K36" s="209">
        <f t="shared" si="14"/>
        <v>0.18181818181818182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0.16666666666666666</v>
      </c>
    </row>
    <row r="37" spans="1:15" x14ac:dyDescent="0.25">
      <c r="A37" s="9" t="s">
        <v>52</v>
      </c>
      <c r="B37" s="88" t="s">
        <v>293</v>
      </c>
      <c r="C37" s="43">
        <v>4</v>
      </c>
      <c r="D37" s="315">
        <v>1</v>
      </c>
      <c r="E37" s="315">
        <v>5</v>
      </c>
      <c r="F37" s="44">
        <v>2</v>
      </c>
      <c r="G37" s="315">
        <v>4</v>
      </c>
      <c r="H37" s="315">
        <v>1</v>
      </c>
      <c r="I37" s="44">
        <v>4</v>
      </c>
      <c r="J37" s="44">
        <v>3</v>
      </c>
      <c r="K37" s="44">
        <v>2</v>
      </c>
      <c r="L37" s="394"/>
      <c r="M37" s="394"/>
      <c r="N37" s="395"/>
      <c r="O37" s="88">
        <f>SUM(C37:N37)</f>
        <v>26</v>
      </c>
    </row>
    <row r="38" spans="1:15" x14ac:dyDescent="0.25">
      <c r="A38" s="9" t="s">
        <v>53</v>
      </c>
      <c r="B38" s="213" t="s">
        <v>70</v>
      </c>
      <c r="C38" s="235">
        <f>C37/C22</f>
        <v>0.19047619047619047</v>
      </c>
      <c r="D38" s="425">
        <f t="shared" ref="D38:N38" si="15">D37/D22</f>
        <v>6.6666666666666666E-2</v>
      </c>
      <c r="E38" s="431">
        <f t="shared" si="15"/>
        <v>0.22727272727272727</v>
      </c>
      <c r="F38" s="209">
        <f t="shared" si="15"/>
        <v>0.14285714285714285</v>
      </c>
      <c r="G38" s="431">
        <f t="shared" si="15"/>
        <v>0.19047619047619047</v>
      </c>
      <c r="H38" s="431">
        <f t="shared" si="15"/>
        <v>4.7619047619047616E-2</v>
      </c>
      <c r="I38" s="209">
        <f t="shared" si="15"/>
        <v>0.23529411764705882</v>
      </c>
      <c r="J38" s="209">
        <f t="shared" si="15"/>
        <v>0.14285714285714285</v>
      </c>
      <c r="K38" s="209">
        <f t="shared" si="15"/>
        <v>9.0909090909090912E-2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0.14942528735632185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1</v>
      </c>
      <c r="E39" s="444">
        <v>1</v>
      </c>
      <c r="F39" s="228">
        <v>1</v>
      </c>
      <c r="G39" s="444">
        <v>0</v>
      </c>
      <c r="H39" s="444">
        <v>1</v>
      </c>
      <c r="I39" s="228">
        <v>0</v>
      </c>
      <c r="J39" s="228">
        <v>1</v>
      </c>
      <c r="K39" s="228">
        <v>0</v>
      </c>
      <c r="L39" s="422"/>
      <c r="M39" s="422"/>
      <c r="N39" s="423"/>
      <c r="O39" s="234">
        <f>SUM(C39:N39)</f>
        <v>5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6.6666666666666666E-2</v>
      </c>
      <c r="E40" s="431">
        <f t="shared" si="16"/>
        <v>4.5454545454545456E-2</v>
      </c>
      <c r="F40" s="209">
        <f t="shared" si="16"/>
        <v>7.1428571428571425E-2</v>
      </c>
      <c r="G40" s="431">
        <f t="shared" si="16"/>
        <v>0</v>
      </c>
      <c r="H40" s="431">
        <f t="shared" si="16"/>
        <v>4.7619047619047616E-2</v>
      </c>
      <c r="I40" s="209">
        <f t="shared" si="16"/>
        <v>0</v>
      </c>
      <c r="J40" s="209">
        <f t="shared" si="16"/>
        <v>4.7619047619047616E-2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2.8735632183908046E-2</v>
      </c>
    </row>
    <row r="41" spans="1:15" ht="26.25" thickTop="1" thickBot="1" x14ac:dyDescent="0.3">
      <c r="A41" s="9" t="s">
        <v>56</v>
      </c>
      <c r="B41" s="31" t="s">
        <v>72</v>
      </c>
      <c r="C41" s="15">
        <v>21</v>
      </c>
      <c r="D41" s="428">
        <v>17</v>
      </c>
      <c r="E41" s="428">
        <v>17</v>
      </c>
      <c r="F41" s="15">
        <v>16</v>
      </c>
      <c r="G41" s="428">
        <v>20</v>
      </c>
      <c r="H41" s="428">
        <v>19</v>
      </c>
      <c r="I41" s="15">
        <v>14</v>
      </c>
      <c r="J41" s="15">
        <v>24</v>
      </c>
      <c r="K41" s="15">
        <v>22</v>
      </c>
      <c r="L41" s="399"/>
      <c r="M41" s="399"/>
      <c r="N41" s="400"/>
      <c r="O41" s="273">
        <f>SUM(C41:N41)</f>
        <v>170</v>
      </c>
    </row>
    <row r="42" spans="1:15" ht="15.75" thickTop="1" x14ac:dyDescent="0.25">
      <c r="A42" s="9" t="s">
        <v>57</v>
      </c>
      <c r="B42" s="215" t="s">
        <v>165</v>
      </c>
      <c r="C42" s="216">
        <v>11</v>
      </c>
      <c r="D42" s="429">
        <v>5</v>
      </c>
      <c r="E42" s="429">
        <v>8</v>
      </c>
      <c r="F42" s="217">
        <v>8</v>
      </c>
      <c r="G42" s="429">
        <v>8</v>
      </c>
      <c r="H42" s="429">
        <v>10</v>
      </c>
      <c r="I42" s="217">
        <v>6</v>
      </c>
      <c r="J42" s="217">
        <v>12</v>
      </c>
      <c r="K42" s="217">
        <v>13</v>
      </c>
      <c r="L42" s="402"/>
      <c r="M42" s="401"/>
      <c r="N42" s="403"/>
      <c r="O42" s="215">
        <f>SUM(C42:N42)</f>
        <v>81</v>
      </c>
    </row>
    <row r="43" spans="1:15" x14ac:dyDescent="0.25">
      <c r="A43" s="9" t="s">
        <v>58</v>
      </c>
      <c r="B43" s="178" t="s">
        <v>70</v>
      </c>
      <c r="C43" s="209">
        <f>C42/C22</f>
        <v>0.52380952380952384</v>
      </c>
      <c r="D43" s="431">
        <f t="shared" ref="D43:N43" si="17">D42/D22</f>
        <v>0.33333333333333331</v>
      </c>
      <c r="E43" s="431">
        <f t="shared" si="17"/>
        <v>0.36363636363636365</v>
      </c>
      <c r="F43" s="209">
        <f t="shared" si="17"/>
        <v>0.5714285714285714</v>
      </c>
      <c r="G43" s="431">
        <f t="shared" si="17"/>
        <v>0.38095238095238093</v>
      </c>
      <c r="H43" s="431">
        <f t="shared" si="17"/>
        <v>0.47619047619047616</v>
      </c>
      <c r="I43" s="209">
        <f t="shared" si="17"/>
        <v>0.35294117647058826</v>
      </c>
      <c r="J43" s="209">
        <f t="shared" si="17"/>
        <v>0.5714285714285714</v>
      </c>
      <c r="K43" s="209">
        <f t="shared" si="17"/>
        <v>0.59090909090909094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0.46551724137931033</v>
      </c>
    </row>
    <row r="44" spans="1:15" x14ac:dyDescent="0.25">
      <c r="A44" s="9" t="s">
        <v>59</v>
      </c>
      <c r="B44" s="88" t="s">
        <v>166</v>
      </c>
      <c r="C44" s="80">
        <v>3</v>
      </c>
      <c r="D44" s="315">
        <v>7</v>
      </c>
      <c r="E44" s="315">
        <v>4</v>
      </c>
      <c r="F44" s="44">
        <v>4</v>
      </c>
      <c r="G44" s="315">
        <v>8</v>
      </c>
      <c r="H44" s="315">
        <v>5</v>
      </c>
      <c r="I44" s="44">
        <v>5</v>
      </c>
      <c r="J44" s="44">
        <v>6</v>
      </c>
      <c r="K44" s="44">
        <v>4</v>
      </c>
      <c r="L44" s="394"/>
      <c r="M44" s="394"/>
      <c r="N44" s="395"/>
      <c r="O44" s="88">
        <f>SUM(C44:N44)</f>
        <v>46</v>
      </c>
    </row>
    <row r="45" spans="1:15" x14ac:dyDescent="0.25">
      <c r="A45" s="9" t="s">
        <v>60</v>
      </c>
      <c r="B45" s="178" t="s">
        <v>70</v>
      </c>
      <c r="C45" s="209">
        <f>C44/C22</f>
        <v>0.14285714285714285</v>
      </c>
      <c r="D45" s="431">
        <f t="shared" ref="D45:N45" si="18">D44/D22</f>
        <v>0.46666666666666667</v>
      </c>
      <c r="E45" s="431">
        <f t="shared" si="18"/>
        <v>0.18181818181818182</v>
      </c>
      <c r="F45" s="209">
        <f t="shared" si="18"/>
        <v>0.2857142857142857</v>
      </c>
      <c r="G45" s="431">
        <f t="shared" si="18"/>
        <v>0.38095238095238093</v>
      </c>
      <c r="H45" s="431">
        <f t="shared" si="18"/>
        <v>0.23809523809523808</v>
      </c>
      <c r="I45" s="209">
        <f t="shared" si="18"/>
        <v>0.29411764705882354</v>
      </c>
      <c r="J45" s="209">
        <f t="shared" si="18"/>
        <v>0.2857142857142857</v>
      </c>
      <c r="K45" s="209">
        <f t="shared" si="18"/>
        <v>0.18181818181818182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0.26436781609195403</v>
      </c>
    </row>
    <row r="46" spans="1:15" x14ac:dyDescent="0.25">
      <c r="A46" s="9" t="s">
        <v>61</v>
      </c>
      <c r="B46" s="88" t="s">
        <v>167</v>
      </c>
      <c r="C46" s="80">
        <v>2</v>
      </c>
      <c r="D46" s="315">
        <v>3</v>
      </c>
      <c r="E46" s="315">
        <v>4</v>
      </c>
      <c r="F46" s="44">
        <v>3</v>
      </c>
      <c r="G46" s="315">
        <v>3</v>
      </c>
      <c r="H46" s="315">
        <v>2</v>
      </c>
      <c r="I46" s="44">
        <v>1</v>
      </c>
      <c r="J46" s="44">
        <v>5</v>
      </c>
      <c r="K46" s="44">
        <v>2</v>
      </c>
      <c r="L46" s="394"/>
      <c r="M46" s="394"/>
      <c r="N46" s="395"/>
      <c r="O46" s="88">
        <f>SUM(C46:N46)</f>
        <v>25</v>
      </c>
    </row>
    <row r="47" spans="1:15" x14ac:dyDescent="0.25">
      <c r="A47" s="9" t="s">
        <v>62</v>
      </c>
      <c r="B47" s="178" t="s">
        <v>70</v>
      </c>
      <c r="C47" s="209">
        <f>C46/C22</f>
        <v>9.5238095238095233E-2</v>
      </c>
      <c r="D47" s="431">
        <f t="shared" ref="D47:N47" si="19">D46/D22</f>
        <v>0.2</v>
      </c>
      <c r="E47" s="431">
        <f>E46/E22</f>
        <v>0.18181818181818182</v>
      </c>
      <c r="F47" s="209">
        <f t="shared" si="19"/>
        <v>0.21428571428571427</v>
      </c>
      <c r="G47" s="431">
        <f t="shared" si="19"/>
        <v>0.14285714285714285</v>
      </c>
      <c r="H47" s="431">
        <f t="shared" si="19"/>
        <v>9.5238095238095233E-2</v>
      </c>
      <c r="I47" s="209">
        <f t="shared" si="19"/>
        <v>5.8823529411764705E-2</v>
      </c>
      <c r="J47" s="209">
        <f t="shared" si="19"/>
        <v>0.23809523809523808</v>
      </c>
      <c r="K47" s="209">
        <f t="shared" si="19"/>
        <v>9.0909090909090912E-2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0.14367816091954022</v>
      </c>
    </row>
    <row r="48" spans="1:15" x14ac:dyDescent="0.25">
      <c r="A48" s="9" t="s">
        <v>63</v>
      </c>
      <c r="B48" s="88" t="s">
        <v>310</v>
      </c>
      <c r="C48" s="80">
        <v>1</v>
      </c>
      <c r="D48" s="315">
        <v>1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1</v>
      </c>
      <c r="K48" s="44">
        <v>0</v>
      </c>
      <c r="L48" s="394"/>
      <c r="M48" s="394"/>
      <c r="N48" s="395"/>
      <c r="O48" s="88">
        <f>SUM(C48:N48)</f>
        <v>3</v>
      </c>
    </row>
    <row r="49" spans="1:15" x14ac:dyDescent="0.25">
      <c r="A49" s="9" t="s">
        <v>64</v>
      </c>
      <c r="B49" s="178" t="s">
        <v>70</v>
      </c>
      <c r="C49" s="209">
        <f>C48/C22</f>
        <v>4.7619047619047616E-2</v>
      </c>
      <c r="D49" s="431">
        <f t="shared" ref="D49:N49" si="20">D48/D22</f>
        <v>6.6666666666666666E-2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4.7619047619047616E-2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1.7241379310344827E-2</v>
      </c>
    </row>
    <row r="50" spans="1:15" x14ac:dyDescent="0.25">
      <c r="A50" s="9" t="s">
        <v>65</v>
      </c>
      <c r="B50" s="212" t="s">
        <v>169</v>
      </c>
      <c r="C50" s="43">
        <v>3</v>
      </c>
      <c r="D50" s="315">
        <v>3</v>
      </c>
      <c r="E50" s="315">
        <v>4</v>
      </c>
      <c r="F50" s="44">
        <v>1</v>
      </c>
      <c r="G50" s="315">
        <v>2</v>
      </c>
      <c r="H50" s="315">
        <v>1</v>
      </c>
      <c r="I50" s="44">
        <v>1</v>
      </c>
      <c r="J50" s="44">
        <v>1</v>
      </c>
      <c r="K50" s="44">
        <v>1</v>
      </c>
      <c r="L50" s="394"/>
      <c r="M50" s="394"/>
      <c r="N50" s="395"/>
      <c r="O50" s="88">
        <f>SUM(C50:N50)</f>
        <v>17</v>
      </c>
    </row>
    <row r="51" spans="1:15" x14ac:dyDescent="0.25">
      <c r="A51" s="9" t="s">
        <v>66</v>
      </c>
      <c r="B51" s="178" t="s">
        <v>70</v>
      </c>
      <c r="C51" s="209">
        <f>C50/C22</f>
        <v>0.14285714285714285</v>
      </c>
      <c r="D51" s="431">
        <f t="shared" ref="D51:N51" si="21">D50/D22</f>
        <v>0.2</v>
      </c>
      <c r="E51" s="431">
        <f t="shared" si="21"/>
        <v>0.18181818181818182</v>
      </c>
      <c r="F51" s="209">
        <f t="shared" si="21"/>
        <v>7.1428571428571425E-2</v>
      </c>
      <c r="G51" s="431">
        <f t="shared" si="21"/>
        <v>9.5238095238095233E-2</v>
      </c>
      <c r="H51" s="431">
        <f t="shared" si="21"/>
        <v>4.7619047619047616E-2</v>
      </c>
      <c r="I51" s="209">
        <f t="shared" si="21"/>
        <v>5.8823529411764705E-2</v>
      </c>
      <c r="J51" s="209">
        <f t="shared" si="21"/>
        <v>4.7619047619047616E-2</v>
      </c>
      <c r="K51" s="209">
        <f t="shared" si="21"/>
        <v>4.5454545454545456E-2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9.7701149425287362E-2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1</v>
      </c>
      <c r="K52" s="44">
        <v>0</v>
      </c>
      <c r="L52" s="394"/>
      <c r="M52" s="394"/>
      <c r="N52" s="395"/>
      <c r="O52" s="88">
        <f>SUM(C52:N52)</f>
        <v>1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4.7619047619047616E-2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5.7471264367816091E-3</v>
      </c>
    </row>
    <row r="54" spans="1:15" x14ac:dyDescent="0.25">
      <c r="A54" s="9" t="s">
        <v>73</v>
      </c>
      <c r="B54" s="88" t="s">
        <v>294</v>
      </c>
      <c r="C54" s="43">
        <v>3</v>
      </c>
      <c r="D54" s="315">
        <v>0</v>
      </c>
      <c r="E54" s="315">
        <v>2</v>
      </c>
      <c r="F54" s="44">
        <v>0</v>
      </c>
      <c r="G54" s="315">
        <v>0</v>
      </c>
      <c r="H54" s="315">
        <v>3</v>
      </c>
      <c r="I54" s="44">
        <v>1</v>
      </c>
      <c r="J54" s="44">
        <v>1</v>
      </c>
      <c r="K54" s="44">
        <v>3</v>
      </c>
      <c r="L54" s="394"/>
      <c r="M54" s="394"/>
      <c r="N54" s="395"/>
      <c r="O54" s="88">
        <f>SUM(C54:N54)</f>
        <v>13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0.14285714285714285</v>
      </c>
      <c r="D55" s="432">
        <f t="shared" ref="D55:N55" si="23">D54/D22</f>
        <v>0</v>
      </c>
      <c r="E55" s="432">
        <f t="shared" si="23"/>
        <v>9.0909090909090912E-2</v>
      </c>
      <c r="F55" s="219">
        <f t="shared" si="23"/>
        <v>0</v>
      </c>
      <c r="G55" s="432">
        <f t="shared" si="23"/>
        <v>0</v>
      </c>
      <c r="H55" s="432">
        <f t="shared" si="23"/>
        <v>0.14285714285714285</v>
      </c>
      <c r="I55" s="219">
        <f t="shared" si="23"/>
        <v>5.8823529411764705E-2</v>
      </c>
      <c r="J55" s="219">
        <f t="shared" si="23"/>
        <v>4.7619047619047616E-2</v>
      </c>
      <c r="K55" s="219">
        <f t="shared" si="23"/>
        <v>0.13636363636363635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7.4712643678160925E-2</v>
      </c>
    </row>
    <row r="56" spans="1:15" ht="20.100000000000001" customHeight="1" thickBot="1" x14ac:dyDescent="0.3">
      <c r="A56" s="21" t="s">
        <v>340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8</v>
      </c>
      <c r="D58" s="318">
        <v>19</v>
      </c>
      <c r="E58" s="318">
        <v>26</v>
      </c>
      <c r="F58" s="16">
        <v>17</v>
      </c>
      <c r="G58" s="318">
        <v>21</v>
      </c>
      <c r="H58" s="318">
        <v>27</v>
      </c>
      <c r="I58" s="16">
        <v>14</v>
      </c>
      <c r="J58" s="16">
        <v>20</v>
      </c>
      <c r="K58" s="16">
        <v>25</v>
      </c>
      <c r="L58" s="318"/>
      <c r="M58" s="318"/>
      <c r="N58" s="318"/>
      <c r="O58" s="26">
        <f>SUM(C58:N58)</f>
        <v>177</v>
      </c>
    </row>
    <row r="59" spans="1:15" x14ac:dyDescent="0.25">
      <c r="A59" s="29" t="s">
        <v>76</v>
      </c>
      <c r="B59" s="222" t="s">
        <v>301</v>
      </c>
      <c r="C59" s="211">
        <v>4</v>
      </c>
      <c r="D59" s="314">
        <v>9</v>
      </c>
      <c r="E59" s="314">
        <v>16</v>
      </c>
      <c r="F59" s="200">
        <v>6</v>
      </c>
      <c r="G59" s="314">
        <v>13</v>
      </c>
      <c r="H59" s="314">
        <v>15</v>
      </c>
      <c r="I59" s="200">
        <v>9</v>
      </c>
      <c r="J59" s="200">
        <v>10</v>
      </c>
      <c r="K59" s="200">
        <v>18</v>
      </c>
      <c r="L59" s="393"/>
      <c r="M59" s="393"/>
      <c r="N59" s="404"/>
      <c r="O59" s="27">
        <f>SUM(C59:N59)</f>
        <v>100</v>
      </c>
    </row>
    <row r="60" spans="1:15" x14ac:dyDescent="0.25">
      <c r="A60" s="29" t="s">
        <v>77</v>
      </c>
      <c r="B60" s="221" t="s">
        <v>81</v>
      </c>
      <c r="C60" s="209">
        <f>C59/C58</f>
        <v>0.5</v>
      </c>
      <c r="D60" s="431">
        <f t="shared" ref="D60:N60" si="24">D59/D58</f>
        <v>0.47368421052631576</v>
      </c>
      <c r="E60" s="431">
        <f t="shared" si="24"/>
        <v>0.61538461538461542</v>
      </c>
      <c r="F60" s="209">
        <f t="shared" si="24"/>
        <v>0.35294117647058826</v>
      </c>
      <c r="G60" s="431">
        <f t="shared" si="24"/>
        <v>0.61904761904761907</v>
      </c>
      <c r="H60" s="431">
        <f t="shared" si="24"/>
        <v>0.55555555555555558</v>
      </c>
      <c r="I60" s="209">
        <f t="shared" si="24"/>
        <v>0.6428571428571429</v>
      </c>
      <c r="J60" s="209">
        <f t="shared" si="24"/>
        <v>0.5</v>
      </c>
      <c r="K60" s="209">
        <f t="shared" si="24"/>
        <v>0.72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0.56497175141242939</v>
      </c>
    </row>
    <row r="61" spans="1:15" x14ac:dyDescent="0.25">
      <c r="A61" s="29" t="s">
        <v>88</v>
      </c>
      <c r="B61" s="223" t="s">
        <v>79</v>
      </c>
      <c r="C61" s="43">
        <v>5</v>
      </c>
      <c r="D61" s="315">
        <v>14</v>
      </c>
      <c r="E61" s="315">
        <v>14</v>
      </c>
      <c r="F61" s="44">
        <v>13</v>
      </c>
      <c r="G61" s="315">
        <v>10</v>
      </c>
      <c r="H61" s="315">
        <v>15</v>
      </c>
      <c r="I61" s="44">
        <v>11</v>
      </c>
      <c r="J61" s="44">
        <v>15</v>
      </c>
      <c r="K61" s="44">
        <v>18</v>
      </c>
      <c r="L61" s="394"/>
      <c r="M61" s="394"/>
      <c r="N61" s="395"/>
      <c r="O61" s="224">
        <f>SUM(C61:N61)</f>
        <v>115</v>
      </c>
    </row>
    <row r="62" spans="1:15" x14ac:dyDescent="0.25">
      <c r="A62" s="29" t="s">
        <v>89</v>
      </c>
      <c r="B62" s="221" t="s">
        <v>81</v>
      </c>
      <c r="C62" s="209">
        <f>C61/C58</f>
        <v>0.625</v>
      </c>
      <c r="D62" s="431">
        <f t="shared" ref="D62:N62" si="25">D61/D58</f>
        <v>0.73684210526315785</v>
      </c>
      <c r="E62" s="431">
        <f t="shared" si="25"/>
        <v>0.53846153846153844</v>
      </c>
      <c r="F62" s="209">
        <f t="shared" si="25"/>
        <v>0.76470588235294112</v>
      </c>
      <c r="G62" s="431">
        <f t="shared" si="25"/>
        <v>0.47619047619047616</v>
      </c>
      <c r="H62" s="431">
        <f t="shared" si="25"/>
        <v>0.55555555555555558</v>
      </c>
      <c r="I62" s="209">
        <f t="shared" si="25"/>
        <v>0.7857142857142857</v>
      </c>
      <c r="J62" s="209">
        <f t="shared" si="25"/>
        <v>0.75</v>
      </c>
      <c r="K62" s="209">
        <f t="shared" si="25"/>
        <v>0.72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0.64971751412429379</v>
      </c>
    </row>
    <row r="63" spans="1:15" x14ac:dyDescent="0.25">
      <c r="A63" s="29" t="s">
        <v>90</v>
      </c>
      <c r="B63" s="223" t="s">
        <v>304</v>
      </c>
      <c r="C63" s="43">
        <v>3</v>
      </c>
      <c r="D63" s="315">
        <v>5</v>
      </c>
      <c r="E63" s="315">
        <v>8</v>
      </c>
      <c r="F63" s="44">
        <v>4</v>
      </c>
      <c r="G63" s="315">
        <v>7</v>
      </c>
      <c r="H63" s="315">
        <v>9</v>
      </c>
      <c r="I63" s="44">
        <v>7</v>
      </c>
      <c r="J63" s="44">
        <v>7</v>
      </c>
      <c r="K63" s="44">
        <v>12</v>
      </c>
      <c r="L63" s="394"/>
      <c r="M63" s="394"/>
      <c r="N63" s="395"/>
      <c r="O63" s="224">
        <f>SUM(C63:N63)</f>
        <v>62</v>
      </c>
    </row>
    <row r="64" spans="1:15" x14ac:dyDescent="0.25">
      <c r="A64" s="29" t="s">
        <v>91</v>
      </c>
      <c r="B64" s="207" t="s">
        <v>81</v>
      </c>
      <c r="C64" s="209">
        <f>C63/C58</f>
        <v>0.375</v>
      </c>
      <c r="D64" s="431">
        <f t="shared" ref="D64:N64" si="26">D63/D58</f>
        <v>0.26315789473684209</v>
      </c>
      <c r="E64" s="431">
        <f t="shared" si="26"/>
        <v>0.30769230769230771</v>
      </c>
      <c r="F64" s="209">
        <f t="shared" si="26"/>
        <v>0.23529411764705882</v>
      </c>
      <c r="G64" s="431">
        <f t="shared" si="26"/>
        <v>0.33333333333333331</v>
      </c>
      <c r="H64" s="431">
        <f t="shared" si="26"/>
        <v>0.33333333333333331</v>
      </c>
      <c r="I64" s="209">
        <f t="shared" si="26"/>
        <v>0.5</v>
      </c>
      <c r="J64" s="209">
        <f t="shared" si="26"/>
        <v>0.35</v>
      </c>
      <c r="K64" s="209">
        <f t="shared" si="26"/>
        <v>0.48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0.35028248587570621</v>
      </c>
    </row>
    <row r="65" spans="1:15" x14ac:dyDescent="0.25">
      <c r="A65" s="29" t="s">
        <v>92</v>
      </c>
      <c r="B65" s="223" t="s">
        <v>305</v>
      </c>
      <c r="C65" s="43">
        <v>5</v>
      </c>
      <c r="D65" s="315">
        <v>12</v>
      </c>
      <c r="E65" s="315">
        <v>14</v>
      </c>
      <c r="F65" s="44">
        <v>10</v>
      </c>
      <c r="G65" s="315">
        <v>7</v>
      </c>
      <c r="H65" s="315">
        <v>12</v>
      </c>
      <c r="I65" s="44">
        <v>7</v>
      </c>
      <c r="J65" s="44">
        <v>11</v>
      </c>
      <c r="K65" s="44">
        <v>16</v>
      </c>
      <c r="L65" s="394"/>
      <c r="M65" s="394"/>
      <c r="N65" s="395"/>
      <c r="O65" s="224">
        <f>SUM(C65:N65)</f>
        <v>94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0.625</v>
      </c>
      <c r="D66" s="442">
        <f>D65/D58</f>
        <v>0.63157894736842102</v>
      </c>
      <c r="E66" s="442">
        <f t="shared" ref="E66:N66" si="27">E65/E58</f>
        <v>0.53846153846153844</v>
      </c>
      <c r="F66" s="214">
        <f t="shared" si="27"/>
        <v>0.58823529411764708</v>
      </c>
      <c r="G66" s="442">
        <f t="shared" si="27"/>
        <v>0.33333333333333331</v>
      </c>
      <c r="H66" s="442">
        <f t="shared" si="27"/>
        <v>0.44444444444444442</v>
      </c>
      <c r="I66" s="214">
        <f t="shared" si="27"/>
        <v>0.5</v>
      </c>
      <c r="J66" s="214">
        <f t="shared" si="27"/>
        <v>0.55000000000000004</v>
      </c>
      <c r="K66" s="214">
        <f t="shared" si="27"/>
        <v>0.64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0.53107344632768361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2</v>
      </c>
      <c r="E67" s="429">
        <f t="shared" si="28"/>
        <v>0</v>
      </c>
      <c r="F67" s="217">
        <f t="shared" si="28"/>
        <v>3</v>
      </c>
      <c r="G67" s="429">
        <f t="shared" si="28"/>
        <v>3</v>
      </c>
      <c r="H67" s="429">
        <f t="shared" si="28"/>
        <v>3</v>
      </c>
      <c r="I67" s="217">
        <f t="shared" si="28"/>
        <v>4</v>
      </c>
      <c r="J67" s="217">
        <v>4</v>
      </c>
      <c r="K67" s="217">
        <v>2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21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0.10526315789473684</v>
      </c>
      <c r="E68" s="443">
        <f t="shared" si="29"/>
        <v>0</v>
      </c>
      <c r="F68" s="269">
        <f t="shared" si="29"/>
        <v>0.17647058823529413</v>
      </c>
      <c r="G68" s="443">
        <f t="shared" si="29"/>
        <v>0.14285714285714285</v>
      </c>
      <c r="H68" s="443">
        <f t="shared" si="29"/>
        <v>0.1111111111111111</v>
      </c>
      <c r="I68" s="269">
        <f t="shared" si="29"/>
        <v>0.2857142857142857</v>
      </c>
      <c r="J68" s="269">
        <f t="shared" si="29"/>
        <v>0.2</v>
      </c>
      <c r="K68" s="269">
        <f t="shared" si="29"/>
        <v>0.08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0.11864406779661017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1</v>
      </c>
      <c r="E69" s="444">
        <v>0</v>
      </c>
      <c r="F69" s="228">
        <v>0</v>
      </c>
      <c r="G69" s="444">
        <v>1</v>
      </c>
      <c r="H69" s="444">
        <v>2</v>
      </c>
      <c r="I69" s="228">
        <v>3</v>
      </c>
      <c r="J69" s="228">
        <v>4</v>
      </c>
      <c r="K69" s="228">
        <v>1</v>
      </c>
      <c r="L69" s="422"/>
      <c r="M69" s="422"/>
      <c r="N69" s="423"/>
      <c r="O69" s="28">
        <f>SUM(C69:N69)</f>
        <v>12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5.2631578947368418E-2</v>
      </c>
      <c r="E70" s="431">
        <f t="shared" si="30"/>
        <v>0</v>
      </c>
      <c r="F70" s="209">
        <f t="shared" si="30"/>
        <v>0</v>
      </c>
      <c r="G70" s="431">
        <f t="shared" si="30"/>
        <v>4.7619047619047616E-2</v>
      </c>
      <c r="H70" s="431">
        <f t="shared" si="30"/>
        <v>7.407407407407407E-2</v>
      </c>
      <c r="I70" s="209">
        <f t="shared" si="30"/>
        <v>0.21428571428571427</v>
      </c>
      <c r="J70" s="209">
        <f t="shared" si="30"/>
        <v>0.2</v>
      </c>
      <c r="K70" s="209">
        <f t="shared" si="30"/>
        <v>0.04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6.7796610169491525E-2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0</v>
      </c>
      <c r="G71" s="444">
        <v>0</v>
      </c>
      <c r="H71" s="444">
        <v>0</v>
      </c>
      <c r="I71" s="228">
        <v>0</v>
      </c>
      <c r="J71" s="228">
        <v>0</v>
      </c>
      <c r="K71" s="228">
        <v>0</v>
      </c>
      <c r="L71" s="422"/>
      <c r="M71" s="422"/>
      <c r="N71" s="423"/>
      <c r="O71" s="28">
        <f>SUM(C71:N71)</f>
        <v>0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0</v>
      </c>
      <c r="G72" s="431">
        <f t="shared" si="31"/>
        <v>0</v>
      </c>
      <c r="H72" s="431">
        <f t="shared" si="31"/>
        <v>0</v>
      </c>
      <c r="I72" s="209">
        <f t="shared" si="31"/>
        <v>0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0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0</v>
      </c>
      <c r="G73" s="315">
        <v>1</v>
      </c>
      <c r="H73" s="315">
        <v>0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1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0</v>
      </c>
      <c r="G74" s="431">
        <f t="shared" si="32"/>
        <v>4.7619047619047616E-2</v>
      </c>
      <c r="H74" s="431">
        <f t="shared" si="32"/>
        <v>0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5.6497175141242938E-3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1</v>
      </c>
      <c r="E75" s="315">
        <v>0</v>
      </c>
      <c r="F75" s="44">
        <v>3</v>
      </c>
      <c r="G75" s="315">
        <v>1</v>
      </c>
      <c r="H75" s="315">
        <v>1</v>
      </c>
      <c r="I75" s="44">
        <v>1</v>
      </c>
      <c r="J75" s="44">
        <v>0</v>
      </c>
      <c r="K75" s="44">
        <v>1</v>
      </c>
      <c r="L75" s="394"/>
      <c r="M75" s="394"/>
      <c r="N75" s="395"/>
      <c r="O75" s="224">
        <f>SUM(C75:N75)</f>
        <v>8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5.2631578947368418E-2</v>
      </c>
      <c r="E76" s="431">
        <f t="shared" si="33"/>
        <v>0</v>
      </c>
      <c r="F76" s="209">
        <f t="shared" si="33"/>
        <v>0.17647058823529413</v>
      </c>
      <c r="G76" s="431">
        <f t="shared" si="33"/>
        <v>4.7619047619047616E-2</v>
      </c>
      <c r="H76" s="431">
        <f t="shared" si="33"/>
        <v>3.7037037037037035E-2</v>
      </c>
      <c r="I76" s="209">
        <f t="shared" si="33"/>
        <v>7.1428571428571425E-2</v>
      </c>
      <c r="J76" s="209">
        <f t="shared" si="33"/>
        <v>0</v>
      </c>
      <c r="K76" s="209">
        <f t="shared" si="33"/>
        <v>0.04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4.519774011299435E-2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2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2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7.407407407407407E-2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1.1299435028248588E-2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2</v>
      </c>
      <c r="E81" s="315">
        <v>0</v>
      </c>
      <c r="F81" s="44">
        <v>1</v>
      </c>
      <c r="G81" s="315">
        <v>1</v>
      </c>
      <c r="H81" s="315">
        <v>3</v>
      </c>
      <c r="I81" s="44">
        <v>0</v>
      </c>
      <c r="J81" s="44">
        <v>1</v>
      </c>
      <c r="K81" s="44">
        <v>2</v>
      </c>
      <c r="L81" s="394"/>
      <c r="M81" s="394"/>
      <c r="N81" s="395"/>
      <c r="O81" s="224">
        <f>SUM(C81:N81)</f>
        <v>10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0.10526315789473684</v>
      </c>
      <c r="E82" s="431">
        <f t="shared" si="36"/>
        <v>0</v>
      </c>
      <c r="F82" s="209">
        <f t="shared" si="36"/>
        <v>5.8823529411764705E-2</v>
      </c>
      <c r="G82" s="431">
        <f t="shared" si="36"/>
        <v>4.7619047619047616E-2</v>
      </c>
      <c r="H82" s="431">
        <f t="shared" si="36"/>
        <v>0.1111111111111111</v>
      </c>
      <c r="I82" s="209">
        <f t="shared" si="36"/>
        <v>0</v>
      </c>
      <c r="J82" s="209">
        <f t="shared" si="36"/>
        <v>0.05</v>
      </c>
      <c r="K82" s="209">
        <f t="shared" si="36"/>
        <v>0.08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5.6497175141242938E-2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4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4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0.19047619047619047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2.2598870056497175E-2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1</v>
      </c>
      <c r="F85" s="44">
        <v>0</v>
      </c>
      <c r="G85" s="315">
        <v>1</v>
      </c>
      <c r="H85" s="315">
        <v>0</v>
      </c>
      <c r="I85" s="44">
        <v>0</v>
      </c>
      <c r="J85" s="44">
        <v>0</v>
      </c>
      <c r="K85" s="44">
        <v>1</v>
      </c>
      <c r="L85" s="394"/>
      <c r="M85" s="394"/>
      <c r="N85" s="395"/>
      <c r="O85" s="224">
        <f>SUM(C85:N85)</f>
        <v>3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3.8461538461538464E-2</v>
      </c>
      <c r="F86" s="209">
        <f t="shared" si="38"/>
        <v>0</v>
      </c>
      <c r="G86" s="431">
        <f t="shared" si="38"/>
        <v>4.7619047619047616E-2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0.04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1.6949152542372881E-2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1</v>
      </c>
      <c r="E87" s="315">
        <v>1</v>
      </c>
      <c r="F87" s="44">
        <v>1</v>
      </c>
      <c r="G87" s="315">
        <v>2</v>
      </c>
      <c r="H87" s="315">
        <v>2</v>
      </c>
      <c r="I87" s="44">
        <v>0</v>
      </c>
      <c r="J87" s="44">
        <v>2</v>
      </c>
      <c r="K87" s="44">
        <v>0</v>
      </c>
      <c r="L87" s="394"/>
      <c r="M87" s="394"/>
      <c r="N87" s="395"/>
      <c r="O87" s="224">
        <f>SUM(C87:N87)</f>
        <v>9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5.2631578947368418E-2</v>
      </c>
      <c r="E88" s="431">
        <f t="shared" si="39"/>
        <v>3.8461538461538464E-2</v>
      </c>
      <c r="F88" s="209">
        <f t="shared" si="39"/>
        <v>5.8823529411764705E-2</v>
      </c>
      <c r="G88" s="431">
        <f t="shared" si="39"/>
        <v>9.5238095238095233E-2</v>
      </c>
      <c r="H88" s="431">
        <f t="shared" si="39"/>
        <v>7.407407407407407E-2</v>
      </c>
      <c r="I88" s="209">
        <f t="shared" si="39"/>
        <v>0</v>
      </c>
      <c r="J88" s="209">
        <f t="shared" si="39"/>
        <v>0.1</v>
      </c>
      <c r="K88" s="209">
        <f t="shared" si="39"/>
        <v>0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5.0847457627118647E-2</v>
      </c>
    </row>
    <row r="89" spans="1:15" ht="24.75" x14ac:dyDescent="0.25">
      <c r="A89" s="29" t="s">
        <v>234</v>
      </c>
      <c r="B89" s="230" t="s">
        <v>297</v>
      </c>
      <c r="C89" s="43">
        <v>1</v>
      </c>
      <c r="D89" s="315">
        <v>0</v>
      </c>
      <c r="E89" s="315">
        <v>3</v>
      </c>
      <c r="F89" s="44">
        <v>1</v>
      </c>
      <c r="G89" s="315">
        <v>2</v>
      </c>
      <c r="H89" s="315">
        <v>2</v>
      </c>
      <c r="I89" s="44">
        <v>3</v>
      </c>
      <c r="J89" s="44">
        <v>0</v>
      </c>
      <c r="K89" s="44">
        <v>0</v>
      </c>
      <c r="L89" s="394"/>
      <c r="M89" s="394"/>
      <c r="N89" s="395"/>
      <c r="O89" s="224">
        <f>SUM(C89:N89)</f>
        <v>12</v>
      </c>
    </row>
    <row r="90" spans="1:15" x14ac:dyDescent="0.25">
      <c r="A90" s="29" t="s">
        <v>236</v>
      </c>
      <c r="B90" s="207" t="s">
        <v>81</v>
      </c>
      <c r="C90" s="209">
        <f>C89/C58</f>
        <v>0.125</v>
      </c>
      <c r="D90" s="431">
        <f t="shared" ref="D90:N90" si="40">D89/D58</f>
        <v>0</v>
      </c>
      <c r="E90" s="431">
        <f t="shared" si="40"/>
        <v>0.11538461538461539</v>
      </c>
      <c r="F90" s="209">
        <f t="shared" si="40"/>
        <v>5.8823529411764705E-2</v>
      </c>
      <c r="G90" s="431">
        <f t="shared" si="40"/>
        <v>9.5238095238095233E-2</v>
      </c>
      <c r="H90" s="431">
        <f t="shared" si="40"/>
        <v>7.407407407407407E-2</v>
      </c>
      <c r="I90" s="209">
        <f t="shared" si="40"/>
        <v>0.21428571428571427</v>
      </c>
      <c r="J90" s="209">
        <f t="shared" si="40"/>
        <v>0</v>
      </c>
      <c r="K90" s="209">
        <f t="shared" si="40"/>
        <v>0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6.7796610169491525E-2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0</v>
      </c>
      <c r="E91" s="315">
        <v>2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394"/>
      <c r="M91" s="394"/>
      <c r="N91" s="395"/>
      <c r="O91" s="224">
        <f>SUM(C91:N91)</f>
        <v>2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</v>
      </c>
      <c r="E92" s="431">
        <f t="shared" si="41"/>
        <v>7.6923076923076927E-2</v>
      </c>
      <c r="F92" s="209">
        <f t="shared" si="41"/>
        <v>0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1.1299435028248588E-2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2</v>
      </c>
      <c r="D95" s="317">
        <f t="shared" si="43"/>
        <v>2</v>
      </c>
      <c r="E95" s="317">
        <f t="shared" si="43"/>
        <v>5</v>
      </c>
      <c r="F95" s="80">
        <f t="shared" si="43"/>
        <v>1</v>
      </c>
      <c r="G95" s="317">
        <f t="shared" si="43"/>
        <v>1</v>
      </c>
      <c r="H95" s="317">
        <f t="shared" si="43"/>
        <v>3</v>
      </c>
      <c r="I95" s="80">
        <v>0</v>
      </c>
      <c r="J95" s="80">
        <f t="shared" si="43"/>
        <v>2</v>
      </c>
      <c r="K95" s="80">
        <f t="shared" si="43"/>
        <v>4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20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0.25</v>
      </c>
      <c r="D96" s="432">
        <f t="shared" ref="D96:N96" si="44">D95/D58</f>
        <v>0.10526315789473684</v>
      </c>
      <c r="E96" s="432">
        <f t="shared" si="44"/>
        <v>0.19230769230769232</v>
      </c>
      <c r="F96" s="219">
        <f t="shared" si="44"/>
        <v>5.8823529411764705E-2</v>
      </c>
      <c r="G96" s="432">
        <f t="shared" si="44"/>
        <v>4.7619047619047616E-2</v>
      </c>
      <c r="H96" s="432">
        <f t="shared" si="44"/>
        <v>0.1111111111111111</v>
      </c>
      <c r="I96" s="219">
        <f t="shared" si="44"/>
        <v>0</v>
      </c>
      <c r="J96" s="219">
        <f t="shared" si="44"/>
        <v>0.1</v>
      </c>
      <c r="K96" s="219">
        <f t="shared" si="44"/>
        <v>0.16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0.11299435028248588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6"/>
  <sheetViews>
    <sheetView view="pageBreakPreview" zoomScale="90" zoomScaleNormal="100" zoomScaleSheetLayoutView="90" workbookViewId="0">
      <selection activeCell="P1" sqref="P1:U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63</v>
      </c>
      <c r="D3" s="6">
        <v>65</v>
      </c>
      <c r="E3" s="313">
        <v>66</v>
      </c>
      <c r="F3" s="313">
        <v>62</v>
      </c>
      <c r="G3" s="313">
        <v>63</v>
      </c>
      <c r="H3" s="313">
        <v>65</v>
      </c>
      <c r="I3" s="313">
        <v>62</v>
      </c>
      <c r="J3" s="6">
        <v>60</v>
      </c>
      <c r="K3" s="6">
        <v>65</v>
      </c>
      <c r="L3" s="6">
        <v>54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50</v>
      </c>
      <c r="D4" s="200">
        <v>51</v>
      </c>
      <c r="E4" s="314">
        <v>52</v>
      </c>
      <c r="F4" s="314">
        <v>49</v>
      </c>
      <c r="G4" s="314">
        <v>53</v>
      </c>
      <c r="H4" s="314">
        <v>56</v>
      </c>
      <c r="I4" s="314">
        <v>52</v>
      </c>
      <c r="J4" s="200">
        <v>49</v>
      </c>
      <c r="K4" s="200">
        <v>52</v>
      </c>
      <c r="L4" s="200">
        <v>45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0.79365079365079361</v>
      </c>
      <c r="D5" s="236">
        <f>D4/D3</f>
        <v>0.7846153846153846</v>
      </c>
      <c r="E5" s="425">
        <f t="shared" ref="E5:O5" si="0">E4/E3</f>
        <v>0.78787878787878785</v>
      </c>
      <c r="F5" s="425">
        <f t="shared" si="0"/>
        <v>0.79032258064516125</v>
      </c>
      <c r="G5" s="425">
        <f t="shared" si="0"/>
        <v>0.84126984126984128</v>
      </c>
      <c r="H5" s="425">
        <f t="shared" si="0"/>
        <v>0.86153846153846159</v>
      </c>
      <c r="I5" s="425">
        <f t="shared" si="0"/>
        <v>0.83870967741935487</v>
      </c>
      <c r="J5" s="236">
        <f t="shared" si="0"/>
        <v>0.81666666666666665</v>
      </c>
      <c r="K5" s="236">
        <f t="shared" si="0"/>
        <v>0.8</v>
      </c>
      <c r="L5" s="236">
        <f t="shared" si="0"/>
        <v>0.83333333333333337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4</v>
      </c>
      <c r="D6" s="44">
        <v>3</v>
      </c>
      <c r="E6" s="315">
        <v>2</v>
      </c>
      <c r="F6" s="315">
        <v>1</v>
      </c>
      <c r="G6" s="315">
        <v>2</v>
      </c>
      <c r="H6" s="315">
        <v>3</v>
      </c>
      <c r="I6" s="315">
        <v>1</v>
      </c>
      <c r="J6" s="44">
        <v>1</v>
      </c>
      <c r="K6" s="44">
        <v>2</v>
      </c>
      <c r="L6" s="44">
        <v>2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6.3492063492063489E-2</v>
      </c>
      <c r="D7" s="236">
        <f>D6/D3</f>
        <v>4.6153846153846156E-2</v>
      </c>
      <c r="E7" s="425">
        <f t="shared" ref="E7:O7" si="1">E6/E3</f>
        <v>3.0303030303030304E-2</v>
      </c>
      <c r="F7" s="425">
        <f t="shared" si="1"/>
        <v>1.6129032258064516E-2</v>
      </c>
      <c r="G7" s="425">
        <f t="shared" si="1"/>
        <v>3.1746031746031744E-2</v>
      </c>
      <c r="H7" s="425">
        <f t="shared" si="1"/>
        <v>4.6153846153846156E-2</v>
      </c>
      <c r="I7" s="425">
        <f t="shared" si="1"/>
        <v>1.6129032258064516E-2</v>
      </c>
      <c r="J7" s="236">
        <f t="shared" si="1"/>
        <v>1.6666666666666666E-2</v>
      </c>
      <c r="K7" s="236">
        <f t="shared" si="1"/>
        <v>3.0769230769230771E-2</v>
      </c>
      <c r="L7" s="236">
        <f t="shared" si="1"/>
        <v>3.7037037037037035E-2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11</v>
      </c>
      <c r="D8" s="44">
        <v>9</v>
      </c>
      <c r="E8" s="315">
        <v>7</v>
      </c>
      <c r="F8" s="315">
        <v>7</v>
      </c>
      <c r="G8" s="315">
        <v>7</v>
      </c>
      <c r="H8" s="315">
        <v>8</v>
      </c>
      <c r="I8" s="315">
        <v>8</v>
      </c>
      <c r="J8" s="44">
        <v>8</v>
      </c>
      <c r="K8" s="44">
        <v>9</v>
      </c>
      <c r="L8" s="44">
        <v>7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0.17460317460317459</v>
      </c>
      <c r="D9" s="236">
        <f>D8/D3</f>
        <v>0.13846153846153847</v>
      </c>
      <c r="E9" s="425">
        <f t="shared" ref="E9:O9" si="2">E8/E3</f>
        <v>0.10606060606060606</v>
      </c>
      <c r="F9" s="425">
        <f t="shared" si="2"/>
        <v>0.11290322580645161</v>
      </c>
      <c r="G9" s="425">
        <f t="shared" si="2"/>
        <v>0.1111111111111111</v>
      </c>
      <c r="H9" s="425">
        <f t="shared" si="2"/>
        <v>0.12307692307692308</v>
      </c>
      <c r="I9" s="425">
        <f t="shared" si="2"/>
        <v>0.12903225806451613</v>
      </c>
      <c r="J9" s="236">
        <f t="shared" si="2"/>
        <v>0.13333333333333333</v>
      </c>
      <c r="K9" s="236">
        <f t="shared" si="2"/>
        <v>0.13846153846153847</v>
      </c>
      <c r="L9" s="236">
        <f t="shared" si="2"/>
        <v>0.12962962962962962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37</v>
      </c>
      <c r="D10" s="44">
        <v>35</v>
      </c>
      <c r="E10" s="315">
        <v>32</v>
      </c>
      <c r="F10" s="315">
        <v>29</v>
      </c>
      <c r="G10" s="315">
        <v>30</v>
      </c>
      <c r="H10" s="315">
        <v>32</v>
      </c>
      <c r="I10" s="315">
        <v>32</v>
      </c>
      <c r="J10" s="44">
        <v>30</v>
      </c>
      <c r="K10" s="44">
        <v>33</v>
      </c>
      <c r="L10" s="44">
        <v>26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0.58730158730158732</v>
      </c>
      <c r="D11" s="236">
        <f>D10/D3</f>
        <v>0.53846153846153844</v>
      </c>
      <c r="E11" s="425">
        <f t="shared" ref="E11:O11" si="3">E10/E3</f>
        <v>0.48484848484848486</v>
      </c>
      <c r="F11" s="425">
        <f t="shared" si="3"/>
        <v>0.46774193548387094</v>
      </c>
      <c r="G11" s="425">
        <f t="shared" si="3"/>
        <v>0.47619047619047616</v>
      </c>
      <c r="H11" s="425">
        <f t="shared" si="3"/>
        <v>0.49230769230769234</v>
      </c>
      <c r="I11" s="425">
        <f t="shared" si="3"/>
        <v>0.5161290322580645</v>
      </c>
      <c r="J11" s="236">
        <f t="shared" si="3"/>
        <v>0.5</v>
      </c>
      <c r="K11" s="236">
        <f t="shared" si="3"/>
        <v>0.50769230769230766</v>
      </c>
      <c r="L11" s="236">
        <f t="shared" si="3"/>
        <v>0.48148148148148145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10</v>
      </c>
      <c r="D12" s="44">
        <v>10</v>
      </c>
      <c r="E12" s="315">
        <v>12</v>
      </c>
      <c r="F12" s="315">
        <v>10</v>
      </c>
      <c r="G12" s="315">
        <v>1</v>
      </c>
      <c r="H12" s="315">
        <v>1</v>
      </c>
      <c r="I12" s="315">
        <v>1</v>
      </c>
      <c r="J12" s="44">
        <v>2</v>
      </c>
      <c r="K12" s="44">
        <v>7</v>
      </c>
      <c r="L12" s="44">
        <v>2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0.15873015873015872</v>
      </c>
      <c r="D13" s="236">
        <f>D12/D3</f>
        <v>0.15384615384615385</v>
      </c>
      <c r="E13" s="425">
        <f t="shared" ref="E13:O13" si="4">E12/E3</f>
        <v>0.18181818181818182</v>
      </c>
      <c r="F13" s="425">
        <f t="shared" si="4"/>
        <v>0.16129032258064516</v>
      </c>
      <c r="G13" s="425">
        <f t="shared" si="4"/>
        <v>1.5873015873015872E-2</v>
      </c>
      <c r="H13" s="425">
        <f t="shared" si="4"/>
        <v>1.5384615384615385E-2</v>
      </c>
      <c r="I13" s="425">
        <f t="shared" si="4"/>
        <v>1.6129032258064516E-2</v>
      </c>
      <c r="J13" s="236">
        <f t="shared" si="4"/>
        <v>3.3333333333333333E-2</v>
      </c>
      <c r="K13" s="236">
        <f t="shared" si="4"/>
        <v>0.1076923076923077</v>
      </c>
      <c r="L13" s="236">
        <f t="shared" si="4"/>
        <v>3.7037037037037035E-2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6</v>
      </c>
      <c r="D14" s="44">
        <v>6</v>
      </c>
      <c r="E14" s="315">
        <v>6</v>
      </c>
      <c r="F14" s="315">
        <v>6</v>
      </c>
      <c r="G14" s="315">
        <v>7</v>
      </c>
      <c r="H14" s="315">
        <v>6</v>
      </c>
      <c r="I14" s="315">
        <v>6</v>
      </c>
      <c r="J14" s="44">
        <v>7</v>
      </c>
      <c r="K14" s="44">
        <v>6</v>
      </c>
      <c r="L14" s="44">
        <v>5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9.5238095238095233E-2</v>
      </c>
      <c r="D15" s="236">
        <f>D14/D3</f>
        <v>9.2307692307692313E-2</v>
      </c>
      <c r="E15" s="425">
        <f t="shared" ref="E15:O15" si="5">E14/E3</f>
        <v>9.0909090909090912E-2</v>
      </c>
      <c r="F15" s="425">
        <f t="shared" si="5"/>
        <v>9.6774193548387094E-2</v>
      </c>
      <c r="G15" s="425">
        <f t="shared" si="5"/>
        <v>0.1111111111111111</v>
      </c>
      <c r="H15" s="425">
        <f t="shared" si="5"/>
        <v>9.2307692307692313E-2</v>
      </c>
      <c r="I15" s="425">
        <f t="shared" si="5"/>
        <v>9.6774193548387094E-2</v>
      </c>
      <c r="J15" s="236">
        <f t="shared" si="5"/>
        <v>0.11666666666666667</v>
      </c>
      <c r="K15" s="236">
        <f t="shared" si="5"/>
        <v>9.2307692307692313E-2</v>
      </c>
      <c r="L15" s="236">
        <f t="shared" si="5"/>
        <v>9.2592592592592587E-2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16</v>
      </c>
      <c r="D16" s="44">
        <v>16</v>
      </c>
      <c r="E16" s="315">
        <v>17</v>
      </c>
      <c r="F16" s="315">
        <v>16</v>
      </c>
      <c r="G16" s="315">
        <v>16</v>
      </c>
      <c r="H16" s="315">
        <v>17</v>
      </c>
      <c r="I16" s="315">
        <v>14</v>
      </c>
      <c r="J16" s="44">
        <v>15</v>
      </c>
      <c r="K16" s="44">
        <v>16</v>
      </c>
      <c r="L16" s="44">
        <v>10</v>
      </c>
      <c r="M16" s="394"/>
      <c r="N16" s="394"/>
      <c r="O16" s="395"/>
    </row>
    <row r="17" spans="1:16" x14ac:dyDescent="0.25">
      <c r="A17" s="12" t="s">
        <v>26</v>
      </c>
      <c r="B17" s="204" t="s">
        <v>16</v>
      </c>
      <c r="C17" s="198">
        <f>C16/C3</f>
        <v>0.25396825396825395</v>
      </c>
      <c r="D17" s="236">
        <f>D16/D3</f>
        <v>0.24615384615384617</v>
      </c>
      <c r="E17" s="425">
        <f t="shared" ref="E17:O17" si="6">E16/E3</f>
        <v>0.25757575757575757</v>
      </c>
      <c r="F17" s="425">
        <f t="shared" si="6"/>
        <v>0.25806451612903225</v>
      </c>
      <c r="G17" s="425">
        <f t="shared" si="6"/>
        <v>0.25396825396825395</v>
      </c>
      <c r="H17" s="425">
        <f t="shared" si="6"/>
        <v>0.26153846153846155</v>
      </c>
      <c r="I17" s="425">
        <f t="shared" si="6"/>
        <v>0.22580645161290322</v>
      </c>
      <c r="J17" s="236">
        <f t="shared" si="6"/>
        <v>0.25</v>
      </c>
      <c r="K17" s="236">
        <f t="shared" si="6"/>
        <v>0.24615384615384617</v>
      </c>
      <c r="L17" s="236">
        <f t="shared" si="6"/>
        <v>0.18518518518518517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6" x14ac:dyDescent="0.25">
      <c r="A18" s="12" t="s">
        <v>27</v>
      </c>
      <c r="B18" s="201" t="s">
        <v>125</v>
      </c>
      <c r="C18" s="202">
        <v>9</v>
      </c>
      <c r="D18" s="44">
        <v>10</v>
      </c>
      <c r="E18" s="315">
        <v>10</v>
      </c>
      <c r="F18" s="315">
        <v>10</v>
      </c>
      <c r="G18" s="315">
        <v>10</v>
      </c>
      <c r="H18" s="315">
        <v>10</v>
      </c>
      <c r="I18" s="315">
        <v>10</v>
      </c>
      <c r="J18" s="44">
        <v>10</v>
      </c>
      <c r="K18" s="44">
        <v>11</v>
      </c>
      <c r="L18" s="44">
        <v>9</v>
      </c>
      <c r="M18" s="394"/>
      <c r="N18" s="394"/>
      <c r="O18" s="395"/>
    </row>
    <row r="19" spans="1:16" ht="15.75" thickBot="1" x14ac:dyDescent="0.3">
      <c r="A19" s="12" t="s">
        <v>28</v>
      </c>
      <c r="B19" s="205" t="s">
        <v>16</v>
      </c>
      <c r="C19" s="206">
        <f>C18/C3</f>
        <v>0.14285714285714285</v>
      </c>
      <c r="D19" s="249">
        <f>D18/D3</f>
        <v>0.15384615384615385</v>
      </c>
      <c r="E19" s="426">
        <f>E18/E3</f>
        <v>0.15151515151515152</v>
      </c>
      <c r="F19" s="426">
        <f t="shared" ref="F19:O19" si="7">F18/F3</f>
        <v>0.16129032258064516</v>
      </c>
      <c r="G19" s="426">
        <f t="shared" si="7"/>
        <v>0.15873015873015872</v>
      </c>
      <c r="H19" s="426">
        <f t="shared" si="7"/>
        <v>0.15384615384615385</v>
      </c>
      <c r="I19" s="426">
        <f t="shared" si="7"/>
        <v>0.16129032258064516</v>
      </c>
      <c r="J19" s="249">
        <f t="shared" si="7"/>
        <v>0.16666666666666666</v>
      </c>
      <c r="K19" s="249">
        <f t="shared" si="7"/>
        <v>0.16923076923076924</v>
      </c>
      <c r="L19" s="249">
        <f t="shared" si="7"/>
        <v>0.16666666666666666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6" ht="20.100000000000001" customHeight="1" thickBot="1" x14ac:dyDescent="0.3">
      <c r="A20" s="20" t="s">
        <v>330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  <c r="P20" s="128"/>
    </row>
    <row r="21" spans="1:16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6" ht="15.75" thickBot="1" x14ac:dyDescent="0.3">
      <c r="A22" s="9" t="s">
        <v>29</v>
      </c>
      <c r="B22" s="8" t="s">
        <v>295</v>
      </c>
      <c r="C22" s="7">
        <v>10</v>
      </c>
      <c r="D22" s="316">
        <v>9</v>
      </c>
      <c r="E22" s="316">
        <v>8</v>
      </c>
      <c r="F22" s="316">
        <v>6</v>
      </c>
      <c r="G22" s="316">
        <v>5</v>
      </c>
      <c r="H22" s="316">
        <v>8</v>
      </c>
      <c r="I22" s="8">
        <v>9</v>
      </c>
      <c r="J22" s="8">
        <v>11</v>
      </c>
      <c r="K22" s="8">
        <v>9</v>
      </c>
      <c r="L22" s="316"/>
      <c r="M22" s="316"/>
      <c r="N22" s="316"/>
      <c r="O22" s="7">
        <f>SUM(C22:N22)</f>
        <v>75</v>
      </c>
    </row>
    <row r="23" spans="1:16" x14ac:dyDescent="0.25">
      <c r="A23" s="9" t="s">
        <v>30</v>
      </c>
      <c r="B23" s="208" t="s">
        <v>45</v>
      </c>
      <c r="C23" s="211">
        <v>4</v>
      </c>
      <c r="D23" s="314">
        <v>5</v>
      </c>
      <c r="E23" s="314">
        <v>3</v>
      </c>
      <c r="F23" s="314">
        <v>1</v>
      </c>
      <c r="G23" s="314">
        <v>2</v>
      </c>
      <c r="H23" s="314">
        <v>3</v>
      </c>
      <c r="I23" s="200">
        <v>5</v>
      </c>
      <c r="J23" s="200">
        <v>7</v>
      </c>
      <c r="K23" s="200">
        <v>2</v>
      </c>
      <c r="L23" s="393"/>
      <c r="M23" s="393"/>
      <c r="N23" s="404"/>
      <c r="O23" s="208">
        <f>SUM(C23:N23)</f>
        <v>32</v>
      </c>
    </row>
    <row r="24" spans="1:16" x14ac:dyDescent="0.25">
      <c r="A24" s="9" t="s">
        <v>31</v>
      </c>
      <c r="B24" s="178" t="s">
        <v>70</v>
      </c>
      <c r="C24" s="209">
        <f>C23/C22</f>
        <v>0.4</v>
      </c>
      <c r="D24" s="431">
        <f>D23/D22</f>
        <v>0.55555555555555558</v>
      </c>
      <c r="E24" s="431">
        <f t="shared" ref="E24:N24" si="8">E23/E22</f>
        <v>0.375</v>
      </c>
      <c r="F24" s="431">
        <f>F23/F22</f>
        <v>0.16666666666666666</v>
      </c>
      <c r="G24" s="431">
        <f t="shared" si="8"/>
        <v>0.4</v>
      </c>
      <c r="H24" s="431">
        <f t="shared" si="8"/>
        <v>0.375</v>
      </c>
      <c r="I24" s="209">
        <f t="shared" si="8"/>
        <v>0.55555555555555558</v>
      </c>
      <c r="J24" s="209">
        <f t="shared" si="8"/>
        <v>0.63636363636363635</v>
      </c>
      <c r="K24" s="209">
        <f t="shared" si="8"/>
        <v>0.22222222222222221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0.42666666666666669</v>
      </c>
    </row>
    <row r="25" spans="1:16" x14ac:dyDescent="0.25">
      <c r="A25" s="9" t="s">
        <v>32</v>
      </c>
      <c r="B25" s="88" t="s">
        <v>343</v>
      </c>
      <c r="C25" s="80">
        <v>4</v>
      </c>
      <c r="D25" s="317">
        <v>4</v>
      </c>
      <c r="E25" s="317">
        <v>3</v>
      </c>
      <c r="F25" s="317">
        <v>5</v>
      </c>
      <c r="G25" s="317">
        <v>2</v>
      </c>
      <c r="H25" s="317">
        <v>6</v>
      </c>
      <c r="I25" s="80">
        <v>6</v>
      </c>
      <c r="J25" s="80">
        <v>6</v>
      </c>
      <c r="K25" s="80">
        <v>4</v>
      </c>
      <c r="L25" s="396"/>
      <c r="M25" s="396"/>
      <c r="N25" s="406"/>
      <c r="O25" s="88">
        <f>SUM(C25:N25)</f>
        <v>40</v>
      </c>
    </row>
    <row r="26" spans="1:16" x14ac:dyDescent="0.25">
      <c r="A26" s="9" t="s">
        <v>33</v>
      </c>
      <c r="B26" s="178" t="s">
        <v>70</v>
      </c>
      <c r="C26" s="209">
        <f>C25/C22</f>
        <v>0.4</v>
      </c>
      <c r="D26" s="431">
        <f>D25/D22</f>
        <v>0.44444444444444442</v>
      </c>
      <c r="E26" s="431">
        <f t="shared" ref="E26:N26" si="9">E25/E22</f>
        <v>0.375</v>
      </c>
      <c r="F26" s="431">
        <f t="shared" si="9"/>
        <v>0.83333333333333337</v>
      </c>
      <c r="G26" s="431">
        <f t="shared" si="9"/>
        <v>0.4</v>
      </c>
      <c r="H26" s="431">
        <f t="shared" si="9"/>
        <v>0.75</v>
      </c>
      <c r="I26" s="209">
        <f t="shared" si="9"/>
        <v>0.66666666666666663</v>
      </c>
      <c r="J26" s="209">
        <f t="shared" si="9"/>
        <v>0.54545454545454541</v>
      </c>
      <c r="K26" s="209">
        <f t="shared" si="9"/>
        <v>0.44444444444444442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0.53333333333333333</v>
      </c>
    </row>
    <row r="27" spans="1:16" x14ac:dyDescent="0.25">
      <c r="A27" s="9" t="s">
        <v>34</v>
      </c>
      <c r="B27" s="88" t="s">
        <v>291</v>
      </c>
      <c r="C27" s="80">
        <v>8</v>
      </c>
      <c r="D27" s="315">
        <v>8</v>
      </c>
      <c r="E27" s="315">
        <v>7</v>
      </c>
      <c r="F27" s="315">
        <v>6</v>
      </c>
      <c r="G27" s="315">
        <v>5</v>
      </c>
      <c r="H27" s="315">
        <v>5</v>
      </c>
      <c r="I27" s="44">
        <v>6</v>
      </c>
      <c r="J27" s="44">
        <v>6</v>
      </c>
      <c r="K27" s="44">
        <v>6</v>
      </c>
      <c r="L27" s="394"/>
      <c r="M27" s="394"/>
      <c r="N27" s="395"/>
      <c r="O27" s="88">
        <f>SUM(C27:N27)</f>
        <v>57</v>
      </c>
    </row>
    <row r="28" spans="1:16" x14ac:dyDescent="0.25">
      <c r="A28" s="9" t="s">
        <v>35</v>
      </c>
      <c r="B28" s="178" t="s">
        <v>70</v>
      </c>
      <c r="C28" s="209">
        <f>C27/C22</f>
        <v>0.8</v>
      </c>
      <c r="D28" s="431">
        <f t="shared" ref="D28:N28" si="10">D27/D22</f>
        <v>0.88888888888888884</v>
      </c>
      <c r="E28" s="431">
        <f t="shared" si="10"/>
        <v>0.875</v>
      </c>
      <c r="F28" s="431">
        <f t="shared" si="10"/>
        <v>1</v>
      </c>
      <c r="G28" s="431">
        <f t="shared" si="10"/>
        <v>1</v>
      </c>
      <c r="H28" s="431">
        <f t="shared" si="10"/>
        <v>0.625</v>
      </c>
      <c r="I28" s="209">
        <f t="shared" si="10"/>
        <v>0.66666666666666663</v>
      </c>
      <c r="J28" s="209">
        <f t="shared" si="10"/>
        <v>0.54545454545454541</v>
      </c>
      <c r="K28" s="209">
        <f t="shared" si="10"/>
        <v>0.66666666666666663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0.76</v>
      </c>
    </row>
    <row r="29" spans="1:16" x14ac:dyDescent="0.25">
      <c r="A29" s="9" t="s">
        <v>36</v>
      </c>
      <c r="B29" s="88" t="s">
        <v>164</v>
      </c>
      <c r="C29" s="80">
        <v>0</v>
      </c>
      <c r="D29" s="315">
        <v>0</v>
      </c>
      <c r="E29" s="315">
        <v>0</v>
      </c>
      <c r="F29" s="315">
        <v>1</v>
      </c>
      <c r="G29" s="315">
        <v>1</v>
      </c>
      <c r="H29" s="315">
        <v>0</v>
      </c>
      <c r="I29" s="44">
        <v>0</v>
      </c>
      <c r="J29" s="451">
        <v>1</v>
      </c>
      <c r="K29" s="44">
        <v>0</v>
      </c>
      <c r="L29" s="394"/>
      <c r="M29" s="394"/>
      <c r="N29" s="395"/>
      <c r="O29" s="88">
        <f>SUM(C29:N29)</f>
        <v>3</v>
      </c>
    </row>
    <row r="30" spans="1:16" x14ac:dyDescent="0.25">
      <c r="A30" s="9" t="s">
        <v>37</v>
      </c>
      <c r="B30" s="178" t="s">
        <v>70</v>
      </c>
      <c r="C30" s="209">
        <f>C29/C22</f>
        <v>0</v>
      </c>
      <c r="D30" s="431">
        <f t="shared" ref="D30:N30" si="11">D29/D22</f>
        <v>0</v>
      </c>
      <c r="E30" s="431">
        <f t="shared" si="11"/>
        <v>0</v>
      </c>
      <c r="F30" s="431">
        <f t="shared" si="11"/>
        <v>0.16666666666666666</v>
      </c>
      <c r="G30" s="431">
        <f t="shared" si="11"/>
        <v>0.2</v>
      </c>
      <c r="H30" s="431">
        <f t="shared" si="11"/>
        <v>0</v>
      </c>
      <c r="I30" s="209">
        <f t="shared" si="11"/>
        <v>0</v>
      </c>
      <c r="J30" s="209">
        <f t="shared" si="11"/>
        <v>9.0909090909090912E-2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0.04</v>
      </c>
    </row>
    <row r="31" spans="1:16" x14ac:dyDescent="0.25">
      <c r="A31" s="9" t="s">
        <v>38</v>
      </c>
      <c r="B31" s="88" t="s">
        <v>133</v>
      </c>
      <c r="C31" s="80">
        <v>2</v>
      </c>
      <c r="D31" s="315">
        <v>1</v>
      </c>
      <c r="E31" s="315">
        <v>1</v>
      </c>
      <c r="F31" s="315">
        <v>0</v>
      </c>
      <c r="G31" s="315">
        <v>0</v>
      </c>
      <c r="H31" s="315">
        <v>3</v>
      </c>
      <c r="I31" s="44">
        <v>3</v>
      </c>
      <c r="J31" s="44">
        <v>5</v>
      </c>
      <c r="K31" s="44">
        <v>3</v>
      </c>
      <c r="L31" s="394"/>
      <c r="M31" s="394"/>
      <c r="N31" s="395"/>
      <c r="O31" s="88">
        <f>SUM(C31:N31)</f>
        <v>18</v>
      </c>
    </row>
    <row r="32" spans="1:16" x14ac:dyDescent="0.25">
      <c r="A32" s="9" t="s">
        <v>47</v>
      </c>
      <c r="B32" s="178" t="s">
        <v>70</v>
      </c>
      <c r="C32" s="209">
        <f>C31/C22</f>
        <v>0.2</v>
      </c>
      <c r="D32" s="431">
        <f t="shared" ref="D32:N32" si="12">D31/D22</f>
        <v>0.1111111111111111</v>
      </c>
      <c r="E32" s="431">
        <f t="shared" si="12"/>
        <v>0.125</v>
      </c>
      <c r="F32" s="431">
        <f t="shared" si="12"/>
        <v>0</v>
      </c>
      <c r="G32" s="431">
        <f t="shared" si="12"/>
        <v>0</v>
      </c>
      <c r="H32" s="431">
        <f t="shared" si="12"/>
        <v>0.375</v>
      </c>
      <c r="I32" s="209">
        <f t="shared" si="12"/>
        <v>0.33333333333333331</v>
      </c>
      <c r="J32" s="209">
        <f t="shared" si="12"/>
        <v>0.45454545454545453</v>
      </c>
      <c r="K32" s="209">
        <f t="shared" si="12"/>
        <v>0.33333333333333331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0.24</v>
      </c>
    </row>
    <row r="33" spans="1:15" ht="24.75" x14ac:dyDescent="0.25">
      <c r="A33" s="9" t="s">
        <v>48</v>
      </c>
      <c r="B33" s="212" t="s">
        <v>68</v>
      </c>
      <c r="C33" s="80">
        <v>1</v>
      </c>
      <c r="D33" s="315">
        <v>4</v>
      </c>
      <c r="E33" s="315">
        <v>2</v>
      </c>
      <c r="F33" s="315">
        <v>2</v>
      </c>
      <c r="G33" s="315">
        <v>0</v>
      </c>
      <c r="H33" s="315">
        <v>1</v>
      </c>
      <c r="I33" s="44">
        <v>2</v>
      </c>
      <c r="J33" s="44">
        <v>5</v>
      </c>
      <c r="K33" s="44">
        <v>2</v>
      </c>
      <c r="L33" s="394"/>
      <c r="M33" s="394"/>
      <c r="N33" s="395"/>
      <c r="O33" s="88">
        <f>SUM(C33:N33)</f>
        <v>19</v>
      </c>
    </row>
    <row r="34" spans="1:15" x14ac:dyDescent="0.25">
      <c r="A34" s="9" t="s">
        <v>49</v>
      </c>
      <c r="B34" s="178" t="s">
        <v>70</v>
      </c>
      <c r="C34" s="209">
        <f>C33/C22</f>
        <v>0.1</v>
      </c>
      <c r="D34" s="431">
        <f t="shared" ref="D34:N34" si="13">D33/D22</f>
        <v>0.44444444444444442</v>
      </c>
      <c r="E34" s="431">
        <f t="shared" si="13"/>
        <v>0.25</v>
      </c>
      <c r="F34" s="431">
        <f t="shared" si="13"/>
        <v>0.33333333333333331</v>
      </c>
      <c r="G34" s="431">
        <f t="shared" si="13"/>
        <v>0</v>
      </c>
      <c r="H34" s="431">
        <f t="shared" si="13"/>
        <v>0.125</v>
      </c>
      <c r="I34" s="209">
        <f t="shared" si="13"/>
        <v>0.22222222222222221</v>
      </c>
      <c r="J34" s="209">
        <f t="shared" si="13"/>
        <v>0.45454545454545453</v>
      </c>
      <c r="K34" s="209">
        <f t="shared" si="13"/>
        <v>0.22222222222222221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0.25333333333333335</v>
      </c>
    </row>
    <row r="35" spans="1:15" x14ac:dyDescent="0.25">
      <c r="A35" s="9" t="s">
        <v>50</v>
      </c>
      <c r="B35" s="88" t="s">
        <v>292</v>
      </c>
      <c r="C35" s="80">
        <v>0</v>
      </c>
      <c r="D35" s="315">
        <v>0</v>
      </c>
      <c r="E35" s="315">
        <v>0</v>
      </c>
      <c r="F35" s="315">
        <v>1</v>
      </c>
      <c r="G35" s="315">
        <v>0</v>
      </c>
      <c r="H35" s="315">
        <v>1</v>
      </c>
      <c r="I35" s="44">
        <v>2</v>
      </c>
      <c r="J35" s="44">
        <v>0</v>
      </c>
      <c r="K35" s="44">
        <v>0</v>
      </c>
      <c r="L35" s="394"/>
      <c r="M35" s="394"/>
      <c r="N35" s="395"/>
      <c r="O35" s="88">
        <f>SUM(C35:N35)</f>
        <v>4</v>
      </c>
    </row>
    <row r="36" spans="1:15" x14ac:dyDescent="0.25">
      <c r="A36" s="9" t="s">
        <v>51</v>
      </c>
      <c r="B36" s="213" t="s">
        <v>70</v>
      </c>
      <c r="C36" s="209">
        <f>C35/C22</f>
        <v>0</v>
      </c>
      <c r="D36" s="431">
        <f t="shared" ref="D36:N36" si="14">D35/D22</f>
        <v>0</v>
      </c>
      <c r="E36" s="431">
        <f t="shared" si="14"/>
        <v>0</v>
      </c>
      <c r="F36" s="431">
        <f t="shared" si="14"/>
        <v>0.16666666666666666</v>
      </c>
      <c r="G36" s="431">
        <f t="shared" si="14"/>
        <v>0</v>
      </c>
      <c r="H36" s="431">
        <f t="shared" si="14"/>
        <v>0.125</v>
      </c>
      <c r="I36" s="209">
        <f t="shared" si="14"/>
        <v>0.22222222222222221</v>
      </c>
      <c r="J36" s="209">
        <f t="shared" si="14"/>
        <v>0</v>
      </c>
      <c r="K36" s="209">
        <f t="shared" si="14"/>
        <v>0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5.3333333333333337E-2</v>
      </c>
    </row>
    <row r="37" spans="1:15" x14ac:dyDescent="0.25">
      <c r="A37" s="9" t="s">
        <v>52</v>
      </c>
      <c r="B37" s="88" t="s">
        <v>293</v>
      </c>
      <c r="C37" s="43">
        <v>2</v>
      </c>
      <c r="D37" s="315">
        <v>3</v>
      </c>
      <c r="E37" s="315">
        <v>2</v>
      </c>
      <c r="F37" s="315">
        <v>3</v>
      </c>
      <c r="G37" s="315">
        <v>2</v>
      </c>
      <c r="H37" s="315">
        <v>3</v>
      </c>
      <c r="I37" s="44">
        <v>4</v>
      </c>
      <c r="J37" s="44">
        <v>5</v>
      </c>
      <c r="K37" s="44">
        <v>3</v>
      </c>
      <c r="L37" s="394"/>
      <c r="M37" s="394"/>
      <c r="N37" s="395"/>
      <c r="O37" s="88">
        <f>SUM(C37:N37)</f>
        <v>27</v>
      </c>
    </row>
    <row r="38" spans="1:15" x14ac:dyDescent="0.25">
      <c r="A38" s="9" t="s">
        <v>53</v>
      </c>
      <c r="B38" s="213" t="s">
        <v>70</v>
      </c>
      <c r="C38" s="235">
        <f>C37/C22</f>
        <v>0.2</v>
      </c>
      <c r="D38" s="425">
        <f t="shared" ref="D38:N38" si="15">D37/D22</f>
        <v>0.33333333333333331</v>
      </c>
      <c r="E38" s="431">
        <f t="shared" si="15"/>
        <v>0.25</v>
      </c>
      <c r="F38" s="431">
        <f t="shared" si="15"/>
        <v>0.5</v>
      </c>
      <c r="G38" s="431">
        <f t="shared" si="15"/>
        <v>0.4</v>
      </c>
      <c r="H38" s="431">
        <f t="shared" si="15"/>
        <v>0.375</v>
      </c>
      <c r="I38" s="209">
        <f t="shared" si="15"/>
        <v>0.44444444444444442</v>
      </c>
      <c r="J38" s="209">
        <f t="shared" si="15"/>
        <v>0.45454545454545453</v>
      </c>
      <c r="K38" s="209">
        <f t="shared" si="15"/>
        <v>0.33333333333333331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0.36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0</v>
      </c>
      <c r="E39" s="444">
        <v>0</v>
      </c>
      <c r="F39" s="444">
        <v>0</v>
      </c>
      <c r="G39" s="444">
        <v>0</v>
      </c>
      <c r="H39" s="444">
        <v>0</v>
      </c>
      <c r="I39" s="228">
        <v>0</v>
      </c>
      <c r="J39" s="228">
        <v>1</v>
      </c>
      <c r="K39" s="228">
        <v>1</v>
      </c>
      <c r="L39" s="422"/>
      <c r="M39" s="422"/>
      <c r="N39" s="423"/>
      <c r="O39" s="234">
        <f>SUM(C39:N39)</f>
        <v>2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0</v>
      </c>
      <c r="E40" s="431">
        <f t="shared" si="16"/>
        <v>0</v>
      </c>
      <c r="F40" s="431">
        <f t="shared" si="16"/>
        <v>0</v>
      </c>
      <c r="G40" s="431">
        <f t="shared" si="16"/>
        <v>0</v>
      </c>
      <c r="H40" s="431">
        <f t="shared" si="16"/>
        <v>0</v>
      </c>
      <c r="I40" s="209">
        <f t="shared" si="16"/>
        <v>0</v>
      </c>
      <c r="J40" s="209">
        <f t="shared" si="16"/>
        <v>9.0909090909090912E-2</v>
      </c>
      <c r="K40" s="209">
        <f t="shared" si="16"/>
        <v>0.1111111111111111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2.6666666666666668E-2</v>
      </c>
    </row>
    <row r="41" spans="1:15" ht="26.25" thickTop="1" thickBot="1" x14ac:dyDescent="0.3">
      <c r="A41" s="9" t="s">
        <v>56</v>
      </c>
      <c r="B41" s="31" t="s">
        <v>72</v>
      </c>
      <c r="C41" s="15">
        <v>8</v>
      </c>
      <c r="D41" s="428">
        <v>9</v>
      </c>
      <c r="E41" s="428">
        <v>8</v>
      </c>
      <c r="F41" s="428">
        <v>5</v>
      </c>
      <c r="G41" s="428">
        <v>7</v>
      </c>
      <c r="H41" s="428">
        <v>9</v>
      </c>
      <c r="I41" s="15">
        <v>11</v>
      </c>
      <c r="J41" s="15">
        <v>11</v>
      </c>
      <c r="K41" s="15">
        <v>9</v>
      </c>
      <c r="L41" s="399"/>
      <c r="M41" s="399"/>
      <c r="N41" s="400"/>
      <c r="O41" s="273">
        <f>SUM(C41:N41)</f>
        <v>77</v>
      </c>
    </row>
    <row r="42" spans="1:15" ht="15.75" thickTop="1" x14ac:dyDescent="0.25">
      <c r="A42" s="9" t="s">
        <v>57</v>
      </c>
      <c r="B42" s="215" t="s">
        <v>165</v>
      </c>
      <c r="C42" s="216">
        <v>3</v>
      </c>
      <c r="D42" s="429">
        <v>6</v>
      </c>
      <c r="E42" s="429">
        <v>4</v>
      </c>
      <c r="F42" s="429">
        <v>5</v>
      </c>
      <c r="G42" s="429">
        <v>4</v>
      </c>
      <c r="H42" s="429">
        <v>6</v>
      </c>
      <c r="I42" s="217">
        <v>7</v>
      </c>
      <c r="J42" s="217">
        <v>7</v>
      </c>
      <c r="K42" s="217">
        <v>5</v>
      </c>
      <c r="L42" s="402"/>
      <c r="M42" s="401"/>
      <c r="N42" s="403"/>
      <c r="O42" s="215">
        <f>SUM(C42:N42)</f>
        <v>47</v>
      </c>
    </row>
    <row r="43" spans="1:15" x14ac:dyDescent="0.25">
      <c r="A43" s="9" t="s">
        <v>58</v>
      </c>
      <c r="B43" s="178" t="s">
        <v>70</v>
      </c>
      <c r="C43" s="209">
        <f>C42/C22</f>
        <v>0.3</v>
      </c>
      <c r="D43" s="431">
        <f t="shared" ref="D43:N43" si="17">D42/D22</f>
        <v>0.66666666666666663</v>
      </c>
      <c r="E43" s="431">
        <f t="shared" si="17"/>
        <v>0.5</v>
      </c>
      <c r="F43" s="431">
        <f t="shared" si="17"/>
        <v>0.83333333333333337</v>
      </c>
      <c r="G43" s="431">
        <f t="shared" si="17"/>
        <v>0.8</v>
      </c>
      <c r="H43" s="431">
        <f t="shared" si="17"/>
        <v>0.75</v>
      </c>
      <c r="I43" s="209">
        <f t="shared" si="17"/>
        <v>0.77777777777777779</v>
      </c>
      <c r="J43" s="209">
        <f t="shared" si="17"/>
        <v>0.63636363636363635</v>
      </c>
      <c r="K43" s="209">
        <f t="shared" si="17"/>
        <v>0.55555555555555558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0.62666666666666671</v>
      </c>
    </row>
    <row r="44" spans="1:15" x14ac:dyDescent="0.25">
      <c r="A44" s="9" t="s">
        <v>59</v>
      </c>
      <c r="B44" s="88" t="s">
        <v>166</v>
      </c>
      <c r="C44" s="80">
        <v>2</v>
      </c>
      <c r="D44" s="315">
        <v>3</v>
      </c>
      <c r="E44" s="315">
        <v>2</v>
      </c>
      <c r="F44" s="315">
        <v>2</v>
      </c>
      <c r="G44" s="315">
        <v>2</v>
      </c>
      <c r="H44" s="315">
        <v>2</v>
      </c>
      <c r="I44" s="44">
        <v>2</v>
      </c>
      <c r="J44" s="44">
        <v>2</v>
      </c>
      <c r="K44" s="44">
        <v>4</v>
      </c>
      <c r="L44" s="394"/>
      <c r="M44" s="394"/>
      <c r="N44" s="395"/>
      <c r="O44" s="88">
        <f>SUM(C44:N44)</f>
        <v>21</v>
      </c>
    </row>
    <row r="45" spans="1:15" x14ac:dyDescent="0.25">
      <c r="A45" s="9" t="s">
        <v>60</v>
      </c>
      <c r="B45" s="178" t="s">
        <v>70</v>
      </c>
      <c r="C45" s="209">
        <f>C44/C22</f>
        <v>0.2</v>
      </c>
      <c r="D45" s="431">
        <f t="shared" ref="D45:N45" si="18">D44/D22</f>
        <v>0.33333333333333331</v>
      </c>
      <c r="E45" s="431">
        <f t="shared" si="18"/>
        <v>0.25</v>
      </c>
      <c r="F45" s="431">
        <f t="shared" si="18"/>
        <v>0.33333333333333331</v>
      </c>
      <c r="G45" s="431">
        <f t="shared" si="18"/>
        <v>0.4</v>
      </c>
      <c r="H45" s="431">
        <f t="shared" si="18"/>
        <v>0.25</v>
      </c>
      <c r="I45" s="209">
        <f t="shared" si="18"/>
        <v>0.22222222222222221</v>
      </c>
      <c r="J45" s="209">
        <f t="shared" si="18"/>
        <v>0.18181818181818182</v>
      </c>
      <c r="K45" s="209">
        <f t="shared" si="18"/>
        <v>0.44444444444444442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0.28000000000000003</v>
      </c>
    </row>
    <row r="46" spans="1:15" x14ac:dyDescent="0.25">
      <c r="A46" s="9" t="s">
        <v>61</v>
      </c>
      <c r="B46" s="88" t="s">
        <v>167</v>
      </c>
      <c r="C46" s="80">
        <v>0</v>
      </c>
      <c r="D46" s="315">
        <v>0</v>
      </c>
      <c r="E46" s="315">
        <v>2</v>
      </c>
      <c r="F46" s="315">
        <v>0</v>
      </c>
      <c r="G46" s="315">
        <v>1</v>
      </c>
      <c r="H46" s="315">
        <v>1</v>
      </c>
      <c r="I46" s="44">
        <v>2</v>
      </c>
      <c r="J46" s="44">
        <v>1</v>
      </c>
      <c r="K46" s="44">
        <v>0</v>
      </c>
      <c r="L46" s="394"/>
      <c r="M46" s="394"/>
      <c r="N46" s="395"/>
      <c r="O46" s="88">
        <f>SUM(C46:N46)</f>
        <v>7</v>
      </c>
    </row>
    <row r="47" spans="1:15" x14ac:dyDescent="0.25">
      <c r="A47" s="9" t="s">
        <v>62</v>
      </c>
      <c r="B47" s="178" t="s">
        <v>70</v>
      </c>
      <c r="C47" s="209">
        <f>C46/C22</f>
        <v>0</v>
      </c>
      <c r="D47" s="431">
        <f t="shared" ref="D47:N47" si="19">D46/D22</f>
        <v>0</v>
      </c>
      <c r="E47" s="431">
        <f>E46/E22</f>
        <v>0.25</v>
      </c>
      <c r="F47" s="431">
        <f t="shared" si="19"/>
        <v>0</v>
      </c>
      <c r="G47" s="431">
        <f t="shared" si="19"/>
        <v>0.2</v>
      </c>
      <c r="H47" s="431">
        <f t="shared" si="19"/>
        <v>0.125</v>
      </c>
      <c r="I47" s="209">
        <f t="shared" si="19"/>
        <v>0.22222222222222221</v>
      </c>
      <c r="J47" s="209">
        <f t="shared" si="19"/>
        <v>9.0909090909090912E-2</v>
      </c>
      <c r="K47" s="209">
        <f t="shared" si="19"/>
        <v>0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9.3333333333333338E-2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315">
        <v>0</v>
      </c>
      <c r="G48" s="315">
        <v>1</v>
      </c>
      <c r="H48" s="315">
        <v>0</v>
      </c>
      <c r="I48" s="44">
        <v>0</v>
      </c>
      <c r="J48" s="44">
        <v>1</v>
      </c>
      <c r="K48" s="44">
        <v>0</v>
      </c>
      <c r="L48" s="394"/>
      <c r="M48" s="394"/>
      <c r="N48" s="395"/>
      <c r="O48" s="88">
        <f>SUM(C48:N48)</f>
        <v>2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431">
        <f t="shared" si="20"/>
        <v>0</v>
      </c>
      <c r="G49" s="431">
        <f t="shared" si="20"/>
        <v>0.2</v>
      </c>
      <c r="H49" s="431">
        <f t="shared" si="20"/>
        <v>0</v>
      </c>
      <c r="I49" s="209">
        <f t="shared" si="20"/>
        <v>0</v>
      </c>
      <c r="J49" s="209">
        <f t="shared" si="20"/>
        <v>9.0909090909090912E-2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2.6666666666666668E-2</v>
      </c>
    </row>
    <row r="50" spans="1:15" x14ac:dyDescent="0.25">
      <c r="A50" s="9" t="s">
        <v>65</v>
      </c>
      <c r="B50" s="212" t="s">
        <v>169</v>
      </c>
      <c r="C50" s="43">
        <v>2</v>
      </c>
      <c r="D50" s="315">
        <v>0</v>
      </c>
      <c r="E50" s="315">
        <v>0</v>
      </c>
      <c r="F50" s="315">
        <v>0</v>
      </c>
      <c r="G50" s="315">
        <v>1</v>
      </c>
      <c r="H50" s="315">
        <v>0</v>
      </c>
      <c r="I50" s="44">
        <v>0</v>
      </c>
      <c r="J50" s="44">
        <v>0</v>
      </c>
      <c r="K50" s="44">
        <v>0</v>
      </c>
      <c r="L50" s="394"/>
      <c r="M50" s="394"/>
      <c r="N50" s="395"/>
      <c r="O50" s="88">
        <f>SUM(C50:N50)</f>
        <v>3</v>
      </c>
    </row>
    <row r="51" spans="1:15" x14ac:dyDescent="0.25">
      <c r="A51" s="9" t="s">
        <v>66</v>
      </c>
      <c r="B51" s="178" t="s">
        <v>70</v>
      </c>
      <c r="C51" s="209">
        <f>C50/C22</f>
        <v>0.2</v>
      </c>
      <c r="D51" s="431">
        <f t="shared" ref="D51:N51" si="21">D50/D22</f>
        <v>0</v>
      </c>
      <c r="E51" s="431">
        <f t="shared" si="21"/>
        <v>0</v>
      </c>
      <c r="F51" s="431">
        <f t="shared" si="21"/>
        <v>0</v>
      </c>
      <c r="G51" s="431">
        <f t="shared" si="21"/>
        <v>0.2</v>
      </c>
      <c r="H51" s="431">
        <f t="shared" si="21"/>
        <v>0</v>
      </c>
      <c r="I51" s="209">
        <f t="shared" si="21"/>
        <v>0</v>
      </c>
      <c r="J51" s="209">
        <f t="shared" si="21"/>
        <v>0</v>
      </c>
      <c r="K51" s="209">
        <f t="shared" si="21"/>
        <v>0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0.04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431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1</v>
      </c>
      <c r="D54" s="315">
        <v>0</v>
      </c>
      <c r="E54" s="315">
        <v>0</v>
      </c>
      <c r="F54" s="315">
        <v>0</v>
      </c>
      <c r="G54" s="315">
        <v>1</v>
      </c>
      <c r="H54" s="315">
        <v>0</v>
      </c>
      <c r="I54" s="44">
        <v>0</v>
      </c>
      <c r="J54" s="44">
        <v>0</v>
      </c>
      <c r="K54" s="44">
        <v>0</v>
      </c>
      <c r="L54" s="394"/>
      <c r="M54" s="394"/>
      <c r="N54" s="395"/>
      <c r="O54" s="88">
        <f>SUM(C54:N54)</f>
        <v>2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0.1</v>
      </c>
      <c r="D55" s="432">
        <f t="shared" ref="D55:N55" si="23">D54/D22</f>
        <v>0</v>
      </c>
      <c r="E55" s="432">
        <f t="shared" si="23"/>
        <v>0</v>
      </c>
      <c r="F55" s="432">
        <f t="shared" si="23"/>
        <v>0</v>
      </c>
      <c r="G55" s="432">
        <f t="shared" si="23"/>
        <v>0.2</v>
      </c>
      <c r="H55" s="432">
        <f t="shared" si="23"/>
        <v>0</v>
      </c>
      <c r="I55" s="219">
        <f t="shared" si="23"/>
        <v>0</v>
      </c>
      <c r="J55" s="219">
        <f t="shared" si="23"/>
        <v>0</v>
      </c>
      <c r="K55" s="219">
        <f t="shared" si="23"/>
        <v>0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2.6666666666666668E-2</v>
      </c>
    </row>
    <row r="56" spans="1:15" ht="20.100000000000001" customHeight="1" thickBot="1" x14ac:dyDescent="0.3">
      <c r="A56" s="21" t="s">
        <v>341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8</v>
      </c>
      <c r="D58" s="318">
        <v>8</v>
      </c>
      <c r="E58" s="318">
        <v>12</v>
      </c>
      <c r="F58" s="318">
        <v>5</v>
      </c>
      <c r="G58" s="318">
        <v>3</v>
      </c>
      <c r="H58" s="318">
        <v>11</v>
      </c>
      <c r="I58" s="16">
        <v>11</v>
      </c>
      <c r="J58" s="16">
        <v>6</v>
      </c>
      <c r="K58" s="16">
        <v>20</v>
      </c>
      <c r="L58" s="318"/>
      <c r="M58" s="318"/>
      <c r="N58" s="318"/>
      <c r="O58" s="26">
        <f>SUM(C58:N58)</f>
        <v>84</v>
      </c>
    </row>
    <row r="59" spans="1:15" x14ac:dyDescent="0.25">
      <c r="A59" s="29" t="s">
        <v>76</v>
      </c>
      <c r="B59" s="222" t="s">
        <v>301</v>
      </c>
      <c r="C59" s="211">
        <v>6</v>
      </c>
      <c r="D59" s="314">
        <v>7</v>
      </c>
      <c r="E59" s="314">
        <v>6</v>
      </c>
      <c r="F59" s="314">
        <v>4</v>
      </c>
      <c r="G59" s="314">
        <v>0</v>
      </c>
      <c r="H59" s="314">
        <v>6</v>
      </c>
      <c r="I59" s="200">
        <v>8</v>
      </c>
      <c r="J59" s="200">
        <v>3</v>
      </c>
      <c r="K59" s="200">
        <v>11</v>
      </c>
      <c r="L59" s="393"/>
      <c r="M59" s="393"/>
      <c r="N59" s="404"/>
      <c r="O59" s="27">
        <f>SUM(C59:N59)</f>
        <v>51</v>
      </c>
    </row>
    <row r="60" spans="1:15" x14ac:dyDescent="0.25">
      <c r="A60" s="29" t="s">
        <v>77</v>
      </c>
      <c r="B60" s="221" t="s">
        <v>81</v>
      </c>
      <c r="C60" s="209">
        <f>C59/C58</f>
        <v>0.75</v>
      </c>
      <c r="D60" s="431">
        <f t="shared" ref="D60:N60" si="24">D59/D58</f>
        <v>0.875</v>
      </c>
      <c r="E60" s="431">
        <f t="shared" si="24"/>
        <v>0.5</v>
      </c>
      <c r="F60" s="431">
        <f t="shared" si="24"/>
        <v>0.8</v>
      </c>
      <c r="G60" s="431">
        <f t="shared" si="24"/>
        <v>0</v>
      </c>
      <c r="H60" s="431">
        <f t="shared" si="24"/>
        <v>0.54545454545454541</v>
      </c>
      <c r="I60" s="209">
        <f t="shared" si="24"/>
        <v>0.72727272727272729</v>
      </c>
      <c r="J60" s="209">
        <f t="shared" si="24"/>
        <v>0.5</v>
      </c>
      <c r="K60" s="209">
        <f t="shared" si="24"/>
        <v>0.55000000000000004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0.6071428571428571</v>
      </c>
    </row>
    <row r="61" spans="1:15" x14ac:dyDescent="0.25">
      <c r="A61" s="29" t="s">
        <v>88</v>
      </c>
      <c r="B61" s="223" t="s">
        <v>79</v>
      </c>
      <c r="C61" s="43">
        <v>7</v>
      </c>
      <c r="D61" s="315">
        <v>6</v>
      </c>
      <c r="E61" s="315">
        <v>8</v>
      </c>
      <c r="F61" s="315">
        <v>4</v>
      </c>
      <c r="G61" s="315">
        <v>2</v>
      </c>
      <c r="H61" s="315">
        <v>5</v>
      </c>
      <c r="I61" s="44">
        <v>7</v>
      </c>
      <c r="J61" s="44">
        <v>3</v>
      </c>
      <c r="K61" s="44">
        <v>14</v>
      </c>
      <c r="L61" s="394"/>
      <c r="M61" s="394"/>
      <c r="N61" s="395"/>
      <c r="O61" s="224">
        <f>SUM(C61:N61)</f>
        <v>56</v>
      </c>
    </row>
    <row r="62" spans="1:15" x14ac:dyDescent="0.25">
      <c r="A62" s="29" t="s">
        <v>89</v>
      </c>
      <c r="B62" s="221" t="s">
        <v>81</v>
      </c>
      <c r="C62" s="209">
        <f>C61/C58</f>
        <v>0.875</v>
      </c>
      <c r="D62" s="431">
        <f t="shared" ref="D62:N62" si="25">D61/D58</f>
        <v>0.75</v>
      </c>
      <c r="E62" s="431">
        <f t="shared" si="25"/>
        <v>0.66666666666666663</v>
      </c>
      <c r="F62" s="431">
        <f t="shared" si="25"/>
        <v>0.8</v>
      </c>
      <c r="G62" s="431">
        <f t="shared" si="25"/>
        <v>0.66666666666666663</v>
      </c>
      <c r="H62" s="431">
        <f t="shared" si="25"/>
        <v>0.45454545454545453</v>
      </c>
      <c r="I62" s="209">
        <f t="shared" si="25"/>
        <v>0.63636363636363635</v>
      </c>
      <c r="J62" s="209">
        <f t="shared" si="25"/>
        <v>0.5</v>
      </c>
      <c r="K62" s="209">
        <f t="shared" si="25"/>
        <v>0.7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0.66666666666666663</v>
      </c>
    </row>
    <row r="63" spans="1:15" x14ac:dyDescent="0.25">
      <c r="A63" s="29" t="s">
        <v>90</v>
      </c>
      <c r="B63" s="223" t="s">
        <v>304</v>
      </c>
      <c r="C63" s="43">
        <v>6</v>
      </c>
      <c r="D63" s="315">
        <v>5</v>
      </c>
      <c r="E63" s="315">
        <v>3</v>
      </c>
      <c r="F63" s="315">
        <v>3</v>
      </c>
      <c r="G63" s="315">
        <v>0</v>
      </c>
      <c r="H63" s="315">
        <v>4</v>
      </c>
      <c r="I63" s="44">
        <v>6</v>
      </c>
      <c r="J63" s="44">
        <v>2</v>
      </c>
      <c r="K63" s="44">
        <v>8</v>
      </c>
      <c r="L63" s="394"/>
      <c r="M63" s="394"/>
      <c r="N63" s="395"/>
      <c r="O63" s="224">
        <f>SUM(C63:N63)</f>
        <v>37</v>
      </c>
    </row>
    <row r="64" spans="1:15" x14ac:dyDescent="0.25">
      <c r="A64" s="29" t="s">
        <v>91</v>
      </c>
      <c r="B64" s="207" t="s">
        <v>81</v>
      </c>
      <c r="C64" s="209">
        <f>C63/C58</f>
        <v>0.75</v>
      </c>
      <c r="D64" s="431">
        <f t="shared" ref="D64:N64" si="26">D63/D58</f>
        <v>0.625</v>
      </c>
      <c r="E64" s="431">
        <f t="shared" si="26"/>
        <v>0.25</v>
      </c>
      <c r="F64" s="431">
        <f t="shared" si="26"/>
        <v>0.6</v>
      </c>
      <c r="G64" s="431">
        <f t="shared" si="26"/>
        <v>0</v>
      </c>
      <c r="H64" s="431">
        <f t="shared" si="26"/>
        <v>0.36363636363636365</v>
      </c>
      <c r="I64" s="209">
        <f t="shared" si="26"/>
        <v>0.54545454545454541</v>
      </c>
      <c r="J64" s="209">
        <f t="shared" si="26"/>
        <v>0.33333333333333331</v>
      </c>
      <c r="K64" s="209">
        <f t="shared" si="26"/>
        <v>0.4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0.44047619047619047</v>
      </c>
    </row>
    <row r="65" spans="1:15" x14ac:dyDescent="0.25">
      <c r="A65" s="29" t="s">
        <v>92</v>
      </c>
      <c r="B65" s="223" t="s">
        <v>305</v>
      </c>
      <c r="C65" s="43">
        <v>5</v>
      </c>
      <c r="D65" s="315">
        <v>5</v>
      </c>
      <c r="E65" s="315">
        <v>3</v>
      </c>
      <c r="F65" s="315">
        <v>2</v>
      </c>
      <c r="G65" s="315">
        <v>2</v>
      </c>
      <c r="H65" s="315">
        <v>1</v>
      </c>
      <c r="I65" s="44">
        <v>4</v>
      </c>
      <c r="J65" s="44">
        <v>2</v>
      </c>
      <c r="K65" s="44">
        <v>7</v>
      </c>
      <c r="L65" s="394"/>
      <c r="M65" s="394"/>
      <c r="N65" s="395"/>
      <c r="O65" s="224">
        <f>SUM(C65:N65)</f>
        <v>31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0.625</v>
      </c>
      <c r="D66" s="442">
        <f>D65/D58</f>
        <v>0.625</v>
      </c>
      <c r="E66" s="442">
        <f t="shared" ref="E66:N66" si="27">E65/E58</f>
        <v>0.25</v>
      </c>
      <c r="F66" s="442">
        <f t="shared" si="27"/>
        <v>0.4</v>
      </c>
      <c r="G66" s="442">
        <f t="shared" si="27"/>
        <v>0.66666666666666663</v>
      </c>
      <c r="H66" s="442">
        <f t="shared" si="27"/>
        <v>9.0909090909090912E-2</v>
      </c>
      <c r="I66" s="214">
        <f t="shared" si="27"/>
        <v>0.36363636363636365</v>
      </c>
      <c r="J66" s="214">
        <f t="shared" si="27"/>
        <v>0.33333333333333331</v>
      </c>
      <c r="K66" s="214">
        <f t="shared" si="27"/>
        <v>0.35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0.36904761904761907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2</v>
      </c>
      <c r="D67" s="429">
        <f t="shared" ref="D67:N67" si="28">D69+D71+D73+D75+D77</f>
        <v>1</v>
      </c>
      <c r="E67" s="429">
        <f t="shared" si="28"/>
        <v>5</v>
      </c>
      <c r="F67" s="429">
        <f t="shared" si="28"/>
        <v>2</v>
      </c>
      <c r="G67" s="429">
        <f t="shared" si="28"/>
        <v>0</v>
      </c>
      <c r="H67" s="429">
        <f t="shared" si="28"/>
        <v>4</v>
      </c>
      <c r="I67" s="217">
        <f t="shared" si="28"/>
        <v>2</v>
      </c>
      <c r="J67" s="217">
        <v>1</v>
      </c>
      <c r="K67" s="217">
        <v>7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24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0.25</v>
      </c>
      <c r="D68" s="443">
        <f t="shared" ref="D68:N68" si="29">D67/D58</f>
        <v>0.125</v>
      </c>
      <c r="E68" s="443">
        <f t="shared" si="29"/>
        <v>0.41666666666666669</v>
      </c>
      <c r="F68" s="443">
        <f t="shared" si="29"/>
        <v>0.4</v>
      </c>
      <c r="G68" s="443">
        <f t="shared" si="29"/>
        <v>0</v>
      </c>
      <c r="H68" s="443">
        <f t="shared" si="29"/>
        <v>0.36363636363636365</v>
      </c>
      <c r="I68" s="269">
        <f t="shared" si="29"/>
        <v>0.18181818181818182</v>
      </c>
      <c r="J68" s="269">
        <f t="shared" si="29"/>
        <v>0.16666666666666666</v>
      </c>
      <c r="K68" s="269">
        <f t="shared" si="29"/>
        <v>0.35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0.2857142857142857</v>
      </c>
    </row>
    <row r="69" spans="1:15" ht="15.75" thickTop="1" x14ac:dyDescent="0.25">
      <c r="A69" s="29" t="s">
        <v>96</v>
      </c>
      <c r="B69" s="226" t="s">
        <v>311</v>
      </c>
      <c r="C69" s="237">
        <v>1</v>
      </c>
      <c r="D69" s="444">
        <v>0</v>
      </c>
      <c r="E69" s="444">
        <v>4</v>
      </c>
      <c r="F69" s="444">
        <v>1</v>
      </c>
      <c r="G69" s="444">
        <v>0</v>
      </c>
      <c r="H69" s="444">
        <v>3</v>
      </c>
      <c r="I69" s="228">
        <v>1</v>
      </c>
      <c r="J69" s="228">
        <v>1</v>
      </c>
      <c r="K69" s="228">
        <v>6</v>
      </c>
      <c r="L69" s="422"/>
      <c r="M69" s="422"/>
      <c r="N69" s="423"/>
      <c r="O69" s="28">
        <f>SUM(C69:N69)</f>
        <v>17</v>
      </c>
    </row>
    <row r="70" spans="1:15" x14ac:dyDescent="0.25">
      <c r="A70" s="29" t="s">
        <v>97</v>
      </c>
      <c r="B70" s="221" t="s">
        <v>81</v>
      </c>
      <c r="C70" s="235">
        <f>C69/C58</f>
        <v>0.125</v>
      </c>
      <c r="D70" s="431">
        <f t="shared" ref="D70:N70" si="30">D69/D58</f>
        <v>0</v>
      </c>
      <c r="E70" s="431">
        <f t="shared" si="30"/>
        <v>0.33333333333333331</v>
      </c>
      <c r="F70" s="431">
        <f t="shared" si="30"/>
        <v>0.2</v>
      </c>
      <c r="G70" s="431">
        <f t="shared" si="30"/>
        <v>0</v>
      </c>
      <c r="H70" s="431">
        <f t="shared" si="30"/>
        <v>0.27272727272727271</v>
      </c>
      <c r="I70" s="209">
        <f t="shared" si="30"/>
        <v>9.0909090909090912E-2</v>
      </c>
      <c r="J70" s="209">
        <f t="shared" si="30"/>
        <v>0.16666666666666666</v>
      </c>
      <c r="K70" s="209">
        <f t="shared" si="30"/>
        <v>0.3</v>
      </c>
      <c r="L70" s="405" t="e">
        <f t="shared" si="30"/>
        <v>#DIV/0!</v>
      </c>
      <c r="M70" s="405" t="e">
        <f t="shared" si="30"/>
        <v>#DIV/0!</v>
      </c>
      <c r="N70" s="405" t="e">
        <f t="shared" si="30"/>
        <v>#DIV/0!</v>
      </c>
      <c r="O70" s="266">
        <f>O69/O58</f>
        <v>0.20238095238095238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1</v>
      </c>
      <c r="E71" s="444">
        <v>1</v>
      </c>
      <c r="F71" s="444">
        <v>1</v>
      </c>
      <c r="G71" s="444">
        <v>0</v>
      </c>
      <c r="H71" s="444">
        <v>0</v>
      </c>
      <c r="I71" s="228">
        <v>1</v>
      </c>
      <c r="J71" s="228">
        <v>0</v>
      </c>
      <c r="K71" s="228">
        <v>1</v>
      </c>
      <c r="L71" s="422"/>
      <c r="M71" s="422"/>
      <c r="N71" s="423"/>
      <c r="O71" s="28">
        <f>SUM(C71:N71)</f>
        <v>5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0.125</v>
      </c>
      <c r="E72" s="431">
        <f t="shared" si="31"/>
        <v>8.3333333333333329E-2</v>
      </c>
      <c r="F72" s="431">
        <f t="shared" si="31"/>
        <v>0.2</v>
      </c>
      <c r="G72" s="431">
        <f t="shared" si="31"/>
        <v>0</v>
      </c>
      <c r="H72" s="431">
        <f t="shared" si="31"/>
        <v>0</v>
      </c>
      <c r="I72" s="209">
        <f t="shared" si="31"/>
        <v>9.0909090909090912E-2</v>
      </c>
      <c r="J72" s="209">
        <f t="shared" si="31"/>
        <v>0</v>
      </c>
      <c r="K72" s="209">
        <f t="shared" si="31"/>
        <v>0.05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5.9523809523809521E-2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1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431">
        <f t="shared" si="32"/>
        <v>0</v>
      </c>
      <c r="G74" s="431">
        <f t="shared" si="32"/>
        <v>0</v>
      </c>
      <c r="H74" s="431">
        <f t="shared" si="32"/>
        <v>9.0909090909090912E-2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1.1904761904761904E-2</v>
      </c>
    </row>
    <row r="75" spans="1:15" ht="23.25" x14ac:dyDescent="0.25">
      <c r="A75" s="29" t="s">
        <v>102</v>
      </c>
      <c r="B75" s="229" t="s">
        <v>308</v>
      </c>
      <c r="C75" s="80">
        <v>1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0</v>
      </c>
      <c r="L75" s="394"/>
      <c r="M75" s="394"/>
      <c r="N75" s="395"/>
      <c r="O75" s="224">
        <f>SUM(C75:N75)</f>
        <v>1</v>
      </c>
    </row>
    <row r="76" spans="1:15" x14ac:dyDescent="0.25">
      <c r="A76" s="29" t="s">
        <v>103</v>
      </c>
      <c r="B76" s="207" t="s">
        <v>81</v>
      </c>
      <c r="C76" s="209">
        <f>C75/C58</f>
        <v>0.125</v>
      </c>
      <c r="D76" s="431">
        <f t="shared" ref="D76:N76" si="33">D75/D58</f>
        <v>0</v>
      </c>
      <c r="E76" s="431">
        <f t="shared" si="33"/>
        <v>0</v>
      </c>
      <c r="F76" s="431">
        <f t="shared" si="33"/>
        <v>0</v>
      </c>
      <c r="G76" s="431">
        <f t="shared" si="33"/>
        <v>0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1.1904761904761904E-2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431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0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431">
        <f t="shared" si="35"/>
        <v>0</v>
      </c>
      <c r="G80" s="431">
        <f t="shared" si="35"/>
        <v>0</v>
      </c>
      <c r="H80" s="431">
        <f t="shared" si="35"/>
        <v>0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0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0</v>
      </c>
      <c r="E81" s="315">
        <v>2</v>
      </c>
      <c r="F81" s="315">
        <v>1</v>
      </c>
      <c r="G81" s="315">
        <v>0</v>
      </c>
      <c r="H81" s="315">
        <v>1</v>
      </c>
      <c r="I81" s="44">
        <v>2</v>
      </c>
      <c r="J81" s="44">
        <v>1</v>
      </c>
      <c r="K81" s="44">
        <v>2</v>
      </c>
      <c r="L81" s="394"/>
      <c r="M81" s="394"/>
      <c r="N81" s="395"/>
      <c r="O81" s="224">
        <f>SUM(C81:N81)</f>
        <v>9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0</v>
      </c>
      <c r="E82" s="431">
        <f t="shared" si="36"/>
        <v>0.16666666666666666</v>
      </c>
      <c r="F82" s="431">
        <f t="shared" si="36"/>
        <v>0.2</v>
      </c>
      <c r="G82" s="431">
        <f t="shared" si="36"/>
        <v>0</v>
      </c>
      <c r="H82" s="431">
        <f t="shared" si="36"/>
        <v>9.0909090909090912E-2</v>
      </c>
      <c r="I82" s="209">
        <f t="shared" si="36"/>
        <v>0.18181818181818182</v>
      </c>
      <c r="J82" s="209">
        <f t="shared" si="36"/>
        <v>0.16666666666666666</v>
      </c>
      <c r="K82" s="209">
        <f t="shared" si="36"/>
        <v>0.1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0.10714285714285714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431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0</v>
      </c>
      <c r="F85" s="315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394"/>
      <c r="M85" s="394"/>
      <c r="N85" s="395"/>
      <c r="O85" s="224">
        <f>SUM(C85:N85)</f>
        <v>0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0</v>
      </c>
      <c r="F86" s="431">
        <f t="shared" si="38"/>
        <v>0</v>
      </c>
      <c r="G86" s="431">
        <f t="shared" si="38"/>
        <v>0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0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0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0</v>
      </c>
      <c r="E87" s="315">
        <v>0</v>
      </c>
      <c r="F87" s="315">
        <v>0</v>
      </c>
      <c r="G87" s="315">
        <v>1</v>
      </c>
      <c r="H87" s="315">
        <v>1</v>
      </c>
      <c r="I87" s="44">
        <v>0</v>
      </c>
      <c r="J87" s="44">
        <v>0</v>
      </c>
      <c r="K87" s="44">
        <v>3</v>
      </c>
      <c r="L87" s="394"/>
      <c r="M87" s="394"/>
      <c r="N87" s="395"/>
      <c r="O87" s="224">
        <f>SUM(C87:N87)</f>
        <v>5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0</v>
      </c>
      <c r="E88" s="431">
        <f t="shared" si="39"/>
        <v>0</v>
      </c>
      <c r="F88" s="431">
        <f t="shared" si="39"/>
        <v>0</v>
      </c>
      <c r="G88" s="431">
        <f t="shared" si="39"/>
        <v>0.33333333333333331</v>
      </c>
      <c r="H88" s="431">
        <f t="shared" si="39"/>
        <v>9.0909090909090912E-2</v>
      </c>
      <c r="I88" s="209">
        <f t="shared" si="39"/>
        <v>0</v>
      </c>
      <c r="J88" s="209">
        <f t="shared" si="39"/>
        <v>0</v>
      </c>
      <c r="K88" s="209">
        <f t="shared" si="39"/>
        <v>0.15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5.9523809523809521E-2</v>
      </c>
    </row>
    <row r="89" spans="1:15" ht="24.75" x14ac:dyDescent="0.25">
      <c r="A89" s="29" t="s">
        <v>234</v>
      </c>
      <c r="B89" s="230" t="s">
        <v>297</v>
      </c>
      <c r="C89" s="43">
        <v>1</v>
      </c>
      <c r="D89" s="315">
        <v>2</v>
      </c>
      <c r="E89" s="315">
        <v>1</v>
      </c>
      <c r="F89" s="315">
        <v>0</v>
      </c>
      <c r="G89" s="315">
        <v>0</v>
      </c>
      <c r="H89" s="315">
        <v>1</v>
      </c>
      <c r="I89" s="44">
        <v>0</v>
      </c>
      <c r="J89" s="44">
        <v>0</v>
      </c>
      <c r="K89" s="44">
        <v>0</v>
      </c>
      <c r="L89" s="394"/>
      <c r="M89" s="394"/>
      <c r="N89" s="395"/>
      <c r="O89" s="224">
        <f>SUM(C89:N89)</f>
        <v>5</v>
      </c>
    </row>
    <row r="90" spans="1:15" x14ac:dyDescent="0.25">
      <c r="A90" s="29" t="s">
        <v>236</v>
      </c>
      <c r="B90" s="207" t="s">
        <v>81</v>
      </c>
      <c r="C90" s="209">
        <f>C89/C58</f>
        <v>0.125</v>
      </c>
      <c r="D90" s="431">
        <f t="shared" ref="D90:N90" si="40">D89/D58</f>
        <v>0.25</v>
      </c>
      <c r="E90" s="431">
        <f t="shared" si="40"/>
        <v>8.3333333333333329E-2</v>
      </c>
      <c r="F90" s="431">
        <f t="shared" si="40"/>
        <v>0</v>
      </c>
      <c r="G90" s="431">
        <f t="shared" si="40"/>
        <v>0</v>
      </c>
      <c r="H90" s="431">
        <f t="shared" si="40"/>
        <v>9.0909090909090912E-2</v>
      </c>
      <c r="I90" s="209">
        <f t="shared" si="40"/>
        <v>0</v>
      </c>
      <c r="J90" s="209">
        <f t="shared" si="40"/>
        <v>0</v>
      </c>
      <c r="K90" s="209">
        <f t="shared" si="40"/>
        <v>0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5.9523809523809521E-2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0</v>
      </c>
      <c r="E91" s="315">
        <v>1</v>
      </c>
      <c r="F91" s="315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394"/>
      <c r="M91" s="394"/>
      <c r="N91" s="395"/>
      <c r="O91" s="224">
        <f>SUM(C91:N91)</f>
        <v>1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</v>
      </c>
      <c r="E92" s="431">
        <f t="shared" si="41"/>
        <v>8.3333333333333329E-2</v>
      </c>
      <c r="F92" s="431">
        <f t="shared" si="41"/>
        <v>0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1.1904761904761904E-2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431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0</v>
      </c>
      <c r="D95" s="317">
        <f t="shared" si="43"/>
        <v>0</v>
      </c>
      <c r="E95" s="317">
        <f t="shared" si="43"/>
        <v>0</v>
      </c>
      <c r="F95" s="317">
        <f t="shared" si="43"/>
        <v>0</v>
      </c>
      <c r="G95" s="317">
        <f t="shared" si="43"/>
        <v>0</v>
      </c>
      <c r="H95" s="317">
        <f t="shared" si="43"/>
        <v>3</v>
      </c>
      <c r="I95" s="80">
        <f t="shared" si="43"/>
        <v>2</v>
      </c>
      <c r="J95" s="80">
        <f t="shared" si="43"/>
        <v>2</v>
      </c>
      <c r="K95" s="80">
        <f t="shared" si="43"/>
        <v>1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8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</v>
      </c>
      <c r="D96" s="432">
        <f t="shared" ref="D96:N96" si="44">D95/D58</f>
        <v>0</v>
      </c>
      <c r="E96" s="432">
        <f t="shared" si="44"/>
        <v>0</v>
      </c>
      <c r="F96" s="432">
        <f t="shared" si="44"/>
        <v>0</v>
      </c>
      <c r="G96" s="432">
        <f t="shared" si="44"/>
        <v>0</v>
      </c>
      <c r="H96" s="432">
        <f t="shared" si="44"/>
        <v>0.27272727272727271</v>
      </c>
      <c r="I96" s="219">
        <f t="shared" si="44"/>
        <v>0.18181818181818182</v>
      </c>
      <c r="J96" s="219">
        <f t="shared" si="44"/>
        <v>0.33333333333333331</v>
      </c>
      <c r="K96" s="219">
        <f t="shared" si="44"/>
        <v>0.05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9.5238095238095233E-2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="90" zoomScaleNormal="100" zoomScaleSheetLayoutView="90" workbookViewId="0">
      <selection activeCell="V8" sqref="V8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2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69</v>
      </c>
      <c r="D3" s="6">
        <v>73</v>
      </c>
      <c r="E3" s="313">
        <v>82</v>
      </c>
      <c r="F3" s="313">
        <v>75</v>
      </c>
      <c r="G3" s="313">
        <v>74</v>
      </c>
      <c r="H3" s="313">
        <v>80</v>
      </c>
      <c r="I3" s="313">
        <v>86</v>
      </c>
      <c r="J3" s="6">
        <v>79</v>
      </c>
      <c r="K3" s="6">
        <v>74</v>
      </c>
      <c r="L3" s="6">
        <v>68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61</v>
      </c>
      <c r="D4" s="200">
        <v>67</v>
      </c>
      <c r="E4" s="314">
        <v>74</v>
      </c>
      <c r="F4" s="314">
        <v>66</v>
      </c>
      <c r="G4" s="314">
        <v>64</v>
      </c>
      <c r="H4" s="314">
        <v>71</v>
      </c>
      <c r="I4" s="314">
        <v>76</v>
      </c>
      <c r="J4" s="200">
        <v>71</v>
      </c>
      <c r="K4" s="200">
        <v>67</v>
      </c>
      <c r="L4" s="200">
        <v>62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0.88405797101449279</v>
      </c>
      <c r="D5" s="236">
        <f>D4/D3</f>
        <v>0.9178082191780822</v>
      </c>
      <c r="E5" s="425">
        <f t="shared" ref="E5:O5" si="0">E4/E3</f>
        <v>0.90243902439024393</v>
      </c>
      <c r="F5" s="425">
        <f t="shared" si="0"/>
        <v>0.88</v>
      </c>
      <c r="G5" s="425">
        <f t="shared" si="0"/>
        <v>0.86486486486486491</v>
      </c>
      <c r="H5" s="425">
        <f t="shared" si="0"/>
        <v>0.88749999999999996</v>
      </c>
      <c r="I5" s="425">
        <f t="shared" si="0"/>
        <v>0.88372093023255816</v>
      </c>
      <c r="J5" s="236">
        <f t="shared" si="0"/>
        <v>0.89873417721518989</v>
      </c>
      <c r="K5" s="236">
        <f t="shared" si="0"/>
        <v>0.90540540540540537</v>
      </c>
      <c r="L5" s="236">
        <f t="shared" si="0"/>
        <v>0.91176470588235292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3</v>
      </c>
      <c r="D6" s="44">
        <v>2</v>
      </c>
      <c r="E6" s="315">
        <v>4</v>
      </c>
      <c r="F6" s="315">
        <v>4</v>
      </c>
      <c r="G6" s="315">
        <v>5</v>
      </c>
      <c r="H6" s="315">
        <v>6</v>
      </c>
      <c r="I6" s="315">
        <v>7</v>
      </c>
      <c r="J6" s="44">
        <v>8</v>
      </c>
      <c r="K6" s="44">
        <v>7</v>
      </c>
      <c r="L6" s="44">
        <v>5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4.3478260869565216E-2</v>
      </c>
      <c r="D7" s="236">
        <f>D6/D3</f>
        <v>2.7397260273972601E-2</v>
      </c>
      <c r="E7" s="425">
        <f t="shared" ref="E7:O7" si="1">E6/E3</f>
        <v>4.878048780487805E-2</v>
      </c>
      <c r="F7" s="425">
        <f t="shared" si="1"/>
        <v>5.3333333333333337E-2</v>
      </c>
      <c r="G7" s="425">
        <f t="shared" si="1"/>
        <v>6.7567567567567571E-2</v>
      </c>
      <c r="H7" s="425">
        <f t="shared" si="1"/>
        <v>7.4999999999999997E-2</v>
      </c>
      <c r="I7" s="425">
        <f t="shared" si="1"/>
        <v>8.1395348837209308E-2</v>
      </c>
      <c r="J7" s="236">
        <f t="shared" si="1"/>
        <v>0.10126582278481013</v>
      </c>
      <c r="K7" s="236">
        <f t="shared" si="1"/>
        <v>9.45945945945946E-2</v>
      </c>
      <c r="L7" s="236">
        <f t="shared" si="1"/>
        <v>7.3529411764705885E-2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12</v>
      </c>
      <c r="D8" s="44">
        <v>10</v>
      </c>
      <c r="E8" s="315">
        <v>13</v>
      </c>
      <c r="F8" s="315">
        <v>13</v>
      </c>
      <c r="G8" s="315">
        <v>15</v>
      </c>
      <c r="H8" s="315">
        <v>15</v>
      </c>
      <c r="I8" s="315">
        <v>18</v>
      </c>
      <c r="J8" s="44">
        <v>17</v>
      </c>
      <c r="K8" s="44">
        <v>14</v>
      </c>
      <c r="L8" s="44">
        <v>9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0.17391304347826086</v>
      </c>
      <c r="D9" s="236">
        <f>D8/D3</f>
        <v>0.13698630136986301</v>
      </c>
      <c r="E9" s="425">
        <f t="shared" ref="E9:O9" si="2">E8/E3</f>
        <v>0.15853658536585366</v>
      </c>
      <c r="F9" s="425">
        <f t="shared" si="2"/>
        <v>0.17333333333333334</v>
      </c>
      <c r="G9" s="425">
        <f t="shared" si="2"/>
        <v>0.20270270270270271</v>
      </c>
      <c r="H9" s="425">
        <f t="shared" si="2"/>
        <v>0.1875</v>
      </c>
      <c r="I9" s="425">
        <f t="shared" si="2"/>
        <v>0.20930232558139536</v>
      </c>
      <c r="J9" s="236">
        <f t="shared" si="2"/>
        <v>0.21518987341772153</v>
      </c>
      <c r="K9" s="236">
        <f t="shared" si="2"/>
        <v>0.1891891891891892</v>
      </c>
      <c r="L9" s="236">
        <f t="shared" si="2"/>
        <v>0.13235294117647059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47</v>
      </c>
      <c r="D10" s="44">
        <v>50</v>
      </c>
      <c r="E10" s="315">
        <v>50</v>
      </c>
      <c r="F10" s="315">
        <v>46</v>
      </c>
      <c r="G10" s="315">
        <v>50</v>
      </c>
      <c r="H10" s="315">
        <v>52</v>
      </c>
      <c r="I10" s="315">
        <v>50</v>
      </c>
      <c r="J10" s="44">
        <v>46</v>
      </c>
      <c r="K10" s="44">
        <v>45</v>
      </c>
      <c r="L10" s="44">
        <v>44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0.6811594202898551</v>
      </c>
      <c r="D11" s="236">
        <f>D10/D3</f>
        <v>0.68493150684931503</v>
      </c>
      <c r="E11" s="425">
        <f t="shared" ref="E11:O11" si="3">E10/E3</f>
        <v>0.6097560975609756</v>
      </c>
      <c r="F11" s="425">
        <f t="shared" si="3"/>
        <v>0.61333333333333329</v>
      </c>
      <c r="G11" s="425">
        <f t="shared" si="3"/>
        <v>0.67567567567567566</v>
      </c>
      <c r="H11" s="425">
        <f t="shared" si="3"/>
        <v>0.65</v>
      </c>
      <c r="I11" s="425">
        <f t="shared" si="3"/>
        <v>0.58139534883720934</v>
      </c>
      <c r="J11" s="236">
        <f t="shared" si="3"/>
        <v>0.58227848101265822</v>
      </c>
      <c r="K11" s="236">
        <f t="shared" si="3"/>
        <v>0.60810810810810811</v>
      </c>
      <c r="L11" s="236">
        <f t="shared" si="3"/>
        <v>0.6470588235294118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9</v>
      </c>
      <c r="D12" s="44">
        <v>7</v>
      </c>
      <c r="E12" s="315">
        <v>10</v>
      </c>
      <c r="F12" s="315">
        <v>9</v>
      </c>
      <c r="G12" s="315">
        <v>3</v>
      </c>
      <c r="H12" s="315">
        <v>4</v>
      </c>
      <c r="I12" s="315">
        <v>4</v>
      </c>
      <c r="J12" s="44">
        <v>1</v>
      </c>
      <c r="K12" s="44">
        <v>0</v>
      </c>
      <c r="L12" s="44">
        <v>3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0.13043478260869565</v>
      </c>
      <c r="D13" s="236">
        <f>D12/D3</f>
        <v>9.5890410958904104E-2</v>
      </c>
      <c r="E13" s="425">
        <f t="shared" ref="E13:O13" si="4">E12/E3</f>
        <v>0.12195121951219512</v>
      </c>
      <c r="F13" s="425">
        <f t="shared" si="4"/>
        <v>0.12</v>
      </c>
      <c r="G13" s="425">
        <f t="shared" si="4"/>
        <v>4.0540540540540543E-2</v>
      </c>
      <c r="H13" s="425">
        <f t="shared" si="4"/>
        <v>0.05</v>
      </c>
      <c r="I13" s="425">
        <f t="shared" si="4"/>
        <v>4.6511627906976744E-2</v>
      </c>
      <c r="J13" s="236">
        <f t="shared" si="4"/>
        <v>1.2658227848101266E-2</v>
      </c>
      <c r="K13" s="236">
        <f t="shared" si="4"/>
        <v>0</v>
      </c>
      <c r="L13" s="236">
        <f t="shared" si="4"/>
        <v>4.4117647058823532E-2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13</v>
      </c>
      <c r="D14" s="44">
        <v>13</v>
      </c>
      <c r="E14" s="315">
        <v>14</v>
      </c>
      <c r="F14" s="315">
        <v>13</v>
      </c>
      <c r="G14" s="315">
        <v>14</v>
      </c>
      <c r="H14" s="315">
        <v>17</v>
      </c>
      <c r="I14" s="315">
        <v>19</v>
      </c>
      <c r="J14" s="44">
        <v>17</v>
      </c>
      <c r="K14" s="44">
        <v>13</v>
      </c>
      <c r="L14" s="44">
        <v>14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0.18840579710144928</v>
      </c>
      <c r="D15" s="236">
        <f>D14/D3</f>
        <v>0.17808219178082191</v>
      </c>
      <c r="E15" s="425">
        <f t="shared" ref="E15:O15" si="5">E14/E3</f>
        <v>0.17073170731707318</v>
      </c>
      <c r="F15" s="425">
        <f t="shared" si="5"/>
        <v>0.17333333333333334</v>
      </c>
      <c r="G15" s="425">
        <f t="shared" si="5"/>
        <v>0.1891891891891892</v>
      </c>
      <c r="H15" s="425">
        <f t="shared" si="5"/>
        <v>0.21249999999999999</v>
      </c>
      <c r="I15" s="425">
        <f t="shared" si="5"/>
        <v>0.22093023255813954</v>
      </c>
      <c r="J15" s="236">
        <f t="shared" si="5"/>
        <v>0.21518987341772153</v>
      </c>
      <c r="K15" s="236">
        <f t="shared" si="5"/>
        <v>0.17567567567567569</v>
      </c>
      <c r="L15" s="236">
        <f t="shared" si="5"/>
        <v>0.20588235294117646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11</v>
      </c>
      <c r="D16" s="44">
        <v>9</v>
      </c>
      <c r="E16" s="315">
        <v>12</v>
      </c>
      <c r="F16" s="315">
        <v>11</v>
      </c>
      <c r="G16" s="315">
        <v>12</v>
      </c>
      <c r="H16" s="315">
        <v>11</v>
      </c>
      <c r="I16" s="315">
        <v>13</v>
      </c>
      <c r="J16" s="44">
        <v>11</v>
      </c>
      <c r="K16" s="44">
        <v>9</v>
      </c>
      <c r="L16" s="44">
        <v>9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0.15942028985507245</v>
      </c>
      <c r="D17" s="236">
        <f>D16/D3</f>
        <v>0.12328767123287671</v>
      </c>
      <c r="E17" s="425">
        <f t="shared" ref="E17:O17" si="6">E16/E3</f>
        <v>0.14634146341463414</v>
      </c>
      <c r="F17" s="425">
        <f t="shared" si="6"/>
        <v>0.14666666666666667</v>
      </c>
      <c r="G17" s="425">
        <f t="shared" si="6"/>
        <v>0.16216216216216217</v>
      </c>
      <c r="H17" s="425">
        <f t="shared" si="6"/>
        <v>0.13750000000000001</v>
      </c>
      <c r="I17" s="425">
        <f t="shared" si="6"/>
        <v>0.15116279069767441</v>
      </c>
      <c r="J17" s="236">
        <f t="shared" si="6"/>
        <v>0.13924050632911392</v>
      </c>
      <c r="K17" s="236">
        <f t="shared" si="6"/>
        <v>0.12162162162162163</v>
      </c>
      <c r="L17" s="236">
        <f t="shared" si="6"/>
        <v>0.13235294117647059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10</v>
      </c>
      <c r="D18" s="44">
        <v>10</v>
      </c>
      <c r="E18" s="315">
        <v>9</v>
      </c>
      <c r="F18" s="315">
        <v>10</v>
      </c>
      <c r="G18" s="315">
        <v>10</v>
      </c>
      <c r="H18" s="315">
        <v>9</v>
      </c>
      <c r="I18" s="315">
        <v>9</v>
      </c>
      <c r="J18" s="44">
        <v>9</v>
      </c>
      <c r="K18" s="44">
        <v>9</v>
      </c>
      <c r="L18" s="44">
        <v>9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0.14492753623188406</v>
      </c>
      <c r="D19" s="249">
        <f>D18/D3</f>
        <v>0.13698630136986301</v>
      </c>
      <c r="E19" s="426">
        <f>E18/E3</f>
        <v>0.10975609756097561</v>
      </c>
      <c r="F19" s="426">
        <f t="shared" ref="F19:O19" si="7">F18/F3</f>
        <v>0.13333333333333333</v>
      </c>
      <c r="G19" s="426">
        <f t="shared" si="7"/>
        <v>0.13513513513513514</v>
      </c>
      <c r="H19" s="426">
        <f t="shared" si="7"/>
        <v>0.1125</v>
      </c>
      <c r="I19" s="426">
        <f t="shared" si="7"/>
        <v>0.10465116279069768</v>
      </c>
      <c r="J19" s="249">
        <f t="shared" si="7"/>
        <v>0.11392405063291139</v>
      </c>
      <c r="K19" s="249">
        <f t="shared" si="7"/>
        <v>0.12162162162162163</v>
      </c>
      <c r="L19" s="249">
        <f t="shared" si="7"/>
        <v>0.13235294117647059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329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16">
        <v>18</v>
      </c>
      <c r="E22" s="316">
        <v>9</v>
      </c>
      <c r="F22" s="316">
        <v>8</v>
      </c>
      <c r="G22" s="316">
        <v>10</v>
      </c>
      <c r="H22" s="316">
        <v>16</v>
      </c>
      <c r="I22" s="8">
        <v>9</v>
      </c>
      <c r="J22" s="8">
        <v>6</v>
      </c>
      <c r="K22" s="8">
        <v>8</v>
      </c>
      <c r="L22" s="316"/>
      <c r="M22" s="316"/>
      <c r="N22" s="316"/>
      <c r="O22" s="7">
        <f>SUM(C22:N22)</f>
        <v>95</v>
      </c>
    </row>
    <row r="23" spans="1:15" x14ac:dyDescent="0.25">
      <c r="A23" s="9" t="s">
        <v>30</v>
      </c>
      <c r="B23" s="208" t="s">
        <v>45</v>
      </c>
      <c r="C23" s="211">
        <v>3</v>
      </c>
      <c r="D23" s="314">
        <v>6</v>
      </c>
      <c r="E23" s="314">
        <v>4</v>
      </c>
      <c r="F23" s="314">
        <v>3</v>
      </c>
      <c r="G23" s="314">
        <v>3</v>
      </c>
      <c r="H23" s="314">
        <v>9</v>
      </c>
      <c r="I23" s="200">
        <v>1</v>
      </c>
      <c r="J23" s="200">
        <v>2</v>
      </c>
      <c r="K23" s="200">
        <v>4</v>
      </c>
      <c r="L23" s="393"/>
      <c r="M23" s="393"/>
      <c r="N23" s="404"/>
      <c r="O23" s="208">
        <f>SUM(C23:N23)</f>
        <v>35</v>
      </c>
    </row>
    <row r="24" spans="1:15" x14ac:dyDescent="0.25">
      <c r="A24" s="9" t="s">
        <v>31</v>
      </c>
      <c r="B24" s="178" t="s">
        <v>70</v>
      </c>
      <c r="C24" s="209">
        <f>C23/C22</f>
        <v>0.27272727272727271</v>
      </c>
      <c r="D24" s="431">
        <f>D23/D22</f>
        <v>0.33333333333333331</v>
      </c>
      <c r="E24" s="431">
        <f t="shared" ref="E24:N24" si="8">E23/E22</f>
        <v>0.44444444444444442</v>
      </c>
      <c r="F24" s="431">
        <f>F23/F22</f>
        <v>0.375</v>
      </c>
      <c r="G24" s="431">
        <f t="shared" si="8"/>
        <v>0.3</v>
      </c>
      <c r="H24" s="431">
        <f t="shared" si="8"/>
        <v>0.5625</v>
      </c>
      <c r="I24" s="209">
        <f t="shared" si="8"/>
        <v>0.1111111111111111</v>
      </c>
      <c r="J24" s="209">
        <f t="shared" si="8"/>
        <v>0.33333333333333331</v>
      </c>
      <c r="K24" s="209">
        <f t="shared" si="8"/>
        <v>0.5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0.36842105263157893</v>
      </c>
    </row>
    <row r="25" spans="1:15" x14ac:dyDescent="0.25">
      <c r="A25" s="9" t="s">
        <v>32</v>
      </c>
      <c r="B25" s="88" t="s">
        <v>343</v>
      </c>
      <c r="C25" s="80">
        <v>8</v>
      </c>
      <c r="D25" s="317">
        <v>5</v>
      </c>
      <c r="E25" s="317">
        <v>5</v>
      </c>
      <c r="F25" s="317">
        <v>8</v>
      </c>
      <c r="G25" s="317">
        <v>6</v>
      </c>
      <c r="H25" s="317">
        <v>3</v>
      </c>
      <c r="I25" s="80">
        <v>6</v>
      </c>
      <c r="J25" s="80">
        <v>4</v>
      </c>
      <c r="K25" s="80">
        <v>7</v>
      </c>
      <c r="L25" s="396"/>
      <c r="M25" s="396"/>
      <c r="N25" s="406"/>
      <c r="O25" s="88">
        <f>SUM(C25:N25)</f>
        <v>52</v>
      </c>
    </row>
    <row r="26" spans="1:15" x14ac:dyDescent="0.25">
      <c r="A26" s="9" t="s">
        <v>33</v>
      </c>
      <c r="B26" s="178" t="s">
        <v>70</v>
      </c>
      <c r="C26" s="209">
        <f>C25/C22</f>
        <v>0.72727272727272729</v>
      </c>
      <c r="D26" s="431">
        <f>D25/D22</f>
        <v>0.27777777777777779</v>
      </c>
      <c r="E26" s="431">
        <f t="shared" ref="E26:N26" si="9">E25/E22</f>
        <v>0.55555555555555558</v>
      </c>
      <c r="F26" s="431">
        <f t="shared" si="9"/>
        <v>1</v>
      </c>
      <c r="G26" s="431">
        <f t="shared" si="9"/>
        <v>0.6</v>
      </c>
      <c r="H26" s="431">
        <f t="shared" si="9"/>
        <v>0.1875</v>
      </c>
      <c r="I26" s="209">
        <f t="shared" si="9"/>
        <v>0.66666666666666663</v>
      </c>
      <c r="J26" s="209">
        <f t="shared" si="9"/>
        <v>0.66666666666666663</v>
      </c>
      <c r="K26" s="209">
        <f t="shared" si="9"/>
        <v>0.875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0.54736842105263162</v>
      </c>
    </row>
    <row r="27" spans="1:15" x14ac:dyDescent="0.25">
      <c r="A27" s="9" t="s">
        <v>34</v>
      </c>
      <c r="B27" s="88" t="s">
        <v>291</v>
      </c>
      <c r="C27" s="80">
        <v>11</v>
      </c>
      <c r="D27" s="315">
        <v>15</v>
      </c>
      <c r="E27" s="315">
        <v>8</v>
      </c>
      <c r="F27" s="315">
        <v>7</v>
      </c>
      <c r="G27" s="315">
        <v>10</v>
      </c>
      <c r="H27" s="315">
        <v>13</v>
      </c>
      <c r="I27" s="44">
        <v>9</v>
      </c>
      <c r="J27" s="44">
        <v>6</v>
      </c>
      <c r="K27" s="44">
        <v>8</v>
      </c>
      <c r="L27" s="394"/>
      <c r="M27" s="394"/>
      <c r="N27" s="395"/>
      <c r="O27" s="88">
        <f>SUM(C27:N27)</f>
        <v>87</v>
      </c>
    </row>
    <row r="28" spans="1:15" x14ac:dyDescent="0.25">
      <c r="A28" s="9" t="s">
        <v>35</v>
      </c>
      <c r="B28" s="178" t="s">
        <v>70</v>
      </c>
      <c r="C28" s="209">
        <f>C27/C22</f>
        <v>1</v>
      </c>
      <c r="D28" s="431">
        <f t="shared" ref="D28:N28" si="10">D27/D22</f>
        <v>0.83333333333333337</v>
      </c>
      <c r="E28" s="431">
        <f t="shared" si="10"/>
        <v>0.88888888888888884</v>
      </c>
      <c r="F28" s="431">
        <f t="shared" si="10"/>
        <v>0.875</v>
      </c>
      <c r="G28" s="431">
        <f t="shared" si="10"/>
        <v>1</v>
      </c>
      <c r="H28" s="431">
        <f t="shared" si="10"/>
        <v>0.8125</v>
      </c>
      <c r="I28" s="209">
        <f t="shared" si="10"/>
        <v>1</v>
      </c>
      <c r="J28" s="209">
        <f t="shared" si="10"/>
        <v>1</v>
      </c>
      <c r="K28" s="209">
        <f t="shared" si="10"/>
        <v>1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0.91578947368421049</v>
      </c>
    </row>
    <row r="29" spans="1:15" x14ac:dyDescent="0.25">
      <c r="A29" s="9" t="s">
        <v>36</v>
      </c>
      <c r="B29" s="88" t="s">
        <v>164</v>
      </c>
      <c r="C29" s="80">
        <v>0</v>
      </c>
      <c r="D29" s="315">
        <v>2</v>
      </c>
      <c r="E29" s="315">
        <v>0</v>
      </c>
      <c r="F29" s="315">
        <v>1</v>
      </c>
      <c r="G29" s="315">
        <v>1</v>
      </c>
      <c r="H29" s="315">
        <v>1</v>
      </c>
      <c r="I29" s="44">
        <v>1</v>
      </c>
      <c r="J29" s="451">
        <v>0</v>
      </c>
      <c r="K29" s="44">
        <v>0</v>
      </c>
      <c r="L29" s="394"/>
      <c r="M29" s="394"/>
      <c r="N29" s="395"/>
      <c r="O29" s="88">
        <f>SUM(C29:N29)</f>
        <v>6</v>
      </c>
    </row>
    <row r="30" spans="1:15" x14ac:dyDescent="0.25">
      <c r="A30" s="9" t="s">
        <v>37</v>
      </c>
      <c r="B30" s="178" t="s">
        <v>70</v>
      </c>
      <c r="C30" s="209">
        <f>C29/C22</f>
        <v>0</v>
      </c>
      <c r="D30" s="431">
        <f t="shared" ref="D30:N30" si="11">D29/D22</f>
        <v>0.1111111111111111</v>
      </c>
      <c r="E30" s="431">
        <f t="shared" si="11"/>
        <v>0</v>
      </c>
      <c r="F30" s="431">
        <f t="shared" si="11"/>
        <v>0.125</v>
      </c>
      <c r="G30" s="431">
        <f t="shared" si="11"/>
        <v>0.1</v>
      </c>
      <c r="H30" s="431">
        <f t="shared" si="11"/>
        <v>6.25E-2</v>
      </c>
      <c r="I30" s="209">
        <f t="shared" si="11"/>
        <v>0.1111111111111111</v>
      </c>
      <c r="J30" s="209">
        <f t="shared" si="11"/>
        <v>0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6.3157894736842107E-2</v>
      </c>
    </row>
    <row r="31" spans="1:15" x14ac:dyDescent="0.25">
      <c r="A31" s="9" t="s">
        <v>38</v>
      </c>
      <c r="B31" s="88" t="s">
        <v>133</v>
      </c>
      <c r="C31" s="80">
        <v>0</v>
      </c>
      <c r="D31" s="315">
        <v>3</v>
      </c>
      <c r="E31" s="315">
        <v>1</v>
      </c>
      <c r="F31" s="315">
        <v>1</v>
      </c>
      <c r="G31" s="315">
        <v>0</v>
      </c>
      <c r="H31" s="315">
        <v>3</v>
      </c>
      <c r="I31" s="44">
        <v>0</v>
      </c>
      <c r="J31" s="44">
        <v>0</v>
      </c>
      <c r="K31" s="44">
        <v>0</v>
      </c>
      <c r="L31" s="394"/>
      <c r="M31" s="394"/>
      <c r="N31" s="395"/>
      <c r="O31" s="88">
        <f>SUM(C31:N31)</f>
        <v>8</v>
      </c>
    </row>
    <row r="32" spans="1:15" x14ac:dyDescent="0.25">
      <c r="A32" s="9" t="s">
        <v>47</v>
      </c>
      <c r="B32" s="178" t="s">
        <v>70</v>
      </c>
      <c r="C32" s="209">
        <f>C31/C22</f>
        <v>0</v>
      </c>
      <c r="D32" s="431">
        <f t="shared" ref="D32:N32" si="12">D31/D22</f>
        <v>0.16666666666666666</v>
      </c>
      <c r="E32" s="431">
        <f t="shared" si="12"/>
        <v>0.1111111111111111</v>
      </c>
      <c r="F32" s="431">
        <f t="shared" si="12"/>
        <v>0.125</v>
      </c>
      <c r="G32" s="431">
        <f t="shared" si="12"/>
        <v>0</v>
      </c>
      <c r="H32" s="431">
        <f t="shared" si="12"/>
        <v>0.1875</v>
      </c>
      <c r="I32" s="209">
        <f t="shared" si="12"/>
        <v>0</v>
      </c>
      <c r="J32" s="209">
        <f t="shared" si="12"/>
        <v>0</v>
      </c>
      <c r="K32" s="209">
        <f t="shared" si="12"/>
        <v>0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8.4210526315789472E-2</v>
      </c>
    </row>
    <row r="33" spans="1:15" ht="24.75" x14ac:dyDescent="0.25">
      <c r="A33" s="9" t="s">
        <v>48</v>
      </c>
      <c r="B33" s="212" t="s">
        <v>68</v>
      </c>
      <c r="C33" s="80">
        <v>1</v>
      </c>
      <c r="D33" s="315">
        <v>3</v>
      </c>
      <c r="E33" s="315">
        <v>1</v>
      </c>
      <c r="F33" s="315">
        <v>0</v>
      </c>
      <c r="G33" s="315">
        <v>1</v>
      </c>
      <c r="H33" s="315">
        <v>2</v>
      </c>
      <c r="I33" s="44">
        <v>0</v>
      </c>
      <c r="J33" s="44">
        <v>0</v>
      </c>
      <c r="K33" s="44">
        <v>3</v>
      </c>
      <c r="L33" s="394"/>
      <c r="M33" s="394"/>
      <c r="N33" s="395"/>
      <c r="O33" s="88">
        <f>SUM(C33:N33)</f>
        <v>11</v>
      </c>
    </row>
    <row r="34" spans="1:15" x14ac:dyDescent="0.25">
      <c r="A34" s="9" t="s">
        <v>49</v>
      </c>
      <c r="B34" s="178" t="s">
        <v>70</v>
      </c>
      <c r="C34" s="209">
        <f>C33/C22</f>
        <v>9.0909090909090912E-2</v>
      </c>
      <c r="D34" s="431">
        <f t="shared" ref="D34:N34" si="13">D33/D22</f>
        <v>0.16666666666666666</v>
      </c>
      <c r="E34" s="431">
        <f t="shared" si="13"/>
        <v>0.1111111111111111</v>
      </c>
      <c r="F34" s="431">
        <f t="shared" si="13"/>
        <v>0</v>
      </c>
      <c r="G34" s="431">
        <f t="shared" si="13"/>
        <v>0.1</v>
      </c>
      <c r="H34" s="431">
        <f t="shared" si="13"/>
        <v>0.125</v>
      </c>
      <c r="I34" s="209">
        <f t="shared" si="13"/>
        <v>0</v>
      </c>
      <c r="J34" s="209">
        <f t="shared" si="13"/>
        <v>0</v>
      </c>
      <c r="K34" s="209">
        <f t="shared" si="13"/>
        <v>0.375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0.11578947368421053</v>
      </c>
    </row>
    <row r="35" spans="1:15" x14ac:dyDescent="0.25">
      <c r="A35" s="9" t="s">
        <v>50</v>
      </c>
      <c r="B35" s="88" t="s">
        <v>292</v>
      </c>
      <c r="C35" s="80">
        <v>1</v>
      </c>
      <c r="D35" s="315">
        <v>4</v>
      </c>
      <c r="E35" s="315">
        <v>0</v>
      </c>
      <c r="F35" s="315">
        <v>1</v>
      </c>
      <c r="G35" s="315">
        <v>3</v>
      </c>
      <c r="H35" s="315">
        <v>4</v>
      </c>
      <c r="I35" s="44">
        <v>1</v>
      </c>
      <c r="J35" s="44">
        <v>2</v>
      </c>
      <c r="K35" s="44">
        <v>1</v>
      </c>
      <c r="L35" s="394"/>
      <c r="M35" s="394"/>
      <c r="N35" s="395"/>
      <c r="O35" s="88">
        <f>SUM(C35:N35)</f>
        <v>17</v>
      </c>
    </row>
    <row r="36" spans="1:15" x14ac:dyDescent="0.25">
      <c r="A36" s="9" t="s">
        <v>51</v>
      </c>
      <c r="B36" s="213" t="s">
        <v>70</v>
      </c>
      <c r="C36" s="209">
        <f>C35/C22</f>
        <v>9.0909090909090912E-2</v>
      </c>
      <c r="D36" s="431">
        <f t="shared" ref="D36:N36" si="14">D35/D22</f>
        <v>0.22222222222222221</v>
      </c>
      <c r="E36" s="431">
        <f t="shared" si="14"/>
        <v>0</v>
      </c>
      <c r="F36" s="431">
        <f t="shared" si="14"/>
        <v>0.125</v>
      </c>
      <c r="G36" s="431">
        <f t="shared" si="14"/>
        <v>0.3</v>
      </c>
      <c r="H36" s="431">
        <f t="shared" si="14"/>
        <v>0.25</v>
      </c>
      <c r="I36" s="209">
        <f t="shared" si="14"/>
        <v>0.1111111111111111</v>
      </c>
      <c r="J36" s="209">
        <f t="shared" si="14"/>
        <v>0.33333333333333331</v>
      </c>
      <c r="K36" s="209">
        <f t="shared" si="14"/>
        <v>0.125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0.17894736842105263</v>
      </c>
    </row>
    <row r="37" spans="1:15" x14ac:dyDescent="0.25">
      <c r="A37" s="9" t="s">
        <v>52</v>
      </c>
      <c r="B37" s="88" t="s">
        <v>293</v>
      </c>
      <c r="C37" s="43">
        <v>1</v>
      </c>
      <c r="D37" s="315">
        <v>4</v>
      </c>
      <c r="E37" s="315">
        <v>1</v>
      </c>
      <c r="F37" s="315">
        <v>1</v>
      </c>
      <c r="G37" s="315">
        <v>0</v>
      </c>
      <c r="H37" s="315">
        <v>4</v>
      </c>
      <c r="I37" s="44">
        <v>0</v>
      </c>
      <c r="J37" s="44">
        <v>0</v>
      </c>
      <c r="K37" s="44">
        <v>1</v>
      </c>
      <c r="L37" s="394"/>
      <c r="M37" s="394"/>
      <c r="N37" s="395"/>
      <c r="O37" s="88">
        <f>SUM(C37:N37)</f>
        <v>12</v>
      </c>
    </row>
    <row r="38" spans="1:15" x14ac:dyDescent="0.25">
      <c r="A38" s="9" t="s">
        <v>53</v>
      </c>
      <c r="B38" s="213" t="s">
        <v>70</v>
      </c>
      <c r="C38" s="235">
        <f>C37/C22</f>
        <v>9.0909090909090912E-2</v>
      </c>
      <c r="D38" s="425">
        <f t="shared" ref="D38:N38" si="15">D37/D22</f>
        <v>0.22222222222222221</v>
      </c>
      <c r="E38" s="431">
        <f t="shared" si="15"/>
        <v>0.1111111111111111</v>
      </c>
      <c r="F38" s="431">
        <f t="shared" si="15"/>
        <v>0.125</v>
      </c>
      <c r="G38" s="431">
        <f t="shared" si="15"/>
        <v>0</v>
      </c>
      <c r="H38" s="431">
        <f t="shared" si="15"/>
        <v>0.25</v>
      </c>
      <c r="I38" s="209">
        <f t="shared" si="15"/>
        <v>0</v>
      </c>
      <c r="J38" s="209">
        <f t="shared" si="15"/>
        <v>0</v>
      </c>
      <c r="K38" s="209">
        <f t="shared" si="15"/>
        <v>0.125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0.12631578947368421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0</v>
      </c>
      <c r="E39" s="444">
        <v>1</v>
      </c>
      <c r="F39" s="444">
        <v>1</v>
      </c>
      <c r="G39" s="444">
        <v>0</v>
      </c>
      <c r="H39" s="444">
        <v>0</v>
      </c>
      <c r="I39" s="228">
        <v>0</v>
      </c>
      <c r="J39" s="228">
        <v>0</v>
      </c>
      <c r="K39" s="228">
        <v>0</v>
      </c>
      <c r="L39" s="422"/>
      <c r="M39" s="422"/>
      <c r="N39" s="423"/>
      <c r="O39" s="234">
        <f>SUM(C39:N39)</f>
        <v>2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0</v>
      </c>
      <c r="E40" s="431">
        <f t="shared" si="16"/>
        <v>0.1111111111111111</v>
      </c>
      <c r="F40" s="431">
        <f t="shared" si="16"/>
        <v>0.125</v>
      </c>
      <c r="G40" s="431">
        <f t="shared" si="16"/>
        <v>0</v>
      </c>
      <c r="H40" s="431">
        <f t="shared" si="16"/>
        <v>0</v>
      </c>
      <c r="I40" s="209">
        <f t="shared" si="16"/>
        <v>0</v>
      </c>
      <c r="J40" s="209">
        <f t="shared" si="16"/>
        <v>0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2.1052631578947368E-2</v>
      </c>
    </row>
    <row r="41" spans="1:15" ht="26.25" thickTop="1" thickBot="1" x14ac:dyDescent="0.3">
      <c r="A41" s="9" t="s">
        <v>56</v>
      </c>
      <c r="B41" s="31" t="s">
        <v>72</v>
      </c>
      <c r="C41" s="15">
        <v>11</v>
      </c>
      <c r="D41" s="428">
        <v>15</v>
      </c>
      <c r="E41" s="428">
        <v>5</v>
      </c>
      <c r="F41" s="428">
        <v>12</v>
      </c>
      <c r="G41" s="428">
        <v>12</v>
      </c>
      <c r="H41" s="428">
        <v>15</v>
      </c>
      <c r="I41" s="15">
        <v>8</v>
      </c>
      <c r="J41" s="15">
        <v>4</v>
      </c>
      <c r="K41" s="15">
        <v>11</v>
      </c>
      <c r="L41" s="399"/>
      <c r="M41" s="399"/>
      <c r="N41" s="400"/>
      <c r="O41" s="273">
        <f>SUM(C41:N41)</f>
        <v>93</v>
      </c>
    </row>
    <row r="42" spans="1:15" ht="15.75" thickTop="1" x14ac:dyDescent="0.25">
      <c r="A42" s="9" t="s">
        <v>57</v>
      </c>
      <c r="B42" s="215" t="s">
        <v>165</v>
      </c>
      <c r="C42" s="216">
        <v>7</v>
      </c>
      <c r="D42" s="429">
        <v>8</v>
      </c>
      <c r="E42" s="429">
        <v>4</v>
      </c>
      <c r="F42" s="429">
        <v>5</v>
      </c>
      <c r="G42" s="429">
        <v>2</v>
      </c>
      <c r="H42" s="429">
        <v>10</v>
      </c>
      <c r="I42" s="217">
        <v>3</v>
      </c>
      <c r="J42" s="217">
        <v>2</v>
      </c>
      <c r="K42" s="217">
        <v>5</v>
      </c>
      <c r="L42" s="402"/>
      <c r="M42" s="401"/>
      <c r="N42" s="403"/>
      <c r="O42" s="215">
        <f>SUM(C42:N42)</f>
        <v>46</v>
      </c>
    </row>
    <row r="43" spans="1:15" x14ac:dyDescent="0.25">
      <c r="A43" s="9" t="s">
        <v>58</v>
      </c>
      <c r="B43" s="178" t="s">
        <v>70</v>
      </c>
      <c r="C43" s="209">
        <f>C42/C22</f>
        <v>0.63636363636363635</v>
      </c>
      <c r="D43" s="431">
        <f t="shared" ref="D43:N43" si="17">D42/D22</f>
        <v>0.44444444444444442</v>
      </c>
      <c r="E43" s="431">
        <f t="shared" si="17"/>
        <v>0.44444444444444442</v>
      </c>
      <c r="F43" s="431">
        <f t="shared" si="17"/>
        <v>0.625</v>
      </c>
      <c r="G43" s="431">
        <f t="shared" si="17"/>
        <v>0.2</v>
      </c>
      <c r="H43" s="431">
        <f t="shared" si="17"/>
        <v>0.625</v>
      </c>
      <c r="I43" s="209">
        <f t="shared" si="17"/>
        <v>0.33333333333333331</v>
      </c>
      <c r="J43" s="209">
        <f t="shared" si="17"/>
        <v>0.33333333333333331</v>
      </c>
      <c r="K43" s="209">
        <f t="shared" si="17"/>
        <v>0.625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0.48421052631578948</v>
      </c>
    </row>
    <row r="44" spans="1:15" x14ac:dyDescent="0.25">
      <c r="A44" s="9" t="s">
        <v>59</v>
      </c>
      <c r="B44" s="88" t="s">
        <v>166</v>
      </c>
      <c r="C44" s="80">
        <v>4</v>
      </c>
      <c r="D44" s="315">
        <v>4</v>
      </c>
      <c r="E44" s="315">
        <v>0</v>
      </c>
      <c r="F44" s="315">
        <v>4</v>
      </c>
      <c r="G44" s="315">
        <v>4</v>
      </c>
      <c r="H44" s="315">
        <v>1</v>
      </c>
      <c r="I44" s="44">
        <v>2</v>
      </c>
      <c r="J44" s="44">
        <v>1</v>
      </c>
      <c r="K44" s="44">
        <v>4</v>
      </c>
      <c r="L44" s="394"/>
      <c r="M44" s="394"/>
      <c r="N44" s="395"/>
      <c r="O44" s="88">
        <f>SUM(C44:N44)</f>
        <v>24</v>
      </c>
    </row>
    <row r="45" spans="1:15" x14ac:dyDescent="0.25">
      <c r="A45" s="9" t="s">
        <v>60</v>
      </c>
      <c r="B45" s="178" t="s">
        <v>70</v>
      </c>
      <c r="C45" s="209">
        <f>C44/C22</f>
        <v>0.36363636363636365</v>
      </c>
      <c r="D45" s="431">
        <f t="shared" ref="D45:N45" si="18">D44/D22</f>
        <v>0.22222222222222221</v>
      </c>
      <c r="E45" s="431">
        <f t="shared" si="18"/>
        <v>0</v>
      </c>
      <c r="F45" s="431">
        <f t="shared" si="18"/>
        <v>0.5</v>
      </c>
      <c r="G45" s="431">
        <f t="shared" si="18"/>
        <v>0.4</v>
      </c>
      <c r="H45" s="431">
        <f t="shared" si="18"/>
        <v>6.25E-2</v>
      </c>
      <c r="I45" s="209">
        <f t="shared" si="18"/>
        <v>0.22222222222222221</v>
      </c>
      <c r="J45" s="209">
        <f t="shared" si="18"/>
        <v>0.16666666666666666</v>
      </c>
      <c r="K45" s="209">
        <f t="shared" si="18"/>
        <v>0.5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0.25263157894736843</v>
      </c>
    </row>
    <row r="46" spans="1:15" x14ac:dyDescent="0.25">
      <c r="A46" s="9" t="s">
        <v>61</v>
      </c>
      <c r="B46" s="88" t="s">
        <v>167</v>
      </c>
      <c r="C46" s="80">
        <v>0</v>
      </c>
      <c r="D46" s="315">
        <v>3</v>
      </c>
      <c r="E46" s="315">
        <v>0</v>
      </c>
      <c r="F46" s="315">
        <v>2</v>
      </c>
      <c r="G46" s="315">
        <v>4</v>
      </c>
      <c r="H46" s="315">
        <v>4</v>
      </c>
      <c r="I46" s="44">
        <v>1</v>
      </c>
      <c r="J46" s="44">
        <v>0</v>
      </c>
      <c r="K46" s="44">
        <v>0</v>
      </c>
      <c r="L46" s="394"/>
      <c r="M46" s="394"/>
      <c r="N46" s="395"/>
      <c r="O46" s="88">
        <f>SUM(C46:N46)</f>
        <v>14</v>
      </c>
    </row>
    <row r="47" spans="1:15" x14ac:dyDescent="0.25">
      <c r="A47" s="9" t="s">
        <v>62</v>
      </c>
      <c r="B47" s="178" t="s">
        <v>70</v>
      </c>
      <c r="C47" s="209">
        <f>C46/C22</f>
        <v>0</v>
      </c>
      <c r="D47" s="431">
        <f t="shared" ref="D47:N47" si="19">D46/D22</f>
        <v>0.16666666666666666</v>
      </c>
      <c r="E47" s="431">
        <f>E46/E22</f>
        <v>0</v>
      </c>
      <c r="F47" s="431">
        <f t="shared" si="19"/>
        <v>0.25</v>
      </c>
      <c r="G47" s="431">
        <f t="shared" si="19"/>
        <v>0.4</v>
      </c>
      <c r="H47" s="431">
        <f t="shared" si="19"/>
        <v>0.25</v>
      </c>
      <c r="I47" s="209">
        <f t="shared" si="19"/>
        <v>0.1111111111111111</v>
      </c>
      <c r="J47" s="209">
        <f t="shared" si="19"/>
        <v>0</v>
      </c>
      <c r="K47" s="209">
        <f t="shared" si="19"/>
        <v>0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0.14736842105263157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315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0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431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0</v>
      </c>
    </row>
    <row r="50" spans="1:15" x14ac:dyDescent="0.25">
      <c r="A50" s="9" t="s">
        <v>65</v>
      </c>
      <c r="B50" s="212" t="s">
        <v>169</v>
      </c>
      <c r="C50" s="43">
        <v>3</v>
      </c>
      <c r="D50" s="315">
        <v>0</v>
      </c>
      <c r="E50" s="315">
        <v>1</v>
      </c>
      <c r="F50" s="315">
        <v>2</v>
      </c>
      <c r="G50" s="315">
        <v>2</v>
      </c>
      <c r="H50" s="315">
        <v>2</v>
      </c>
      <c r="I50" s="44">
        <v>1</v>
      </c>
      <c r="J50" s="44">
        <v>1</v>
      </c>
      <c r="K50" s="44">
        <v>1</v>
      </c>
      <c r="L50" s="394"/>
      <c r="M50" s="394"/>
      <c r="N50" s="395"/>
      <c r="O50" s="88">
        <f>SUM(C50:N50)</f>
        <v>13</v>
      </c>
    </row>
    <row r="51" spans="1:15" x14ac:dyDescent="0.25">
      <c r="A51" s="9" t="s">
        <v>66</v>
      </c>
      <c r="B51" s="178" t="s">
        <v>70</v>
      </c>
      <c r="C51" s="209">
        <f>C50/C22</f>
        <v>0.27272727272727271</v>
      </c>
      <c r="D51" s="431">
        <f t="shared" ref="D51:N51" si="21">D50/D22</f>
        <v>0</v>
      </c>
      <c r="E51" s="431">
        <f t="shared" si="21"/>
        <v>0.1111111111111111</v>
      </c>
      <c r="F51" s="431">
        <f t="shared" si="21"/>
        <v>0.25</v>
      </c>
      <c r="G51" s="431">
        <f t="shared" si="21"/>
        <v>0.2</v>
      </c>
      <c r="H51" s="431">
        <f t="shared" si="21"/>
        <v>0.125</v>
      </c>
      <c r="I51" s="209">
        <f t="shared" si="21"/>
        <v>0.1111111111111111</v>
      </c>
      <c r="J51" s="209">
        <f t="shared" si="21"/>
        <v>0.16666666666666666</v>
      </c>
      <c r="K51" s="209">
        <f t="shared" si="21"/>
        <v>0.125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0.1368421052631579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431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1</v>
      </c>
      <c r="D54" s="315">
        <v>1</v>
      </c>
      <c r="E54" s="315">
        <v>0</v>
      </c>
      <c r="F54" s="315">
        <v>0</v>
      </c>
      <c r="G54" s="315">
        <v>2</v>
      </c>
      <c r="H54" s="315">
        <v>0</v>
      </c>
      <c r="I54" s="44">
        <v>1</v>
      </c>
      <c r="J54" s="44">
        <v>0</v>
      </c>
      <c r="K54" s="44">
        <v>1</v>
      </c>
      <c r="L54" s="394"/>
      <c r="M54" s="394"/>
      <c r="N54" s="395"/>
      <c r="O54" s="88">
        <f>SUM(C54:N54)</f>
        <v>6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9.0909090909090912E-2</v>
      </c>
      <c r="D55" s="432">
        <f t="shared" ref="D55:N55" si="23">D54/D22</f>
        <v>5.5555555555555552E-2</v>
      </c>
      <c r="E55" s="432">
        <f t="shared" si="23"/>
        <v>0</v>
      </c>
      <c r="F55" s="432">
        <f t="shared" si="23"/>
        <v>0</v>
      </c>
      <c r="G55" s="432">
        <f t="shared" si="23"/>
        <v>0.2</v>
      </c>
      <c r="H55" s="432">
        <f t="shared" si="23"/>
        <v>0</v>
      </c>
      <c r="I55" s="219">
        <f t="shared" si="23"/>
        <v>0.1111111111111111</v>
      </c>
      <c r="J55" s="219">
        <f t="shared" si="23"/>
        <v>0</v>
      </c>
      <c r="K55" s="219">
        <f t="shared" si="23"/>
        <v>0.125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6.3157894736842107E-2</v>
      </c>
    </row>
    <row r="56" spans="1:15" ht="20.100000000000001" customHeight="1" thickBot="1" x14ac:dyDescent="0.3">
      <c r="A56" s="21" t="s">
        <v>342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7</v>
      </c>
      <c r="D58" s="318">
        <v>9</v>
      </c>
      <c r="E58" s="318">
        <v>16</v>
      </c>
      <c r="F58" s="318">
        <v>9</v>
      </c>
      <c r="G58" s="318">
        <v>4</v>
      </c>
      <c r="H58" s="318">
        <v>10</v>
      </c>
      <c r="I58" s="16">
        <v>16</v>
      </c>
      <c r="J58" s="16">
        <v>11</v>
      </c>
      <c r="K58" s="16">
        <v>14</v>
      </c>
      <c r="L58" s="318"/>
      <c r="M58" s="318"/>
      <c r="N58" s="318"/>
      <c r="O58" s="26">
        <f>SUM(C58:N58)</f>
        <v>96</v>
      </c>
    </row>
    <row r="59" spans="1:15" x14ac:dyDescent="0.25">
      <c r="A59" s="29" t="s">
        <v>76</v>
      </c>
      <c r="B59" s="222" t="s">
        <v>301</v>
      </c>
      <c r="C59" s="211">
        <v>5</v>
      </c>
      <c r="D59" s="314">
        <v>5</v>
      </c>
      <c r="E59" s="314">
        <v>9</v>
      </c>
      <c r="F59" s="314">
        <v>4</v>
      </c>
      <c r="G59" s="314">
        <v>4</v>
      </c>
      <c r="H59" s="314">
        <v>5</v>
      </c>
      <c r="I59" s="200">
        <v>10</v>
      </c>
      <c r="J59" s="200">
        <v>5</v>
      </c>
      <c r="K59" s="200">
        <v>8</v>
      </c>
      <c r="L59" s="393"/>
      <c r="M59" s="393"/>
      <c r="N59" s="404"/>
      <c r="O59" s="27">
        <f>SUM(C59:N59)</f>
        <v>55</v>
      </c>
    </row>
    <row r="60" spans="1:15" x14ac:dyDescent="0.25">
      <c r="A60" s="29" t="s">
        <v>77</v>
      </c>
      <c r="B60" s="221" t="s">
        <v>81</v>
      </c>
      <c r="C60" s="209">
        <f>C59/C58</f>
        <v>0.7142857142857143</v>
      </c>
      <c r="D60" s="431">
        <f t="shared" ref="D60:N60" si="24">D59/D58</f>
        <v>0.55555555555555558</v>
      </c>
      <c r="E60" s="431">
        <f t="shared" si="24"/>
        <v>0.5625</v>
      </c>
      <c r="F60" s="431">
        <f t="shared" si="24"/>
        <v>0.44444444444444442</v>
      </c>
      <c r="G60" s="431">
        <f t="shared" si="24"/>
        <v>1</v>
      </c>
      <c r="H60" s="431">
        <f t="shared" si="24"/>
        <v>0.5</v>
      </c>
      <c r="I60" s="209">
        <f t="shared" si="24"/>
        <v>0.625</v>
      </c>
      <c r="J60" s="209">
        <f t="shared" si="24"/>
        <v>0.45454545454545453</v>
      </c>
      <c r="K60" s="209">
        <f t="shared" si="24"/>
        <v>0.5714285714285714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0.57291666666666663</v>
      </c>
    </row>
    <row r="61" spans="1:15" x14ac:dyDescent="0.25">
      <c r="A61" s="29" t="s">
        <v>88</v>
      </c>
      <c r="B61" s="223" t="s">
        <v>79</v>
      </c>
      <c r="C61" s="43">
        <v>4</v>
      </c>
      <c r="D61" s="315">
        <v>7</v>
      </c>
      <c r="E61" s="315">
        <v>12</v>
      </c>
      <c r="F61" s="315">
        <v>6</v>
      </c>
      <c r="G61" s="315">
        <v>1</v>
      </c>
      <c r="H61" s="315">
        <v>7</v>
      </c>
      <c r="I61" s="44">
        <v>9</v>
      </c>
      <c r="J61" s="44">
        <v>5</v>
      </c>
      <c r="K61" s="44">
        <v>10</v>
      </c>
      <c r="L61" s="394"/>
      <c r="M61" s="394"/>
      <c r="N61" s="395"/>
      <c r="O61" s="224">
        <f>SUM(C61:N61)</f>
        <v>61</v>
      </c>
    </row>
    <row r="62" spans="1:15" x14ac:dyDescent="0.25">
      <c r="A62" s="29" t="s">
        <v>89</v>
      </c>
      <c r="B62" s="221" t="s">
        <v>81</v>
      </c>
      <c r="C62" s="209">
        <f>C61/C58</f>
        <v>0.5714285714285714</v>
      </c>
      <c r="D62" s="431">
        <f t="shared" ref="D62:N62" si="25">D61/D58</f>
        <v>0.77777777777777779</v>
      </c>
      <c r="E62" s="431">
        <f t="shared" si="25"/>
        <v>0.75</v>
      </c>
      <c r="F62" s="431">
        <f t="shared" si="25"/>
        <v>0.66666666666666663</v>
      </c>
      <c r="G62" s="431">
        <f t="shared" si="25"/>
        <v>0.25</v>
      </c>
      <c r="H62" s="431">
        <f t="shared" si="25"/>
        <v>0.7</v>
      </c>
      <c r="I62" s="209">
        <f t="shared" si="25"/>
        <v>0.5625</v>
      </c>
      <c r="J62" s="209">
        <f t="shared" si="25"/>
        <v>0.45454545454545453</v>
      </c>
      <c r="K62" s="209">
        <f t="shared" si="25"/>
        <v>0.7142857142857143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0.63541666666666663</v>
      </c>
    </row>
    <row r="63" spans="1:15" x14ac:dyDescent="0.25">
      <c r="A63" s="29" t="s">
        <v>90</v>
      </c>
      <c r="B63" s="223" t="s">
        <v>304</v>
      </c>
      <c r="C63" s="43">
        <v>2</v>
      </c>
      <c r="D63" s="315">
        <v>3</v>
      </c>
      <c r="E63" s="315">
        <v>7</v>
      </c>
      <c r="F63" s="315">
        <v>1</v>
      </c>
      <c r="G63" s="315">
        <v>1</v>
      </c>
      <c r="H63" s="315">
        <v>4</v>
      </c>
      <c r="I63" s="44">
        <v>6</v>
      </c>
      <c r="J63" s="44">
        <v>2</v>
      </c>
      <c r="K63" s="44">
        <v>5</v>
      </c>
      <c r="L63" s="394"/>
      <c r="M63" s="394"/>
      <c r="N63" s="395"/>
      <c r="O63" s="224">
        <f>SUM(C63:N63)</f>
        <v>31</v>
      </c>
    </row>
    <row r="64" spans="1:15" x14ac:dyDescent="0.25">
      <c r="A64" s="29" t="s">
        <v>91</v>
      </c>
      <c r="B64" s="207" t="s">
        <v>81</v>
      </c>
      <c r="C64" s="209">
        <f>C63/C58</f>
        <v>0.2857142857142857</v>
      </c>
      <c r="D64" s="431">
        <f t="shared" ref="D64:N64" si="26">D63/D58</f>
        <v>0.33333333333333331</v>
      </c>
      <c r="E64" s="431">
        <f t="shared" si="26"/>
        <v>0.4375</v>
      </c>
      <c r="F64" s="431">
        <f t="shared" si="26"/>
        <v>0.1111111111111111</v>
      </c>
      <c r="G64" s="431">
        <f t="shared" si="26"/>
        <v>0.25</v>
      </c>
      <c r="H64" s="431">
        <f t="shared" si="26"/>
        <v>0.4</v>
      </c>
      <c r="I64" s="209">
        <f t="shared" si="26"/>
        <v>0.375</v>
      </c>
      <c r="J64" s="209">
        <f t="shared" si="26"/>
        <v>0.18181818181818182</v>
      </c>
      <c r="K64" s="209">
        <f t="shared" si="26"/>
        <v>0.35714285714285715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0.32291666666666669</v>
      </c>
    </row>
    <row r="65" spans="1:15" x14ac:dyDescent="0.25">
      <c r="A65" s="29" t="s">
        <v>92</v>
      </c>
      <c r="B65" s="223" t="s">
        <v>305</v>
      </c>
      <c r="C65" s="43">
        <v>4</v>
      </c>
      <c r="D65" s="315">
        <v>5</v>
      </c>
      <c r="E65" s="315">
        <v>5</v>
      </c>
      <c r="F65" s="315">
        <v>5</v>
      </c>
      <c r="G65" s="315">
        <v>1</v>
      </c>
      <c r="H65" s="315">
        <v>3</v>
      </c>
      <c r="I65" s="44">
        <v>5</v>
      </c>
      <c r="J65" s="44">
        <v>3</v>
      </c>
      <c r="K65" s="44">
        <v>6</v>
      </c>
      <c r="L65" s="394"/>
      <c r="M65" s="394"/>
      <c r="N65" s="395"/>
      <c r="O65" s="224">
        <f>SUM(C65:N65)</f>
        <v>37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0.5714285714285714</v>
      </c>
      <c r="D66" s="442">
        <f>D65/D58</f>
        <v>0.55555555555555558</v>
      </c>
      <c r="E66" s="442">
        <f t="shared" ref="E66:N66" si="27">E65/E58</f>
        <v>0.3125</v>
      </c>
      <c r="F66" s="442">
        <f t="shared" si="27"/>
        <v>0.55555555555555558</v>
      </c>
      <c r="G66" s="442">
        <f t="shared" si="27"/>
        <v>0.25</v>
      </c>
      <c r="H66" s="442">
        <f t="shared" si="27"/>
        <v>0.3</v>
      </c>
      <c r="I66" s="214">
        <f t="shared" si="27"/>
        <v>0.3125</v>
      </c>
      <c r="J66" s="214">
        <f t="shared" si="27"/>
        <v>0.27272727272727271</v>
      </c>
      <c r="K66" s="214">
        <f t="shared" si="27"/>
        <v>0.42857142857142855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0.38541666666666669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2</v>
      </c>
      <c r="E67" s="429">
        <f t="shared" si="28"/>
        <v>7</v>
      </c>
      <c r="F67" s="429">
        <f t="shared" si="28"/>
        <v>1</v>
      </c>
      <c r="G67" s="429">
        <f t="shared" si="28"/>
        <v>0</v>
      </c>
      <c r="H67" s="429">
        <f t="shared" si="28"/>
        <v>4</v>
      </c>
      <c r="I67" s="217">
        <f t="shared" si="28"/>
        <v>4</v>
      </c>
      <c r="J67" s="217">
        <v>2</v>
      </c>
      <c r="K67" s="217">
        <v>4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24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0.22222222222222221</v>
      </c>
      <c r="E68" s="443">
        <f t="shared" si="29"/>
        <v>0.4375</v>
      </c>
      <c r="F68" s="443">
        <f t="shared" si="29"/>
        <v>0.1111111111111111</v>
      </c>
      <c r="G68" s="443">
        <f t="shared" si="29"/>
        <v>0</v>
      </c>
      <c r="H68" s="443">
        <f t="shared" si="29"/>
        <v>0.4</v>
      </c>
      <c r="I68" s="269">
        <f t="shared" si="29"/>
        <v>0.25</v>
      </c>
      <c r="J68" s="269">
        <f t="shared" si="29"/>
        <v>0.18181818181818182</v>
      </c>
      <c r="K68" s="269">
        <f t="shared" si="29"/>
        <v>0.2857142857142857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0.25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2</v>
      </c>
      <c r="E69" s="444">
        <v>3</v>
      </c>
      <c r="F69" s="444">
        <v>1</v>
      </c>
      <c r="G69" s="444">
        <v>0</v>
      </c>
      <c r="H69" s="444">
        <v>3</v>
      </c>
      <c r="I69" s="228">
        <v>3</v>
      </c>
      <c r="J69" s="228">
        <v>1</v>
      </c>
      <c r="K69" s="228">
        <v>4</v>
      </c>
      <c r="L69" s="422"/>
      <c r="M69" s="422"/>
      <c r="N69" s="423"/>
      <c r="O69" s="28">
        <f>SUM(C69:N69)</f>
        <v>17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0.22222222222222221</v>
      </c>
      <c r="E70" s="431">
        <f t="shared" si="30"/>
        <v>0.1875</v>
      </c>
      <c r="F70" s="431">
        <f t="shared" si="30"/>
        <v>0.1111111111111111</v>
      </c>
      <c r="G70" s="431">
        <f t="shared" si="30"/>
        <v>0</v>
      </c>
      <c r="H70" s="431">
        <f t="shared" si="30"/>
        <v>0.3</v>
      </c>
      <c r="I70" s="209">
        <f t="shared" si="30"/>
        <v>0.1875</v>
      </c>
      <c r="J70" s="209">
        <f t="shared" si="30"/>
        <v>9.0909090909090912E-2</v>
      </c>
      <c r="K70" s="209">
        <f t="shared" si="30"/>
        <v>0.2857142857142857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0.17708333333333334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4</v>
      </c>
      <c r="F71" s="444">
        <v>0</v>
      </c>
      <c r="G71" s="444">
        <v>0</v>
      </c>
      <c r="H71" s="444">
        <v>0</v>
      </c>
      <c r="I71" s="228">
        <v>0</v>
      </c>
      <c r="J71" s="228">
        <v>0</v>
      </c>
      <c r="K71" s="228">
        <v>0</v>
      </c>
      <c r="L71" s="422"/>
      <c r="M71" s="422"/>
      <c r="N71" s="423"/>
      <c r="O71" s="28">
        <f>SUM(C71:N71)</f>
        <v>4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0.25</v>
      </c>
      <c r="F72" s="431">
        <f t="shared" si="31"/>
        <v>0</v>
      </c>
      <c r="G72" s="431">
        <f t="shared" si="31"/>
        <v>0</v>
      </c>
      <c r="H72" s="431">
        <f t="shared" si="31"/>
        <v>0</v>
      </c>
      <c r="I72" s="209">
        <f t="shared" si="31"/>
        <v>0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4.1666666666666664E-2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44">
        <v>1</v>
      </c>
      <c r="J73" s="44">
        <v>0</v>
      </c>
      <c r="K73" s="44">
        <v>0</v>
      </c>
      <c r="L73" s="394"/>
      <c r="M73" s="394"/>
      <c r="N73" s="395"/>
      <c r="O73" s="224">
        <f>SUM(C73:N73)</f>
        <v>2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431">
        <f t="shared" si="32"/>
        <v>0</v>
      </c>
      <c r="G74" s="431">
        <f t="shared" si="32"/>
        <v>0</v>
      </c>
      <c r="H74" s="431">
        <f t="shared" si="32"/>
        <v>0.1</v>
      </c>
      <c r="I74" s="209">
        <f t="shared" si="32"/>
        <v>6.25E-2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2.0833333333333332E-2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44">
        <v>0</v>
      </c>
      <c r="J75" s="44">
        <v>1</v>
      </c>
      <c r="K75" s="44">
        <v>0</v>
      </c>
      <c r="L75" s="394"/>
      <c r="M75" s="394"/>
      <c r="N75" s="395"/>
      <c r="O75" s="224">
        <f>SUM(C75:N75)</f>
        <v>1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0</v>
      </c>
      <c r="F76" s="431">
        <f t="shared" si="33"/>
        <v>0</v>
      </c>
      <c r="G76" s="431">
        <f t="shared" si="33"/>
        <v>0</v>
      </c>
      <c r="H76" s="431">
        <f t="shared" si="33"/>
        <v>0</v>
      </c>
      <c r="I76" s="209">
        <f t="shared" si="33"/>
        <v>0</v>
      </c>
      <c r="J76" s="209">
        <f t="shared" si="33"/>
        <v>9.0909090909090912E-2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1.0416666666666666E-2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431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0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431">
        <f t="shared" si="35"/>
        <v>0</v>
      </c>
      <c r="G80" s="431">
        <f t="shared" si="35"/>
        <v>0</v>
      </c>
      <c r="H80" s="431">
        <f t="shared" si="35"/>
        <v>0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0</v>
      </c>
    </row>
    <row r="81" spans="1:15" x14ac:dyDescent="0.25">
      <c r="A81" s="29" t="s">
        <v>159</v>
      </c>
      <c r="B81" s="223" t="s">
        <v>82</v>
      </c>
      <c r="C81" s="43">
        <v>1</v>
      </c>
      <c r="D81" s="315">
        <v>1</v>
      </c>
      <c r="E81" s="315">
        <v>2</v>
      </c>
      <c r="F81" s="315">
        <v>1</v>
      </c>
      <c r="G81" s="315">
        <v>1</v>
      </c>
      <c r="H81" s="315">
        <v>0</v>
      </c>
      <c r="I81" s="44">
        <v>5</v>
      </c>
      <c r="J81" s="44">
        <v>2</v>
      </c>
      <c r="K81" s="44">
        <v>2</v>
      </c>
      <c r="L81" s="394"/>
      <c r="M81" s="394"/>
      <c r="N81" s="395"/>
      <c r="O81" s="224">
        <f>SUM(C81:N81)</f>
        <v>15</v>
      </c>
    </row>
    <row r="82" spans="1:15" x14ac:dyDescent="0.25">
      <c r="A82" s="29" t="s">
        <v>160</v>
      </c>
      <c r="B82" s="207" t="s">
        <v>81</v>
      </c>
      <c r="C82" s="209">
        <f>C81/C58</f>
        <v>0.14285714285714285</v>
      </c>
      <c r="D82" s="431">
        <f t="shared" ref="D82:N82" si="36">D81/D58</f>
        <v>0.1111111111111111</v>
      </c>
      <c r="E82" s="431">
        <f t="shared" si="36"/>
        <v>0.125</v>
      </c>
      <c r="F82" s="431">
        <f t="shared" si="36"/>
        <v>0.1111111111111111</v>
      </c>
      <c r="G82" s="431">
        <f t="shared" si="36"/>
        <v>0.25</v>
      </c>
      <c r="H82" s="431">
        <f t="shared" si="36"/>
        <v>0</v>
      </c>
      <c r="I82" s="209">
        <f t="shared" si="36"/>
        <v>0.3125</v>
      </c>
      <c r="J82" s="209">
        <f t="shared" si="36"/>
        <v>0.18181818181818182</v>
      </c>
      <c r="K82" s="209">
        <f t="shared" si="36"/>
        <v>0.14285714285714285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0.15625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431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0</v>
      </c>
      <c r="F85" s="315">
        <v>1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394"/>
      <c r="M85" s="394"/>
      <c r="N85" s="395"/>
      <c r="O85" s="224">
        <f>SUM(C85:N85)</f>
        <v>1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0</v>
      </c>
      <c r="F86" s="431">
        <f t="shared" si="38"/>
        <v>0.1111111111111111</v>
      </c>
      <c r="G86" s="431">
        <f t="shared" si="38"/>
        <v>0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0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1.0416666666666666E-2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0</v>
      </c>
      <c r="E87" s="315">
        <v>0</v>
      </c>
      <c r="F87" s="315">
        <v>0</v>
      </c>
      <c r="G87" s="315">
        <v>0</v>
      </c>
      <c r="H87" s="315">
        <v>1</v>
      </c>
      <c r="I87" s="44">
        <v>1</v>
      </c>
      <c r="J87" s="44">
        <v>1</v>
      </c>
      <c r="K87" s="44">
        <v>0</v>
      </c>
      <c r="L87" s="394"/>
      <c r="M87" s="394"/>
      <c r="N87" s="395"/>
      <c r="O87" s="224">
        <f>SUM(C87:N87)</f>
        <v>3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0</v>
      </c>
      <c r="E88" s="431">
        <f t="shared" si="39"/>
        <v>0</v>
      </c>
      <c r="F88" s="431">
        <f t="shared" si="39"/>
        <v>0</v>
      </c>
      <c r="G88" s="431">
        <f t="shared" si="39"/>
        <v>0</v>
      </c>
      <c r="H88" s="431">
        <f t="shared" si="39"/>
        <v>0.1</v>
      </c>
      <c r="I88" s="209">
        <f t="shared" si="39"/>
        <v>6.25E-2</v>
      </c>
      <c r="J88" s="209">
        <f t="shared" si="39"/>
        <v>9.0909090909090912E-2</v>
      </c>
      <c r="K88" s="209">
        <f t="shared" si="39"/>
        <v>0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3.125E-2</v>
      </c>
    </row>
    <row r="89" spans="1:15" ht="24.75" x14ac:dyDescent="0.25">
      <c r="A89" s="29" t="s">
        <v>234</v>
      </c>
      <c r="B89" s="230" t="s">
        <v>297</v>
      </c>
      <c r="C89" s="43">
        <v>0</v>
      </c>
      <c r="D89" s="315">
        <v>1</v>
      </c>
      <c r="E89" s="315">
        <v>1</v>
      </c>
      <c r="F89" s="315">
        <v>0</v>
      </c>
      <c r="G89" s="315">
        <v>0</v>
      </c>
      <c r="H89" s="315">
        <v>0</v>
      </c>
      <c r="I89" s="44">
        <v>1</v>
      </c>
      <c r="J89" s="44">
        <v>0</v>
      </c>
      <c r="K89" s="44">
        <v>1</v>
      </c>
      <c r="L89" s="394"/>
      <c r="M89" s="394"/>
      <c r="N89" s="395"/>
      <c r="O89" s="224">
        <f>SUM(C89:N89)</f>
        <v>4</v>
      </c>
    </row>
    <row r="90" spans="1:15" x14ac:dyDescent="0.25">
      <c r="A90" s="29" t="s">
        <v>236</v>
      </c>
      <c r="B90" s="207" t="s">
        <v>81</v>
      </c>
      <c r="C90" s="209">
        <f>C89/C58</f>
        <v>0</v>
      </c>
      <c r="D90" s="431">
        <f t="shared" ref="D90:N90" si="40">D89/D58</f>
        <v>0.1111111111111111</v>
      </c>
      <c r="E90" s="431">
        <f t="shared" si="40"/>
        <v>6.25E-2</v>
      </c>
      <c r="F90" s="431">
        <f t="shared" si="40"/>
        <v>0</v>
      </c>
      <c r="G90" s="431">
        <f t="shared" si="40"/>
        <v>0</v>
      </c>
      <c r="H90" s="431">
        <f t="shared" si="40"/>
        <v>0</v>
      </c>
      <c r="I90" s="209">
        <f t="shared" si="40"/>
        <v>6.25E-2</v>
      </c>
      <c r="J90" s="209">
        <f t="shared" si="40"/>
        <v>0</v>
      </c>
      <c r="K90" s="209">
        <f t="shared" si="40"/>
        <v>7.1428571428571425E-2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4.1666666666666664E-2</v>
      </c>
    </row>
    <row r="91" spans="1:15" ht="24.75" x14ac:dyDescent="0.25">
      <c r="A91" s="29" t="s">
        <v>237</v>
      </c>
      <c r="B91" s="230" t="s">
        <v>298</v>
      </c>
      <c r="C91" s="80">
        <v>1</v>
      </c>
      <c r="D91" s="315">
        <v>0</v>
      </c>
      <c r="E91" s="315">
        <v>0</v>
      </c>
      <c r="F91" s="315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394"/>
      <c r="M91" s="394"/>
      <c r="N91" s="395"/>
      <c r="O91" s="224">
        <f>SUM(C91:N91)</f>
        <v>1</v>
      </c>
    </row>
    <row r="92" spans="1:15" x14ac:dyDescent="0.25">
      <c r="A92" s="29" t="s">
        <v>238</v>
      </c>
      <c r="B92" s="207" t="s">
        <v>81</v>
      </c>
      <c r="C92" s="209">
        <f>C91/C58</f>
        <v>0.14285714285714285</v>
      </c>
      <c r="D92" s="431">
        <f t="shared" ref="D92:N92" si="41">D91/D58</f>
        <v>0</v>
      </c>
      <c r="E92" s="431">
        <f t="shared" si="41"/>
        <v>0</v>
      </c>
      <c r="F92" s="431">
        <f t="shared" si="41"/>
        <v>0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1.0416666666666666E-2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1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1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431">
        <f t="shared" si="42"/>
        <v>0</v>
      </c>
      <c r="G94" s="431">
        <f t="shared" si="42"/>
        <v>0</v>
      </c>
      <c r="H94" s="431">
        <f t="shared" si="42"/>
        <v>0.1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1.0416666666666666E-2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1</v>
      </c>
      <c r="D95" s="317">
        <f t="shared" si="43"/>
        <v>0</v>
      </c>
      <c r="E95" s="317">
        <f t="shared" si="43"/>
        <v>1</v>
      </c>
      <c r="F95" s="317">
        <f t="shared" si="43"/>
        <v>1</v>
      </c>
      <c r="G95" s="317">
        <f t="shared" si="43"/>
        <v>2</v>
      </c>
      <c r="H95" s="317">
        <f t="shared" si="43"/>
        <v>1</v>
      </c>
      <c r="I95" s="80">
        <v>0</v>
      </c>
      <c r="J95" s="80">
        <f t="shared" si="43"/>
        <v>3</v>
      </c>
      <c r="K95" s="80">
        <f t="shared" si="43"/>
        <v>1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10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0.14285714285714285</v>
      </c>
      <c r="D96" s="432">
        <f t="shared" ref="D96:N96" si="44">D95/D58</f>
        <v>0</v>
      </c>
      <c r="E96" s="432">
        <f t="shared" si="44"/>
        <v>6.25E-2</v>
      </c>
      <c r="F96" s="432">
        <f t="shared" si="44"/>
        <v>0.1111111111111111</v>
      </c>
      <c r="G96" s="432">
        <f t="shared" si="44"/>
        <v>0.5</v>
      </c>
      <c r="H96" s="432">
        <f t="shared" si="44"/>
        <v>0.1</v>
      </c>
      <c r="I96" s="219">
        <f t="shared" si="44"/>
        <v>0</v>
      </c>
      <c r="J96" s="219">
        <f t="shared" si="44"/>
        <v>0.27272727272727271</v>
      </c>
      <c r="K96" s="219">
        <f t="shared" si="44"/>
        <v>7.1428571428571425E-2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0.10416666666666667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="90" zoomScaleNormal="100" zoomScaleSheetLayoutView="90" workbookViewId="0">
      <selection activeCell="W20" sqref="W20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9" t="s">
        <v>107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customHeight="1" thickBot="1" x14ac:dyDescent="0.3">
      <c r="A2" s="63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119</v>
      </c>
      <c r="C3" s="6">
        <v>967</v>
      </c>
      <c r="D3" s="6">
        <v>1000</v>
      </c>
      <c r="E3" s="313">
        <v>1007</v>
      </c>
      <c r="F3" s="313">
        <v>988</v>
      </c>
      <c r="G3" s="6">
        <v>974</v>
      </c>
      <c r="H3" s="313">
        <v>934</v>
      </c>
      <c r="I3" s="313">
        <v>917</v>
      </c>
      <c r="J3" s="313">
        <v>925</v>
      </c>
      <c r="K3" s="6">
        <v>942</v>
      </c>
      <c r="L3" s="6">
        <v>897</v>
      </c>
      <c r="M3" s="313"/>
      <c r="N3" s="313"/>
      <c r="O3" s="370"/>
    </row>
    <row r="4" spans="1:15" x14ac:dyDescent="0.25">
      <c r="A4" s="12" t="s">
        <v>9</v>
      </c>
      <c r="B4" s="197" t="s">
        <v>118</v>
      </c>
      <c r="C4" s="199">
        <v>858</v>
      </c>
      <c r="D4" s="200">
        <v>889</v>
      </c>
      <c r="E4" s="314">
        <v>896</v>
      </c>
      <c r="F4" s="314">
        <v>879</v>
      </c>
      <c r="G4" s="200">
        <v>873</v>
      </c>
      <c r="H4" s="314">
        <v>838</v>
      </c>
      <c r="I4" s="314">
        <v>822</v>
      </c>
      <c r="J4" s="200">
        <v>825</v>
      </c>
      <c r="K4" s="200">
        <v>839</v>
      </c>
      <c r="L4" s="200">
        <v>799</v>
      </c>
      <c r="M4" s="314"/>
      <c r="N4" s="314"/>
      <c r="O4" s="371"/>
    </row>
    <row r="5" spans="1:15" x14ac:dyDescent="0.25">
      <c r="A5" s="12" t="s">
        <v>10</v>
      </c>
      <c r="B5" s="196" t="s">
        <v>16</v>
      </c>
      <c r="C5" s="198">
        <f>C4/C3</f>
        <v>0.88728024819027917</v>
      </c>
      <c r="D5" s="236">
        <f>D4/D3</f>
        <v>0.88900000000000001</v>
      </c>
      <c r="E5" s="425">
        <f t="shared" ref="E5:O5" si="0">E4/E3</f>
        <v>0.88977159880834156</v>
      </c>
      <c r="F5" s="425">
        <f t="shared" si="0"/>
        <v>0.88967611336032393</v>
      </c>
      <c r="G5" s="236">
        <f t="shared" si="0"/>
        <v>0.89630390143737171</v>
      </c>
      <c r="H5" s="425">
        <f t="shared" si="0"/>
        <v>0.89721627408993576</v>
      </c>
      <c r="I5" s="425">
        <f t="shared" si="0"/>
        <v>0.89640130861504908</v>
      </c>
      <c r="J5" s="236">
        <f t="shared" si="0"/>
        <v>0.89189189189189189</v>
      </c>
      <c r="K5" s="236">
        <f t="shared" si="0"/>
        <v>0.89065817409766457</v>
      </c>
      <c r="L5" s="236">
        <f t="shared" si="0"/>
        <v>0.89074693422519513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172</v>
      </c>
      <c r="C6" s="276">
        <v>46</v>
      </c>
      <c r="D6" s="44">
        <v>48</v>
      </c>
      <c r="E6" s="315">
        <v>52</v>
      </c>
      <c r="F6" s="315">
        <v>50</v>
      </c>
      <c r="G6" s="44">
        <v>52</v>
      </c>
      <c r="H6" s="315">
        <v>49</v>
      </c>
      <c r="I6" s="315">
        <v>51</v>
      </c>
      <c r="J6" s="44">
        <v>51</v>
      </c>
      <c r="K6" s="44">
        <v>53</v>
      </c>
      <c r="L6" s="44">
        <v>47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4.7569803516028956E-2</v>
      </c>
      <c r="D7" s="236">
        <f>D6/D3</f>
        <v>4.8000000000000001E-2</v>
      </c>
      <c r="E7" s="425">
        <f t="shared" ref="E7:O7" si="1">E6/E3</f>
        <v>5.1638530287984111E-2</v>
      </c>
      <c r="F7" s="425">
        <f t="shared" si="1"/>
        <v>5.0607287449392711E-2</v>
      </c>
      <c r="G7" s="236">
        <f t="shared" si="1"/>
        <v>5.3388090349075976E-2</v>
      </c>
      <c r="H7" s="425">
        <f t="shared" si="1"/>
        <v>5.246252676659529E-2</v>
      </c>
      <c r="I7" s="425">
        <f t="shared" si="1"/>
        <v>5.5616139585605233E-2</v>
      </c>
      <c r="J7" s="236">
        <f t="shared" si="1"/>
        <v>5.5135135135135134E-2</v>
      </c>
      <c r="K7" s="236">
        <f t="shared" si="1"/>
        <v>5.6263269639065819E-2</v>
      </c>
      <c r="L7" s="236">
        <f t="shared" si="1"/>
        <v>5.2396878483835008E-2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120</v>
      </c>
      <c r="C8" s="276">
        <v>168</v>
      </c>
      <c r="D8" s="44">
        <v>194</v>
      </c>
      <c r="E8" s="315">
        <v>111</v>
      </c>
      <c r="F8" s="315">
        <v>152</v>
      </c>
      <c r="G8" s="44">
        <v>151</v>
      </c>
      <c r="H8" s="315">
        <v>137</v>
      </c>
      <c r="I8" s="315">
        <v>148</v>
      </c>
      <c r="J8" s="44">
        <v>141</v>
      </c>
      <c r="K8" s="44">
        <v>143</v>
      </c>
      <c r="L8" s="44">
        <v>133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0.17373319544984489</v>
      </c>
      <c r="D9" s="236">
        <f>D8/D3</f>
        <v>0.19400000000000001</v>
      </c>
      <c r="E9" s="425">
        <f t="shared" ref="E9:O9" si="2">E8/E3</f>
        <v>0.11022840119165839</v>
      </c>
      <c r="F9" s="425">
        <f t="shared" si="2"/>
        <v>0.15384615384615385</v>
      </c>
      <c r="G9" s="236">
        <f t="shared" si="2"/>
        <v>0.15503080082135523</v>
      </c>
      <c r="H9" s="425">
        <f t="shared" si="2"/>
        <v>0.14668094218415417</v>
      </c>
      <c r="I9" s="425">
        <f t="shared" si="2"/>
        <v>0.16139585605234461</v>
      </c>
      <c r="J9" s="236">
        <f t="shared" si="2"/>
        <v>0.15243243243243243</v>
      </c>
      <c r="K9" s="236">
        <f t="shared" si="2"/>
        <v>0.15180467091295116</v>
      </c>
      <c r="L9" s="236">
        <f t="shared" si="2"/>
        <v>0.14827201783723523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121</v>
      </c>
      <c r="C10" s="276">
        <v>652</v>
      </c>
      <c r="D10" s="44">
        <v>668</v>
      </c>
      <c r="E10" s="315">
        <v>669</v>
      </c>
      <c r="F10" s="315">
        <v>650</v>
      </c>
      <c r="G10" s="44">
        <v>650</v>
      </c>
      <c r="H10" s="315">
        <v>627</v>
      </c>
      <c r="I10" s="315">
        <v>612</v>
      </c>
      <c r="J10" s="44">
        <v>617</v>
      </c>
      <c r="K10" s="44">
        <v>630</v>
      </c>
      <c r="L10" s="44">
        <v>592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0.67425025853154086</v>
      </c>
      <c r="D11" s="236">
        <f>D10/D3</f>
        <v>0.66800000000000004</v>
      </c>
      <c r="E11" s="425">
        <f t="shared" ref="E11:O11" si="3">E10/E3</f>
        <v>0.66434955312810329</v>
      </c>
      <c r="F11" s="425">
        <f t="shared" si="3"/>
        <v>0.65789473684210531</v>
      </c>
      <c r="G11" s="236">
        <f t="shared" si="3"/>
        <v>0.66735112936344965</v>
      </c>
      <c r="H11" s="425">
        <f t="shared" si="3"/>
        <v>0.67130620985010703</v>
      </c>
      <c r="I11" s="425">
        <f t="shared" si="3"/>
        <v>0.66739367502726277</v>
      </c>
      <c r="J11" s="236">
        <f t="shared" si="3"/>
        <v>0.66702702702702699</v>
      </c>
      <c r="K11" s="236">
        <f t="shared" si="3"/>
        <v>0.66878980891719741</v>
      </c>
      <c r="L11" s="236">
        <f t="shared" si="3"/>
        <v>0.65997770345596429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ht="22.5" customHeight="1" x14ac:dyDescent="0.25">
      <c r="A12" s="12" t="s">
        <v>21</v>
      </c>
      <c r="B12" s="346" t="s">
        <v>122</v>
      </c>
      <c r="C12" s="347">
        <v>80</v>
      </c>
      <c r="D12" s="348">
        <v>125</v>
      </c>
      <c r="E12" s="430">
        <v>79</v>
      </c>
      <c r="F12" s="430">
        <v>67</v>
      </c>
      <c r="G12" s="348">
        <v>24</v>
      </c>
      <c r="H12" s="430">
        <v>24</v>
      </c>
      <c r="I12" s="315">
        <v>22</v>
      </c>
      <c r="J12" s="44">
        <v>27</v>
      </c>
      <c r="K12" s="44">
        <v>30</v>
      </c>
      <c r="L12" s="44">
        <v>33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8.2730093071354704E-2</v>
      </c>
      <c r="D13" s="236">
        <f>D12/D3</f>
        <v>0.125</v>
      </c>
      <c r="E13" s="425">
        <f t="shared" ref="E13:O13" si="4">E12/E3</f>
        <v>7.845084409136048E-2</v>
      </c>
      <c r="F13" s="425">
        <f t="shared" si="4"/>
        <v>6.7813765182186236E-2</v>
      </c>
      <c r="G13" s="236">
        <f t="shared" si="4"/>
        <v>2.4640657084188913E-2</v>
      </c>
      <c r="H13" s="425">
        <f t="shared" si="4"/>
        <v>2.569593147751606E-2</v>
      </c>
      <c r="I13" s="425">
        <f t="shared" si="4"/>
        <v>2.3991275899672846E-2</v>
      </c>
      <c r="J13" s="236">
        <f t="shared" si="4"/>
        <v>2.9189189189189189E-2</v>
      </c>
      <c r="K13" s="236">
        <f t="shared" si="4"/>
        <v>3.1847133757961783E-2</v>
      </c>
      <c r="L13" s="236">
        <f t="shared" si="4"/>
        <v>3.678929765886288E-2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123</v>
      </c>
      <c r="C14" s="276">
        <v>182</v>
      </c>
      <c r="D14" s="44">
        <v>347</v>
      </c>
      <c r="E14" s="315">
        <v>193</v>
      </c>
      <c r="F14" s="315">
        <v>192</v>
      </c>
      <c r="G14" s="44">
        <v>192</v>
      </c>
      <c r="H14" s="315">
        <v>186</v>
      </c>
      <c r="I14" s="315">
        <v>182</v>
      </c>
      <c r="J14" s="44">
        <v>179</v>
      </c>
      <c r="K14" s="44">
        <v>178</v>
      </c>
      <c r="L14" s="44">
        <v>175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0.18821096173733196</v>
      </c>
      <c r="D15" s="236">
        <f>D14/D3</f>
        <v>0.34699999999999998</v>
      </c>
      <c r="E15" s="425">
        <f t="shared" ref="E15:O15" si="5">E14/E3</f>
        <v>0.19165839126117179</v>
      </c>
      <c r="F15" s="425">
        <f t="shared" si="5"/>
        <v>0.19433198380566802</v>
      </c>
      <c r="G15" s="236">
        <f t="shared" si="5"/>
        <v>0.1971252566735113</v>
      </c>
      <c r="H15" s="425">
        <f t="shared" si="5"/>
        <v>0.19914346895074947</v>
      </c>
      <c r="I15" s="425">
        <f t="shared" si="5"/>
        <v>0.19847328244274809</v>
      </c>
      <c r="J15" s="236">
        <f t="shared" si="5"/>
        <v>0.19351351351351351</v>
      </c>
      <c r="K15" s="236">
        <f t="shared" si="5"/>
        <v>0.18895966029723993</v>
      </c>
      <c r="L15" s="236">
        <f t="shared" si="5"/>
        <v>0.19509476031215162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124</v>
      </c>
      <c r="C16" s="276">
        <v>166</v>
      </c>
      <c r="D16" s="44">
        <v>266</v>
      </c>
      <c r="E16" s="315">
        <v>170</v>
      </c>
      <c r="F16" s="315">
        <v>163</v>
      </c>
      <c r="G16" s="44">
        <v>159</v>
      </c>
      <c r="H16" s="315">
        <v>153</v>
      </c>
      <c r="I16" s="315">
        <v>147</v>
      </c>
      <c r="J16" s="44">
        <v>156</v>
      </c>
      <c r="K16" s="44">
        <v>157</v>
      </c>
      <c r="L16" s="44">
        <v>148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0.17166494312306102</v>
      </c>
      <c r="D17" s="236">
        <f>D16/D3</f>
        <v>0.26600000000000001</v>
      </c>
      <c r="E17" s="425">
        <f t="shared" ref="E17:O17" si="6">E16/E3</f>
        <v>0.16881827209533268</v>
      </c>
      <c r="F17" s="425">
        <f t="shared" si="6"/>
        <v>0.16497975708502025</v>
      </c>
      <c r="G17" s="236">
        <f t="shared" si="6"/>
        <v>0.16324435318275154</v>
      </c>
      <c r="H17" s="425">
        <f t="shared" si="6"/>
        <v>0.16381156316916487</v>
      </c>
      <c r="I17" s="425">
        <f t="shared" si="6"/>
        <v>0.16030534351145037</v>
      </c>
      <c r="J17" s="236">
        <f t="shared" si="6"/>
        <v>0.16864864864864865</v>
      </c>
      <c r="K17" s="236">
        <f t="shared" si="6"/>
        <v>0.16666666666666666</v>
      </c>
      <c r="L17" s="236">
        <f t="shared" si="6"/>
        <v>0.16499442586399107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ht="29.25" customHeight="1" x14ac:dyDescent="0.25">
      <c r="A18" s="12" t="s">
        <v>27</v>
      </c>
      <c r="B18" s="203" t="s">
        <v>125</v>
      </c>
      <c r="C18" s="276">
        <v>223</v>
      </c>
      <c r="D18" s="44">
        <v>226</v>
      </c>
      <c r="E18" s="315">
        <v>231</v>
      </c>
      <c r="F18" s="315">
        <v>233</v>
      </c>
      <c r="G18" s="44">
        <v>235</v>
      </c>
      <c r="H18" s="315">
        <v>229</v>
      </c>
      <c r="I18" s="315">
        <v>229</v>
      </c>
      <c r="J18" s="44">
        <v>230</v>
      </c>
      <c r="K18" s="44">
        <v>238</v>
      </c>
      <c r="L18" s="44">
        <v>227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0.23061013443640124</v>
      </c>
      <c r="D19" s="249">
        <f>D18/D3</f>
        <v>0.22600000000000001</v>
      </c>
      <c r="E19" s="426">
        <f t="shared" ref="E19:O19" si="7">E18/E3</f>
        <v>0.22939424031777558</v>
      </c>
      <c r="F19" s="426">
        <f t="shared" si="7"/>
        <v>0.23582995951417005</v>
      </c>
      <c r="G19" s="249">
        <f t="shared" si="7"/>
        <v>0.24127310061601642</v>
      </c>
      <c r="H19" s="426">
        <f t="shared" si="7"/>
        <v>0.24518201284796573</v>
      </c>
      <c r="I19" s="426">
        <f t="shared" si="7"/>
        <v>0.24972737186477645</v>
      </c>
      <c r="J19" s="249">
        <f t="shared" si="7"/>
        <v>0.24864864864864866</v>
      </c>
      <c r="K19" s="249">
        <f t="shared" si="7"/>
        <v>0.25265392781316348</v>
      </c>
      <c r="L19" s="249">
        <f t="shared" si="7"/>
        <v>0.25306577480490522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108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customHeight="1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126</v>
      </c>
      <c r="C22" s="7">
        <v>109</v>
      </c>
      <c r="D22" s="316">
        <v>95</v>
      </c>
      <c r="E22" s="316">
        <v>96</v>
      </c>
      <c r="F22" s="8">
        <v>82</v>
      </c>
      <c r="G22" s="316">
        <v>69</v>
      </c>
      <c r="H22" s="316">
        <v>88</v>
      </c>
      <c r="I22" s="316">
        <v>100</v>
      </c>
      <c r="J22" s="8">
        <v>94</v>
      </c>
      <c r="K22" s="8">
        <v>102</v>
      </c>
      <c r="L22" s="316"/>
      <c r="M22" s="316"/>
      <c r="N22" s="316"/>
      <c r="O22" s="7">
        <f>SUM(C22:N22)</f>
        <v>835</v>
      </c>
    </row>
    <row r="23" spans="1:15" x14ac:dyDescent="0.25">
      <c r="A23" s="9" t="s">
        <v>30</v>
      </c>
      <c r="B23" s="208" t="s">
        <v>127</v>
      </c>
      <c r="C23" s="211">
        <v>35</v>
      </c>
      <c r="D23" s="314">
        <v>29</v>
      </c>
      <c r="E23" s="314">
        <v>30</v>
      </c>
      <c r="F23" s="200">
        <v>24</v>
      </c>
      <c r="G23" s="314">
        <v>21</v>
      </c>
      <c r="H23" s="314">
        <v>37</v>
      </c>
      <c r="I23" s="200">
        <v>30</v>
      </c>
      <c r="J23" s="200">
        <v>36</v>
      </c>
      <c r="K23" s="200">
        <v>41</v>
      </c>
      <c r="L23" s="393"/>
      <c r="M23" s="393"/>
      <c r="N23" s="404"/>
      <c r="O23" s="208">
        <f>SUM(C23:N23)</f>
        <v>283</v>
      </c>
    </row>
    <row r="24" spans="1:15" x14ac:dyDescent="0.25">
      <c r="A24" s="9" t="s">
        <v>31</v>
      </c>
      <c r="B24" s="178" t="s">
        <v>70</v>
      </c>
      <c r="C24" s="209">
        <f>C23/C22</f>
        <v>0.32110091743119268</v>
      </c>
      <c r="D24" s="431">
        <f>D23/D22</f>
        <v>0.30526315789473685</v>
      </c>
      <c r="E24" s="431">
        <f t="shared" ref="E24:N24" si="8">E23/E22</f>
        <v>0.3125</v>
      </c>
      <c r="F24" s="209">
        <f>F23/F22</f>
        <v>0.29268292682926828</v>
      </c>
      <c r="G24" s="431">
        <f t="shared" si="8"/>
        <v>0.30434782608695654</v>
      </c>
      <c r="H24" s="431">
        <f t="shared" si="8"/>
        <v>0.42045454545454547</v>
      </c>
      <c r="I24" s="209">
        <f t="shared" si="8"/>
        <v>0.3</v>
      </c>
      <c r="J24" s="209">
        <f t="shared" si="8"/>
        <v>0.38297872340425532</v>
      </c>
      <c r="K24" s="209">
        <f t="shared" si="8"/>
        <v>0.40196078431372551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0.33892215568862277</v>
      </c>
    </row>
    <row r="25" spans="1:15" x14ac:dyDescent="0.25">
      <c r="A25" s="9" t="s">
        <v>32</v>
      </c>
      <c r="B25" s="88" t="s">
        <v>128</v>
      </c>
      <c r="C25" s="43">
        <f>C22-C23</f>
        <v>74</v>
      </c>
      <c r="D25" s="317">
        <f t="shared" ref="D25:N25" si="9">D22-D23</f>
        <v>66</v>
      </c>
      <c r="E25" s="317">
        <f t="shared" si="9"/>
        <v>66</v>
      </c>
      <c r="F25" s="80">
        <f t="shared" si="9"/>
        <v>58</v>
      </c>
      <c r="G25" s="317">
        <f t="shared" si="9"/>
        <v>48</v>
      </c>
      <c r="H25" s="317">
        <f t="shared" si="9"/>
        <v>51</v>
      </c>
      <c r="I25" s="80">
        <f t="shared" si="9"/>
        <v>70</v>
      </c>
      <c r="J25" s="80">
        <f t="shared" si="9"/>
        <v>58</v>
      </c>
      <c r="K25" s="80">
        <f t="shared" si="9"/>
        <v>61</v>
      </c>
      <c r="L25" s="396">
        <f t="shared" si="9"/>
        <v>0</v>
      </c>
      <c r="M25" s="396">
        <f t="shared" si="9"/>
        <v>0</v>
      </c>
      <c r="N25" s="406">
        <f t="shared" si="9"/>
        <v>0</v>
      </c>
      <c r="O25" s="88">
        <f>SUM(C25:N25)</f>
        <v>552</v>
      </c>
    </row>
    <row r="26" spans="1:15" x14ac:dyDescent="0.25">
      <c r="A26" s="9" t="s">
        <v>33</v>
      </c>
      <c r="B26" s="178" t="s">
        <v>70</v>
      </c>
      <c r="C26" s="209">
        <f>C25/C22</f>
        <v>0.67889908256880738</v>
      </c>
      <c r="D26" s="431">
        <f>D25/D22</f>
        <v>0.69473684210526321</v>
      </c>
      <c r="E26" s="431">
        <f t="shared" ref="E26:N26" si="10">E25/E22</f>
        <v>0.6875</v>
      </c>
      <c r="F26" s="209">
        <f t="shared" si="10"/>
        <v>0.70731707317073167</v>
      </c>
      <c r="G26" s="431">
        <f t="shared" si="10"/>
        <v>0.69565217391304346</v>
      </c>
      <c r="H26" s="431">
        <f t="shared" si="10"/>
        <v>0.57954545454545459</v>
      </c>
      <c r="I26" s="209">
        <f t="shared" si="10"/>
        <v>0.7</v>
      </c>
      <c r="J26" s="209">
        <f t="shared" si="10"/>
        <v>0.61702127659574468</v>
      </c>
      <c r="K26" s="209">
        <f t="shared" si="10"/>
        <v>0.59803921568627449</v>
      </c>
      <c r="L26" s="405" t="e">
        <f t="shared" si="10"/>
        <v>#DIV/0!</v>
      </c>
      <c r="M26" s="405" t="e">
        <f t="shared" si="10"/>
        <v>#DIV/0!</v>
      </c>
      <c r="N26" s="405" t="e">
        <f t="shared" si="10"/>
        <v>#DIV/0!</v>
      </c>
      <c r="O26" s="210">
        <f>O25/O22</f>
        <v>0.66107784431137728</v>
      </c>
    </row>
    <row r="27" spans="1:15" x14ac:dyDescent="0.25">
      <c r="A27" s="9" t="s">
        <v>34</v>
      </c>
      <c r="B27" s="88" t="s">
        <v>129</v>
      </c>
      <c r="C27" s="43">
        <v>96</v>
      </c>
      <c r="D27" s="315">
        <v>82</v>
      </c>
      <c r="E27" s="315">
        <v>86</v>
      </c>
      <c r="F27" s="44">
        <v>77</v>
      </c>
      <c r="G27" s="315">
        <v>58</v>
      </c>
      <c r="H27" s="315">
        <v>73</v>
      </c>
      <c r="I27" s="44">
        <v>84</v>
      </c>
      <c r="J27" s="44">
        <v>78</v>
      </c>
      <c r="K27" s="44">
        <v>88</v>
      </c>
      <c r="L27" s="394"/>
      <c r="M27" s="394"/>
      <c r="N27" s="395"/>
      <c r="O27" s="88">
        <f>SUM(C27:N27)</f>
        <v>722</v>
      </c>
    </row>
    <row r="28" spans="1:15" x14ac:dyDescent="0.25">
      <c r="A28" s="9" t="s">
        <v>35</v>
      </c>
      <c r="B28" s="178" t="s">
        <v>70</v>
      </c>
      <c r="C28" s="209">
        <f>C27/C22</f>
        <v>0.88073394495412849</v>
      </c>
      <c r="D28" s="431">
        <f t="shared" ref="D28:N28" si="11">D27/D22</f>
        <v>0.86315789473684212</v>
      </c>
      <c r="E28" s="431">
        <f t="shared" si="11"/>
        <v>0.89583333333333337</v>
      </c>
      <c r="F28" s="209">
        <f t="shared" si="11"/>
        <v>0.93902439024390238</v>
      </c>
      <c r="G28" s="431">
        <f t="shared" si="11"/>
        <v>0.84057971014492749</v>
      </c>
      <c r="H28" s="431">
        <f t="shared" si="11"/>
        <v>0.82954545454545459</v>
      </c>
      <c r="I28" s="209">
        <f t="shared" si="11"/>
        <v>0.84</v>
      </c>
      <c r="J28" s="209">
        <f t="shared" si="11"/>
        <v>0.82978723404255317</v>
      </c>
      <c r="K28" s="209">
        <f t="shared" si="11"/>
        <v>0.86274509803921573</v>
      </c>
      <c r="L28" s="405" t="e">
        <f t="shared" si="11"/>
        <v>#DIV/0!</v>
      </c>
      <c r="M28" s="405" t="e">
        <f t="shared" si="11"/>
        <v>#DIV/0!</v>
      </c>
      <c r="N28" s="405" t="e">
        <f t="shared" si="11"/>
        <v>#DIV/0!</v>
      </c>
      <c r="O28" s="210">
        <f>O27/O22</f>
        <v>0.86467065868263471</v>
      </c>
    </row>
    <row r="29" spans="1:15" x14ac:dyDescent="0.25">
      <c r="A29" s="9" t="s">
        <v>36</v>
      </c>
      <c r="B29" s="88" t="s">
        <v>371</v>
      </c>
      <c r="C29" s="43">
        <v>6</v>
      </c>
      <c r="D29" s="315">
        <v>7</v>
      </c>
      <c r="E29" s="315">
        <v>4</v>
      </c>
      <c r="F29" s="44">
        <v>5</v>
      </c>
      <c r="G29" s="315">
        <v>6</v>
      </c>
      <c r="H29" s="315">
        <v>7</v>
      </c>
      <c r="I29" s="44">
        <v>4</v>
      </c>
      <c r="J29" s="451">
        <v>5</v>
      </c>
      <c r="K29" s="44">
        <v>2</v>
      </c>
      <c r="L29" s="394"/>
      <c r="M29" s="394"/>
      <c r="N29" s="395"/>
      <c r="O29" s="88">
        <f>SUM(C29:N29)</f>
        <v>46</v>
      </c>
    </row>
    <row r="30" spans="1:15" x14ac:dyDescent="0.25">
      <c r="A30" s="9" t="s">
        <v>37</v>
      </c>
      <c r="B30" s="178" t="s">
        <v>70</v>
      </c>
      <c r="C30" s="209">
        <f>C29/C22</f>
        <v>5.5045871559633031E-2</v>
      </c>
      <c r="D30" s="431">
        <f t="shared" ref="D30:N30" si="12">D29/D22</f>
        <v>7.3684210526315783E-2</v>
      </c>
      <c r="E30" s="431">
        <f t="shared" si="12"/>
        <v>4.1666666666666664E-2</v>
      </c>
      <c r="F30" s="209">
        <f t="shared" si="12"/>
        <v>6.097560975609756E-2</v>
      </c>
      <c r="G30" s="431">
        <f t="shared" si="12"/>
        <v>8.6956521739130432E-2</v>
      </c>
      <c r="H30" s="431">
        <f t="shared" si="12"/>
        <v>7.9545454545454544E-2</v>
      </c>
      <c r="I30" s="209">
        <f t="shared" si="12"/>
        <v>0.04</v>
      </c>
      <c r="J30" s="209">
        <f t="shared" si="12"/>
        <v>5.3191489361702128E-2</v>
      </c>
      <c r="K30" s="209">
        <f t="shared" si="12"/>
        <v>1.9607843137254902E-2</v>
      </c>
      <c r="L30" s="405" t="e">
        <f t="shared" si="12"/>
        <v>#DIV/0!</v>
      </c>
      <c r="M30" s="405" t="e">
        <f t="shared" si="12"/>
        <v>#DIV/0!</v>
      </c>
      <c r="N30" s="405" t="e">
        <f t="shared" si="12"/>
        <v>#DIV/0!</v>
      </c>
      <c r="O30" s="210">
        <f>O29/O22</f>
        <v>5.5089820359281436E-2</v>
      </c>
    </row>
    <row r="31" spans="1:15" x14ac:dyDescent="0.25">
      <c r="A31" s="9" t="s">
        <v>38</v>
      </c>
      <c r="B31" s="88" t="s">
        <v>130</v>
      </c>
      <c r="C31" s="43">
        <f>C22-C27</f>
        <v>13</v>
      </c>
      <c r="D31" s="315">
        <f t="shared" ref="D31:N31" si="13">D22-D27</f>
        <v>13</v>
      </c>
      <c r="E31" s="315">
        <f t="shared" si="13"/>
        <v>10</v>
      </c>
      <c r="F31" s="44">
        <f t="shared" si="13"/>
        <v>5</v>
      </c>
      <c r="G31" s="315">
        <f t="shared" si="13"/>
        <v>11</v>
      </c>
      <c r="H31" s="315">
        <f t="shared" si="13"/>
        <v>15</v>
      </c>
      <c r="I31" s="44">
        <f t="shared" si="13"/>
        <v>16</v>
      </c>
      <c r="J31" s="44">
        <f t="shared" si="13"/>
        <v>16</v>
      </c>
      <c r="K31" s="44">
        <f t="shared" si="13"/>
        <v>14</v>
      </c>
      <c r="L31" s="394">
        <f t="shared" si="13"/>
        <v>0</v>
      </c>
      <c r="M31" s="394">
        <f t="shared" si="13"/>
        <v>0</v>
      </c>
      <c r="N31" s="396">
        <f t="shared" si="13"/>
        <v>0</v>
      </c>
      <c r="O31" s="88">
        <f>SUM(C31:N31)</f>
        <v>113</v>
      </c>
    </row>
    <row r="32" spans="1:15" x14ac:dyDescent="0.25">
      <c r="A32" s="9" t="s">
        <v>47</v>
      </c>
      <c r="B32" s="178" t="s">
        <v>70</v>
      </c>
      <c r="C32" s="209">
        <f>C31/C22</f>
        <v>0.11926605504587157</v>
      </c>
      <c r="D32" s="431">
        <f t="shared" ref="D32:N32" si="14">D31/D22</f>
        <v>0.1368421052631579</v>
      </c>
      <c r="E32" s="431">
        <f t="shared" si="14"/>
        <v>0.10416666666666667</v>
      </c>
      <c r="F32" s="209">
        <f t="shared" si="14"/>
        <v>6.097560975609756E-2</v>
      </c>
      <c r="G32" s="431">
        <f t="shared" si="14"/>
        <v>0.15942028985507245</v>
      </c>
      <c r="H32" s="431">
        <f t="shared" si="14"/>
        <v>0.17045454545454544</v>
      </c>
      <c r="I32" s="209">
        <f t="shared" si="14"/>
        <v>0.16</v>
      </c>
      <c r="J32" s="209">
        <f t="shared" si="14"/>
        <v>0.1702127659574468</v>
      </c>
      <c r="K32" s="209">
        <f t="shared" si="14"/>
        <v>0.13725490196078433</v>
      </c>
      <c r="L32" s="405" t="e">
        <f t="shared" si="14"/>
        <v>#DIV/0!</v>
      </c>
      <c r="M32" s="405" t="e">
        <f t="shared" si="14"/>
        <v>#DIV/0!</v>
      </c>
      <c r="N32" s="405" t="e">
        <f t="shared" si="14"/>
        <v>#DIV/0!</v>
      </c>
      <c r="O32" s="210">
        <f>O31/O22</f>
        <v>0.13532934131736526</v>
      </c>
    </row>
    <row r="33" spans="1:15" ht="24.75" customHeight="1" x14ac:dyDescent="0.25">
      <c r="A33" s="9" t="s">
        <v>48</v>
      </c>
      <c r="B33" s="212" t="s">
        <v>68</v>
      </c>
      <c r="C33" s="43">
        <v>17</v>
      </c>
      <c r="D33" s="315">
        <v>23</v>
      </c>
      <c r="E33" s="315">
        <v>12</v>
      </c>
      <c r="F33" s="44">
        <v>9</v>
      </c>
      <c r="G33" s="315">
        <v>10</v>
      </c>
      <c r="H33" s="315">
        <v>17</v>
      </c>
      <c r="I33" s="44">
        <v>14</v>
      </c>
      <c r="J33" s="44">
        <v>17</v>
      </c>
      <c r="K33" s="44">
        <v>22</v>
      </c>
      <c r="L33" s="394"/>
      <c r="M33" s="394"/>
      <c r="N33" s="395"/>
      <c r="O33" s="88">
        <f>SUM(C33:N33)</f>
        <v>141</v>
      </c>
    </row>
    <row r="34" spans="1:15" x14ac:dyDescent="0.25">
      <c r="A34" s="9" t="s">
        <v>49</v>
      </c>
      <c r="B34" s="178" t="s">
        <v>70</v>
      </c>
      <c r="C34" s="209">
        <f>C33/C22</f>
        <v>0.15596330275229359</v>
      </c>
      <c r="D34" s="431">
        <f t="shared" ref="D34:N34" si="15">D33/D22</f>
        <v>0.24210526315789474</v>
      </c>
      <c r="E34" s="431">
        <f t="shared" si="15"/>
        <v>0.125</v>
      </c>
      <c r="F34" s="209">
        <f t="shared" si="15"/>
        <v>0.10975609756097561</v>
      </c>
      <c r="G34" s="431">
        <f t="shared" si="15"/>
        <v>0.14492753623188406</v>
      </c>
      <c r="H34" s="431">
        <f t="shared" si="15"/>
        <v>0.19318181818181818</v>
      </c>
      <c r="I34" s="209">
        <f t="shared" si="15"/>
        <v>0.14000000000000001</v>
      </c>
      <c r="J34" s="209">
        <f t="shared" si="15"/>
        <v>0.18085106382978725</v>
      </c>
      <c r="K34" s="209">
        <f t="shared" si="15"/>
        <v>0.21568627450980393</v>
      </c>
      <c r="L34" s="405" t="e">
        <f t="shared" si="15"/>
        <v>#DIV/0!</v>
      </c>
      <c r="M34" s="405" t="e">
        <f t="shared" si="15"/>
        <v>#DIV/0!</v>
      </c>
      <c r="N34" s="405" t="e">
        <f t="shared" si="15"/>
        <v>#DIV/0!</v>
      </c>
      <c r="O34" s="210">
        <f>O33/O22</f>
        <v>0.16886227544910179</v>
      </c>
    </row>
    <row r="35" spans="1:15" x14ac:dyDescent="0.25">
      <c r="A35" s="9" t="s">
        <v>50</v>
      </c>
      <c r="B35" s="88" t="s">
        <v>131</v>
      </c>
      <c r="C35" s="43">
        <v>18</v>
      </c>
      <c r="D35" s="315">
        <v>16</v>
      </c>
      <c r="E35" s="315">
        <v>12</v>
      </c>
      <c r="F35" s="44">
        <v>12</v>
      </c>
      <c r="G35" s="315">
        <v>13</v>
      </c>
      <c r="H35" s="315">
        <v>16</v>
      </c>
      <c r="I35" s="44">
        <v>13</v>
      </c>
      <c r="J35" s="44">
        <v>17</v>
      </c>
      <c r="K35" s="44">
        <v>18</v>
      </c>
      <c r="L35" s="394"/>
      <c r="M35" s="394"/>
      <c r="N35" s="395"/>
      <c r="O35" s="88">
        <f>SUM(C35:N35)</f>
        <v>135</v>
      </c>
    </row>
    <row r="36" spans="1:15" x14ac:dyDescent="0.25">
      <c r="A36" s="9" t="s">
        <v>51</v>
      </c>
      <c r="B36" s="213" t="s">
        <v>70</v>
      </c>
      <c r="C36" s="209">
        <f>C35/C22</f>
        <v>0.16513761467889909</v>
      </c>
      <c r="D36" s="431">
        <f t="shared" ref="D36:N36" si="16">D35/D22</f>
        <v>0.16842105263157894</v>
      </c>
      <c r="E36" s="431">
        <f t="shared" si="16"/>
        <v>0.125</v>
      </c>
      <c r="F36" s="209">
        <f t="shared" si="16"/>
        <v>0.14634146341463414</v>
      </c>
      <c r="G36" s="431">
        <f t="shared" si="16"/>
        <v>0.18840579710144928</v>
      </c>
      <c r="H36" s="431">
        <f t="shared" si="16"/>
        <v>0.18181818181818182</v>
      </c>
      <c r="I36" s="209">
        <f t="shared" si="16"/>
        <v>0.13</v>
      </c>
      <c r="J36" s="209">
        <f t="shared" si="16"/>
        <v>0.18085106382978725</v>
      </c>
      <c r="K36" s="209">
        <f t="shared" si="16"/>
        <v>0.17647058823529413</v>
      </c>
      <c r="L36" s="405" t="e">
        <f t="shared" si="16"/>
        <v>#DIV/0!</v>
      </c>
      <c r="M36" s="405" t="e">
        <f t="shared" si="16"/>
        <v>#DIV/0!</v>
      </c>
      <c r="N36" s="405" t="e">
        <f t="shared" si="16"/>
        <v>#DIV/0!</v>
      </c>
      <c r="O36" s="210">
        <f>O35/O22</f>
        <v>0.16167664670658682</v>
      </c>
    </row>
    <row r="37" spans="1:15" x14ac:dyDescent="0.25">
      <c r="A37" s="9" t="s">
        <v>52</v>
      </c>
      <c r="B37" s="88" t="s">
        <v>134</v>
      </c>
      <c r="C37" s="43">
        <v>20</v>
      </c>
      <c r="D37" s="315">
        <v>26</v>
      </c>
      <c r="E37" s="315">
        <v>19</v>
      </c>
      <c r="F37" s="44">
        <v>16</v>
      </c>
      <c r="G37" s="315">
        <v>16</v>
      </c>
      <c r="H37" s="315">
        <v>20</v>
      </c>
      <c r="I37" s="44">
        <v>26</v>
      </c>
      <c r="J37" s="44">
        <v>21</v>
      </c>
      <c r="K37" s="44">
        <v>18</v>
      </c>
      <c r="L37" s="394"/>
      <c r="M37" s="394"/>
      <c r="N37" s="395"/>
      <c r="O37" s="88">
        <f>SUM(C37:N37)</f>
        <v>182</v>
      </c>
    </row>
    <row r="38" spans="1:15" x14ac:dyDescent="0.25">
      <c r="A38" s="9" t="s">
        <v>53</v>
      </c>
      <c r="B38" s="213" t="s">
        <v>70</v>
      </c>
      <c r="C38" s="209">
        <f>C37/C22</f>
        <v>0.1834862385321101</v>
      </c>
      <c r="D38" s="431">
        <f t="shared" ref="D38:N38" si="17">D37/D22</f>
        <v>0.27368421052631581</v>
      </c>
      <c r="E38" s="431">
        <f t="shared" si="17"/>
        <v>0.19791666666666666</v>
      </c>
      <c r="F38" s="209">
        <f t="shared" si="17"/>
        <v>0.1951219512195122</v>
      </c>
      <c r="G38" s="431">
        <f t="shared" si="17"/>
        <v>0.2318840579710145</v>
      </c>
      <c r="H38" s="431">
        <f t="shared" si="17"/>
        <v>0.22727272727272727</v>
      </c>
      <c r="I38" s="209">
        <f t="shared" si="17"/>
        <v>0.26</v>
      </c>
      <c r="J38" s="209">
        <f t="shared" si="17"/>
        <v>0.22340425531914893</v>
      </c>
      <c r="K38" s="209">
        <f t="shared" si="17"/>
        <v>0.17647058823529413</v>
      </c>
      <c r="L38" s="405" t="e">
        <f t="shared" si="17"/>
        <v>#DIV/0!</v>
      </c>
      <c r="M38" s="405" t="e">
        <f t="shared" si="17"/>
        <v>#DIV/0!</v>
      </c>
      <c r="N38" s="405" t="e">
        <f t="shared" si="17"/>
        <v>#DIV/0!</v>
      </c>
      <c r="O38" s="210">
        <f>O37/O22</f>
        <v>0.21796407185628741</v>
      </c>
    </row>
    <row r="39" spans="1:15" ht="31.5" customHeight="1" x14ac:dyDescent="0.25">
      <c r="A39" s="9" t="s">
        <v>54</v>
      </c>
      <c r="B39" s="212" t="s">
        <v>117</v>
      </c>
      <c r="C39" s="43">
        <v>5</v>
      </c>
      <c r="D39" s="315">
        <v>11</v>
      </c>
      <c r="E39" s="315">
        <v>9</v>
      </c>
      <c r="F39" s="44">
        <v>5</v>
      </c>
      <c r="G39" s="315">
        <v>5</v>
      </c>
      <c r="H39" s="315">
        <v>4</v>
      </c>
      <c r="I39" s="44">
        <v>8</v>
      </c>
      <c r="J39" s="44">
        <v>10</v>
      </c>
      <c r="K39" s="44">
        <v>4</v>
      </c>
      <c r="L39" s="394"/>
      <c r="M39" s="394"/>
      <c r="N39" s="395"/>
      <c r="O39" s="88">
        <f>SUM(C39:N39)</f>
        <v>61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4.5871559633027525E-2</v>
      </c>
      <c r="D40" s="431">
        <f t="shared" ref="D40:N40" si="18">D39/D22</f>
        <v>0.11578947368421053</v>
      </c>
      <c r="E40" s="431">
        <f t="shared" si="18"/>
        <v>9.375E-2</v>
      </c>
      <c r="F40" s="209">
        <f t="shared" si="18"/>
        <v>6.097560975609756E-2</v>
      </c>
      <c r="G40" s="431">
        <f t="shared" si="18"/>
        <v>7.2463768115942032E-2</v>
      </c>
      <c r="H40" s="431">
        <f t="shared" si="18"/>
        <v>4.5454545454545456E-2</v>
      </c>
      <c r="I40" s="209">
        <f t="shared" si="18"/>
        <v>0.08</v>
      </c>
      <c r="J40" s="209">
        <f t="shared" si="18"/>
        <v>0.10638297872340426</v>
      </c>
      <c r="K40" s="209">
        <f t="shared" si="18"/>
        <v>3.9215686274509803E-2</v>
      </c>
      <c r="L40" s="405" t="e">
        <f t="shared" si="18"/>
        <v>#DIV/0!</v>
      </c>
      <c r="M40" s="405" t="e">
        <f t="shared" si="18"/>
        <v>#DIV/0!</v>
      </c>
      <c r="N40" s="405" t="e">
        <f t="shared" si="18"/>
        <v>#DIV/0!</v>
      </c>
      <c r="O40" s="210">
        <f>O39/O22</f>
        <v>7.3053892215568864E-2</v>
      </c>
    </row>
    <row r="41" spans="1:15" ht="28.5" customHeight="1" thickTop="1" thickBot="1" x14ac:dyDescent="0.3">
      <c r="A41" s="9" t="s">
        <v>56</v>
      </c>
      <c r="B41" s="31" t="s">
        <v>135</v>
      </c>
      <c r="C41" s="15">
        <v>103</v>
      </c>
      <c r="D41" s="428">
        <v>97</v>
      </c>
      <c r="E41" s="428">
        <v>89</v>
      </c>
      <c r="F41" s="15">
        <v>84</v>
      </c>
      <c r="G41" s="428">
        <v>83</v>
      </c>
      <c r="H41" s="428">
        <v>92</v>
      </c>
      <c r="I41" s="15">
        <v>93</v>
      </c>
      <c r="J41" s="15">
        <v>95</v>
      </c>
      <c r="K41" s="15">
        <v>104</v>
      </c>
      <c r="L41" s="399"/>
      <c r="M41" s="399"/>
      <c r="N41" s="400"/>
      <c r="O41" s="25"/>
    </row>
    <row r="42" spans="1:15" ht="15.75" thickTop="1" x14ac:dyDescent="0.25">
      <c r="A42" s="9" t="s">
        <v>57</v>
      </c>
      <c r="B42" s="215" t="s">
        <v>165</v>
      </c>
      <c r="C42" s="216">
        <v>45</v>
      </c>
      <c r="D42" s="429">
        <v>53</v>
      </c>
      <c r="E42" s="429">
        <v>55</v>
      </c>
      <c r="F42" s="217">
        <v>46</v>
      </c>
      <c r="G42" s="429">
        <v>33</v>
      </c>
      <c r="H42" s="429">
        <v>47</v>
      </c>
      <c r="I42" s="217">
        <v>48</v>
      </c>
      <c r="J42" s="217">
        <v>52</v>
      </c>
      <c r="K42" s="217">
        <v>48</v>
      </c>
      <c r="L42" s="402"/>
      <c r="M42" s="401"/>
      <c r="N42" s="403"/>
      <c r="O42" s="215">
        <f>SUM(C42:N42)</f>
        <v>427</v>
      </c>
    </row>
    <row r="43" spans="1:15" x14ac:dyDescent="0.25">
      <c r="A43" s="9" t="s">
        <v>58</v>
      </c>
      <c r="B43" s="178" t="s">
        <v>70</v>
      </c>
      <c r="C43" s="209">
        <f>C42/C22</f>
        <v>0.41284403669724773</v>
      </c>
      <c r="D43" s="431">
        <f t="shared" ref="D43:N43" si="19">D42/D22</f>
        <v>0.55789473684210522</v>
      </c>
      <c r="E43" s="431">
        <f t="shared" si="19"/>
        <v>0.57291666666666663</v>
      </c>
      <c r="F43" s="209">
        <f t="shared" si="19"/>
        <v>0.56097560975609762</v>
      </c>
      <c r="G43" s="431">
        <f t="shared" si="19"/>
        <v>0.47826086956521741</v>
      </c>
      <c r="H43" s="431">
        <f t="shared" si="19"/>
        <v>0.53409090909090906</v>
      </c>
      <c r="I43" s="209">
        <f t="shared" si="19"/>
        <v>0.48</v>
      </c>
      <c r="J43" s="209">
        <f t="shared" si="19"/>
        <v>0.55319148936170215</v>
      </c>
      <c r="K43" s="209">
        <f t="shared" si="19"/>
        <v>0.47058823529411764</v>
      </c>
      <c r="L43" s="405" t="e">
        <f t="shared" si="19"/>
        <v>#DIV/0!</v>
      </c>
      <c r="M43" s="405" t="e">
        <f t="shared" si="19"/>
        <v>#DIV/0!</v>
      </c>
      <c r="N43" s="405" t="e">
        <f t="shared" si="19"/>
        <v>#DIV/0!</v>
      </c>
      <c r="O43" s="210">
        <f>O42/O22</f>
        <v>0.511377245508982</v>
      </c>
    </row>
    <row r="44" spans="1:15" x14ac:dyDescent="0.25">
      <c r="A44" s="9" t="s">
        <v>59</v>
      </c>
      <c r="B44" s="88" t="s">
        <v>166</v>
      </c>
      <c r="C44" s="43">
        <v>22</v>
      </c>
      <c r="D44" s="315">
        <v>26</v>
      </c>
      <c r="E44" s="315">
        <v>19</v>
      </c>
      <c r="F44" s="44">
        <v>24</v>
      </c>
      <c r="G44" s="315">
        <v>32</v>
      </c>
      <c r="H44" s="315">
        <v>29</v>
      </c>
      <c r="I44" s="44">
        <v>30</v>
      </c>
      <c r="J44" s="44">
        <v>22</v>
      </c>
      <c r="K44" s="44">
        <v>39</v>
      </c>
      <c r="L44" s="394"/>
      <c r="M44" s="394"/>
      <c r="N44" s="395"/>
      <c r="O44" s="88">
        <f>SUM(C44:N44)</f>
        <v>243</v>
      </c>
    </row>
    <row r="45" spans="1:15" x14ac:dyDescent="0.25">
      <c r="A45" s="9" t="s">
        <v>60</v>
      </c>
      <c r="B45" s="178" t="s">
        <v>70</v>
      </c>
      <c r="C45" s="209">
        <f>C44/C22</f>
        <v>0.20183486238532111</v>
      </c>
      <c r="D45" s="431">
        <f t="shared" ref="D45:N45" si="20">D44/D22</f>
        <v>0.27368421052631581</v>
      </c>
      <c r="E45" s="431">
        <f t="shared" si="20"/>
        <v>0.19791666666666666</v>
      </c>
      <c r="F45" s="209">
        <f t="shared" si="20"/>
        <v>0.29268292682926828</v>
      </c>
      <c r="G45" s="431">
        <f t="shared" si="20"/>
        <v>0.46376811594202899</v>
      </c>
      <c r="H45" s="431">
        <f t="shared" si="20"/>
        <v>0.32954545454545453</v>
      </c>
      <c r="I45" s="209">
        <f t="shared" si="20"/>
        <v>0.3</v>
      </c>
      <c r="J45" s="209">
        <f t="shared" si="20"/>
        <v>0.23404255319148937</v>
      </c>
      <c r="K45" s="209">
        <f t="shared" si="20"/>
        <v>0.38235294117647056</v>
      </c>
      <c r="L45" s="405" t="e">
        <f t="shared" si="20"/>
        <v>#DIV/0!</v>
      </c>
      <c r="M45" s="405" t="e">
        <f t="shared" si="20"/>
        <v>#DIV/0!</v>
      </c>
      <c r="N45" s="405" t="e">
        <f t="shared" si="20"/>
        <v>#DIV/0!</v>
      </c>
      <c r="O45" s="210">
        <f>O44/O22</f>
        <v>0.29101796407185626</v>
      </c>
    </row>
    <row r="46" spans="1:15" x14ac:dyDescent="0.25">
      <c r="A46" s="9" t="s">
        <v>61</v>
      </c>
      <c r="B46" s="88" t="s">
        <v>167</v>
      </c>
      <c r="C46" s="43">
        <v>18</v>
      </c>
      <c r="D46" s="315">
        <v>11</v>
      </c>
      <c r="E46" s="315">
        <v>9</v>
      </c>
      <c r="F46" s="44">
        <v>10</v>
      </c>
      <c r="G46" s="315">
        <v>13</v>
      </c>
      <c r="H46" s="315">
        <v>10</v>
      </c>
      <c r="I46" s="44">
        <v>7</v>
      </c>
      <c r="J46" s="44">
        <v>14</v>
      </c>
      <c r="K46" s="44">
        <v>9</v>
      </c>
      <c r="L46" s="394"/>
      <c r="M46" s="394"/>
      <c r="N46" s="395"/>
      <c r="O46" s="88">
        <f>SUM(C46:N46)</f>
        <v>101</v>
      </c>
    </row>
    <row r="47" spans="1:15" x14ac:dyDescent="0.25">
      <c r="A47" s="9" t="s">
        <v>62</v>
      </c>
      <c r="B47" s="178" t="s">
        <v>70</v>
      </c>
      <c r="C47" s="209">
        <f>C46/C22</f>
        <v>0.16513761467889909</v>
      </c>
      <c r="D47" s="431">
        <f t="shared" ref="D47:N47" si="21">D46/D22</f>
        <v>0.11578947368421053</v>
      </c>
      <c r="E47" s="431">
        <f>E46/E22</f>
        <v>9.375E-2</v>
      </c>
      <c r="F47" s="209">
        <f t="shared" si="21"/>
        <v>0.12195121951219512</v>
      </c>
      <c r="G47" s="431">
        <f t="shared" si="21"/>
        <v>0.18840579710144928</v>
      </c>
      <c r="H47" s="431">
        <f t="shared" si="21"/>
        <v>0.11363636363636363</v>
      </c>
      <c r="I47" s="209">
        <f t="shared" si="21"/>
        <v>7.0000000000000007E-2</v>
      </c>
      <c r="J47" s="209">
        <f t="shared" si="21"/>
        <v>0.14893617021276595</v>
      </c>
      <c r="K47" s="209">
        <f t="shared" si="21"/>
        <v>8.8235294117647065E-2</v>
      </c>
      <c r="L47" s="405" t="e">
        <f t="shared" si="21"/>
        <v>#DIV/0!</v>
      </c>
      <c r="M47" s="405" t="e">
        <f t="shared" si="21"/>
        <v>#DIV/0!</v>
      </c>
      <c r="N47" s="405" t="e">
        <f t="shared" si="21"/>
        <v>#DIV/0!</v>
      </c>
      <c r="O47" s="210">
        <f>O46/O22</f>
        <v>0.12095808383233533</v>
      </c>
    </row>
    <row r="48" spans="1:15" x14ac:dyDescent="0.25">
      <c r="A48" s="9" t="s">
        <v>63</v>
      </c>
      <c r="B48" s="88" t="s">
        <v>168</v>
      </c>
      <c r="C48" s="43">
        <v>1</v>
      </c>
      <c r="D48" s="315">
        <v>2</v>
      </c>
      <c r="E48" s="315">
        <v>2</v>
      </c>
      <c r="F48" s="44">
        <v>2</v>
      </c>
      <c r="G48" s="315">
        <v>0</v>
      </c>
      <c r="H48" s="315">
        <v>1</v>
      </c>
      <c r="I48" s="44">
        <v>0</v>
      </c>
      <c r="J48" s="44">
        <v>1</v>
      </c>
      <c r="K48" s="44">
        <v>1</v>
      </c>
      <c r="L48" s="394"/>
      <c r="M48" s="394"/>
      <c r="N48" s="395"/>
      <c r="O48" s="88">
        <f>SUM(C48:N48)</f>
        <v>10</v>
      </c>
    </row>
    <row r="49" spans="1:15" x14ac:dyDescent="0.25">
      <c r="A49" s="9" t="s">
        <v>64</v>
      </c>
      <c r="B49" s="178" t="s">
        <v>70</v>
      </c>
      <c r="C49" s="209">
        <f>C48/C22</f>
        <v>9.1743119266055051E-3</v>
      </c>
      <c r="D49" s="431">
        <f t="shared" ref="D49:N49" si="22">D48/D22</f>
        <v>2.1052631578947368E-2</v>
      </c>
      <c r="E49" s="431">
        <f t="shared" si="22"/>
        <v>2.0833333333333332E-2</v>
      </c>
      <c r="F49" s="209">
        <f t="shared" si="22"/>
        <v>2.4390243902439025E-2</v>
      </c>
      <c r="G49" s="431">
        <f t="shared" si="22"/>
        <v>0</v>
      </c>
      <c r="H49" s="431">
        <f t="shared" si="22"/>
        <v>1.1363636363636364E-2</v>
      </c>
      <c r="I49" s="209">
        <f t="shared" si="22"/>
        <v>0</v>
      </c>
      <c r="J49" s="209">
        <f t="shared" si="22"/>
        <v>1.0638297872340425E-2</v>
      </c>
      <c r="K49" s="209">
        <f t="shared" si="22"/>
        <v>9.8039215686274508E-3</v>
      </c>
      <c r="L49" s="405" t="e">
        <f t="shared" si="22"/>
        <v>#DIV/0!</v>
      </c>
      <c r="M49" s="405" t="e">
        <f t="shared" si="22"/>
        <v>#DIV/0!</v>
      </c>
      <c r="N49" s="405" t="e">
        <f t="shared" si="22"/>
        <v>#DIV/0!</v>
      </c>
      <c r="O49" s="210">
        <f>O48/O22</f>
        <v>1.1976047904191617E-2</v>
      </c>
    </row>
    <row r="50" spans="1:15" ht="15" customHeight="1" x14ac:dyDescent="0.25">
      <c r="A50" s="9" t="s">
        <v>65</v>
      </c>
      <c r="B50" s="212" t="s">
        <v>169</v>
      </c>
      <c r="C50" s="43">
        <v>23</v>
      </c>
      <c r="D50" s="315">
        <v>15</v>
      </c>
      <c r="E50" s="315">
        <v>18</v>
      </c>
      <c r="F50" s="44">
        <v>7</v>
      </c>
      <c r="G50" s="315">
        <v>13</v>
      </c>
      <c r="H50" s="315">
        <v>9</v>
      </c>
      <c r="I50" s="44">
        <v>13</v>
      </c>
      <c r="J50" s="44">
        <v>11</v>
      </c>
      <c r="K50" s="44">
        <v>11</v>
      </c>
      <c r="L50" s="394"/>
      <c r="M50" s="394"/>
      <c r="N50" s="395"/>
      <c r="O50" s="88">
        <f>SUM(C50:N50)</f>
        <v>120</v>
      </c>
    </row>
    <row r="51" spans="1:15" x14ac:dyDescent="0.25">
      <c r="A51" s="9" t="s">
        <v>66</v>
      </c>
      <c r="B51" s="178" t="s">
        <v>70</v>
      </c>
      <c r="C51" s="209">
        <f>C50/C22</f>
        <v>0.21100917431192662</v>
      </c>
      <c r="D51" s="431">
        <f t="shared" ref="D51:N51" si="23">D50/D22</f>
        <v>0.15789473684210525</v>
      </c>
      <c r="E51" s="431">
        <f t="shared" si="23"/>
        <v>0.1875</v>
      </c>
      <c r="F51" s="209">
        <f t="shared" si="23"/>
        <v>8.5365853658536592E-2</v>
      </c>
      <c r="G51" s="431">
        <f t="shared" si="23"/>
        <v>0.18840579710144928</v>
      </c>
      <c r="H51" s="431">
        <f t="shared" si="23"/>
        <v>0.10227272727272728</v>
      </c>
      <c r="I51" s="209">
        <f t="shared" si="23"/>
        <v>0.13</v>
      </c>
      <c r="J51" s="209">
        <f t="shared" si="23"/>
        <v>0.11702127659574468</v>
      </c>
      <c r="K51" s="209">
        <f t="shared" si="23"/>
        <v>0.10784313725490197</v>
      </c>
      <c r="L51" s="405" t="e">
        <f t="shared" si="23"/>
        <v>#DIV/0!</v>
      </c>
      <c r="M51" s="405" t="e">
        <f t="shared" si="23"/>
        <v>#DIV/0!</v>
      </c>
      <c r="N51" s="405" t="e">
        <f t="shared" si="23"/>
        <v>#DIV/0!</v>
      </c>
      <c r="O51" s="210">
        <f>O50/O22</f>
        <v>0.1437125748502994</v>
      </c>
    </row>
    <row r="52" spans="1:15" ht="27.75" customHeight="1" x14ac:dyDescent="0.25">
      <c r="A52" s="9" t="s">
        <v>156</v>
      </c>
      <c r="B52" s="212" t="s">
        <v>170</v>
      </c>
      <c r="C52" s="43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1</v>
      </c>
      <c r="K52" s="44">
        <v>0</v>
      </c>
      <c r="L52" s="394"/>
      <c r="M52" s="394"/>
      <c r="N52" s="395"/>
      <c r="O52" s="88">
        <f>SUM(C52:N52)</f>
        <v>1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4">D52/D22</f>
        <v>0</v>
      </c>
      <c r="E53" s="431">
        <f t="shared" si="24"/>
        <v>0</v>
      </c>
      <c r="F53" s="209">
        <f t="shared" si="24"/>
        <v>0</v>
      </c>
      <c r="G53" s="431">
        <f t="shared" si="24"/>
        <v>0</v>
      </c>
      <c r="H53" s="431">
        <f t="shared" si="24"/>
        <v>0</v>
      </c>
      <c r="I53" s="209">
        <f t="shared" si="24"/>
        <v>0</v>
      </c>
      <c r="J53" s="209">
        <f t="shared" si="24"/>
        <v>1.0638297872340425E-2</v>
      </c>
      <c r="K53" s="209">
        <f t="shared" si="24"/>
        <v>0</v>
      </c>
      <c r="L53" s="405" t="e">
        <f t="shared" si="24"/>
        <v>#DIV/0!</v>
      </c>
      <c r="M53" s="405" t="e">
        <f t="shared" si="24"/>
        <v>#DIV/0!</v>
      </c>
      <c r="N53" s="405" t="e">
        <f t="shared" si="24"/>
        <v>#DIV/0!</v>
      </c>
      <c r="O53" s="210">
        <f>O52/O22</f>
        <v>1.1976047904191617E-3</v>
      </c>
    </row>
    <row r="54" spans="1:15" x14ac:dyDescent="0.25">
      <c r="A54" s="9" t="s">
        <v>73</v>
      </c>
      <c r="B54" s="88" t="s">
        <v>171</v>
      </c>
      <c r="C54" s="43">
        <v>7</v>
      </c>
      <c r="D54" s="315">
        <v>9</v>
      </c>
      <c r="E54" s="315">
        <v>3</v>
      </c>
      <c r="F54" s="44">
        <v>1</v>
      </c>
      <c r="G54" s="315">
        <v>6</v>
      </c>
      <c r="H54" s="315">
        <v>1</v>
      </c>
      <c r="I54" s="44">
        <v>4</v>
      </c>
      <c r="J54" s="44">
        <v>3</v>
      </c>
      <c r="K54" s="44">
        <v>10</v>
      </c>
      <c r="L54" s="394"/>
      <c r="M54" s="394"/>
      <c r="N54" s="395"/>
      <c r="O54" s="88">
        <f>SUM(C54:N54)</f>
        <v>44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6.4220183486238536E-2</v>
      </c>
      <c r="D55" s="432">
        <f t="shared" ref="D55:N55" si="25">D54/D22</f>
        <v>9.4736842105263161E-2</v>
      </c>
      <c r="E55" s="432">
        <f t="shared" si="25"/>
        <v>3.125E-2</v>
      </c>
      <c r="F55" s="219">
        <f t="shared" si="25"/>
        <v>1.2195121951219513E-2</v>
      </c>
      <c r="G55" s="432">
        <f t="shared" si="25"/>
        <v>8.6956521739130432E-2</v>
      </c>
      <c r="H55" s="407">
        <f t="shared" si="25"/>
        <v>1.1363636363636364E-2</v>
      </c>
      <c r="I55" s="219">
        <f t="shared" si="25"/>
        <v>0.04</v>
      </c>
      <c r="J55" s="219">
        <f t="shared" si="25"/>
        <v>3.1914893617021274E-2</v>
      </c>
      <c r="K55" s="219">
        <f t="shared" si="25"/>
        <v>9.8039215686274508E-2</v>
      </c>
      <c r="L55" s="407" t="e">
        <f t="shared" si="25"/>
        <v>#DIV/0!</v>
      </c>
      <c r="M55" s="407" t="e">
        <f t="shared" si="25"/>
        <v>#DIV/0!</v>
      </c>
      <c r="N55" s="407" t="e">
        <f t="shared" si="25"/>
        <v>#DIV/0!</v>
      </c>
      <c r="O55" s="220">
        <f>O54/O22</f>
        <v>5.2694610778443111E-2</v>
      </c>
    </row>
    <row r="56" spans="1:15" ht="20.100000000000001" customHeight="1" thickBot="1" x14ac:dyDescent="0.3">
      <c r="A56" s="21" t="s">
        <v>332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136</v>
      </c>
      <c r="C58" s="16">
        <v>76</v>
      </c>
      <c r="D58" s="318">
        <v>88</v>
      </c>
      <c r="E58" s="318">
        <v>115</v>
      </c>
      <c r="F58" s="16">
        <v>96</v>
      </c>
      <c r="G58" s="318">
        <v>109</v>
      </c>
      <c r="H58" s="318">
        <v>105</v>
      </c>
      <c r="I58" s="16">
        <v>92</v>
      </c>
      <c r="J58" s="16">
        <v>77</v>
      </c>
      <c r="K58" s="16">
        <v>147</v>
      </c>
      <c r="L58" s="318"/>
      <c r="M58" s="318"/>
      <c r="N58" s="318"/>
      <c r="O58" s="26">
        <f>SUM(C58:N58)</f>
        <v>905</v>
      </c>
    </row>
    <row r="59" spans="1:15" x14ac:dyDescent="0.25">
      <c r="A59" s="29" t="s">
        <v>76</v>
      </c>
      <c r="B59" s="222" t="s">
        <v>137</v>
      </c>
      <c r="C59" s="211">
        <v>47</v>
      </c>
      <c r="D59" s="314">
        <v>57</v>
      </c>
      <c r="E59" s="314">
        <v>74</v>
      </c>
      <c r="F59" s="200">
        <v>63</v>
      </c>
      <c r="G59" s="314">
        <v>68</v>
      </c>
      <c r="H59" s="314">
        <v>68</v>
      </c>
      <c r="I59" s="200">
        <v>61</v>
      </c>
      <c r="J59" s="200">
        <v>41</v>
      </c>
      <c r="K59" s="200">
        <v>100</v>
      </c>
      <c r="L59" s="393"/>
      <c r="M59" s="393"/>
      <c r="N59" s="404"/>
      <c r="O59" s="27">
        <f>SUM(C59:N59)</f>
        <v>579</v>
      </c>
    </row>
    <row r="60" spans="1:15" x14ac:dyDescent="0.25">
      <c r="A60" s="29" t="s">
        <v>77</v>
      </c>
      <c r="B60" s="207" t="s">
        <v>81</v>
      </c>
      <c r="C60" s="279">
        <f>C59/C58</f>
        <v>0.61842105263157898</v>
      </c>
      <c r="D60" s="433">
        <f t="shared" ref="D60:N60" si="26">D59/D58</f>
        <v>0.64772727272727271</v>
      </c>
      <c r="E60" s="433">
        <f t="shared" si="26"/>
        <v>0.64347826086956517</v>
      </c>
      <c r="F60" s="279">
        <f t="shared" si="26"/>
        <v>0.65625</v>
      </c>
      <c r="G60" s="433">
        <f t="shared" si="26"/>
        <v>0.62385321100917435</v>
      </c>
      <c r="H60" s="433">
        <f t="shared" si="26"/>
        <v>0.64761904761904765</v>
      </c>
      <c r="I60" s="279">
        <f t="shared" si="26"/>
        <v>0.66304347826086951</v>
      </c>
      <c r="J60" s="279">
        <f t="shared" si="26"/>
        <v>0.53246753246753242</v>
      </c>
      <c r="K60" s="279">
        <f t="shared" si="26"/>
        <v>0.68027210884353739</v>
      </c>
      <c r="L60" s="408" t="e">
        <f t="shared" si="26"/>
        <v>#DIV/0!</v>
      </c>
      <c r="M60" s="408" t="e">
        <f t="shared" si="26"/>
        <v>#DIV/0!</v>
      </c>
      <c r="N60" s="409" t="e">
        <f t="shared" si="26"/>
        <v>#DIV/0!</v>
      </c>
      <c r="O60" s="280">
        <f>O59/O58</f>
        <v>0.63977900552486189</v>
      </c>
    </row>
    <row r="61" spans="1:15" x14ac:dyDescent="0.25">
      <c r="A61" s="29" t="s">
        <v>88</v>
      </c>
      <c r="B61" s="223" t="s">
        <v>162</v>
      </c>
      <c r="C61" s="43">
        <v>45</v>
      </c>
      <c r="D61" s="315">
        <v>52</v>
      </c>
      <c r="E61" s="315">
        <v>59</v>
      </c>
      <c r="F61" s="44">
        <v>45</v>
      </c>
      <c r="G61" s="315">
        <v>62</v>
      </c>
      <c r="H61" s="315">
        <v>50</v>
      </c>
      <c r="I61" s="44">
        <v>39</v>
      </c>
      <c r="J61" s="44">
        <v>35</v>
      </c>
      <c r="K61" s="44">
        <v>81</v>
      </c>
      <c r="L61" s="394"/>
      <c r="M61" s="394"/>
      <c r="N61" s="395"/>
      <c r="O61" s="224">
        <f>SUM(C61:N61)</f>
        <v>468</v>
      </c>
    </row>
    <row r="62" spans="1:15" x14ac:dyDescent="0.25">
      <c r="A62" s="29" t="s">
        <v>89</v>
      </c>
      <c r="B62" s="207" t="s">
        <v>81</v>
      </c>
      <c r="C62" s="279">
        <f>C61/C58</f>
        <v>0.59210526315789469</v>
      </c>
      <c r="D62" s="433">
        <f t="shared" ref="D62:N62" si="27">D61/D58</f>
        <v>0.59090909090909094</v>
      </c>
      <c r="E62" s="433">
        <f t="shared" si="27"/>
        <v>0.5130434782608696</v>
      </c>
      <c r="F62" s="279">
        <f t="shared" si="27"/>
        <v>0.46875</v>
      </c>
      <c r="G62" s="433">
        <f t="shared" si="27"/>
        <v>0.56880733944954132</v>
      </c>
      <c r="H62" s="433">
        <f t="shared" si="27"/>
        <v>0.47619047619047616</v>
      </c>
      <c r="I62" s="279">
        <f t="shared" si="27"/>
        <v>0.42391304347826086</v>
      </c>
      <c r="J62" s="279">
        <f t="shared" si="27"/>
        <v>0.45454545454545453</v>
      </c>
      <c r="K62" s="279">
        <f t="shared" si="27"/>
        <v>0.55102040816326525</v>
      </c>
      <c r="L62" s="408" t="e">
        <f t="shared" si="27"/>
        <v>#DIV/0!</v>
      </c>
      <c r="M62" s="408" t="e">
        <f t="shared" si="27"/>
        <v>#DIV/0!</v>
      </c>
      <c r="N62" s="409" t="e">
        <f t="shared" si="27"/>
        <v>#DIV/0!</v>
      </c>
      <c r="O62" s="280">
        <f>O61/O58</f>
        <v>0.51712707182320439</v>
      </c>
    </row>
    <row r="63" spans="1:15" x14ac:dyDescent="0.25">
      <c r="A63" s="29" t="s">
        <v>90</v>
      </c>
      <c r="B63" s="223" t="s">
        <v>163</v>
      </c>
      <c r="C63" s="43">
        <v>2</v>
      </c>
      <c r="D63" s="315">
        <v>5</v>
      </c>
      <c r="E63" s="315">
        <v>15</v>
      </c>
      <c r="F63" s="44">
        <v>18</v>
      </c>
      <c r="G63" s="315">
        <v>6</v>
      </c>
      <c r="H63" s="315">
        <v>18</v>
      </c>
      <c r="I63" s="44">
        <v>22</v>
      </c>
      <c r="J63" s="44">
        <v>6</v>
      </c>
      <c r="K63" s="44">
        <v>19</v>
      </c>
      <c r="L63" s="394"/>
      <c r="M63" s="394"/>
      <c r="N63" s="395"/>
      <c r="O63" s="224">
        <f>SUM(C63:N63)</f>
        <v>111</v>
      </c>
    </row>
    <row r="64" spans="1:15" x14ac:dyDescent="0.25">
      <c r="A64" s="29" t="s">
        <v>91</v>
      </c>
      <c r="B64" s="207" t="s">
        <v>81</v>
      </c>
      <c r="C64" s="279">
        <f>C63/C58</f>
        <v>2.6315789473684209E-2</v>
      </c>
      <c r="D64" s="433">
        <f t="shared" ref="D64:N64" si="28">D63/D58</f>
        <v>5.6818181818181816E-2</v>
      </c>
      <c r="E64" s="433">
        <f t="shared" si="28"/>
        <v>0.13043478260869565</v>
      </c>
      <c r="F64" s="279">
        <f t="shared" si="28"/>
        <v>0.1875</v>
      </c>
      <c r="G64" s="433">
        <f t="shared" si="28"/>
        <v>5.5045871559633031E-2</v>
      </c>
      <c r="H64" s="433">
        <f t="shared" si="28"/>
        <v>0.17142857142857143</v>
      </c>
      <c r="I64" s="279">
        <f t="shared" si="28"/>
        <v>0.2391304347826087</v>
      </c>
      <c r="J64" s="279">
        <f t="shared" si="28"/>
        <v>7.792207792207792E-2</v>
      </c>
      <c r="K64" s="279">
        <f t="shared" si="28"/>
        <v>0.12925170068027211</v>
      </c>
      <c r="L64" s="408" t="e">
        <f t="shared" si="28"/>
        <v>#DIV/0!</v>
      </c>
      <c r="M64" s="408" t="e">
        <f t="shared" si="28"/>
        <v>#DIV/0!</v>
      </c>
      <c r="N64" s="409" t="e">
        <f t="shared" si="28"/>
        <v>#DIV/0!</v>
      </c>
      <c r="O64" s="280">
        <f>O63/O58</f>
        <v>0.12265193370165746</v>
      </c>
    </row>
    <row r="65" spans="1:15" x14ac:dyDescent="0.25">
      <c r="A65" s="29" t="s">
        <v>92</v>
      </c>
      <c r="B65" s="223" t="s">
        <v>138</v>
      </c>
      <c r="C65" s="43">
        <v>0</v>
      </c>
      <c r="D65" s="315">
        <v>0</v>
      </c>
      <c r="E65" s="315">
        <v>0</v>
      </c>
      <c r="F65" s="44">
        <v>0</v>
      </c>
      <c r="G65" s="315">
        <v>0</v>
      </c>
      <c r="H65" s="315">
        <v>0</v>
      </c>
      <c r="I65" s="44">
        <v>0</v>
      </c>
      <c r="J65" s="44">
        <v>0</v>
      </c>
      <c r="K65" s="44">
        <v>0</v>
      </c>
      <c r="L65" s="394"/>
      <c r="M65" s="394"/>
      <c r="N65" s="395"/>
      <c r="O65" s="224">
        <f>SUM(C65:N65)</f>
        <v>0</v>
      </c>
    </row>
    <row r="66" spans="1:15" x14ac:dyDescent="0.25">
      <c r="A66" s="29" t="s">
        <v>93</v>
      </c>
      <c r="B66" s="207" t="s">
        <v>81</v>
      </c>
      <c r="C66" s="279">
        <f>C65/C58</f>
        <v>0</v>
      </c>
      <c r="D66" s="433">
        <f t="shared" ref="D66:N66" si="29">D65/D58</f>
        <v>0</v>
      </c>
      <c r="E66" s="433">
        <f t="shared" si="29"/>
        <v>0</v>
      </c>
      <c r="F66" s="279">
        <f t="shared" si="29"/>
        <v>0</v>
      </c>
      <c r="G66" s="433">
        <f t="shared" si="29"/>
        <v>0</v>
      </c>
      <c r="H66" s="433">
        <f t="shared" si="29"/>
        <v>0</v>
      </c>
      <c r="I66" s="279">
        <f t="shared" si="29"/>
        <v>0</v>
      </c>
      <c r="J66" s="279">
        <f t="shared" si="29"/>
        <v>0</v>
      </c>
      <c r="K66" s="279">
        <f t="shared" si="29"/>
        <v>0</v>
      </c>
      <c r="L66" s="408" t="e">
        <f t="shared" si="29"/>
        <v>#DIV/0!</v>
      </c>
      <c r="M66" s="408" t="e">
        <f t="shared" si="29"/>
        <v>#DIV/0!</v>
      </c>
      <c r="N66" s="409" t="e">
        <f t="shared" si="29"/>
        <v>#DIV/0!</v>
      </c>
      <c r="O66" s="280">
        <f>O65/O58</f>
        <v>0</v>
      </c>
    </row>
    <row r="67" spans="1:15" x14ac:dyDescent="0.25">
      <c r="A67" s="29" t="s">
        <v>94</v>
      </c>
      <c r="B67" s="223" t="s">
        <v>139</v>
      </c>
      <c r="C67" s="43">
        <v>6</v>
      </c>
      <c r="D67" s="315">
        <v>12</v>
      </c>
      <c r="E67" s="315">
        <v>4</v>
      </c>
      <c r="F67" s="44">
        <v>10</v>
      </c>
      <c r="G67" s="315">
        <v>12</v>
      </c>
      <c r="H67" s="315">
        <v>18</v>
      </c>
      <c r="I67" s="44">
        <v>8</v>
      </c>
      <c r="J67" s="44">
        <v>16</v>
      </c>
      <c r="K67" s="44">
        <v>20</v>
      </c>
      <c r="L67" s="394"/>
      <c r="M67" s="394"/>
      <c r="N67" s="395"/>
      <c r="O67" s="224">
        <f>SUM(C67:N67)</f>
        <v>106</v>
      </c>
    </row>
    <row r="68" spans="1:15" x14ac:dyDescent="0.25">
      <c r="A68" s="29" t="s">
        <v>95</v>
      </c>
      <c r="B68" s="207" t="s">
        <v>81</v>
      </c>
      <c r="C68" s="279">
        <f>C67/C58</f>
        <v>7.8947368421052627E-2</v>
      </c>
      <c r="D68" s="433">
        <f t="shared" ref="D68:N68" si="30">D67/D58</f>
        <v>0.13636363636363635</v>
      </c>
      <c r="E68" s="433">
        <f t="shared" si="30"/>
        <v>3.4782608695652174E-2</v>
      </c>
      <c r="F68" s="279">
        <f t="shared" si="30"/>
        <v>0.10416666666666667</v>
      </c>
      <c r="G68" s="433">
        <f t="shared" si="30"/>
        <v>0.11009174311926606</v>
      </c>
      <c r="H68" s="433">
        <f t="shared" si="30"/>
        <v>0.17142857142857143</v>
      </c>
      <c r="I68" s="279">
        <f t="shared" si="30"/>
        <v>8.6956521739130432E-2</v>
      </c>
      <c r="J68" s="279">
        <f t="shared" si="30"/>
        <v>0.20779220779220781</v>
      </c>
      <c r="K68" s="279">
        <f t="shared" si="30"/>
        <v>0.1360544217687075</v>
      </c>
      <c r="L68" s="408" t="e">
        <f t="shared" si="30"/>
        <v>#DIV/0!</v>
      </c>
      <c r="M68" s="408" t="e">
        <f t="shared" si="30"/>
        <v>#DIV/0!</v>
      </c>
      <c r="N68" s="409" t="e">
        <f t="shared" si="30"/>
        <v>#DIV/0!</v>
      </c>
      <c r="O68" s="280">
        <f>O67/O58</f>
        <v>0.11712707182320442</v>
      </c>
    </row>
    <row r="69" spans="1:15" ht="24.75" customHeight="1" x14ac:dyDescent="0.25">
      <c r="A69" s="29" t="s">
        <v>96</v>
      </c>
      <c r="B69" s="230" t="s">
        <v>140</v>
      </c>
      <c r="C69" s="43">
        <v>0</v>
      </c>
      <c r="D69" s="315">
        <v>0</v>
      </c>
      <c r="E69" s="315">
        <v>0</v>
      </c>
      <c r="F69" s="44">
        <v>0</v>
      </c>
      <c r="G69" s="315">
        <v>3</v>
      </c>
      <c r="H69" s="315">
        <v>1</v>
      </c>
      <c r="I69" s="44">
        <v>0</v>
      </c>
      <c r="J69" s="44">
        <v>0</v>
      </c>
      <c r="K69" s="44">
        <v>0</v>
      </c>
      <c r="L69" s="394"/>
      <c r="M69" s="394"/>
      <c r="N69" s="395"/>
      <c r="O69" s="224">
        <f>SUM(C69:N69)</f>
        <v>4</v>
      </c>
    </row>
    <row r="70" spans="1:15" x14ac:dyDescent="0.25">
      <c r="A70" s="29" t="s">
        <v>97</v>
      </c>
      <c r="B70" s="207" t="s">
        <v>81</v>
      </c>
      <c r="C70" s="279">
        <f>C69/C58</f>
        <v>0</v>
      </c>
      <c r="D70" s="433">
        <f t="shared" ref="D70:N70" si="31">D69/D58</f>
        <v>0</v>
      </c>
      <c r="E70" s="433">
        <f t="shared" si="31"/>
        <v>0</v>
      </c>
      <c r="F70" s="279">
        <f t="shared" si="31"/>
        <v>0</v>
      </c>
      <c r="G70" s="433">
        <f t="shared" si="31"/>
        <v>2.7522935779816515E-2</v>
      </c>
      <c r="H70" s="433">
        <f t="shared" si="31"/>
        <v>9.5238095238095247E-3</v>
      </c>
      <c r="I70" s="279">
        <f t="shared" si="31"/>
        <v>0</v>
      </c>
      <c r="J70" s="279">
        <f t="shared" si="31"/>
        <v>0</v>
      </c>
      <c r="K70" s="279">
        <f t="shared" si="31"/>
        <v>0</v>
      </c>
      <c r="L70" s="408" t="e">
        <f t="shared" si="31"/>
        <v>#DIV/0!</v>
      </c>
      <c r="M70" s="408" t="e">
        <f t="shared" si="31"/>
        <v>#DIV/0!</v>
      </c>
      <c r="N70" s="409" t="e">
        <f t="shared" si="31"/>
        <v>#DIV/0!</v>
      </c>
      <c r="O70" s="280">
        <f>O69/O58</f>
        <v>4.4198895027624313E-3</v>
      </c>
    </row>
    <row r="71" spans="1:15" ht="37.5" customHeight="1" x14ac:dyDescent="0.25">
      <c r="A71" s="29" t="s">
        <v>98</v>
      </c>
      <c r="B71" s="230" t="s">
        <v>141</v>
      </c>
      <c r="C71" s="43">
        <v>0</v>
      </c>
      <c r="D71" s="315">
        <v>0</v>
      </c>
      <c r="E71" s="315">
        <v>3</v>
      </c>
      <c r="F71" s="44">
        <v>3</v>
      </c>
      <c r="G71" s="315">
        <v>0</v>
      </c>
      <c r="H71" s="315">
        <v>0</v>
      </c>
      <c r="I71" s="44">
        <v>1</v>
      </c>
      <c r="J71" s="44">
        <v>2</v>
      </c>
      <c r="K71" s="44">
        <v>4</v>
      </c>
      <c r="L71" s="394"/>
      <c r="M71" s="394"/>
      <c r="N71" s="395"/>
      <c r="O71" s="224">
        <f>SUM(C71:N71)</f>
        <v>13</v>
      </c>
    </row>
    <row r="72" spans="1:15" x14ac:dyDescent="0.25">
      <c r="A72" s="29" t="s">
        <v>99</v>
      </c>
      <c r="B72" s="207" t="s">
        <v>81</v>
      </c>
      <c r="C72" s="279">
        <f>C71/C58</f>
        <v>0</v>
      </c>
      <c r="D72" s="433">
        <f t="shared" ref="D72:N72" si="32">D71/D58</f>
        <v>0</v>
      </c>
      <c r="E72" s="433">
        <f t="shared" si="32"/>
        <v>2.6086956521739129E-2</v>
      </c>
      <c r="F72" s="279">
        <f t="shared" si="32"/>
        <v>3.125E-2</v>
      </c>
      <c r="G72" s="433">
        <f t="shared" si="32"/>
        <v>0</v>
      </c>
      <c r="H72" s="433">
        <f t="shared" si="32"/>
        <v>0</v>
      </c>
      <c r="I72" s="279">
        <f t="shared" si="32"/>
        <v>1.0869565217391304E-2</v>
      </c>
      <c r="J72" s="279">
        <f t="shared" si="32"/>
        <v>2.5974025974025976E-2</v>
      </c>
      <c r="K72" s="279">
        <f t="shared" si="32"/>
        <v>2.7210884353741496E-2</v>
      </c>
      <c r="L72" s="408" t="e">
        <f t="shared" si="32"/>
        <v>#DIV/0!</v>
      </c>
      <c r="M72" s="408" t="e">
        <f t="shared" si="32"/>
        <v>#DIV/0!</v>
      </c>
      <c r="N72" s="409" t="e">
        <f t="shared" si="32"/>
        <v>#DIV/0!</v>
      </c>
      <c r="O72" s="280">
        <f>O71/O58</f>
        <v>1.4364640883977901E-2</v>
      </c>
    </row>
    <row r="73" spans="1:15" ht="24.75" customHeight="1" x14ac:dyDescent="0.25">
      <c r="A73" s="29" t="s">
        <v>100</v>
      </c>
      <c r="B73" s="230" t="s">
        <v>142</v>
      </c>
      <c r="C73" s="43">
        <v>0</v>
      </c>
      <c r="D73" s="315">
        <v>2</v>
      </c>
      <c r="E73" s="315">
        <v>5</v>
      </c>
      <c r="F73" s="44">
        <v>1</v>
      </c>
      <c r="G73" s="315">
        <v>5</v>
      </c>
      <c r="H73" s="315">
        <v>4</v>
      </c>
      <c r="I73" s="44">
        <v>4</v>
      </c>
      <c r="J73" s="44">
        <v>8</v>
      </c>
      <c r="K73" s="44">
        <v>3</v>
      </c>
      <c r="L73" s="394"/>
      <c r="M73" s="394"/>
      <c r="N73" s="395"/>
      <c r="O73" s="224">
        <f>SUM(C73:N73)</f>
        <v>32</v>
      </c>
    </row>
    <row r="74" spans="1:15" x14ac:dyDescent="0.25">
      <c r="A74" s="29" t="s">
        <v>101</v>
      </c>
      <c r="B74" s="207" t="s">
        <v>81</v>
      </c>
      <c r="C74" s="279">
        <f>C73/C58</f>
        <v>0</v>
      </c>
      <c r="D74" s="433">
        <f t="shared" ref="D74:N74" si="33">D73/D58</f>
        <v>2.2727272727272728E-2</v>
      </c>
      <c r="E74" s="433">
        <f t="shared" si="33"/>
        <v>4.3478260869565216E-2</v>
      </c>
      <c r="F74" s="279">
        <f t="shared" si="33"/>
        <v>1.0416666666666666E-2</v>
      </c>
      <c r="G74" s="433">
        <f t="shared" si="33"/>
        <v>4.5871559633027525E-2</v>
      </c>
      <c r="H74" s="433">
        <f t="shared" si="33"/>
        <v>3.8095238095238099E-2</v>
      </c>
      <c r="I74" s="279">
        <f t="shared" si="33"/>
        <v>4.3478260869565216E-2</v>
      </c>
      <c r="J74" s="279">
        <f t="shared" si="33"/>
        <v>0.1038961038961039</v>
      </c>
      <c r="K74" s="279">
        <f t="shared" si="33"/>
        <v>2.0408163265306121E-2</v>
      </c>
      <c r="L74" s="408" t="e">
        <f t="shared" si="33"/>
        <v>#DIV/0!</v>
      </c>
      <c r="M74" s="408" t="e">
        <f t="shared" si="33"/>
        <v>#DIV/0!</v>
      </c>
      <c r="N74" s="409" t="e">
        <f t="shared" si="33"/>
        <v>#DIV/0!</v>
      </c>
      <c r="O74" s="280">
        <f>O73/O58</f>
        <v>3.535911602209945E-2</v>
      </c>
    </row>
    <row r="75" spans="1:15" ht="24.75" customHeight="1" x14ac:dyDescent="0.25">
      <c r="A75" s="29" t="s">
        <v>102</v>
      </c>
      <c r="B75" s="230" t="s">
        <v>143</v>
      </c>
      <c r="C75" s="43">
        <v>11</v>
      </c>
      <c r="D75" s="315">
        <v>7</v>
      </c>
      <c r="E75" s="315">
        <v>10</v>
      </c>
      <c r="F75" s="44">
        <v>5</v>
      </c>
      <c r="G75" s="315">
        <v>3</v>
      </c>
      <c r="H75" s="315">
        <v>5</v>
      </c>
      <c r="I75" s="44">
        <v>8</v>
      </c>
      <c r="J75" s="44">
        <v>3</v>
      </c>
      <c r="K75" s="44">
        <v>2</v>
      </c>
      <c r="L75" s="394"/>
      <c r="M75" s="394"/>
      <c r="N75" s="395"/>
      <c r="O75" s="224">
        <f>SUM(C75:N75)</f>
        <v>54</v>
      </c>
    </row>
    <row r="76" spans="1:15" x14ac:dyDescent="0.25">
      <c r="A76" s="29" t="s">
        <v>103</v>
      </c>
      <c r="B76" s="207" t="s">
        <v>81</v>
      </c>
      <c r="C76" s="279">
        <f>C75/C58</f>
        <v>0.14473684210526316</v>
      </c>
      <c r="D76" s="433">
        <f t="shared" ref="D76:N76" si="34">D75/D58</f>
        <v>7.9545454545454544E-2</v>
      </c>
      <c r="E76" s="433">
        <f t="shared" si="34"/>
        <v>8.6956521739130432E-2</v>
      </c>
      <c r="F76" s="279">
        <f t="shared" si="34"/>
        <v>5.2083333333333336E-2</v>
      </c>
      <c r="G76" s="433">
        <f t="shared" si="34"/>
        <v>2.7522935779816515E-2</v>
      </c>
      <c r="H76" s="433">
        <f t="shared" si="34"/>
        <v>4.7619047619047616E-2</v>
      </c>
      <c r="I76" s="279">
        <f t="shared" si="34"/>
        <v>8.6956521739130432E-2</v>
      </c>
      <c r="J76" s="279">
        <f t="shared" si="34"/>
        <v>3.896103896103896E-2</v>
      </c>
      <c r="K76" s="279">
        <f t="shared" si="34"/>
        <v>1.3605442176870748E-2</v>
      </c>
      <c r="L76" s="408" t="e">
        <f t="shared" si="34"/>
        <v>#DIV/0!</v>
      </c>
      <c r="M76" s="408" t="e">
        <f t="shared" si="34"/>
        <v>#DIV/0!</v>
      </c>
      <c r="N76" s="409" t="e">
        <f t="shared" si="34"/>
        <v>#DIV/0!</v>
      </c>
      <c r="O76" s="280">
        <f>O75/O58</f>
        <v>5.9668508287292817E-2</v>
      </c>
    </row>
    <row r="77" spans="1:15" ht="27" customHeight="1" x14ac:dyDescent="0.25">
      <c r="A77" s="29" t="s">
        <v>104</v>
      </c>
      <c r="B77" s="230" t="s">
        <v>146</v>
      </c>
      <c r="C77" s="43">
        <v>2</v>
      </c>
      <c r="D77" s="315">
        <v>2</v>
      </c>
      <c r="E77" s="315">
        <v>1</v>
      </c>
      <c r="F77" s="44">
        <v>1</v>
      </c>
      <c r="G77" s="315">
        <v>2</v>
      </c>
      <c r="H77" s="315">
        <v>2</v>
      </c>
      <c r="I77" s="44">
        <v>0</v>
      </c>
      <c r="J77" s="44">
        <v>1</v>
      </c>
      <c r="K77" s="44">
        <v>3</v>
      </c>
      <c r="L77" s="394"/>
      <c r="M77" s="394"/>
      <c r="N77" s="395"/>
      <c r="O77" s="224">
        <f>SUM(C77:N77)</f>
        <v>14</v>
      </c>
    </row>
    <row r="78" spans="1:15" x14ac:dyDescent="0.25">
      <c r="A78" s="29" t="s">
        <v>105</v>
      </c>
      <c r="B78" s="207" t="s">
        <v>81</v>
      </c>
      <c r="C78" s="279">
        <f>C77/C58</f>
        <v>2.6315789473684209E-2</v>
      </c>
      <c r="D78" s="433">
        <f t="shared" ref="D78:N78" si="35">D77/D58</f>
        <v>2.2727272727272728E-2</v>
      </c>
      <c r="E78" s="433">
        <f t="shared" si="35"/>
        <v>8.6956521739130436E-3</v>
      </c>
      <c r="F78" s="279">
        <f t="shared" si="35"/>
        <v>1.0416666666666666E-2</v>
      </c>
      <c r="G78" s="433">
        <f t="shared" si="35"/>
        <v>1.834862385321101E-2</v>
      </c>
      <c r="H78" s="433">
        <f t="shared" si="35"/>
        <v>1.9047619047619049E-2</v>
      </c>
      <c r="I78" s="279">
        <f t="shared" si="35"/>
        <v>0</v>
      </c>
      <c r="J78" s="279">
        <f t="shared" si="35"/>
        <v>1.2987012987012988E-2</v>
      </c>
      <c r="K78" s="279">
        <f t="shared" si="35"/>
        <v>2.0408163265306121E-2</v>
      </c>
      <c r="L78" s="408" t="e">
        <f t="shared" si="35"/>
        <v>#DIV/0!</v>
      </c>
      <c r="M78" s="408" t="e">
        <f t="shared" si="35"/>
        <v>#DIV/0!</v>
      </c>
      <c r="N78" s="409" t="e">
        <f t="shared" si="35"/>
        <v>#DIV/0!</v>
      </c>
      <c r="O78" s="280">
        <f>O77/O58</f>
        <v>1.5469613259668509E-2</v>
      </c>
    </row>
    <row r="79" spans="1:15" ht="24.75" customHeight="1" x14ac:dyDescent="0.25">
      <c r="A79" s="29" t="s">
        <v>157</v>
      </c>
      <c r="B79" s="230" t="s">
        <v>147</v>
      </c>
      <c r="C79" s="43">
        <v>0</v>
      </c>
      <c r="D79" s="315">
        <v>0</v>
      </c>
      <c r="E79" s="315">
        <v>0</v>
      </c>
      <c r="F79" s="44">
        <v>1</v>
      </c>
      <c r="G79" s="315">
        <v>0</v>
      </c>
      <c r="H79" s="315">
        <v>0</v>
      </c>
      <c r="I79" s="44">
        <v>0</v>
      </c>
      <c r="J79" s="44">
        <v>0</v>
      </c>
      <c r="K79" s="44">
        <v>1</v>
      </c>
      <c r="L79" s="394"/>
      <c r="M79" s="394"/>
      <c r="N79" s="395"/>
      <c r="O79" s="224">
        <f>SUM(C79:N79)</f>
        <v>2</v>
      </c>
    </row>
    <row r="80" spans="1:15" x14ac:dyDescent="0.25">
      <c r="A80" s="29" t="s">
        <v>158</v>
      </c>
      <c r="B80" s="207" t="s">
        <v>81</v>
      </c>
      <c r="C80" s="279">
        <f>C79/C58</f>
        <v>0</v>
      </c>
      <c r="D80" s="433">
        <f t="shared" ref="D80:N80" si="36">D79/D58</f>
        <v>0</v>
      </c>
      <c r="E80" s="433">
        <f t="shared" si="36"/>
        <v>0</v>
      </c>
      <c r="F80" s="279">
        <f t="shared" si="36"/>
        <v>1.0416666666666666E-2</v>
      </c>
      <c r="G80" s="433">
        <f t="shared" si="36"/>
        <v>0</v>
      </c>
      <c r="H80" s="433">
        <f t="shared" si="36"/>
        <v>0</v>
      </c>
      <c r="I80" s="279">
        <f t="shared" si="36"/>
        <v>0</v>
      </c>
      <c r="J80" s="279">
        <f t="shared" si="36"/>
        <v>0</v>
      </c>
      <c r="K80" s="279">
        <f t="shared" si="36"/>
        <v>6.8027210884353739E-3</v>
      </c>
      <c r="L80" s="408" t="e">
        <f t="shared" si="36"/>
        <v>#DIV/0!</v>
      </c>
      <c r="M80" s="408" t="e">
        <f t="shared" si="36"/>
        <v>#DIV/0!</v>
      </c>
      <c r="N80" s="409" t="e">
        <f t="shared" si="36"/>
        <v>#DIV/0!</v>
      </c>
      <c r="O80" s="280">
        <f>O79/O58</f>
        <v>2.2099447513812156E-3</v>
      </c>
    </row>
    <row r="81" spans="1:15" ht="24.75" customHeight="1" x14ac:dyDescent="0.25">
      <c r="A81" s="29" t="s">
        <v>159</v>
      </c>
      <c r="B81" s="230" t="s">
        <v>148</v>
      </c>
      <c r="C81" s="43">
        <f t="shared" ref="C81:N81" si="37">C58-C59-C65-C67-C69-C71-C73-C75-C77-C79</f>
        <v>10</v>
      </c>
      <c r="D81" s="315">
        <f t="shared" si="37"/>
        <v>8</v>
      </c>
      <c r="E81" s="317">
        <f t="shared" si="37"/>
        <v>18</v>
      </c>
      <c r="F81" s="80">
        <f t="shared" si="37"/>
        <v>12</v>
      </c>
      <c r="G81" s="317">
        <f t="shared" si="37"/>
        <v>16</v>
      </c>
      <c r="H81" s="317">
        <f t="shared" si="37"/>
        <v>7</v>
      </c>
      <c r="I81" s="80">
        <f t="shared" si="37"/>
        <v>10</v>
      </c>
      <c r="J81" s="80">
        <f t="shared" si="37"/>
        <v>6</v>
      </c>
      <c r="K81" s="80">
        <f t="shared" si="37"/>
        <v>14</v>
      </c>
      <c r="L81" s="396">
        <f t="shared" si="37"/>
        <v>0</v>
      </c>
      <c r="M81" s="396">
        <f t="shared" si="37"/>
        <v>0</v>
      </c>
      <c r="N81" s="396">
        <f t="shared" si="37"/>
        <v>0</v>
      </c>
      <c r="O81" s="224">
        <f>SUM(C81:N81)</f>
        <v>101</v>
      </c>
    </row>
    <row r="82" spans="1:15" ht="15.75" thickBot="1" x14ac:dyDescent="0.3">
      <c r="A82" s="29" t="s">
        <v>160</v>
      </c>
      <c r="B82" s="232" t="s">
        <v>81</v>
      </c>
      <c r="C82" s="281">
        <f>C81/C58</f>
        <v>0.13157894736842105</v>
      </c>
      <c r="D82" s="434">
        <f t="shared" ref="D82:N82" si="38">D81/D58</f>
        <v>9.0909090909090912E-2</v>
      </c>
      <c r="E82" s="434">
        <f t="shared" si="38"/>
        <v>0.15652173913043479</v>
      </c>
      <c r="F82" s="445">
        <f t="shared" si="38"/>
        <v>0.125</v>
      </c>
      <c r="G82" s="434">
        <f t="shared" si="38"/>
        <v>0.14678899082568808</v>
      </c>
      <c r="H82" s="434">
        <f t="shared" si="38"/>
        <v>6.6666666666666666E-2</v>
      </c>
      <c r="I82" s="445">
        <f t="shared" si="38"/>
        <v>0.10869565217391304</v>
      </c>
      <c r="J82" s="445">
        <f t="shared" si="38"/>
        <v>7.792207792207792E-2</v>
      </c>
      <c r="K82" s="445">
        <f t="shared" si="38"/>
        <v>9.5238095238095233E-2</v>
      </c>
      <c r="L82" s="410" t="e">
        <f t="shared" si="38"/>
        <v>#DIV/0!</v>
      </c>
      <c r="M82" s="410" t="e">
        <f t="shared" si="38"/>
        <v>#DIV/0!</v>
      </c>
      <c r="N82" s="411" t="e">
        <f t="shared" si="38"/>
        <v>#DIV/0!</v>
      </c>
      <c r="O82" s="282">
        <f>O81/O58</f>
        <v>0.11160220994475138</v>
      </c>
    </row>
    <row r="83" spans="1:15" x14ac:dyDescent="0.25">
      <c r="J83" s="357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zoomScale="90" zoomScaleNormal="100" zoomScaleSheetLayoutView="90" workbookViewId="0">
      <selection activeCell="K51" sqref="K51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1" t="s">
        <v>109</v>
      </c>
    </row>
    <row r="2" spans="1:15" ht="51" thickBot="1" x14ac:dyDescent="0.3">
      <c r="A2" s="64" t="s">
        <v>161</v>
      </c>
      <c r="B2" s="54" t="s">
        <v>0</v>
      </c>
      <c r="C2" s="55" t="s">
        <v>373</v>
      </c>
      <c r="D2" s="55" t="s">
        <v>374</v>
      </c>
      <c r="E2" s="55" t="s">
        <v>375</v>
      </c>
      <c r="F2" s="55" t="s">
        <v>376</v>
      </c>
      <c r="G2" s="55" t="s">
        <v>377</v>
      </c>
      <c r="H2" s="55" t="s">
        <v>378</v>
      </c>
      <c r="I2" s="55" t="s">
        <v>379</v>
      </c>
      <c r="J2" s="55" t="s">
        <v>380</v>
      </c>
      <c r="K2" s="55" t="s">
        <v>381</v>
      </c>
      <c r="L2" s="55" t="s">
        <v>382</v>
      </c>
      <c r="M2" s="55" t="s">
        <v>383</v>
      </c>
      <c r="N2" s="55" t="s">
        <v>384</v>
      </c>
      <c r="O2" s="56" t="s">
        <v>106</v>
      </c>
    </row>
    <row r="3" spans="1:15" ht="15" customHeight="1" x14ac:dyDescent="0.25">
      <c r="A3" s="9" t="s">
        <v>8</v>
      </c>
      <c r="B3" s="49" t="s">
        <v>110</v>
      </c>
      <c r="C3" s="287">
        <v>19</v>
      </c>
      <c r="D3" s="319">
        <v>56</v>
      </c>
      <c r="E3" s="3">
        <v>41</v>
      </c>
      <c r="F3" s="3">
        <v>47</v>
      </c>
      <c r="G3" s="3">
        <v>62</v>
      </c>
      <c r="H3" s="319">
        <v>75</v>
      </c>
      <c r="I3" s="3">
        <v>54</v>
      </c>
      <c r="J3" s="3">
        <v>28</v>
      </c>
      <c r="K3" s="3">
        <v>43</v>
      </c>
      <c r="L3" s="3"/>
      <c r="M3" s="3"/>
      <c r="N3" s="42"/>
      <c r="O3" s="46">
        <f>SUM(C3:N3)</f>
        <v>425</v>
      </c>
    </row>
    <row r="4" spans="1:15" x14ac:dyDescent="0.25">
      <c r="A4" s="9" t="s">
        <v>9</v>
      </c>
      <c r="B4" s="50" t="s">
        <v>111</v>
      </c>
      <c r="C4" s="288">
        <v>11</v>
      </c>
      <c r="D4" s="320">
        <v>42</v>
      </c>
      <c r="E4" s="4">
        <v>43</v>
      </c>
      <c r="F4" s="4">
        <v>34</v>
      </c>
      <c r="G4" s="4">
        <v>44</v>
      </c>
      <c r="H4" s="320">
        <v>26</v>
      </c>
      <c r="I4" s="4">
        <v>26</v>
      </c>
      <c r="J4" s="4">
        <v>23</v>
      </c>
      <c r="K4" s="4">
        <v>35</v>
      </c>
      <c r="L4" s="4"/>
      <c r="M4" s="4"/>
      <c r="N4" s="23"/>
      <c r="O4" s="46">
        <f t="shared" ref="O4:O9" si="0">SUM(C4:N4)</f>
        <v>284</v>
      </c>
    </row>
    <row r="5" spans="1:15" x14ac:dyDescent="0.25">
      <c r="A5" s="9" t="s">
        <v>10</v>
      </c>
      <c r="B5" s="50" t="s">
        <v>112</v>
      </c>
      <c r="C5" s="288">
        <v>0</v>
      </c>
      <c r="D5" s="320">
        <v>0</v>
      </c>
      <c r="E5" s="4">
        <v>0</v>
      </c>
      <c r="F5" s="4">
        <v>0</v>
      </c>
      <c r="G5" s="4">
        <v>0</v>
      </c>
      <c r="H5" s="320">
        <v>0</v>
      </c>
      <c r="I5" s="4">
        <v>0</v>
      </c>
      <c r="J5" s="4">
        <v>0</v>
      </c>
      <c r="K5" s="4">
        <v>0</v>
      </c>
      <c r="L5" s="4"/>
      <c r="M5" s="4"/>
      <c r="N5" s="23"/>
      <c r="O5" s="46">
        <f t="shared" si="0"/>
        <v>0</v>
      </c>
    </row>
    <row r="6" spans="1:15" ht="26.25" x14ac:dyDescent="0.25">
      <c r="A6" s="9" t="s">
        <v>11</v>
      </c>
      <c r="B6" s="51" t="s">
        <v>114</v>
      </c>
      <c r="C6" s="288">
        <v>0</v>
      </c>
      <c r="D6" s="320">
        <v>0</v>
      </c>
      <c r="E6" s="4">
        <v>0</v>
      </c>
      <c r="F6" s="4">
        <v>0</v>
      </c>
      <c r="G6" s="4">
        <v>0</v>
      </c>
      <c r="H6" s="320">
        <v>0</v>
      </c>
      <c r="I6" s="4">
        <v>0</v>
      </c>
      <c r="J6" s="4">
        <v>0</v>
      </c>
      <c r="K6" s="4">
        <v>0</v>
      </c>
      <c r="L6" s="4"/>
      <c r="M6" s="4"/>
      <c r="N6" s="23"/>
      <c r="O6" s="46">
        <f t="shared" si="0"/>
        <v>0</v>
      </c>
    </row>
    <row r="7" spans="1:15" x14ac:dyDescent="0.25">
      <c r="A7" s="9" t="s">
        <v>12</v>
      </c>
      <c r="B7" s="50" t="s">
        <v>113</v>
      </c>
      <c r="C7" s="288">
        <v>0</v>
      </c>
      <c r="D7" s="320">
        <v>0</v>
      </c>
      <c r="E7" s="4">
        <v>0</v>
      </c>
      <c r="F7" s="4">
        <v>0</v>
      </c>
      <c r="G7" s="4">
        <v>0</v>
      </c>
      <c r="H7" s="320">
        <v>0</v>
      </c>
      <c r="I7" s="4">
        <v>0</v>
      </c>
      <c r="J7" s="4">
        <v>0</v>
      </c>
      <c r="K7" s="4">
        <v>0</v>
      </c>
      <c r="L7" s="4"/>
      <c r="M7" s="4"/>
      <c r="N7" s="23"/>
      <c r="O7" s="46">
        <f t="shared" si="0"/>
        <v>0</v>
      </c>
    </row>
    <row r="8" spans="1:15" x14ac:dyDescent="0.25">
      <c r="A8" s="9" t="s">
        <v>13</v>
      </c>
      <c r="B8" s="50" t="s">
        <v>115</v>
      </c>
      <c r="C8" s="288">
        <v>0</v>
      </c>
      <c r="D8" s="320">
        <v>0</v>
      </c>
      <c r="E8" s="4">
        <v>0</v>
      </c>
      <c r="F8" s="4">
        <v>0</v>
      </c>
      <c r="G8" s="4">
        <v>0</v>
      </c>
      <c r="H8" s="320">
        <v>0</v>
      </c>
      <c r="I8" s="4">
        <v>0</v>
      </c>
      <c r="J8" s="4">
        <v>0</v>
      </c>
      <c r="K8" s="4">
        <v>0</v>
      </c>
      <c r="L8" s="4"/>
      <c r="M8" s="4"/>
      <c r="N8" s="23"/>
      <c r="O8" s="46">
        <f t="shared" si="0"/>
        <v>0</v>
      </c>
    </row>
    <row r="9" spans="1:15" ht="15.75" thickBot="1" x14ac:dyDescent="0.3">
      <c r="A9" s="9" t="s">
        <v>14</v>
      </c>
      <c r="B9" s="52" t="s">
        <v>116</v>
      </c>
      <c r="C9" s="289">
        <v>0</v>
      </c>
      <c r="D9" s="315">
        <v>0</v>
      </c>
      <c r="E9" s="44">
        <v>0</v>
      </c>
      <c r="F9" s="44">
        <v>0</v>
      </c>
      <c r="G9" s="44">
        <v>0</v>
      </c>
      <c r="H9" s="315">
        <v>0</v>
      </c>
      <c r="I9" s="44">
        <v>0</v>
      </c>
      <c r="J9" s="44">
        <v>0</v>
      </c>
      <c r="K9" s="44">
        <v>0</v>
      </c>
      <c r="L9" s="44"/>
      <c r="M9" s="44"/>
      <c r="N9" s="45"/>
      <c r="O9" s="47">
        <f t="shared" si="0"/>
        <v>0</v>
      </c>
    </row>
    <row r="10" spans="1:15" ht="15.75" thickBot="1" x14ac:dyDescent="0.3">
      <c r="A10" s="9" t="s">
        <v>19</v>
      </c>
      <c r="B10" s="8" t="s">
        <v>149</v>
      </c>
      <c r="C10" s="290">
        <f t="shared" ref="C10:N10" si="1">SUM(C3:C9)</f>
        <v>30</v>
      </c>
      <c r="D10" s="290">
        <f t="shared" si="1"/>
        <v>98</v>
      </c>
      <c r="E10" s="290">
        <f t="shared" si="1"/>
        <v>84</v>
      </c>
      <c r="F10" s="290">
        <f t="shared" si="1"/>
        <v>81</v>
      </c>
      <c r="G10" s="290">
        <f t="shared" si="1"/>
        <v>106</v>
      </c>
      <c r="H10" s="290">
        <f t="shared" si="1"/>
        <v>101</v>
      </c>
      <c r="I10" s="290">
        <f t="shared" si="1"/>
        <v>80</v>
      </c>
      <c r="J10" s="290">
        <f t="shared" si="1"/>
        <v>51</v>
      </c>
      <c r="K10" s="290">
        <f t="shared" si="1"/>
        <v>78</v>
      </c>
      <c r="L10" s="290">
        <f t="shared" si="1"/>
        <v>0</v>
      </c>
      <c r="M10" s="290">
        <f t="shared" si="1"/>
        <v>0</v>
      </c>
      <c r="N10" s="290">
        <f t="shared" si="1"/>
        <v>0</v>
      </c>
      <c r="O10" s="8">
        <f>SUM(O3:O9)</f>
        <v>709</v>
      </c>
    </row>
    <row r="11" spans="1:15" ht="20.100000000000001" customHeight="1" thickBot="1" x14ac:dyDescent="0.3">
      <c r="A11" s="98" t="s">
        <v>150</v>
      </c>
    </row>
    <row r="12" spans="1:15" ht="51" thickBot="1" x14ac:dyDescent="0.3">
      <c r="A12" s="64" t="s">
        <v>161</v>
      </c>
      <c r="B12" s="67" t="s">
        <v>0</v>
      </c>
      <c r="C12" s="68" t="s">
        <v>373</v>
      </c>
      <c r="D12" s="69" t="s">
        <v>374</v>
      </c>
      <c r="E12" s="69" t="s">
        <v>375</v>
      </c>
      <c r="F12" s="69" t="s">
        <v>376</v>
      </c>
      <c r="G12" s="69" t="s">
        <v>377</v>
      </c>
      <c r="H12" s="69" t="s">
        <v>378</v>
      </c>
      <c r="I12" s="69" t="s">
        <v>379</v>
      </c>
      <c r="J12" s="69" t="s">
        <v>380</v>
      </c>
      <c r="K12" s="69" t="s">
        <v>381</v>
      </c>
      <c r="L12" s="69" t="s">
        <v>382</v>
      </c>
      <c r="M12" s="69" t="s">
        <v>383</v>
      </c>
      <c r="N12" s="70" t="s">
        <v>384</v>
      </c>
      <c r="O12" s="71" t="s">
        <v>106</v>
      </c>
    </row>
    <row r="13" spans="1:15" ht="15.75" thickBot="1" x14ac:dyDescent="0.3">
      <c r="A13" s="9" t="s">
        <v>20</v>
      </c>
      <c r="B13" s="96" t="s">
        <v>195</v>
      </c>
      <c r="C13" s="90">
        <f>SUM(C14:C23)</f>
        <v>0</v>
      </c>
      <c r="D13" s="90">
        <f t="shared" ref="D13:N13" si="2">SUM(D14:D23)</f>
        <v>0</v>
      </c>
      <c r="E13" s="90">
        <f t="shared" si="2"/>
        <v>0</v>
      </c>
      <c r="F13" s="90">
        <f t="shared" si="2"/>
        <v>0</v>
      </c>
      <c r="G13" s="90">
        <f t="shared" si="2"/>
        <v>0</v>
      </c>
      <c r="H13" s="90">
        <f t="shared" si="2"/>
        <v>0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f t="shared" si="2"/>
        <v>0</v>
      </c>
      <c r="M13" s="90">
        <f t="shared" si="2"/>
        <v>0</v>
      </c>
      <c r="N13" s="90">
        <f t="shared" si="2"/>
        <v>0</v>
      </c>
      <c r="O13" s="90">
        <f>SUM(C13:N13)</f>
        <v>0</v>
      </c>
    </row>
    <row r="14" spans="1:15" x14ac:dyDescent="0.25">
      <c r="A14" s="9" t="s">
        <v>21</v>
      </c>
      <c r="B14" s="32" t="s">
        <v>173</v>
      </c>
      <c r="C14" s="287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/>
      <c r="M14" s="3"/>
      <c r="N14" s="78"/>
      <c r="O14" s="72">
        <f>SUM(C14:N14)</f>
        <v>0</v>
      </c>
    </row>
    <row r="15" spans="1:15" x14ac:dyDescent="0.25">
      <c r="A15" s="9" t="s">
        <v>22</v>
      </c>
      <c r="B15" s="30" t="s">
        <v>174</v>
      </c>
      <c r="C15" s="288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/>
      <c r="M15" s="4"/>
      <c r="N15" s="79"/>
      <c r="O15" s="72">
        <f t="shared" ref="O15:O27" si="3">SUM(C15:N15)</f>
        <v>0</v>
      </c>
    </row>
    <row r="16" spans="1:15" x14ac:dyDescent="0.25">
      <c r="A16" s="9" t="s">
        <v>23</v>
      </c>
      <c r="B16" s="30" t="s">
        <v>175</v>
      </c>
      <c r="C16" s="28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/>
      <c r="M16" s="4"/>
      <c r="N16" s="79"/>
      <c r="O16" s="72">
        <f t="shared" si="3"/>
        <v>0</v>
      </c>
    </row>
    <row r="17" spans="1:15" x14ac:dyDescent="0.25">
      <c r="A17" s="9" t="s">
        <v>24</v>
      </c>
      <c r="B17" s="30" t="s">
        <v>176</v>
      </c>
      <c r="C17" s="28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/>
      <c r="M17" s="4"/>
      <c r="N17" s="79"/>
      <c r="O17" s="72">
        <f t="shared" si="3"/>
        <v>0</v>
      </c>
    </row>
    <row r="18" spans="1:15" x14ac:dyDescent="0.25">
      <c r="A18" s="9" t="s">
        <v>25</v>
      </c>
      <c r="B18" s="30" t="s">
        <v>177</v>
      </c>
      <c r="C18" s="28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/>
      <c r="M18" s="4"/>
      <c r="N18" s="79"/>
      <c r="O18" s="72">
        <f t="shared" si="3"/>
        <v>0</v>
      </c>
    </row>
    <row r="19" spans="1:15" x14ac:dyDescent="0.25">
      <c r="A19" s="9" t="s">
        <v>26</v>
      </c>
      <c r="B19" s="30" t="s">
        <v>178</v>
      </c>
      <c r="C19" s="28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4"/>
      <c r="N19" s="79"/>
      <c r="O19" s="72">
        <f t="shared" si="3"/>
        <v>0</v>
      </c>
    </row>
    <row r="20" spans="1:15" x14ac:dyDescent="0.25">
      <c r="A20" s="9" t="s">
        <v>27</v>
      </c>
      <c r="B20" s="30" t="s">
        <v>179</v>
      </c>
      <c r="C20" s="28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/>
      <c r="M20" s="4"/>
      <c r="N20" s="79"/>
      <c r="O20" s="72">
        <f t="shared" si="3"/>
        <v>0</v>
      </c>
    </row>
    <row r="21" spans="1:15" x14ac:dyDescent="0.25">
      <c r="A21" s="9" t="s">
        <v>28</v>
      </c>
      <c r="B21" s="30" t="s">
        <v>180</v>
      </c>
      <c r="C21" s="28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/>
      <c r="M21" s="4"/>
      <c r="N21" s="79"/>
      <c r="O21" s="72">
        <f t="shared" si="3"/>
        <v>0</v>
      </c>
    </row>
    <row r="22" spans="1:15" x14ac:dyDescent="0.25">
      <c r="A22" s="9" t="s">
        <v>29</v>
      </c>
      <c r="B22" s="30" t="s">
        <v>181</v>
      </c>
      <c r="C22" s="288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/>
      <c r="M22" s="4"/>
      <c r="N22" s="79"/>
      <c r="O22" s="72">
        <f t="shared" si="3"/>
        <v>0</v>
      </c>
    </row>
    <row r="23" spans="1:15" ht="15.75" thickBot="1" x14ac:dyDescent="0.3">
      <c r="A23" s="9" t="s">
        <v>30</v>
      </c>
      <c r="B23" s="105" t="s">
        <v>182</v>
      </c>
      <c r="C23" s="291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/>
      <c r="M23" s="44"/>
      <c r="N23" s="81"/>
      <c r="O23" s="66">
        <f t="shared" si="3"/>
        <v>0</v>
      </c>
    </row>
    <row r="24" spans="1:15" ht="15.75" thickBot="1" x14ac:dyDescent="0.3">
      <c r="A24" s="9" t="s">
        <v>31</v>
      </c>
      <c r="B24" s="106" t="s">
        <v>154</v>
      </c>
      <c r="C24" s="292">
        <v>96</v>
      </c>
      <c r="D24" s="82">
        <v>358</v>
      </c>
      <c r="E24" s="82">
        <v>148</v>
      </c>
      <c r="F24" s="82">
        <v>145</v>
      </c>
      <c r="G24" s="82">
        <v>185</v>
      </c>
      <c r="H24" s="82">
        <v>196</v>
      </c>
      <c r="I24" s="82">
        <v>182</v>
      </c>
      <c r="J24" s="82">
        <v>152</v>
      </c>
      <c r="K24" s="82">
        <v>163</v>
      </c>
      <c r="L24" s="82"/>
      <c r="M24" s="82"/>
      <c r="N24" s="83"/>
      <c r="O24" s="74">
        <f t="shared" si="3"/>
        <v>1625</v>
      </c>
    </row>
    <row r="25" spans="1:15" ht="15.75" thickBot="1" x14ac:dyDescent="0.3">
      <c r="A25" s="9" t="s">
        <v>32</v>
      </c>
      <c r="B25" s="107" t="s">
        <v>155</v>
      </c>
      <c r="C25" s="293">
        <v>0</v>
      </c>
      <c r="D25" s="82">
        <v>5</v>
      </c>
      <c r="E25" s="82">
        <v>7</v>
      </c>
      <c r="F25" s="82">
        <v>4</v>
      </c>
      <c r="G25" s="82">
        <v>7</v>
      </c>
      <c r="H25" s="82">
        <v>4</v>
      </c>
      <c r="I25" s="82">
        <v>9</v>
      </c>
      <c r="J25" s="82">
        <v>10</v>
      </c>
      <c r="K25" s="82">
        <v>8</v>
      </c>
      <c r="L25" s="82"/>
      <c r="M25" s="82"/>
      <c r="N25" s="83"/>
      <c r="O25" s="74">
        <f t="shared" si="3"/>
        <v>54</v>
      </c>
    </row>
    <row r="26" spans="1:15" ht="15.75" thickBot="1" x14ac:dyDescent="0.3">
      <c r="A26" s="9" t="s">
        <v>33</v>
      </c>
      <c r="B26" s="107" t="s">
        <v>151</v>
      </c>
      <c r="C26" s="293">
        <v>1</v>
      </c>
      <c r="D26" s="82">
        <v>2</v>
      </c>
      <c r="E26" s="82">
        <v>3</v>
      </c>
      <c r="F26" s="82">
        <v>2</v>
      </c>
      <c r="G26" s="82">
        <v>0</v>
      </c>
      <c r="H26" s="82">
        <v>0</v>
      </c>
      <c r="I26" s="82">
        <v>7</v>
      </c>
      <c r="J26" s="82">
        <v>11</v>
      </c>
      <c r="K26" s="82">
        <v>5</v>
      </c>
      <c r="L26" s="82"/>
      <c r="M26" s="82"/>
      <c r="N26" s="83"/>
      <c r="O26" s="74">
        <f t="shared" si="3"/>
        <v>31</v>
      </c>
    </row>
    <row r="27" spans="1:15" ht="15.75" thickBot="1" x14ac:dyDescent="0.3">
      <c r="A27" s="9" t="s">
        <v>34</v>
      </c>
      <c r="B27" s="107" t="s">
        <v>152</v>
      </c>
      <c r="C27" s="293">
        <v>19</v>
      </c>
      <c r="D27" s="82">
        <v>70</v>
      </c>
      <c r="E27" s="82">
        <v>102</v>
      </c>
      <c r="F27" s="82">
        <v>64</v>
      </c>
      <c r="G27" s="82">
        <v>99</v>
      </c>
      <c r="H27" s="82">
        <v>98</v>
      </c>
      <c r="I27" s="82">
        <v>115</v>
      </c>
      <c r="J27" s="82">
        <v>106</v>
      </c>
      <c r="K27" s="82">
        <v>116</v>
      </c>
      <c r="L27" s="82"/>
      <c r="M27" s="82"/>
      <c r="N27" s="83"/>
      <c r="O27" s="74">
        <f t="shared" si="3"/>
        <v>789</v>
      </c>
    </row>
    <row r="28" spans="1:15" ht="26.25" x14ac:dyDescent="0.25">
      <c r="A28" s="9" t="s">
        <v>35</v>
      </c>
      <c r="B28" s="94" t="s">
        <v>196</v>
      </c>
      <c r="C28" s="286">
        <f>C27-C29</f>
        <v>7</v>
      </c>
      <c r="D28" s="338">
        <f>D27-D29</f>
        <v>34</v>
      </c>
      <c r="E28" s="331">
        <f t="shared" ref="E28:G28" si="4">E27-E29</f>
        <v>29</v>
      </c>
      <c r="F28" s="331">
        <f t="shared" si="4"/>
        <v>27</v>
      </c>
      <c r="G28" s="331">
        <f t="shared" si="4"/>
        <v>15</v>
      </c>
      <c r="H28" s="331">
        <f>H27-H29</f>
        <v>53</v>
      </c>
      <c r="I28" s="331">
        <v>57</v>
      </c>
      <c r="J28" s="331">
        <f t="shared" ref="J28:N28" si="5">J27-J29</f>
        <v>50</v>
      </c>
      <c r="K28" s="331">
        <f t="shared" si="5"/>
        <v>56</v>
      </c>
      <c r="L28" s="331">
        <f t="shared" si="5"/>
        <v>0</v>
      </c>
      <c r="M28" s="331">
        <f t="shared" si="5"/>
        <v>0</v>
      </c>
      <c r="N28" s="331">
        <f t="shared" si="5"/>
        <v>0</v>
      </c>
      <c r="O28" s="73">
        <f>SUM(C28:N28)</f>
        <v>328</v>
      </c>
    </row>
    <row r="29" spans="1:15" ht="26.25" x14ac:dyDescent="0.25">
      <c r="A29" s="9" t="s">
        <v>36</v>
      </c>
      <c r="B29" s="51" t="s">
        <v>197</v>
      </c>
      <c r="C29" s="294">
        <v>12</v>
      </c>
      <c r="D29" s="339">
        <v>36</v>
      </c>
      <c r="E29" s="339">
        <v>73</v>
      </c>
      <c r="F29" s="332">
        <v>37</v>
      </c>
      <c r="G29" s="332">
        <v>84</v>
      </c>
      <c r="H29" s="332">
        <v>45</v>
      </c>
      <c r="I29" s="332">
        <v>58</v>
      </c>
      <c r="J29" s="65">
        <v>56</v>
      </c>
      <c r="K29" s="332">
        <v>60</v>
      </c>
      <c r="L29" s="332"/>
      <c r="M29" s="332"/>
      <c r="N29" s="386"/>
      <c r="O29" s="73">
        <f t="shared" ref="O29:O31" si="6">SUM(C29:N29)</f>
        <v>461</v>
      </c>
    </row>
    <row r="30" spans="1:15" x14ac:dyDescent="0.25">
      <c r="A30" s="9" t="s">
        <v>37</v>
      </c>
      <c r="B30" s="50" t="s">
        <v>183</v>
      </c>
      <c r="C30" s="294">
        <v>7</v>
      </c>
      <c r="D30" s="332">
        <v>34</v>
      </c>
      <c r="E30" s="332">
        <v>29</v>
      </c>
      <c r="F30" s="332">
        <v>27</v>
      </c>
      <c r="G30" s="332">
        <v>15</v>
      </c>
      <c r="H30" s="332">
        <v>52</v>
      </c>
      <c r="I30" s="332">
        <v>57</v>
      </c>
      <c r="J30" s="65">
        <v>50</v>
      </c>
      <c r="K30" s="332">
        <v>58</v>
      </c>
      <c r="L30" s="332"/>
      <c r="M30" s="332"/>
      <c r="N30" s="386"/>
      <c r="O30" s="73">
        <f t="shared" si="6"/>
        <v>329</v>
      </c>
    </row>
    <row r="31" spans="1:15" ht="15.75" thickBot="1" x14ac:dyDescent="0.3">
      <c r="A31" s="9" t="s">
        <v>38</v>
      </c>
      <c r="B31" s="108" t="s">
        <v>184</v>
      </c>
      <c r="C31" s="295">
        <f>C27-C30</f>
        <v>12</v>
      </c>
      <c r="D31" s="333">
        <f t="shared" ref="D31:N31" si="7">D27-D30</f>
        <v>36</v>
      </c>
      <c r="E31" s="333">
        <f t="shared" si="7"/>
        <v>73</v>
      </c>
      <c r="F31" s="333">
        <f t="shared" si="7"/>
        <v>37</v>
      </c>
      <c r="G31" s="333">
        <f t="shared" si="7"/>
        <v>84</v>
      </c>
      <c r="H31" s="333">
        <f t="shared" si="7"/>
        <v>46</v>
      </c>
      <c r="I31" s="333">
        <f t="shared" si="7"/>
        <v>58</v>
      </c>
      <c r="J31" s="333">
        <v>56</v>
      </c>
      <c r="K31" s="333">
        <f t="shared" si="7"/>
        <v>58</v>
      </c>
      <c r="L31" s="333">
        <f t="shared" si="7"/>
        <v>0</v>
      </c>
      <c r="M31" s="333">
        <f t="shared" si="7"/>
        <v>0</v>
      </c>
      <c r="N31" s="333">
        <f t="shared" si="7"/>
        <v>0</v>
      </c>
      <c r="O31" s="66">
        <f t="shared" si="6"/>
        <v>460</v>
      </c>
    </row>
    <row r="32" spans="1:15" ht="15.75" thickBot="1" x14ac:dyDescent="0.3">
      <c r="A32" s="9" t="s">
        <v>47</v>
      </c>
      <c r="B32" s="96" t="s">
        <v>153</v>
      </c>
      <c r="C32" s="296">
        <f>C33+C36+C37</f>
        <v>46</v>
      </c>
      <c r="D32" s="91">
        <f t="shared" ref="D32:N32" si="8">D33+D36+D37</f>
        <v>121</v>
      </c>
      <c r="E32" s="91">
        <f t="shared" si="8"/>
        <v>144</v>
      </c>
      <c r="F32" s="91">
        <f t="shared" si="8"/>
        <v>136</v>
      </c>
      <c r="G32" s="91">
        <f t="shared" si="8"/>
        <v>157</v>
      </c>
      <c r="H32" s="350">
        <f t="shared" si="8"/>
        <v>152</v>
      </c>
      <c r="I32" s="91">
        <f t="shared" si="8"/>
        <v>155</v>
      </c>
      <c r="J32" s="91">
        <v>130</v>
      </c>
      <c r="K32" s="91">
        <v>187</v>
      </c>
      <c r="L32" s="91">
        <f t="shared" si="8"/>
        <v>0</v>
      </c>
      <c r="M32" s="91">
        <f t="shared" si="8"/>
        <v>0</v>
      </c>
      <c r="N32" s="91">
        <f t="shared" si="8"/>
        <v>0</v>
      </c>
      <c r="O32" s="90">
        <f>SUM(C32:N32)</f>
        <v>1228</v>
      </c>
    </row>
    <row r="33" spans="1:15" ht="15.75" thickBot="1" x14ac:dyDescent="0.3">
      <c r="A33" s="9" t="s">
        <v>48</v>
      </c>
      <c r="B33" s="109" t="s">
        <v>185</v>
      </c>
      <c r="C33" s="297">
        <v>34</v>
      </c>
      <c r="D33" s="321">
        <v>71</v>
      </c>
      <c r="E33" s="321">
        <v>109</v>
      </c>
      <c r="F33" s="321">
        <v>103</v>
      </c>
      <c r="G33" s="321">
        <v>114</v>
      </c>
      <c r="H33" s="321">
        <v>100</v>
      </c>
      <c r="I33" s="321">
        <v>110</v>
      </c>
      <c r="J33" s="321">
        <v>87</v>
      </c>
      <c r="K33" s="321">
        <v>135</v>
      </c>
      <c r="L33" s="321"/>
      <c r="M33" s="321"/>
      <c r="N33" s="379"/>
      <c r="O33" s="84">
        <f>SUM(C33:N33)</f>
        <v>863</v>
      </c>
    </row>
    <row r="34" spans="1:15" ht="25.5" thickTop="1" x14ac:dyDescent="0.25">
      <c r="A34" s="9" t="s">
        <v>49</v>
      </c>
      <c r="B34" s="110" t="s">
        <v>186</v>
      </c>
      <c r="C34" s="287">
        <f>C33-C35</f>
        <v>22</v>
      </c>
      <c r="D34" s="287">
        <f>D33-D35</f>
        <v>34</v>
      </c>
      <c r="E34" s="287">
        <f>E33-E35</f>
        <v>36</v>
      </c>
      <c r="F34" s="287">
        <f>F33-F35</f>
        <v>57</v>
      </c>
      <c r="G34" s="287">
        <f>G33-G35</f>
        <v>30</v>
      </c>
      <c r="H34" s="287">
        <f t="shared" ref="H34:N34" si="9">H33-H35</f>
        <v>100</v>
      </c>
      <c r="I34" s="287">
        <f t="shared" si="9"/>
        <v>110</v>
      </c>
      <c r="J34" s="287">
        <v>31</v>
      </c>
      <c r="K34" s="287">
        <v>75</v>
      </c>
      <c r="L34" s="287">
        <f t="shared" si="9"/>
        <v>0</v>
      </c>
      <c r="M34" s="287">
        <f t="shared" si="9"/>
        <v>0</v>
      </c>
      <c r="N34" s="287">
        <f t="shared" si="9"/>
        <v>0</v>
      </c>
      <c r="O34" s="24">
        <f t="shared" ref="O34:O40" si="10">SUM(C34:N34)</f>
        <v>495</v>
      </c>
    </row>
    <row r="35" spans="1:15" ht="25.5" thickBot="1" x14ac:dyDescent="0.3">
      <c r="A35" s="9" t="s">
        <v>50</v>
      </c>
      <c r="B35" s="111" t="s">
        <v>187</v>
      </c>
      <c r="C35" s="298">
        <v>12</v>
      </c>
      <c r="D35" s="337">
        <v>37</v>
      </c>
      <c r="E35" s="337">
        <v>73</v>
      </c>
      <c r="F35" s="345">
        <v>46</v>
      </c>
      <c r="G35" s="345">
        <v>84</v>
      </c>
      <c r="H35" s="345"/>
      <c r="I35" s="345"/>
      <c r="J35" s="345">
        <v>56</v>
      </c>
      <c r="K35" s="345">
        <v>60</v>
      </c>
      <c r="L35" s="345"/>
      <c r="M35" s="345"/>
      <c r="N35" s="381"/>
      <c r="O35" s="92">
        <f t="shared" si="10"/>
        <v>368</v>
      </c>
    </row>
    <row r="36" spans="1:15" ht="16.5" thickTop="1" thickBot="1" x14ac:dyDescent="0.3">
      <c r="A36" s="9" t="s">
        <v>51</v>
      </c>
      <c r="B36" s="112" t="s">
        <v>188</v>
      </c>
      <c r="C36" s="299">
        <v>7</v>
      </c>
      <c r="D36" s="322">
        <v>26</v>
      </c>
      <c r="E36" s="322">
        <v>26</v>
      </c>
      <c r="F36" s="322">
        <v>17</v>
      </c>
      <c r="G36" s="322">
        <v>19</v>
      </c>
      <c r="H36" s="322">
        <v>29</v>
      </c>
      <c r="I36" s="322">
        <v>27</v>
      </c>
      <c r="J36" s="322">
        <v>19</v>
      </c>
      <c r="K36" s="322">
        <v>29</v>
      </c>
      <c r="L36" s="322"/>
      <c r="M36" s="322"/>
      <c r="N36" s="382"/>
      <c r="O36" s="86">
        <f t="shared" si="10"/>
        <v>199</v>
      </c>
    </row>
    <row r="37" spans="1:15" ht="16.5" thickTop="1" thickBot="1" x14ac:dyDescent="0.3">
      <c r="A37" s="9" t="s">
        <v>52</v>
      </c>
      <c r="B37" s="113" t="s">
        <v>189</v>
      </c>
      <c r="C37" s="300">
        <f>SUM(C38:C40)</f>
        <v>5</v>
      </c>
      <c r="D37" s="323">
        <f t="shared" ref="D37:N37" si="11">SUM(D38:D40)</f>
        <v>24</v>
      </c>
      <c r="E37" s="323">
        <f t="shared" si="11"/>
        <v>9</v>
      </c>
      <c r="F37" s="323">
        <f t="shared" si="11"/>
        <v>16</v>
      </c>
      <c r="G37" s="323">
        <f t="shared" si="11"/>
        <v>24</v>
      </c>
      <c r="H37" s="323">
        <f t="shared" si="11"/>
        <v>23</v>
      </c>
      <c r="I37" s="323">
        <f t="shared" si="11"/>
        <v>18</v>
      </c>
      <c r="J37" s="323">
        <v>24</v>
      </c>
      <c r="K37" s="323">
        <f>SUM(K38:K40)</f>
        <v>23</v>
      </c>
      <c r="L37" s="323">
        <f t="shared" si="11"/>
        <v>0</v>
      </c>
      <c r="M37" s="323">
        <f t="shared" si="11"/>
        <v>0</v>
      </c>
      <c r="N37" s="383">
        <f t="shared" si="11"/>
        <v>0</v>
      </c>
      <c r="O37" s="85">
        <f t="shared" si="10"/>
        <v>166</v>
      </c>
    </row>
    <row r="38" spans="1:15" ht="15.75" thickTop="1" x14ac:dyDescent="0.25">
      <c r="A38" s="9" t="s">
        <v>53</v>
      </c>
      <c r="B38" s="32" t="s">
        <v>190</v>
      </c>
      <c r="C38" s="287">
        <v>5</v>
      </c>
      <c r="D38" s="319">
        <v>21</v>
      </c>
      <c r="E38" s="319">
        <v>9</v>
      </c>
      <c r="F38" s="319">
        <v>12</v>
      </c>
      <c r="G38" s="319">
        <v>23</v>
      </c>
      <c r="H38" s="319">
        <v>22</v>
      </c>
      <c r="I38" s="319">
        <v>18</v>
      </c>
      <c r="J38" s="319">
        <v>24</v>
      </c>
      <c r="K38" s="319">
        <v>23</v>
      </c>
      <c r="L38" s="319"/>
      <c r="M38" s="319"/>
      <c r="N38" s="380"/>
      <c r="O38" s="24">
        <f t="shared" si="10"/>
        <v>157</v>
      </c>
    </row>
    <row r="39" spans="1:15" x14ac:dyDescent="0.25">
      <c r="A39" s="9" t="s">
        <v>54</v>
      </c>
      <c r="B39" s="30" t="s">
        <v>191</v>
      </c>
      <c r="C39" s="288">
        <v>0</v>
      </c>
      <c r="D39" s="320">
        <v>0</v>
      </c>
      <c r="E39" s="320">
        <v>0</v>
      </c>
      <c r="F39" s="320">
        <v>0</v>
      </c>
      <c r="G39" s="320">
        <v>0</v>
      </c>
      <c r="H39" s="320">
        <v>0</v>
      </c>
      <c r="I39" s="320">
        <v>0</v>
      </c>
      <c r="J39" s="320">
        <v>0</v>
      </c>
      <c r="K39" s="320">
        <v>0</v>
      </c>
      <c r="L39" s="320"/>
      <c r="M39" s="320"/>
      <c r="N39" s="384"/>
      <c r="O39" s="24">
        <f t="shared" si="10"/>
        <v>0</v>
      </c>
    </row>
    <row r="40" spans="1:15" ht="15.75" thickBot="1" x14ac:dyDescent="0.3">
      <c r="A40" s="9" t="s">
        <v>55</v>
      </c>
      <c r="B40" s="114" t="s">
        <v>192</v>
      </c>
      <c r="C40" s="289">
        <v>0</v>
      </c>
      <c r="D40" s="315">
        <v>3</v>
      </c>
      <c r="E40" s="315">
        <v>0</v>
      </c>
      <c r="F40" s="315">
        <v>4</v>
      </c>
      <c r="G40" s="315">
        <v>1</v>
      </c>
      <c r="H40" s="315">
        <v>1</v>
      </c>
      <c r="I40" s="315">
        <v>0</v>
      </c>
      <c r="J40" s="315">
        <v>0</v>
      </c>
      <c r="K40" s="315">
        <v>0</v>
      </c>
      <c r="L40" s="315"/>
      <c r="M40" s="315"/>
      <c r="N40" s="372"/>
      <c r="O40" s="88">
        <f t="shared" si="10"/>
        <v>9</v>
      </c>
    </row>
    <row r="41" spans="1:15" ht="30.75" thickBot="1" x14ac:dyDescent="0.3">
      <c r="A41" s="9" t="s">
        <v>56</v>
      </c>
      <c r="B41" s="97" t="s">
        <v>193</v>
      </c>
      <c r="C41" s="296">
        <f>C42+C43</f>
        <v>22</v>
      </c>
      <c r="D41" s="329">
        <f t="shared" ref="D41:N41" si="12">D42+D43</f>
        <v>124</v>
      </c>
      <c r="E41" s="329">
        <f t="shared" si="12"/>
        <v>52</v>
      </c>
      <c r="F41" s="329">
        <f t="shared" si="12"/>
        <v>46</v>
      </c>
      <c r="G41" s="329">
        <f t="shared" si="12"/>
        <v>76</v>
      </c>
      <c r="H41" s="329">
        <f t="shared" si="12"/>
        <v>102</v>
      </c>
      <c r="I41" s="329">
        <f t="shared" si="12"/>
        <v>76</v>
      </c>
      <c r="J41" s="329">
        <f t="shared" si="12"/>
        <v>56</v>
      </c>
      <c r="K41" s="329">
        <v>77</v>
      </c>
      <c r="L41" s="329">
        <f t="shared" si="12"/>
        <v>0</v>
      </c>
      <c r="M41" s="329">
        <f t="shared" si="12"/>
        <v>0</v>
      </c>
      <c r="N41" s="329">
        <f t="shared" si="12"/>
        <v>0</v>
      </c>
      <c r="O41" s="90">
        <f>SUM(C41:N41)</f>
        <v>631</v>
      </c>
    </row>
    <row r="42" spans="1:15" ht="26.25" x14ac:dyDescent="0.25">
      <c r="A42" s="9" t="s">
        <v>57</v>
      </c>
      <c r="B42" s="94" t="s">
        <v>198</v>
      </c>
      <c r="C42" s="286">
        <v>17</v>
      </c>
      <c r="D42" s="75">
        <v>103</v>
      </c>
      <c r="E42" s="75">
        <v>46</v>
      </c>
      <c r="F42" s="75">
        <v>35</v>
      </c>
      <c r="G42" s="75">
        <v>58</v>
      </c>
      <c r="H42" s="75">
        <v>85</v>
      </c>
      <c r="I42" s="75">
        <v>66</v>
      </c>
      <c r="J42" s="75">
        <v>47</v>
      </c>
      <c r="K42" s="75">
        <v>67</v>
      </c>
      <c r="L42" s="75"/>
      <c r="M42" s="75"/>
      <c r="N42" s="93"/>
      <c r="O42" s="73">
        <f t="shared" ref="O42:O46" si="13">SUM(C42:N42)</f>
        <v>524</v>
      </c>
    </row>
    <row r="43" spans="1:15" ht="27" thickBot="1" x14ac:dyDescent="0.3">
      <c r="A43" s="9" t="s">
        <v>58</v>
      </c>
      <c r="B43" s="95" t="s">
        <v>199</v>
      </c>
      <c r="C43" s="295">
        <v>5</v>
      </c>
      <c r="D43" s="77">
        <v>21</v>
      </c>
      <c r="E43" s="77">
        <v>6</v>
      </c>
      <c r="F43" s="77">
        <v>11</v>
      </c>
      <c r="G43" s="77">
        <v>18</v>
      </c>
      <c r="H43" s="77">
        <v>17</v>
      </c>
      <c r="I43" s="77">
        <v>10</v>
      </c>
      <c r="J43" s="77">
        <v>9</v>
      </c>
      <c r="K43" s="77">
        <v>10</v>
      </c>
      <c r="L43" s="77"/>
      <c r="M43" s="77"/>
      <c r="N43" s="89"/>
      <c r="O43" s="87">
        <f t="shared" si="13"/>
        <v>107</v>
      </c>
    </row>
    <row r="44" spans="1:15" ht="45.75" thickBot="1" x14ac:dyDescent="0.3">
      <c r="A44" s="9" t="s">
        <v>59</v>
      </c>
      <c r="B44" s="97" t="s">
        <v>194</v>
      </c>
      <c r="C44" s="296">
        <f>C45+C46</f>
        <v>31</v>
      </c>
      <c r="D44" s="330">
        <f t="shared" ref="D44:N44" si="14">D45+D46</f>
        <v>39</v>
      </c>
      <c r="E44" s="296">
        <f t="shared" si="14"/>
        <v>37</v>
      </c>
      <c r="F44" s="296">
        <f t="shared" si="14"/>
        <v>35</v>
      </c>
      <c r="G44" s="296">
        <f t="shared" si="14"/>
        <v>46</v>
      </c>
      <c r="H44" s="296">
        <f t="shared" si="14"/>
        <v>53</v>
      </c>
      <c r="I44" s="296">
        <f>I45+I46</f>
        <v>51</v>
      </c>
      <c r="J44" s="296">
        <f t="shared" si="14"/>
        <v>38</v>
      </c>
      <c r="K44" s="296">
        <v>62</v>
      </c>
      <c r="L44" s="296">
        <f t="shared" si="14"/>
        <v>0</v>
      </c>
      <c r="M44" s="296">
        <f t="shared" si="14"/>
        <v>0</v>
      </c>
      <c r="N44" s="340">
        <f t="shared" si="14"/>
        <v>0</v>
      </c>
      <c r="O44" s="90">
        <f>SUM(C44:N44)</f>
        <v>392</v>
      </c>
    </row>
    <row r="45" spans="1:15" ht="26.25" x14ac:dyDescent="0.25">
      <c r="A45" s="9" t="s">
        <v>60</v>
      </c>
      <c r="B45" s="94" t="s">
        <v>200</v>
      </c>
      <c r="C45" s="353">
        <v>8</v>
      </c>
      <c r="D45" s="75">
        <v>29</v>
      </c>
      <c r="E45" s="75">
        <v>31</v>
      </c>
      <c r="F45" s="75">
        <v>33</v>
      </c>
      <c r="G45" s="75">
        <v>36</v>
      </c>
      <c r="H45" s="355">
        <v>45</v>
      </c>
      <c r="I45" s="75">
        <v>48</v>
      </c>
      <c r="J45" s="75">
        <v>36</v>
      </c>
      <c r="K45" s="75">
        <v>58</v>
      </c>
      <c r="L45" s="75"/>
      <c r="M45" s="75"/>
      <c r="N45" s="75"/>
      <c r="O45" s="73">
        <f>SUM(C45:N45)</f>
        <v>324</v>
      </c>
    </row>
    <row r="46" spans="1:15" ht="27" thickBot="1" x14ac:dyDescent="0.3">
      <c r="A46" s="9" t="s">
        <v>61</v>
      </c>
      <c r="B46" s="115" t="s">
        <v>201</v>
      </c>
      <c r="C46" s="351">
        <v>23</v>
      </c>
      <c r="D46" s="352">
        <v>10</v>
      </c>
      <c r="E46" s="352">
        <v>6</v>
      </c>
      <c r="F46" s="352">
        <v>2</v>
      </c>
      <c r="G46" s="352">
        <v>10</v>
      </c>
      <c r="H46" s="356">
        <v>8</v>
      </c>
      <c r="I46" s="100">
        <v>3</v>
      </c>
      <c r="J46" s="100">
        <v>2</v>
      </c>
      <c r="K46" s="100">
        <v>4</v>
      </c>
      <c r="L46" s="100"/>
      <c r="M46" s="100"/>
      <c r="N46" s="100"/>
      <c r="O46" s="66">
        <f t="shared" si="13"/>
        <v>68</v>
      </c>
    </row>
    <row r="47" spans="1:15" ht="20.100000000000001" customHeight="1" thickBot="1" x14ac:dyDescent="0.3">
      <c r="A47" s="131" t="s">
        <v>202</v>
      </c>
      <c r="B47" s="17"/>
      <c r="C47" s="17"/>
    </row>
    <row r="48" spans="1:15" ht="51" thickBot="1" x14ac:dyDescent="0.3">
      <c r="A48" s="64" t="s">
        <v>161</v>
      </c>
      <c r="B48" s="103" t="s">
        <v>0</v>
      </c>
      <c r="C48" s="104" t="s">
        <v>373</v>
      </c>
      <c r="D48" s="104" t="s">
        <v>374</v>
      </c>
      <c r="E48" s="104" t="s">
        <v>375</v>
      </c>
      <c r="F48" s="104" t="s">
        <v>376</v>
      </c>
      <c r="G48" s="104" t="s">
        <v>377</v>
      </c>
      <c r="H48" s="104" t="s">
        <v>378</v>
      </c>
      <c r="I48" s="104" t="s">
        <v>379</v>
      </c>
      <c r="J48" s="104" t="s">
        <v>380</v>
      </c>
      <c r="K48" s="104" t="s">
        <v>381</v>
      </c>
      <c r="L48" s="104" t="s">
        <v>382</v>
      </c>
      <c r="M48" s="104" t="s">
        <v>383</v>
      </c>
      <c r="N48" s="104" t="s">
        <v>384</v>
      </c>
      <c r="O48" s="102" t="s">
        <v>106</v>
      </c>
    </row>
    <row r="49" spans="1:15" x14ac:dyDescent="0.25">
      <c r="A49" s="9" t="s">
        <v>62</v>
      </c>
      <c r="B49" s="116" t="s">
        <v>203</v>
      </c>
      <c r="C49" s="286">
        <v>87</v>
      </c>
      <c r="D49" s="75">
        <v>54</v>
      </c>
      <c r="E49" s="75">
        <v>98</v>
      </c>
      <c r="F49" s="355">
        <v>141</v>
      </c>
      <c r="G49" s="355">
        <v>99</v>
      </c>
      <c r="H49" s="355">
        <v>159</v>
      </c>
      <c r="I49" s="75">
        <v>102</v>
      </c>
      <c r="J49" s="75">
        <v>435</v>
      </c>
      <c r="K49" s="75">
        <v>201</v>
      </c>
      <c r="L49" s="75"/>
      <c r="M49" s="75"/>
      <c r="N49" s="75"/>
      <c r="O49" s="73">
        <f>SUM(C49:N49)</f>
        <v>1376</v>
      </c>
    </row>
    <row r="50" spans="1:15" ht="15.75" thickBot="1" x14ac:dyDescent="0.3">
      <c r="A50" s="9" t="s">
        <v>63</v>
      </c>
      <c r="B50" s="52" t="s">
        <v>204</v>
      </c>
      <c r="C50" s="301">
        <v>0</v>
      </c>
      <c r="D50" s="100">
        <v>0</v>
      </c>
      <c r="E50" s="100">
        <v>1</v>
      </c>
      <c r="F50" s="335">
        <v>0</v>
      </c>
      <c r="G50" s="335">
        <v>0</v>
      </c>
      <c r="H50" s="335">
        <v>0</v>
      </c>
      <c r="I50" s="100">
        <v>0</v>
      </c>
      <c r="J50" s="100">
        <v>60</v>
      </c>
      <c r="K50" s="100">
        <v>184</v>
      </c>
      <c r="L50" s="100"/>
      <c r="M50" s="100"/>
      <c r="N50" s="100"/>
      <c r="O50" s="66">
        <f>SUM(C50:N50)</f>
        <v>245</v>
      </c>
    </row>
    <row r="51" spans="1:15" ht="20.100000000000001" customHeight="1" thickBot="1" x14ac:dyDescent="0.3">
      <c r="A51" s="21" t="s">
        <v>205</v>
      </c>
      <c r="C51" s="17"/>
    </row>
    <row r="52" spans="1:15" ht="51" thickBot="1" x14ac:dyDescent="0.3">
      <c r="A52" s="64" t="s">
        <v>161</v>
      </c>
      <c r="B52" s="117" t="s">
        <v>0</v>
      </c>
      <c r="C52" s="118" t="s">
        <v>373</v>
      </c>
      <c r="D52" s="104" t="s">
        <v>374</v>
      </c>
      <c r="E52" s="104" t="s">
        <v>375</v>
      </c>
      <c r="F52" s="104" t="s">
        <v>376</v>
      </c>
      <c r="G52" s="104" t="s">
        <v>377</v>
      </c>
      <c r="H52" s="104" t="s">
        <v>378</v>
      </c>
      <c r="I52" s="104" t="s">
        <v>379</v>
      </c>
      <c r="J52" s="104" t="s">
        <v>380</v>
      </c>
      <c r="K52" s="104" t="s">
        <v>381</v>
      </c>
      <c r="L52" s="104" t="s">
        <v>382</v>
      </c>
      <c r="M52" s="104" t="s">
        <v>383</v>
      </c>
      <c r="N52" s="104" t="s">
        <v>384</v>
      </c>
      <c r="O52" s="102" t="s">
        <v>106</v>
      </c>
    </row>
    <row r="53" spans="1:15" x14ac:dyDescent="0.25">
      <c r="A53" s="9" t="s">
        <v>64</v>
      </c>
      <c r="B53" s="116" t="s">
        <v>206</v>
      </c>
      <c r="C53" s="286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/>
      <c r="M53" s="75"/>
      <c r="N53" s="75"/>
      <c r="O53" s="73">
        <f>SUM(C53:N53)</f>
        <v>0</v>
      </c>
    </row>
    <row r="54" spans="1:15" x14ac:dyDescent="0.25">
      <c r="A54" s="9" t="s">
        <v>65</v>
      </c>
      <c r="B54" s="50" t="s">
        <v>207</v>
      </c>
      <c r="C54" s="294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/>
      <c r="M54" s="65"/>
      <c r="N54" s="65"/>
      <c r="O54" s="73">
        <f>SUM(C54:N54)</f>
        <v>0</v>
      </c>
    </row>
    <row r="55" spans="1:15" ht="15" customHeight="1" thickBot="1" x14ac:dyDescent="0.3">
      <c r="A55" s="9" t="s">
        <v>66</v>
      </c>
      <c r="B55" s="66" t="s">
        <v>208</v>
      </c>
      <c r="C55" s="301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/>
      <c r="M55" s="100"/>
      <c r="N55" s="100"/>
      <c r="O55" s="66">
        <f>SUM(C55:N55)</f>
        <v>0</v>
      </c>
    </row>
    <row r="56" spans="1:15" s="99" customFormat="1" ht="20.100000000000001" customHeight="1" thickBot="1" x14ac:dyDescent="0.25">
      <c r="A56" s="132" t="s">
        <v>209</v>
      </c>
      <c r="C56" s="302"/>
    </row>
    <row r="57" spans="1:15" ht="51" thickBot="1" x14ac:dyDescent="0.3">
      <c r="A57" s="119" t="s">
        <v>161</v>
      </c>
      <c r="B57" s="120" t="s">
        <v>0</v>
      </c>
      <c r="C57" s="69" t="s">
        <v>373</v>
      </c>
      <c r="D57" s="69" t="s">
        <v>374</v>
      </c>
      <c r="E57" s="69" t="s">
        <v>375</v>
      </c>
      <c r="F57" s="69" t="s">
        <v>376</v>
      </c>
      <c r="G57" s="69" t="s">
        <v>377</v>
      </c>
      <c r="H57" s="69" t="s">
        <v>378</v>
      </c>
      <c r="I57" s="69" t="s">
        <v>379</v>
      </c>
      <c r="J57" s="69" t="s">
        <v>380</v>
      </c>
      <c r="K57" s="69" t="s">
        <v>381</v>
      </c>
      <c r="L57" s="69" t="s">
        <v>382</v>
      </c>
      <c r="M57" s="69" t="s">
        <v>383</v>
      </c>
      <c r="N57" s="125" t="s">
        <v>384</v>
      </c>
      <c r="O57" s="71" t="s">
        <v>106</v>
      </c>
    </row>
    <row r="58" spans="1:15" ht="26.25" x14ac:dyDescent="0.25">
      <c r="A58" s="130" t="s">
        <v>77</v>
      </c>
      <c r="B58" s="129" t="s">
        <v>210</v>
      </c>
      <c r="C58" s="286">
        <v>14</v>
      </c>
      <c r="D58" s="336">
        <v>16</v>
      </c>
      <c r="E58" s="336">
        <v>16</v>
      </c>
      <c r="F58" s="75">
        <v>23</v>
      </c>
      <c r="G58" s="75">
        <v>25</v>
      </c>
      <c r="H58" s="75">
        <v>31</v>
      </c>
      <c r="I58" s="75">
        <v>17</v>
      </c>
      <c r="J58" s="75">
        <v>17</v>
      </c>
      <c r="K58" s="75">
        <v>25</v>
      </c>
      <c r="L58" s="75"/>
      <c r="M58" s="75"/>
      <c r="N58" s="123"/>
      <c r="O58" s="124"/>
    </row>
    <row r="59" spans="1:15" ht="15.75" thickBot="1" x14ac:dyDescent="0.3">
      <c r="A59" s="130" t="s">
        <v>88</v>
      </c>
      <c r="B59" s="66" t="s">
        <v>211</v>
      </c>
      <c r="C59" s="303">
        <v>12</v>
      </c>
      <c r="D59" s="100">
        <v>11</v>
      </c>
      <c r="E59" s="100">
        <v>11</v>
      </c>
      <c r="F59" s="100">
        <v>17</v>
      </c>
      <c r="G59" s="100">
        <v>14</v>
      </c>
      <c r="H59" s="100">
        <v>11</v>
      </c>
      <c r="I59" s="100">
        <v>7</v>
      </c>
      <c r="J59" s="100">
        <v>9</v>
      </c>
      <c r="K59" s="100">
        <v>17</v>
      </c>
      <c r="L59" s="100"/>
      <c r="M59" s="100"/>
      <c r="N59" s="127"/>
      <c r="O59" s="66">
        <f>SUM(C59:N59)</f>
        <v>109</v>
      </c>
    </row>
    <row r="60" spans="1:15" ht="20.100000000000001" customHeight="1" thickBot="1" x14ac:dyDescent="0.3">
      <c r="A60" s="48"/>
      <c r="B60" s="21" t="s">
        <v>212</v>
      </c>
      <c r="C60" s="17"/>
    </row>
    <row r="61" spans="1:15" ht="51" thickBot="1" x14ac:dyDescent="0.3">
      <c r="A61" s="119" t="s">
        <v>161</v>
      </c>
      <c r="B61" s="120" t="s">
        <v>0</v>
      </c>
      <c r="C61" s="69" t="s">
        <v>373</v>
      </c>
      <c r="D61" s="69" t="s">
        <v>374</v>
      </c>
      <c r="E61" s="69" t="s">
        <v>375</v>
      </c>
      <c r="F61" s="69" t="s">
        <v>376</v>
      </c>
      <c r="G61" s="69" t="s">
        <v>377</v>
      </c>
      <c r="H61" s="69" t="s">
        <v>378</v>
      </c>
      <c r="I61" s="69" t="s">
        <v>379</v>
      </c>
      <c r="J61" s="69" t="s">
        <v>380</v>
      </c>
      <c r="K61" s="69" t="s">
        <v>381</v>
      </c>
      <c r="L61" s="69" t="s">
        <v>382</v>
      </c>
      <c r="M61" s="69" t="s">
        <v>383</v>
      </c>
      <c r="N61" s="125" t="s">
        <v>384</v>
      </c>
      <c r="O61" s="71" t="s">
        <v>106</v>
      </c>
    </row>
    <row r="62" spans="1:15" ht="26.25" x14ac:dyDescent="0.25">
      <c r="A62" s="130" t="s">
        <v>89</v>
      </c>
      <c r="B62" s="129" t="s">
        <v>213</v>
      </c>
      <c r="C62" s="358">
        <v>0</v>
      </c>
      <c r="D62" s="359">
        <v>0</v>
      </c>
      <c r="E62" s="360">
        <v>0</v>
      </c>
      <c r="F62" s="275">
        <v>0</v>
      </c>
      <c r="G62" s="275">
        <v>0</v>
      </c>
      <c r="H62" s="275">
        <v>0</v>
      </c>
      <c r="I62" s="275">
        <v>0</v>
      </c>
      <c r="J62" s="275">
        <v>0</v>
      </c>
      <c r="K62" s="275">
        <v>0</v>
      </c>
      <c r="L62" s="275"/>
      <c r="M62" s="275"/>
      <c r="N62" s="275"/>
      <c r="O62" s="73">
        <f>SUM(C62:N62)</f>
        <v>0</v>
      </c>
    </row>
    <row r="63" spans="1:15" ht="27" thickBot="1" x14ac:dyDescent="0.3">
      <c r="A63" s="130" t="s">
        <v>90</v>
      </c>
      <c r="B63" s="101" t="s">
        <v>214</v>
      </c>
      <c r="C63" s="361">
        <v>0</v>
      </c>
      <c r="D63" s="362">
        <v>0</v>
      </c>
      <c r="E63" s="363">
        <v>0</v>
      </c>
      <c r="F63" s="274">
        <v>0</v>
      </c>
      <c r="G63" s="274">
        <v>0</v>
      </c>
      <c r="H63" s="274">
        <v>0</v>
      </c>
      <c r="I63" s="274">
        <v>0</v>
      </c>
      <c r="J63" s="274">
        <v>0</v>
      </c>
      <c r="K63" s="274">
        <v>0</v>
      </c>
      <c r="L63" s="274"/>
      <c r="M63" s="274"/>
      <c r="N63" s="274"/>
      <c r="O63" s="66">
        <f>SUM(C63:N63)</f>
        <v>0</v>
      </c>
    </row>
    <row r="64" spans="1:15" ht="20.100000000000001" customHeight="1" thickBot="1" x14ac:dyDescent="0.3">
      <c r="A64" s="21" t="s">
        <v>220</v>
      </c>
      <c r="C64" s="17"/>
    </row>
    <row r="65" spans="1:15" ht="51" thickBot="1" x14ac:dyDescent="0.3">
      <c r="A65" s="165" t="s">
        <v>161</v>
      </c>
      <c r="B65" s="164" t="s">
        <v>0</v>
      </c>
      <c r="C65" s="69" t="s">
        <v>373</v>
      </c>
      <c r="D65" s="69" t="s">
        <v>374</v>
      </c>
      <c r="E65" s="69" t="s">
        <v>375</v>
      </c>
      <c r="F65" s="69" t="s">
        <v>376</v>
      </c>
      <c r="G65" s="69" t="s">
        <v>377</v>
      </c>
      <c r="H65" s="69" t="s">
        <v>378</v>
      </c>
      <c r="I65" s="69" t="s">
        <v>379</v>
      </c>
      <c r="J65" s="69" t="s">
        <v>380</v>
      </c>
      <c r="K65" s="69" t="s">
        <v>381</v>
      </c>
      <c r="L65" s="69" t="s">
        <v>382</v>
      </c>
      <c r="M65" s="69" t="s">
        <v>383</v>
      </c>
      <c r="N65" s="125" t="s">
        <v>384</v>
      </c>
      <c r="O65" s="71" t="s">
        <v>106</v>
      </c>
    </row>
    <row r="66" spans="1:15" ht="15.75" thickBot="1" x14ac:dyDescent="0.3">
      <c r="A66" s="9" t="s">
        <v>91</v>
      </c>
      <c r="B66" s="166" t="s">
        <v>215</v>
      </c>
      <c r="C66" s="364">
        <f>C67+C72+C74+C78+C84+C89+C93+C95</f>
        <v>8</v>
      </c>
      <c r="D66" s="166">
        <f t="shared" ref="D66:N66" si="15">D67+D72+D74+D78+D84+D89+D93+D95</f>
        <v>29</v>
      </c>
      <c r="E66" s="166">
        <f t="shared" si="15"/>
        <v>31</v>
      </c>
      <c r="F66" s="166">
        <f t="shared" si="15"/>
        <v>43</v>
      </c>
      <c r="G66" s="166">
        <f t="shared" si="15"/>
        <v>39</v>
      </c>
      <c r="H66" s="166">
        <f t="shared" si="15"/>
        <v>71</v>
      </c>
      <c r="I66" s="166">
        <f t="shared" si="15"/>
        <v>52</v>
      </c>
      <c r="J66" s="166">
        <v>36</v>
      </c>
      <c r="K66" s="166">
        <f t="shared" si="15"/>
        <v>58</v>
      </c>
      <c r="L66" s="166">
        <f t="shared" si="15"/>
        <v>0</v>
      </c>
      <c r="M66" s="166">
        <f t="shared" si="15"/>
        <v>0</v>
      </c>
      <c r="N66" s="166">
        <f t="shared" si="15"/>
        <v>0</v>
      </c>
      <c r="O66" s="167">
        <f>SUM(C66:N66)</f>
        <v>367</v>
      </c>
    </row>
    <row r="67" spans="1:15" ht="16.5" thickTop="1" thickBot="1" x14ac:dyDescent="0.3">
      <c r="A67" s="9" t="s">
        <v>92</v>
      </c>
      <c r="B67" s="156" t="s">
        <v>216</v>
      </c>
      <c r="C67" s="304">
        <f t="shared" ref="C67:N67" si="16">SUM(C68:C71)</f>
        <v>1</v>
      </c>
      <c r="D67" s="145">
        <f t="shared" si="16"/>
        <v>4</v>
      </c>
      <c r="E67" s="145">
        <f t="shared" si="16"/>
        <v>17</v>
      </c>
      <c r="F67" s="145">
        <f t="shared" si="16"/>
        <v>12</v>
      </c>
      <c r="G67" s="145">
        <f t="shared" si="16"/>
        <v>12</v>
      </c>
      <c r="H67" s="145">
        <f t="shared" si="16"/>
        <v>18</v>
      </c>
      <c r="I67" s="145">
        <f t="shared" si="16"/>
        <v>30</v>
      </c>
      <c r="J67" s="145">
        <v>12</v>
      </c>
      <c r="K67" s="145">
        <v>23</v>
      </c>
      <c r="L67" s="145">
        <f t="shared" si="16"/>
        <v>0</v>
      </c>
      <c r="M67" s="145">
        <f t="shared" si="16"/>
        <v>0</v>
      </c>
      <c r="N67" s="145">
        <f t="shared" si="16"/>
        <v>0</v>
      </c>
      <c r="O67" s="144">
        <f>SUM(C67:N67)</f>
        <v>129</v>
      </c>
    </row>
    <row r="68" spans="1:15" ht="15.75" thickTop="1" x14ac:dyDescent="0.25">
      <c r="A68" s="9" t="s">
        <v>93</v>
      </c>
      <c r="B68" s="283" t="s">
        <v>344</v>
      </c>
      <c r="C68" s="305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6</v>
      </c>
      <c r="L68" s="14"/>
      <c r="M68" s="14"/>
      <c r="N68" s="134"/>
      <c r="O68" s="135">
        <f>SUM(C68:N68)</f>
        <v>6</v>
      </c>
    </row>
    <row r="69" spans="1:15" ht="24.75" x14ac:dyDescent="0.25">
      <c r="A69" s="9" t="s">
        <v>94</v>
      </c>
      <c r="B69" s="157" t="s">
        <v>217</v>
      </c>
      <c r="C69" s="305">
        <v>0</v>
      </c>
      <c r="D69" s="14">
        <v>0</v>
      </c>
      <c r="E69" s="14">
        <v>14</v>
      </c>
      <c r="F69" s="14">
        <v>12</v>
      </c>
      <c r="G69" s="14">
        <v>7</v>
      </c>
      <c r="H69" s="14">
        <v>14</v>
      </c>
      <c r="I69" s="14">
        <v>13</v>
      </c>
      <c r="J69" s="14">
        <v>6</v>
      </c>
      <c r="K69" s="14">
        <v>6</v>
      </c>
      <c r="L69" s="14"/>
      <c r="M69" s="14"/>
      <c r="N69" s="134"/>
      <c r="O69" s="135">
        <f>SUM(C69:N69)</f>
        <v>72</v>
      </c>
    </row>
    <row r="70" spans="1:15" x14ac:dyDescent="0.25">
      <c r="A70" s="9" t="s">
        <v>95</v>
      </c>
      <c r="B70" s="149" t="s">
        <v>218</v>
      </c>
      <c r="C70" s="306">
        <v>1</v>
      </c>
      <c r="D70" s="136">
        <v>4</v>
      </c>
      <c r="E70" s="342">
        <v>3</v>
      </c>
      <c r="F70" s="136">
        <v>0</v>
      </c>
      <c r="G70" s="136">
        <v>5</v>
      </c>
      <c r="H70" s="136">
        <v>4</v>
      </c>
      <c r="I70" s="136">
        <v>10</v>
      </c>
      <c r="J70" s="136">
        <v>4</v>
      </c>
      <c r="K70" s="136">
        <v>7</v>
      </c>
      <c r="L70" s="136"/>
      <c r="M70" s="136"/>
      <c r="N70" s="137"/>
      <c r="O70" s="135">
        <f t="shared" ref="O70:O71" si="17">SUM(C70:N70)</f>
        <v>38</v>
      </c>
    </row>
    <row r="71" spans="1:15" ht="15.75" thickBot="1" x14ac:dyDescent="0.3">
      <c r="A71" s="9" t="s">
        <v>96</v>
      </c>
      <c r="B71" s="158" t="s">
        <v>219</v>
      </c>
      <c r="C71" s="307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7</v>
      </c>
      <c r="J71" s="138">
        <v>2</v>
      </c>
      <c r="K71" s="138">
        <v>3</v>
      </c>
      <c r="L71" s="138"/>
      <c r="M71" s="138"/>
      <c r="N71" s="139"/>
      <c r="O71" s="140">
        <f t="shared" si="17"/>
        <v>12</v>
      </c>
    </row>
    <row r="72" spans="1:15" ht="16.5" thickTop="1" thickBot="1" x14ac:dyDescent="0.3">
      <c r="A72" s="9" t="s">
        <v>97</v>
      </c>
      <c r="B72" s="159" t="s">
        <v>221</v>
      </c>
      <c r="C72" s="439">
        <f>C73</f>
        <v>0</v>
      </c>
      <c r="D72" s="439">
        <f t="shared" ref="D72:N72" si="18">D73</f>
        <v>5</v>
      </c>
      <c r="E72" s="439">
        <f t="shared" si="18"/>
        <v>5</v>
      </c>
      <c r="F72" s="439">
        <f t="shared" si="18"/>
        <v>4</v>
      </c>
      <c r="G72" s="439">
        <f t="shared" si="18"/>
        <v>0</v>
      </c>
      <c r="H72" s="439">
        <f t="shared" si="18"/>
        <v>2</v>
      </c>
      <c r="I72" s="439">
        <f t="shared" si="18"/>
        <v>3</v>
      </c>
      <c r="J72" s="439">
        <v>2</v>
      </c>
      <c r="K72" s="439">
        <v>4</v>
      </c>
      <c r="L72" s="439">
        <f t="shared" si="18"/>
        <v>0</v>
      </c>
      <c r="M72" s="439">
        <f t="shared" si="18"/>
        <v>0</v>
      </c>
      <c r="N72" s="439">
        <f t="shared" si="18"/>
        <v>0</v>
      </c>
      <c r="O72" s="144">
        <f>SUM(C72:N72)</f>
        <v>25</v>
      </c>
    </row>
    <row r="73" spans="1:15" ht="16.5" thickTop="1" thickBot="1" x14ac:dyDescent="0.3">
      <c r="A73" s="9" t="s">
        <v>98</v>
      </c>
      <c r="B73" s="160" t="s">
        <v>345</v>
      </c>
      <c r="C73" s="309">
        <v>0</v>
      </c>
      <c r="D73" s="141">
        <v>5</v>
      </c>
      <c r="E73" s="141">
        <v>5</v>
      </c>
      <c r="F73" s="141">
        <v>4</v>
      </c>
      <c r="G73" s="141">
        <v>0</v>
      </c>
      <c r="H73" s="141">
        <v>2</v>
      </c>
      <c r="I73" s="141">
        <v>3</v>
      </c>
      <c r="J73" s="141">
        <v>2</v>
      </c>
      <c r="K73" s="141">
        <v>4</v>
      </c>
      <c r="L73" s="141"/>
      <c r="M73" s="141"/>
      <c r="N73" s="142"/>
      <c r="O73" s="143">
        <f>SUM(C73:N73)</f>
        <v>25</v>
      </c>
    </row>
    <row r="74" spans="1:15" ht="27.75" thickTop="1" thickBot="1" x14ac:dyDescent="0.3">
      <c r="A74" s="9" t="s">
        <v>99</v>
      </c>
      <c r="B74" s="161" t="s">
        <v>222</v>
      </c>
      <c r="C74" s="439">
        <f>SUM(C75:C77)</f>
        <v>0</v>
      </c>
      <c r="D74" s="146">
        <f>SUM(D75:D77)</f>
        <v>0</v>
      </c>
      <c r="E74" s="146">
        <f t="shared" ref="E74:N74" si="19">SUM(E75:E77)</f>
        <v>0</v>
      </c>
      <c r="F74" s="146">
        <f t="shared" si="19"/>
        <v>3</v>
      </c>
      <c r="G74" s="146">
        <f t="shared" si="19"/>
        <v>3</v>
      </c>
      <c r="H74" s="146">
        <f t="shared" si="19"/>
        <v>11</v>
      </c>
      <c r="I74" s="146">
        <f t="shared" si="19"/>
        <v>3</v>
      </c>
      <c r="J74" s="146">
        <f t="shared" si="19"/>
        <v>0</v>
      </c>
      <c r="K74" s="146">
        <f t="shared" si="19"/>
        <v>0</v>
      </c>
      <c r="L74" s="146">
        <f t="shared" si="19"/>
        <v>0</v>
      </c>
      <c r="M74" s="146">
        <f t="shared" si="19"/>
        <v>0</v>
      </c>
      <c r="N74" s="146">
        <f t="shared" si="19"/>
        <v>0</v>
      </c>
      <c r="O74" s="144">
        <f>SUM(C74:N74)</f>
        <v>20</v>
      </c>
    </row>
    <row r="75" spans="1:15" ht="25.5" thickTop="1" x14ac:dyDescent="0.25">
      <c r="A75" s="9" t="s">
        <v>100</v>
      </c>
      <c r="B75" s="157" t="s">
        <v>346</v>
      </c>
      <c r="C75" s="305">
        <v>0</v>
      </c>
      <c r="D75" s="14">
        <v>0</v>
      </c>
      <c r="E75" s="14">
        <v>0</v>
      </c>
      <c r="F75" s="14">
        <v>0</v>
      </c>
      <c r="G75" s="14">
        <v>0</v>
      </c>
      <c r="H75" s="14">
        <v>11</v>
      </c>
      <c r="I75" s="14">
        <v>0</v>
      </c>
      <c r="J75" s="14">
        <v>0</v>
      </c>
      <c r="K75" s="14">
        <v>0</v>
      </c>
      <c r="L75" s="14"/>
      <c r="M75" s="14"/>
      <c r="N75" s="134"/>
      <c r="O75" s="140">
        <f t="shared" ref="O75:O88" si="20">SUM(C75:N75)</f>
        <v>11</v>
      </c>
    </row>
    <row r="76" spans="1:15" x14ac:dyDescent="0.25">
      <c r="A76" s="9" t="s">
        <v>101</v>
      </c>
      <c r="B76" s="149" t="s">
        <v>347</v>
      </c>
      <c r="C76" s="306">
        <v>0</v>
      </c>
      <c r="D76" s="136">
        <v>0</v>
      </c>
      <c r="E76" s="136">
        <v>0</v>
      </c>
      <c r="F76" s="136">
        <v>3</v>
      </c>
      <c r="G76" s="136">
        <v>3</v>
      </c>
      <c r="H76" s="136">
        <v>0</v>
      </c>
      <c r="I76" s="136">
        <v>3</v>
      </c>
      <c r="J76" s="136">
        <v>0</v>
      </c>
      <c r="K76" s="136">
        <v>0</v>
      </c>
      <c r="L76" s="136"/>
      <c r="M76" s="136"/>
      <c r="N76" s="137"/>
      <c r="O76" s="140">
        <f t="shared" si="20"/>
        <v>9</v>
      </c>
    </row>
    <row r="77" spans="1:15" ht="15.75" thickBot="1" x14ac:dyDescent="0.3">
      <c r="A77" s="9" t="s">
        <v>102</v>
      </c>
      <c r="B77" s="158" t="s">
        <v>348</v>
      </c>
      <c r="C77" s="307">
        <v>0</v>
      </c>
      <c r="D77" s="138">
        <v>0</v>
      </c>
      <c r="E77" s="138">
        <v>0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/>
      <c r="M77" s="138"/>
      <c r="N77" s="139"/>
      <c r="O77" s="140">
        <f t="shared" si="20"/>
        <v>0</v>
      </c>
    </row>
    <row r="78" spans="1:15" ht="27.75" thickTop="1" thickBot="1" x14ac:dyDescent="0.3">
      <c r="A78" s="9" t="s">
        <v>103</v>
      </c>
      <c r="B78" s="161" t="s">
        <v>223</v>
      </c>
      <c r="C78" s="439">
        <f t="shared" ref="C78:M78" si="21">SUM(C79:C82)</f>
        <v>1</v>
      </c>
      <c r="D78" s="146">
        <f t="shared" si="21"/>
        <v>2</v>
      </c>
      <c r="E78" s="146">
        <f t="shared" si="21"/>
        <v>2</v>
      </c>
      <c r="F78" s="146">
        <f t="shared" si="21"/>
        <v>4</v>
      </c>
      <c r="G78" s="146">
        <f t="shared" si="21"/>
        <v>5</v>
      </c>
      <c r="H78" s="146">
        <f t="shared" si="21"/>
        <v>2</v>
      </c>
      <c r="I78" s="146">
        <f>SUM(I79:I83)</f>
        <v>1</v>
      </c>
      <c r="J78" s="146">
        <v>1</v>
      </c>
      <c r="K78" s="146">
        <v>4</v>
      </c>
      <c r="L78" s="146">
        <f t="shared" si="21"/>
        <v>0</v>
      </c>
      <c r="M78" s="146">
        <f t="shared" si="21"/>
        <v>0</v>
      </c>
      <c r="N78" s="146">
        <f>SUM(N79:N83)</f>
        <v>0</v>
      </c>
      <c r="O78" s="144">
        <f>SUM(C78:N78)</f>
        <v>22</v>
      </c>
    </row>
    <row r="79" spans="1:15" ht="15.75" thickTop="1" x14ac:dyDescent="0.25">
      <c r="A79" s="9" t="s">
        <v>104</v>
      </c>
      <c r="B79" s="283" t="s">
        <v>352</v>
      </c>
      <c r="C79" s="310">
        <v>1</v>
      </c>
      <c r="D79" s="343">
        <v>2</v>
      </c>
      <c r="E79" s="343">
        <v>0</v>
      </c>
      <c r="F79" s="343">
        <v>0</v>
      </c>
      <c r="G79" s="343">
        <v>1</v>
      </c>
      <c r="H79" s="343">
        <v>1</v>
      </c>
      <c r="I79" s="343">
        <v>0</v>
      </c>
      <c r="J79" s="343">
        <v>1</v>
      </c>
      <c r="K79" s="367">
        <v>3</v>
      </c>
      <c r="L79" s="343"/>
      <c r="M79" s="343"/>
      <c r="N79" s="385"/>
      <c r="O79" s="140">
        <f t="shared" si="20"/>
        <v>9</v>
      </c>
    </row>
    <row r="80" spans="1:15" ht="24.75" x14ac:dyDescent="0.25">
      <c r="A80" s="9" t="s">
        <v>105</v>
      </c>
      <c r="B80" s="157" t="s">
        <v>349</v>
      </c>
      <c r="C80" s="305">
        <v>0</v>
      </c>
      <c r="D80" s="14">
        <v>0</v>
      </c>
      <c r="E80" s="344">
        <v>0</v>
      </c>
      <c r="F80" s="14">
        <v>0</v>
      </c>
      <c r="G80" s="14">
        <v>0</v>
      </c>
      <c r="H80" s="14">
        <v>0</v>
      </c>
      <c r="I80" s="344">
        <v>0</v>
      </c>
      <c r="J80" s="14">
        <v>0</v>
      </c>
      <c r="K80" s="14">
        <v>0</v>
      </c>
      <c r="L80" s="14"/>
      <c r="M80" s="14"/>
      <c r="N80" s="14"/>
      <c r="O80" s="140">
        <f t="shared" si="20"/>
        <v>0</v>
      </c>
    </row>
    <row r="81" spans="1:15" x14ac:dyDescent="0.25">
      <c r="A81" s="9" t="s">
        <v>157</v>
      </c>
      <c r="B81" s="149" t="s">
        <v>350</v>
      </c>
      <c r="C81" s="306">
        <v>0</v>
      </c>
      <c r="D81" s="136">
        <v>0</v>
      </c>
      <c r="E81" s="136">
        <v>0</v>
      </c>
      <c r="F81" s="136">
        <v>3</v>
      </c>
      <c r="G81" s="136">
        <v>4</v>
      </c>
      <c r="H81" s="136">
        <v>1</v>
      </c>
      <c r="I81" s="136">
        <v>0</v>
      </c>
      <c r="J81" s="136">
        <v>0</v>
      </c>
      <c r="K81" s="136">
        <v>0</v>
      </c>
      <c r="L81" s="136"/>
      <c r="M81" s="136"/>
      <c r="N81" s="136"/>
      <c r="O81" s="140">
        <f t="shared" si="20"/>
        <v>8</v>
      </c>
    </row>
    <row r="82" spans="1:15" x14ac:dyDescent="0.25">
      <c r="A82" s="9" t="s">
        <v>158</v>
      </c>
      <c r="B82" s="388" t="s">
        <v>351</v>
      </c>
      <c r="C82" s="307">
        <v>0</v>
      </c>
      <c r="D82" s="138">
        <v>0</v>
      </c>
      <c r="E82" s="138">
        <v>2</v>
      </c>
      <c r="F82" s="138">
        <v>1</v>
      </c>
      <c r="G82" s="138">
        <v>0</v>
      </c>
      <c r="H82" s="138">
        <v>0</v>
      </c>
      <c r="I82" s="138">
        <v>0</v>
      </c>
      <c r="J82" s="138">
        <v>0</v>
      </c>
      <c r="K82" s="138">
        <v>1</v>
      </c>
      <c r="L82" s="138"/>
      <c r="M82" s="138"/>
      <c r="N82" s="138"/>
      <c r="O82" s="140">
        <f t="shared" si="20"/>
        <v>4</v>
      </c>
    </row>
    <row r="83" spans="1:15" ht="15.75" thickBot="1" x14ac:dyDescent="0.3">
      <c r="A83" s="9" t="s">
        <v>158</v>
      </c>
      <c r="B83" s="387" t="s">
        <v>372</v>
      </c>
      <c r="C83" s="307">
        <v>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138">
        <v>1</v>
      </c>
      <c r="J83" s="138">
        <v>0</v>
      </c>
      <c r="K83" s="138">
        <v>0</v>
      </c>
      <c r="L83" s="138"/>
      <c r="M83" s="138"/>
      <c r="N83" s="138"/>
      <c r="O83" s="140">
        <f t="shared" ref="O83" si="22">SUM(C83:N83)</f>
        <v>1</v>
      </c>
    </row>
    <row r="84" spans="1:15" ht="27.75" thickTop="1" thickBot="1" x14ac:dyDescent="0.3">
      <c r="A84" s="9" t="s">
        <v>159</v>
      </c>
      <c r="B84" s="161" t="s">
        <v>224</v>
      </c>
      <c r="C84" s="439">
        <f>SUM(C85:C88)</f>
        <v>6</v>
      </c>
      <c r="D84" s="146">
        <f t="shared" ref="D84:N84" si="23">SUM(D85:D88)</f>
        <v>15</v>
      </c>
      <c r="E84" s="146">
        <f t="shared" si="23"/>
        <v>7</v>
      </c>
      <c r="F84" s="146">
        <f t="shared" si="23"/>
        <v>13</v>
      </c>
      <c r="G84" s="146">
        <f t="shared" si="23"/>
        <v>15</v>
      </c>
      <c r="H84" s="146">
        <f t="shared" si="23"/>
        <v>22</v>
      </c>
      <c r="I84" s="146">
        <f t="shared" si="23"/>
        <v>14</v>
      </c>
      <c r="J84" s="146">
        <v>21</v>
      </c>
      <c r="K84" s="146">
        <v>27</v>
      </c>
      <c r="L84" s="146">
        <f t="shared" si="23"/>
        <v>0</v>
      </c>
      <c r="M84" s="146">
        <f t="shared" si="23"/>
        <v>0</v>
      </c>
      <c r="N84" s="146">
        <f t="shared" si="23"/>
        <v>0</v>
      </c>
      <c r="O84" s="144">
        <f>SUM(C84:N84)</f>
        <v>140</v>
      </c>
    </row>
    <row r="85" spans="1:15" ht="25.5" thickTop="1" x14ac:dyDescent="0.25">
      <c r="A85" s="9" t="s">
        <v>160</v>
      </c>
      <c r="B85" s="157" t="s">
        <v>353</v>
      </c>
      <c r="C85" s="440">
        <v>5</v>
      </c>
      <c r="D85" s="14">
        <v>9</v>
      </c>
      <c r="E85" s="14">
        <v>5</v>
      </c>
      <c r="F85" s="14">
        <v>3</v>
      </c>
      <c r="G85" s="14">
        <v>11</v>
      </c>
      <c r="H85" s="14">
        <v>11</v>
      </c>
      <c r="I85" s="14">
        <v>11</v>
      </c>
      <c r="J85" s="14">
        <v>15</v>
      </c>
      <c r="K85" s="14">
        <v>11</v>
      </c>
      <c r="L85" s="14"/>
      <c r="M85" s="14"/>
      <c r="N85" s="14"/>
      <c r="O85" s="140">
        <f t="shared" si="20"/>
        <v>81</v>
      </c>
    </row>
    <row r="86" spans="1:15" x14ac:dyDescent="0.25">
      <c r="A86" s="9" t="s">
        <v>226</v>
      </c>
      <c r="B86" s="149" t="s">
        <v>354</v>
      </c>
      <c r="C86" s="306">
        <v>1</v>
      </c>
      <c r="D86" s="136">
        <v>4</v>
      </c>
      <c r="E86" s="136">
        <v>0</v>
      </c>
      <c r="F86" s="136">
        <v>1</v>
      </c>
      <c r="G86" s="136">
        <v>1</v>
      </c>
      <c r="H86" s="136">
        <v>4</v>
      </c>
      <c r="I86" s="136">
        <v>1</v>
      </c>
      <c r="J86" s="136">
        <v>1</v>
      </c>
      <c r="K86" s="136">
        <v>4</v>
      </c>
      <c r="L86" s="136"/>
      <c r="M86" s="136"/>
      <c r="N86" s="136"/>
      <c r="O86" s="140">
        <f t="shared" si="20"/>
        <v>17</v>
      </c>
    </row>
    <row r="87" spans="1:15" x14ac:dyDescent="0.25">
      <c r="A87" s="9" t="s">
        <v>227</v>
      </c>
      <c r="B87" s="148" t="s">
        <v>355</v>
      </c>
      <c r="C87" s="306">
        <v>0</v>
      </c>
      <c r="D87" s="136">
        <v>0</v>
      </c>
      <c r="E87" s="136">
        <v>0</v>
      </c>
      <c r="F87" s="136">
        <v>0</v>
      </c>
      <c r="G87" s="136">
        <v>2</v>
      </c>
      <c r="H87" s="136">
        <v>3</v>
      </c>
      <c r="I87" s="136">
        <v>0</v>
      </c>
      <c r="J87" s="136">
        <v>3</v>
      </c>
      <c r="K87" s="136">
        <v>3</v>
      </c>
      <c r="L87" s="136"/>
      <c r="M87" s="136"/>
      <c r="N87" s="136"/>
      <c r="O87" s="140">
        <f t="shared" si="20"/>
        <v>11</v>
      </c>
    </row>
    <row r="88" spans="1:15" ht="15.75" thickBot="1" x14ac:dyDescent="0.3">
      <c r="A88" s="9" t="s">
        <v>228</v>
      </c>
      <c r="B88" s="149" t="s">
        <v>356</v>
      </c>
      <c r="C88" s="306">
        <v>0</v>
      </c>
      <c r="D88" s="136">
        <v>2</v>
      </c>
      <c r="E88" s="136">
        <v>2</v>
      </c>
      <c r="F88" s="136">
        <v>9</v>
      </c>
      <c r="G88" s="136">
        <v>1</v>
      </c>
      <c r="H88" s="136">
        <v>4</v>
      </c>
      <c r="I88" s="136">
        <v>2</v>
      </c>
      <c r="J88" s="136">
        <v>2</v>
      </c>
      <c r="K88" s="136">
        <v>9</v>
      </c>
      <c r="L88" s="136"/>
      <c r="M88" s="136"/>
      <c r="N88" s="136"/>
      <c r="O88" s="140">
        <f t="shared" si="20"/>
        <v>31</v>
      </c>
    </row>
    <row r="89" spans="1:15" ht="27.75" thickTop="1" thickBot="1" x14ac:dyDescent="0.3">
      <c r="A89" s="9" t="s">
        <v>229</v>
      </c>
      <c r="B89" s="161" t="s">
        <v>225</v>
      </c>
      <c r="C89" s="308">
        <f>SUM(C90:C92)</f>
        <v>0</v>
      </c>
      <c r="D89" s="147">
        <f t="shared" ref="D89" si="24">SUM(D90:D92)</f>
        <v>0</v>
      </c>
      <c r="E89" s="147">
        <f t="shared" ref="E89" si="25">SUM(E90:E92)</f>
        <v>0</v>
      </c>
      <c r="F89" s="147">
        <f t="shared" ref="F89" si="26">SUM(F90:F92)</f>
        <v>0</v>
      </c>
      <c r="G89" s="147">
        <f t="shared" ref="G89" si="27">SUM(G90:G92)</f>
        <v>0</v>
      </c>
      <c r="H89" s="147">
        <f t="shared" ref="H89" si="28">SUM(H90:H92)</f>
        <v>15</v>
      </c>
      <c r="I89" s="147">
        <f t="shared" ref="I89" si="29">SUM(I90:I92)</f>
        <v>0</v>
      </c>
      <c r="J89" s="147">
        <f t="shared" ref="J89" si="30">SUM(J90:J92)</f>
        <v>0</v>
      </c>
      <c r="K89" s="147">
        <v>0</v>
      </c>
      <c r="L89" s="147">
        <f t="shared" ref="L89" si="31">SUM(L90:L92)</f>
        <v>0</v>
      </c>
      <c r="M89" s="147">
        <f t="shared" ref="M89" si="32">SUM(M90:M92)</f>
        <v>0</v>
      </c>
      <c r="N89" s="146">
        <f t="shared" ref="N89" si="33">SUM(N90:N92)</f>
        <v>0</v>
      </c>
      <c r="O89" s="144">
        <f>SUM(C89:N89)</f>
        <v>15</v>
      </c>
    </row>
    <row r="90" spans="1:15" ht="25.5" thickTop="1" x14ac:dyDescent="0.25">
      <c r="A90" s="9" t="s">
        <v>230</v>
      </c>
      <c r="B90" s="157" t="s">
        <v>357</v>
      </c>
      <c r="C90" s="441">
        <v>0</v>
      </c>
      <c r="D90" s="14">
        <v>0</v>
      </c>
      <c r="E90" s="14">
        <v>0</v>
      </c>
      <c r="F90" s="14">
        <v>0</v>
      </c>
      <c r="G90" s="14">
        <v>0</v>
      </c>
      <c r="H90" s="14">
        <v>10</v>
      </c>
      <c r="I90" s="14">
        <v>0</v>
      </c>
      <c r="J90" s="14">
        <v>0</v>
      </c>
      <c r="K90" s="14">
        <v>0</v>
      </c>
      <c r="L90" s="14"/>
      <c r="M90" s="14"/>
      <c r="N90" s="14"/>
      <c r="O90" s="140">
        <f>SUM(C90:N90)</f>
        <v>10</v>
      </c>
    </row>
    <row r="91" spans="1:15" x14ac:dyDescent="0.25">
      <c r="A91" s="9" t="s">
        <v>233</v>
      </c>
      <c r="B91" s="149" t="s">
        <v>358</v>
      </c>
      <c r="C91" s="30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5</v>
      </c>
      <c r="I91" s="136">
        <v>0</v>
      </c>
      <c r="J91" s="136">
        <v>0</v>
      </c>
      <c r="K91" s="136">
        <v>0</v>
      </c>
      <c r="L91" s="136"/>
      <c r="M91" s="136"/>
      <c r="N91" s="136"/>
      <c r="O91" s="140">
        <f t="shared" ref="O91:O92" si="34">SUM(C91:N91)</f>
        <v>5</v>
      </c>
    </row>
    <row r="92" spans="1:15" ht="15.75" thickBot="1" x14ac:dyDescent="0.3">
      <c r="A92" s="9" t="s">
        <v>234</v>
      </c>
      <c r="B92" s="149" t="s">
        <v>359</v>
      </c>
      <c r="C92" s="307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/>
      <c r="M92" s="138"/>
      <c r="N92" s="138"/>
      <c r="O92" s="140">
        <f t="shared" si="34"/>
        <v>0</v>
      </c>
    </row>
    <row r="93" spans="1:15" ht="27.75" thickTop="1" thickBot="1" x14ac:dyDescent="0.3">
      <c r="A93" s="9" t="s">
        <v>236</v>
      </c>
      <c r="B93" s="161" t="s">
        <v>231</v>
      </c>
      <c r="C93" s="308">
        <f>C94</f>
        <v>0</v>
      </c>
      <c r="D93" s="146">
        <f t="shared" ref="D93" si="35">D94</f>
        <v>3</v>
      </c>
      <c r="E93" s="146">
        <f t="shared" ref="E93" si="36">E94</f>
        <v>0</v>
      </c>
      <c r="F93" s="146">
        <f t="shared" ref="F93" si="37">F94</f>
        <v>0</v>
      </c>
      <c r="G93" s="146">
        <f t="shared" ref="G93" si="38">G94</f>
        <v>4</v>
      </c>
      <c r="H93" s="146">
        <f t="shared" ref="H93" si="39">H94</f>
        <v>1</v>
      </c>
      <c r="I93" s="146">
        <f t="shared" ref="I93" si="40">I94</f>
        <v>0</v>
      </c>
      <c r="J93" s="146">
        <f t="shared" ref="J93" si="41">J94</f>
        <v>0</v>
      </c>
      <c r="K93" s="146">
        <v>0</v>
      </c>
      <c r="L93" s="146">
        <f t="shared" ref="L93" si="42">L94</f>
        <v>0</v>
      </c>
      <c r="M93" s="146">
        <f t="shared" ref="M93" si="43">M94</f>
        <v>0</v>
      </c>
      <c r="N93" s="146">
        <f t="shared" ref="N93" si="44">N94</f>
        <v>0</v>
      </c>
      <c r="O93" s="144">
        <f>SUM(C93:N93)</f>
        <v>8</v>
      </c>
    </row>
    <row r="94" spans="1:15" ht="16.5" thickTop="1" thickBot="1" x14ac:dyDescent="0.3">
      <c r="A94" s="9" t="s">
        <v>237</v>
      </c>
      <c r="B94" s="162" t="s">
        <v>360</v>
      </c>
      <c r="C94" s="311">
        <v>0</v>
      </c>
      <c r="D94" s="151">
        <v>3</v>
      </c>
      <c r="E94" s="151">
        <v>0</v>
      </c>
      <c r="F94" s="151">
        <v>0</v>
      </c>
      <c r="G94" s="151">
        <v>4</v>
      </c>
      <c r="H94" s="151">
        <v>1</v>
      </c>
      <c r="I94" s="151">
        <v>0</v>
      </c>
      <c r="J94" s="151">
        <v>0</v>
      </c>
      <c r="K94" s="151">
        <v>0</v>
      </c>
      <c r="L94" s="151"/>
      <c r="M94" s="151"/>
      <c r="N94" s="152"/>
      <c r="O94" s="150">
        <f>SUM(C94:N94)</f>
        <v>8</v>
      </c>
    </row>
    <row r="95" spans="1:15" ht="16.5" thickTop="1" thickBot="1" x14ac:dyDescent="0.3">
      <c r="A95" s="9" t="s">
        <v>238</v>
      </c>
      <c r="B95" s="163" t="s">
        <v>235</v>
      </c>
      <c r="C95" s="312">
        <v>0</v>
      </c>
      <c r="D95" s="153">
        <v>0</v>
      </c>
      <c r="E95" s="153">
        <v>0</v>
      </c>
      <c r="F95" s="153">
        <v>7</v>
      </c>
      <c r="G95" s="153">
        <v>0</v>
      </c>
      <c r="H95" s="153">
        <v>0</v>
      </c>
      <c r="I95" s="153">
        <v>1</v>
      </c>
      <c r="J95" s="153">
        <v>0</v>
      </c>
      <c r="K95" s="153">
        <v>0</v>
      </c>
      <c r="L95" s="153"/>
      <c r="M95" s="153"/>
      <c r="N95" s="153"/>
      <c r="O95" s="154">
        <f>SUM(C95:N95)</f>
        <v>8</v>
      </c>
    </row>
    <row r="96" spans="1:15" ht="20.100000000000001" customHeight="1" thickBot="1" x14ac:dyDescent="0.3">
      <c r="A96" s="53" t="s">
        <v>232</v>
      </c>
      <c r="C96" s="17"/>
    </row>
    <row r="97" spans="1:15" ht="51" thickBot="1" x14ac:dyDescent="0.3">
      <c r="A97" s="165" t="s">
        <v>161</v>
      </c>
      <c r="B97" s="164" t="s">
        <v>0</v>
      </c>
      <c r="C97" s="69" t="s">
        <v>373</v>
      </c>
      <c r="D97" s="69" t="s">
        <v>374</v>
      </c>
      <c r="E97" s="69" t="s">
        <v>375</v>
      </c>
      <c r="F97" s="69" t="s">
        <v>376</v>
      </c>
      <c r="G97" s="69" t="s">
        <v>377</v>
      </c>
      <c r="H97" s="69" t="s">
        <v>378</v>
      </c>
      <c r="I97" s="69" t="s">
        <v>379</v>
      </c>
      <c r="J97" s="69" t="s">
        <v>380</v>
      </c>
      <c r="K97" s="69" t="s">
        <v>381</v>
      </c>
      <c r="L97" s="69" t="s">
        <v>382</v>
      </c>
      <c r="M97" s="69" t="s">
        <v>383</v>
      </c>
      <c r="N97" s="125" t="s">
        <v>384</v>
      </c>
      <c r="O97" s="71" t="s">
        <v>106</v>
      </c>
    </row>
    <row r="98" spans="1:15" ht="26.25" x14ac:dyDescent="0.25">
      <c r="A98" s="9" t="s">
        <v>239</v>
      </c>
      <c r="B98" s="155" t="s">
        <v>242</v>
      </c>
      <c r="C98" s="353">
        <v>74</v>
      </c>
      <c r="D98" s="365">
        <v>90</v>
      </c>
      <c r="E98" s="365">
        <v>99</v>
      </c>
      <c r="F98" s="365">
        <v>113</v>
      </c>
      <c r="G98" s="365">
        <v>108</v>
      </c>
      <c r="H98" s="366">
        <v>84</v>
      </c>
      <c r="I98" s="365">
        <v>83</v>
      </c>
      <c r="J98" s="365">
        <v>89</v>
      </c>
      <c r="K98" s="365">
        <v>104</v>
      </c>
      <c r="L98" s="75"/>
      <c r="M98" s="75"/>
      <c r="N98" s="93"/>
      <c r="O98" s="126">
        <f>SUM(C98:N98)</f>
        <v>844</v>
      </c>
    </row>
    <row r="99" spans="1:15" ht="27" thickBot="1" x14ac:dyDescent="0.3">
      <c r="A99" s="9" t="s">
        <v>240</v>
      </c>
      <c r="B99" s="115" t="s">
        <v>241</v>
      </c>
      <c r="C99" s="301">
        <v>5</v>
      </c>
      <c r="D99" s="341">
        <v>3</v>
      </c>
      <c r="E99" s="100">
        <v>1</v>
      </c>
      <c r="F99" s="100">
        <v>9</v>
      </c>
      <c r="G99" s="100">
        <v>6</v>
      </c>
      <c r="H99" s="335">
        <v>5</v>
      </c>
      <c r="I99" s="100">
        <v>3</v>
      </c>
      <c r="J99" s="100">
        <v>0</v>
      </c>
      <c r="K99" s="100">
        <v>5</v>
      </c>
      <c r="L99" s="100"/>
      <c r="M99" s="100"/>
      <c r="N99" s="127"/>
      <c r="O99" s="66">
        <f>SUM(C99:N99)</f>
        <v>37</v>
      </c>
    </row>
    <row r="100" spans="1:15" x14ac:dyDescent="0.25">
      <c r="A100" s="48"/>
    </row>
    <row r="101" spans="1:15" x14ac:dyDescent="0.25">
      <c r="A101" s="48"/>
    </row>
    <row r="103" spans="1:15" x14ac:dyDescent="0.25">
      <c r="D103" s="128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5"/>
  <sheetViews>
    <sheetView view="pageBreakPreview" zoomScale="80" zoomScaleNormal="100" zoomScaleSheetLayoutView="80" workbookViewId="0">
      <selection activeCell="A75" sqref="A75:XFD75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7" customFormat="1" ht="20.100000000000001" customHeight="1" thickBot="1" x14ac:dyDescent="0.3">
      <c r="A1" s="21" t="s">
        <v>243</v>
      </c>
      <c r="O1" s="182" t="s">
        <v>386</v>
      </c>
    </row>
    <row r="2" spans="1:26" ht="50.25" x14ac:dyDescent="0.25">
      <c r="A2" s="64" t="s">
        <v>161</v>
      </c>
      <c r="B2" s="168" t="s">
        <v>0</v>
      </c>
      <c r="C2" s="121" t="s">
        <v>373</v>
      </c>
      <c r="D2" s="121" t="s">
        <v>374</v>
      </c>
      <c r="E2" s="121" t="s">
        <v>375</v>
      </c>
      <c r="F2" s="121" t="s">
        <v>376</v>
      </c>
      <c r="G2" s="121" t="s">
        <v>377</v>
      </c>
      <c r="H2" s="121" t="s">
        <v>378</v>
      </c>
      <c r="I2" s="121" t="s">
        <v>379</v>
      </c>
      <c r="J2" s="121" t="s">
        <v>380</v>
      </c>
      <c r="K2" s="121" t="s">
        <v>381</v>
      </c>
      <c r="L2" s="121" t="s">
        <v>382</v>
      </c>
      <c r="M2" s="121" t="s">
        <v>383</v>
      </c>
      <c r="N2" s="122" t="s">
        <v>384</v>
      </c>
      <c r="O2" s="194" t="s">
        <v>161</v>
      </c>
      <c r="P2" s="168" t="s">
        <v>276</v>
      </c>
      <c r="Q2" s="191" t="s">
        <v>277</v>
      </c>
      <c r="R2" s="191" t="s">
        <v>278</v>
      </c>
      <c r="S2" s="191" t="s">
        <v>279</v>
      </c>
      <c r="T2" s="192" t="s">
        <v>280</v>
      </c>
      <c r="U2" s="191" t="s">
        <v>281</v>
      </c>
      <c r="V2" s="191" t="s">
        <v>286</v>
      </c>
      <c r="W2" s="191" t="s">
        <v>285</v>
      </c>
      <c r="X2" s="191" t="s">
        <v>282</v>
      </c>
      <c r="Y2" s="191" t="s">
        <v>283</v>
      </c>
      <c r="Z2" s="193" t="s">
        <v>284</v>
      </c>
    </row>
    <row r="3" spans="1:26" ht="18.75" customHeight="1" thickBot="1" x14ac:dyDescent="0.3">
      <c r="A3" s="1" t="s">
        <v>8</v>
      </c>
      <c r="B3" s="179" t="s">
        <v>6</v>
      </c>
      <c r="C3" s="251">
        <f>C4+C6+C8+C10+C12+C14</f>
        <v>1809</v>
      </c>
      <c r="D3" s="435">
        <f t="shared" ref="D3:N3" si="0">D4+D6+D8+D10+D12+D14</f>
        <v>1829</v>
      </c>
      <c r="E3" s="435">
        <f t="shared" si="0"/>
        <v>1815</v>
      </c>
      <c r="F3" s="251">
        <f t="shared" si="0"/>
        <v>1797</v>
      </c>
      <c r="G3" s="435">
        <f t="shared" si="0"/>
        <v>1735</v>
      </c>
      <c r="H3" s="435">
        <f t="shared" si="0"/>
        <v>1682</v>
      </c>
      <c r="I3" s="251">
        <v>1668</v>
      </c>
      <c r="J3" s="251">
        <v>1678</v>
      </c>
      <c r="K3" s="251">
        <v>1622</v>
      </c>
      <c r="L3" s="416">
        <f>L4+L6+L8+L10+L12+L14</f>
        <v>0</v>
      </c>
      <c r="M3" s="416">
        <f t="shared" si="0"/>
        <v>0</v>
      </c>
      <c r="N3" s="417">
        <f t="shared" si="0"/>
        <v>0</v>
      </c>
      <c r="O3" s="29" t="s">
        <v>8</v>
      </c>
      <c r="P3" s="179" t="s">
        <v>6</v>
      </c>
      <c r="Q3" s="180">
        <v>512</v>
      </c>
      <c r="R3" s="180">
        <v>334</v>
      </c>
      <c r="S3" s="180">
        <v>81</v>
      </c>
      <c r="T3" s="180">
        <v>84</v>
      </c>
      <c r="U3" s="180">
        <v>130</v>
      </c>
      <c r="V3" s="180">
        <v>32</v>
      </c>
      <c r="W3" s="180">
        <v>142</v>
      </c>
      <c r="X3" s="180">
        <v>185</v>
      </c>
      <c r="Y3" s="180">
        <v>54</v>
      </c>
      <c r="Z3" s="179">
        <v>68</v>
      </c>
    </row>
    <row r="4" spans="1:26" x14ac:dyDescent="0.25">
      <c r="A4" s="1" t="s">
        <v>9</v>
      </c>
      <c r="B4" s="177" t="s">
        <v>244</v>
      </c>
      <c r="C4" s="171">
        <v>318</v>
      </c>
      <c r="D4" s="324">
        <v>326</v>
      </c>
      <c r="E4" s="324">
        <v>318</v>
      </c>
      <c r="F4" s="172">
        <v>302</v>
      </c>
      <c r="G4" s="324">
        <v>287</v>
      </c>
      <c r="H4" s="324">
        <v>268</v>
      </c>
      <c r="I4" s="172">
        <v>256</v>
      </c>
      <c r="J4" s="172">
        <v>262</v>
      </c>
      <c r="K4" s="172">
        <v>258</v>
      </c>
      <c r="L4" s="324"/>
      <c r="M4" s="324"/>
      <c r="N4" s="374"/>
      <c r="O4" s="29" t="s">
        <v>9</v>
      </c>
      <c r="P4" s="177" t="s">
        <v>244</v>
      </c>
      <c r="Q4" s="171">
        <v>52</v>
      </c>
      <c r="R4" s="172">
        <v>47</v>
      </c>
      <c r="S4" s="172">
        <v>16</v>
      </c>
      <c r="T4" s="172">
        <v>25</v>
      </c>
      <c r="U4" s="172">
        <v>26</v>
      </c>
      <c r="V4" s="172">
        <v>5</v>
      </c>
      <c r="W4" s="172">
        <v>32</v>
      </c>
      <c r="X4" s="172">
        <v>30</v>
      </c>
      <c r="Y4" s="172">
        <v>12</v>
      </c>
      <c r="Z4" s="169">
        <v>13</v>
      </c>
    </row>
    <row r="5" spans="1:26" ht="15.75" thickBot="1" x14ac:dyDescent="0.3">
      <c r="A5" s="1" t="s">
        <v>10</v>
      </c>
      <c r="B5" s="178" t="s">
        <v>16</v>
      </c>
      <c r="C5" s="209">
        <f>C4/C3</f>
        <v>0.175787728026534</v>
      </c>
      <c r="D5" s="431">
        <f>D4/D3</f>
        <v>0.17823947512301805</v>
      </c>
      <c r="E5" s="431">
        <f t="shared" ref="E5:N5" si="1">E4/E3</f>
        <v>0.17520661157024794</v>
      </c>
      <c r="F5" s="209">
        <f t="shared" si="1"/>
        <v>0.16805787423483584</v>
      </c>
      <c r="G5" s="431">
        <f t="shared" si="1"/>
        <v>0.16541786743515849</v>
      </c>
      <c r="H5" s="431">
        <f t="shared" si="1"/>
        <v>0.15933412604042807</v>
      </c>
      <c r="I5" s="209">
        <f t="shared" si="1"/>
        <v>0.15347721822541965</v>
      </c>
      <c r="J5" s="209">
        <f t="shared" si="1"/>
        <v>0.15613825983313467</v>
      </c>
      <c r="K5" s="209">
        <f t="shared" si="1"/>
        <v>0.15906288532675708</v>
      </c>
      <c r="L5" s="405" t="e">
        <f t="shared" si="1"/>
        <v>#DIV/0!</v>
      </c>
      <c r="M5" s="405" t="e">
        <f t="shared" si="1"/>
        <v>#DIV/0!</v>
      </c>
      <c r="N5" s="412" t="e">
        <f t="shared" si="1"/>
        <v>#DIV/0!</v>
      </c>
      <c r="O5" s="29" t="s">
        <v>10</v>
      </c>
      <c r="P5" s="178" t="s">
        <v>16</v>
      </c>
      <c r="Q5" s="209">
        <f>Q4/Q3</f>
        <v>0.1015625</v>
      </c>
      <c r="R5" s="209">
        <f t="shared" ref="R5:Z5" si="2">R4/R3</f>
        <v>0.1407185628742515</v>
      </c>
      <c r="S5" s="209">
        <f t="shared" si="2"/>
        <v>0.19753086419753085</v>
      </c>
      <c r="T5" s="209">
        <f t="shared" si="2"/>
        <v>0.29761904761904762</v>
      </c>
      <c r="U5" s="209">
        <f t="shared" si="2"/>
        <v>0.2</v>
      </c>
      <c r="V5" s="209">
        <f t="shared" si="2"/>
        <v>0.15625</v>
      </c>
      <c r="W5" s="236">
        <v>0.22535211267605634</v>
      </c>
      <c r="X5" s="209">
        <f t="shared" si="2"/>
        <v>0.16216216216216217</v>
      </c>
      <c r="Y5" s="209">
        <f t="shared" si="2"/>
        <v>0.22222222222222221</v>
      </c>
      <c r="Z5" s="247">
        <f t="shared" si="2"/>
        <v>0.19117647058823528</v>
      </c>
    </row>
    <row r="6" spans="1:26" x14ac:dyDescent="0.25">
      <c r="A6" s="1" t="s">
        <v>11</v>
      </c>
      <c r="B6" s="108" t="s">
        <v>245</v>
      </c>
      <c r="C6" s="76">
        <v>530</v>
      </c>
      <c r="D6" s="436">
        <v>532</v>
      </c>
      <c r="E6" s="436">
        <v>538</v>
      </c>
      <c r="F6" s="77">
        <v>529</v>
      </c>
      <c r="G6" s="436">
        <v>508</v>
      </c>
      <c r="H6" s="436">
        <v>490</v>
      </c>
      <c r="I6" s="77">
        <v>488</v>
      </c>
      <c r="J6" s="77">
        <v>480</v>
      </c>
      <c r="K6" s="77">
        <v>457</v>
      </c>
      <c r="L6" s="413"/>
      <c r="M6" s="413"/>
      <c r="N6" s="414"/>
      <c r="O6" s="29" t="s">
        <v>11</v>
      </c>
      <c r="P6" s="108" t="s">
        <v>245</v>
      </c>
      <c r="Q6" s="76">
        <v>134</v>
      </c>
      <c r="R6" s="77">
        <v>90</v>
      </c>
      <c r="S6" s="77">
        <v>18</v>
      </c>
      <c r="T6" s="77">
        <v>24</v>
      </c>
      <c r="U6" s="77">
        <v>40</v>
      </c>
      <c r="V6" s="77">
        <v>9</v>
      </c>
      <c r="W6" s="172">
        <v>40</v>
      </c>
      <c r="X6" s="77">
        <v>57</v>
      </c>
      <c r="Y6" s="77">
        <v>22</v>
      </c>
      <c r="Z6" s="89">
        <v>23</v>
      </c>
    </row>
    <row r="7" spans="1:26" ht="15.75" thickBot="1" x14ac:dyDescent="0.3">
      <c r="A7" s="1" t="s">
        <v>12</v>
      </c>
      <c r="B7" s="178" t="s">
        <v>16</v>
      </c>
      <c r="C7" s="209">
        <f>C6/C3</f>
        <v>0.29297954671088999</v>
      </c>
      <c r="D7" s="431">
        <f t="shared" ref="D7:N7" si="3">D6/D3</f>
        <v>0.29086932750136685</v>
      </c>
      <c r="E7" s="431">
        <f t="shared" si="3"/>
        <v>0.29641873278236913</v>
      </c>
      <c r="F7" s="209">
        <f t="shared" si="3"/>
        <v>0.29437952142459656</v>
      </c>
      <c r="G7" s="431">
        <f t="shared" si="3"/>
        <v>0.29279538904899133</v>
      </c>
      <c r="H7" s="431">
        <f t="shared" si="3"/>
        <v>0.29131985731272297</v>
      </c>
      <c r="I7" s="209">
        <f t="shared" si="3"/>
        <v>0.29256594724220625</v>
      </c>
      <c r="J7" s="209">
        <f t="shared" si="3"/>
        <v>0.28605482717520858</v>
      </c>
      <c r="K7" s="209">
        <f t="shared" si="3"/>
        <v>0.28175092478421704</v>
      </c>
      <c r="L7" s="405" t="e">
        <f t="shared" si="3"/>
        <v>#DIV/0!</v>
      </c>
      <c r="M7" s="405" t="e">
        <f t="shared" si="3"/>
        <v>#DIV/0!</v>
      </c>
      <c r="N7" s="412" t="e">
        <f t="shared" si="3"/>
        <v>#DIV/0!</v>
      </c>
      <c r="O7" s="29" t="s">
        <v>12</v>
      </c>
      <c r="P7" s="178" t="s">
        <v>16</v>
      </c>
      <c r="Q7" s="209">
        <f>Q6/Q3</f>
        <v>0.26171875</v>
      </c>
      <c r="R7" s="209">
        <f t="shared" ref="R7:Z7" si="4">R6/R3</f>
        <v>0.26946107784431139</v>
      </c>
      <c r="S7" s="209">
        <f t="shared" si="4"/>
        <v>0.22222222222222221</v>
      </c>
      <c r="T7" s="209">
        <f t="shared" si="4"/>
        <v>0.2857142857142857</v>
      </c>
      <c r="U7" s="209">
        <f t="shared" si="4"/>
        <v>0.30769230769230771</v>
      </c>
      <c r="V7" s="209">
        <f t="shared" si="4"/>
        <v>0.28125</v>
      </c>
      <c r="W7" s="236">
        <v>0.28169014084507044</v>
      </c>
      <c r="X7" s="209">
        <f t="shared" si="4"/>
        <v>0.30810810810810813</v>
      </c>
      <c r="Y7" s="209">
        <f t="shared" si="4"/>
        <v>0.40740740740740738</v>
      </c>
      <c r="Z7" s="247">
        <f t="shared" si="4"/>
        <v>0.33823529411764708</v>
      </c>
    </row>
    <row r="8" spans="1:26" x14ac:dyDescent="0.25">
      <c r="A8" s="1" t="s">
        <v>13</v>
      </c>
      <c r="B8" s="108" t="s">
        <v>246</v>
      </c>
      <c r="C8" s="76">
        <v>390</v>
      </c>
      <c r="D8" s="436">
        <v>393</v>
      </c>
      <c r="E8" s="436">
        <v>376</v>
      </c>
      <c r="F8" s="77">
        <v>391</v>
      </c>
      <c r="G8" s="436">
        <v>379</v>
      </c>
      <c r="H8" s="436">
        <v>365</v>
      </c>
      <c r="I8" s="77">
        <v>366</v>
      </c>
      <c r="J8" s="77">
        <v>388</v>
      </c>
      <c r="K8" s="77">
        <v>383</v>
      </c>
      <c r="L8" s="413"/>
      <c r="M8" s="413"/>
      <c r="N8" s="414"/>
      <c r="O8" s="29" t="s">
        <v>13</v>
      </c>
      <c r="P8" s="108" t="s">
        <v>246</v>
      </c>
      <c r="Q8" s="76">
        <v>142</v>
      </c>
      <c r="R8" s="77">
        <v>87</v>
      </c>
      <c r="S8" s="77">
        <v>15</v>
      </c>
      <c r="T8" s="77">
        <v>12</v>
      </c>
      <c r="U8" s="77">
        <v>22</v>
      </c>
      <c r="V8" s="77">
        <v>7</v>
      </c>
      <c r="W8" s="172">
        <v>31</v>
      </c>
      <c r="X8" s="77">
        <v>42</v>
      </c>
      <c r="Y8" s="77">
        <v>10</v>
      </c>
      <c r="Z8" s="89">
        <v>15</v>
      </c>
    </row>
    <row r="9" spans="1:26" ht="15.75" thickBot="1" x14ac:dyDescent="0.3">
      <c r="A9" s="1" t="s">
        <v>14</v>
      </c>
      <c r="B9" s="178" t="s">
        <v>16</v>
      </c>
      <c r="C9" s="209">
        <f>C8/C3</f>
        <v>0.21558872305140961</v>
      </c>
      <c r="D9" s="431">
        <f t="shared" ref="D9:N9" si="5">D8/D3</f>
        <v>0.21487151448879169</v>
      </c>
      <c r="E9" s="431">
        <f t="shared" si="5"/>
        <v>0.2071625344352617</v>
      </c>
      <c r="F9" s="209">
        <f t="shared" si="5"/>
        <v>0.21758486366165833</v>
      </c>
      <c r="G9" s="431">
        <f t="shared" si="5"/>
        <v>0.21844380403458213</v>
      </c>
      <c r="H9" s="431">
        <f t="shared" si="5"/>
        <v>0.21700356718192629</v>
      </c>
      <c r="I9" s="209">
        <f t="shared" si="5"/>
        <v>0.21942446043165467</v>
      </c>
      <c r="J9" s="209">
        <f t="shared" si="5"/>
        <v>0.23122765196662692</v>
      </c>
      <c r="K9" s="209">
        <f t="shared" si="5"/>
        <v>0.23612823674475955</v>
      </c>
      <c r="L9" s="405" t="e">
        <f t="shared" si="5"/>
        <v>#DIV/0!</v>
      </c>
      <c r="M9" s="405" t="e">
        <f t="shared" si="5"/>
        <v>#DIV/0!</v>
      </c>
      <c r="N9" s="412" t="e">
        <f t="shared" si="5"/>
        <v>#DIV/0!</v>
      </c>
      <c r="O9" s="29" t="s">
        <v>14</v>
      </c>
      <c r="P9" s="178" t="s">
        <v>16</v>
      </c>
      <c r="Q9" s="209">
        <f>Q8/Q3</f>
        <v>0.27734375</v>
      </c>
      <c r="R9" s="209">
        <f t="shared" ref="R9:Z9" si="6">R8/R3</f>
        <v>0.26047904191616766</v>
      </c>
      <c r="S9" s="209">
        <f t="shared" si="6"/>
        <v>0.18518518518518517</v>
      </c>
      <c r="T9" s="209">
        <f t="shared" si="6"/>
        <v>0.14285714285714285</v>
      </c>
      <c r="U9" s="209">
        <f t="shared" si="6"/>
        <v>0.16923076923076924</v>
      </c>
      <c r="V9" s="209">
        <f t="shared" si="6"/>
        <v>0.21875</v>
      </c>
      <c r="W9" s="236">
        <v>0.21830985915492956</v>
      </c>
      <c r="X9" s="209">
        <f t="shared" si="6"/>
        <v>0.22702702702702704</v>
      </c>
      <c r="Y9" s="209">
        <f t="shared" si="6"/>
        <v>0.18518518518518517</v>
      </c>
      <c r="Z9" s="247">
        <f t="shared" si="6"/>
        <v>0.22058823529411764</v>
      </c>
    </row>
    <row r="10" spans="1:26" x14ac:dyDescent="0.25">
      <c r="A10" s="1" t="s">
        <v>19</v>
      </c>
      <c r="B10" s="108" t="s">
        <v>247</v>
      </c>
      <c r="C10" s="173">
        <v>283</v>
      </c>
      <c r="D10" s="436">
        <v>288</v>
      </c>
      <c r="E10" s="436">
        <v>288</v>
      </c>
      <c r="F10" s="77">
        <v>280</v>
      </c>
      <c r="G10" s="436">
        <v>275</v>
      </c>
      <c r="H10" s="436">
        <v>279</v>
      </c>
      <c r="I10" s="77">
        <v>278</v>
      </c>
      <c r="J10" s="77">
        <v>273</v>
      </c>
      <c r="K10" s="77">
        <v>260</v>
      </c>
      <c r="L10" s="413"/>
      <c r="M10" s="413"/>
      <c r="N10" s="414"/>
      <c r="O10" s="29" t="s">
        <v>19</v>
      </c>
      <c r="P10" s="108" t="s">
        <v>247</v>
      </c>
      <c r="Q10" s="173">
        <v>97</v>
      </c>
      <c r="R10" s="77">
        <v>51</v>
      </c>
      <c r="S10" s="77">
        <v>16</v>
      </c>
      <c r="T10" s="77">
        <v>9</v>
      </c>
      <c r="U10" s="77">
        <v>23</v>
      </c>
      <c r="V10" s="77">
        <v>4</v>
      </c>
      <c r="W10" s="172">
        <v>21</v>
      </c>
      <c r="X10" s="77">
        <v>25</v>
      </c>
      <c r="Y10" s="77">
        <v>6</v>
      </c>
      <c r="Z10" s="89">
        <v>8</v>
      </c>
    </row>
    <row r="11" spans="1:26" ht="15.75" thickBot="1" x14ac:dyDescent="0.3">
      <c r="A11" s="1" t="s">
        <v>20</v>
      </c>
      <c r="B11" s="178" t="s">
        <v>16</v>
      </c>
      <c r="C11" s="209">
        <f>C10/C3</f>
        <v>0.15644002211166391</v>
      </c>
      <c r="D11" s="431">
        <f t="shared" ref="D11:N11" si="7">D10/D3</f>
        <v>0.15746309458720611</v>
      </c>
      <c r="E11" s="431">
        <f t="shared" si="7"/>
        <v>0.15867768595041323</v>
      </c>
      <c r="F11" s="209">
        <f t="shared" si="7"/>
        <v>0.15581524763494714</v>
      </c>
      <c r="G11" s="431">
        <f t="shared" si="7"/>
        <v>0.15850144092219021</v>
      </c>
      <c r="H11" s="431">
        <f t="shared" si="7"/>
        <v>0.16587395957193818</v>
      </c>
      <c r="I11" s="209">
        <f t="shared" si="7"/>
        <v>0.16666666666666666</v>
      </c>
      <c r="J11" s="209">
        <f t="shared" si="7"/>
        <v>0.16269368295589989</v>
      </c>
      <c r="K11" s="209">
        <f t="shared" si="7"/>
        <v>0.16029593094944514</v>
      </c>
      <c r="L11" s="405" t="e">
        <f t="shared" si="7"/>
        <v>#DIV/0!</v>
      </c>
      <c r="M11" s="405" t="e">
        <f t="shared" si="7"/>
        <v>#DIV/0!</v>
      </c>
      <c r="N11" s="412" t="e">
        <f t="shared" si="7"/>
        <v>#DIV/0!</v>
      </c>
      <c r="O11" s="29" t="s">
        <v>20</v>
      </c>
      <c r="P11" s="178" t="s">
        <v>16</v>
      </c>
      <c r="Q11" s="209">
        <f>Q10/Q3</f>
        <v>0.189453125</v>
      </c>
      <c r="R11" s="209">
        <f t="shared" ref="R11:Z11" si="8">R10/R3</f>
        <v>0.15269461077844312</v>
      </c>
      <c r="S11" s="209">
        <f t="shared" si="8"/>
        <v>0.19753086419753085</v>
      </c>
      <c r="T11" s="209">
        <f t="shared" si="8"/>
        <v>0.10714285714285714</v>
      </c>
      <c r="U11" s="209">
        <f t="shared" si="8"/>
        <v>0.17692307692307693</v>
      </c>
      <c r="V11" s="209">
        <f t="shared" si="8"/>
        <v>0.125</v>
      </c>
      <c r="W11" s="236">
        <v>0.14788732394366197</v>
      </c>
      <c r="X11" s="209">
        <f t="shared" si="8"/>
        <v>0.13513513513513514</v>
      </c>
      <c r="Y11" s="209">
        <f t="shared" si="8"/>
        <v>0.1111111111111111</v>
      </c>
      <c r="Z11" s="247">
        <f t="shared" si="8"/>
        <v>0.11764705882352941</v>
      </c>
    </row>
    <row r="12" spans="1:26" x14ac:dyDescent="0.25">
      <c r="A12" s="1" t="s">
        <v>21</v>
      </c>
      <c r="B12" s="108" t="s">
        <v>248</v>
      </c>
      <c r="C12" s="76">
        <v>186</v>
      </c>
      <c r="D12" s="436">
        <v>189</v>
      </c>
      <c r="E12" s="436">
        <v>202</v>
      </c>
      <c r="F12" s="77">
        <v>199</v>
      </c>
      <c r="G12" s="436">
        <v>190</v>
      </c>
      <c r="H12" s="436">
        <v>186</v>
      </c>
      <c r="I12" s="77">
        <v>187</v>
      </c>
      <c r="J12" s="77">
        <v>186</v>
      </c>
      <c r="K12" s="77">
        <v>174</v>
      </c>
      <c r="L12" s="413"/>
      <c r="M12" s="413"/>
      <c r="N12" s="414"/>
      <c r="O12" s="29" t="s">
        <v>21</v>
      </c>
      <c r="P12" s="108" t="s">
        <v>248</v>
      </c>
      <c r="Q12" s="76">
        <v>61</v>
      </c>
      <c r="R12" s="77">
        <v>42</v>
      </c>
      <c r="S12" s="77">
        <v>15</v>
      </c>
      <c r="T12" s="77">
        <v>10</v>
      </c>
      <c r="U12" s="77">
        <v>9</v>
      </c>
      <c r="V12" s="77">
        <v>5</v>
      </c>
      <c r="W12" s="172">
        <v>8</v>
      </c>
      <c r="X12" s="77">
        <v>18</v>
      </c>
      <c r="Y12" s="77">
        <v>1</v>
      </c>
      <c r="Z12" s="89">
        <v>5</v>
      </c>
    </row>
    <row r="13" spans="1:26" ht="15.75" thickBot="1" x14ac:dyDescent="0.3">
      <c r="A13" s="1" t="s">
        <v>22</v>
      </c>
      <c r="B13" s="178" t="s">
        <v>16</v>
      </c>
      <c r="C13" s="209">
        <f>C12/C3</f>
        <v>0.10281923714759536</v>
      </c>
      <c r="D13" s="431">
        <f t="shared" ref="D13:N13" si="9">D12/D3</f>
        <v>0.10333515582285402</v>
      </c>
      <c r="E13" s="431">
        <f t="shared" si="9"/>
        <v>0.11129476584022038</v>
      </c>
      <c r="F13" s="209">
        <f t="shared" si="9"/>
        <v>0.110740122426266</v>
      </c>
      <c r="G13" s="431">
        <f t="shared" si="9"/>
        <v>0.10951008645533142</v>
      </c>
      <c r="H13" s="431">
        <f t="shared" si="9"/>
        <v>0.11058263971462545</v>
      </c>
      <c r="I13" s="209">
        <f t="shared" si="9"/>
        <v>0.11211031175059952</v>
      </c>
      <c r="J13" s="209">
        <f t="shared" si="9"/>
        <v>0.11084624553039332</v>
      </c>
      <c r="K13" s="209">
        <f t="shared" si="9"/>
        <v>0.10727496917385944</v>
      </c>
      <c r="L13" s="405" t="e">
        <f t="shared" si="9"/>
        <v>#DIV/0!</v>
      </c>
      <c r="M13" s="405" t="e">
        <f t="shared" si="9"/>
        <v>#DIV/0!</v>
      </c>
      <c r="N13" s="412" t="e">
        <f t="shared" si="9"/>
        <v>#DIV/0!</v>
      </c>
      <c r="O13" s="29" t="s">
        <v>22</v>
      </c>
      <c r="P13" s="178" t="s">
        <v>16</v>
      </c>
      <c r="Q13" s="209">
        <f>Q12/Q3</f>
        <v>0.119140625</v>
      </c>
      <c r="R13" s="209">
        <f t="shared" ref="R13:Z13" si="10">R12/R3</f>
        <v>0.12574850299401197</v>
      </c>
      <c r="S13" s="209">
        <v>0.04</v>
      </c>
      <c r="T13" s="209">
        <f t="shared" si="10"/>
        <v>0.11904761904761904</v>
      </c>
      <c r="U13" s="209">
        <f t="shared" si="10"/>
        <v>6.9230769230769235E-2</v>
      </c>
      <c r="V13" s="209">
        <f t="shared" si="10"/>
        <v>0.15625</v>
      </c>
      <c r="W13" s="236">
        <v>5.6338028169014086E-2</v>
      </c>
      <c r="X13" s="209">
        <f t="shared" si="10"/>
        <v>9.7297297297297303E-2</v>
      </c>
      <c r="Y13" s="209">
        <f t="shared" si="10"/>
        <v>1.8518518518518517E-2</v>
      </c>
      <c r="Z13" s="247">
        <f t="shared" si="10"/>
        <v>7.3529411764705885E-2</v>
      </c>
    </row>
    <row r="14" spans="1:26" x14ac:dyDescent="0.25">
      <c r="A14" s="1" t="s">
        <v>23</v>
      </c>
      <c r="B14" s="108" t="s">
        <v>249</v>
      </c>
      <c r="C14" s="173">
        <v>102</v>
      </c>
      <c r="D14" s="436">
        <v>101</v>
      </c>
      <c r="E14" s="436">
        <v>93</v>
      </c>
      <c r="F14" s="77">
        <v>96</v>
      </c>
      <c r="G14" s="436">
        <v>96</v>
      </c>
      <c r="H14" s="436">
        <v>94</v>
      </c>
      <c r="I14" s="77">
        <v>93</v>
      </c>
      <c r="J14" s="77">
        <v>89</v>
      </c>
      <c r="K14" s="77">
        <v>90</v>
      </c>
      <c r="L14" s="413"/>
      <c r="M14" s="413"/>
      <c r="N14" s="414"/>
      <c r="O14" s="29" t="s">
        <v>23</v>
      </c>
      <c r="P14" s="108" t="s">
        <v>249</v>
      </c>
      <c r="Q14" s="173">
        <v>26</v>
      </c>
      <c r="R14" s="77">
        <v>17</v>
      </c>
      <c r="S14" s="77">
        <v>1</v>
      </c>
      <c r="T14" s="77">
        <v>4</v>
      </c>
      <c r="U14" s="77">
        <v>10</v>
      </c>
      <c r="V14" s="77">
        <v>2</v>
      </c>
      <c r="W14" s="172">
        <v>10</v>
      </c>
      <c r="X14" s="77">
        <v>13</v>
      </c>
      <c r="Y14" s="77">
        <v>3</v>
      </c>
      <c r="Z14" s="89">
        <v>4</v>
      </c>
    </row>
    <row r="15" spans="1:26" ht="15.75" thickBot="1" x14ac:dyDescent="0.3">
      <c r="A15" s="1" t="s">
        <v>24</v>
      </c>
      <c r="B15" s="183" t="s">
        <v>16</v>
      </c>
      <c r="C15" s="219">
        <f>C14/C3</f>
        <v>5.6384742951907131E-2</v>
      </c>
      <c r="D15" s="432">
        <f t="shared" ref="D15:N15" si="11">D14/D3</f>
        <v>5.5221432476763262E-2</v>
      </c>
      <c r="E15" s="432">
        <f t="shared" si="11"/>
        <v>5.1239669421487603E-2</v>
      </c>
      <c r="F15" s="219">
        <f t="shared" si="11"/>
        <v>5.3422370617696162E-2</v>
      </c>
      <c r="G15" s="432">
        <f t="shared" si="11"/>
        <v>5.5331412103746397E-2</v>
      </c>
      <c r="H15" s="432">
        <f t="shared" si="11"/>
        <v>5.5885850178359099E-2</v>
      </c>
      <c r="I15" s="219">
        <f t="shared" si="11"/>
        <v>5.5755395683453238E-2</v>
      </c>
      <c r="J15" s="219">
        <f t="shared" si="11"/>
        <v>5.3039332538736592E-2</v>
      </c>
      <c r="K15" s="219">
        <f t="shared" si="11"/>
        <v>5.5487053020961775E-2</v>
      </c>
      <c r="L15" s="407" t="e">
        <f t="shared" si="11"/>
        <v>#DIV/0!</v>
      </c>
      <c r="M15" s="407" t="e">
        <f t="shared" si="11"/>
        <v>#DIV/0!</v>
      </c>
      <c r="N15" s="415" t="e">
        <f t="shared" si="11"/>
        <v>#DIV/0!</v>
      </c>
      <c r="O15" s="29" t="s">
        <v>24</v>
      </c>
      <c r="P15" s="183" t="s">
        <v>16</v>
      </c>
      <c r="Q15" s="219">
        <f>Q14/Q3</f>
        <v>5.078125E-2</v>
      </c>
      <c r="R15" s="219">
        <f t="shared" ref="R15:Z15" si="12">R14/R3</f>
        <v>5.089820359281437E-2</v>
      </c>
      <c r="S15" s="219">
        <f t="shared" si="12"/>
        <v>1.2345679012345678E-2</v>
      </c>
      <c r="T15" s="219">
        <f t="shared" si="12"/>
        <v>4.7619047619047616E-2</v>
      </c>
      <c r="U15" s="219">
        <f t="shared" si="12"/>
        <v>7.6923076923076927E-2</v>
      </c>
      <c r="V15" s="219">
        <f t="shared" si="12"/>
        <v>6.25E-2</v>
      </c>
      <c r="W15" s="219">
        <v>7.0422535211267609E-2</v>
      </c>
      <c r="X15" s="219">
        <f t="shared" si="12"/>
        <v>7.0270270270270274E-2</v>
      </c>
      <c r="Y15" s="219">
        <f t="shared" si="12"/>
        <v>5.5555555555555552E-2</v>
      </c>
      <c r="Z15" s="448">
        <f t="shared" si="12"/>
        <v>5.8823529411764705E-2</v>
      </c>
    </row>
    <row r="16" spans="1:26" ht="15.75" thickBot="1" x14ac:dyDescent="0.3">
      <c r="A16" s="1" t="s">
        <v>25</v>
      </c>
      <c r="B16" s="184"/>
      <c r="C16" s="284">
        <f>C17+C19+C21+C23+C25</f>
        <v>1809</v>
      </c>
      <c r="D16" s="284">
        <f t="shared" ref="D16:N16" si="13">D17+D19+D21+D23+D25</f>
        <v>1829</v>
      </c>
      <c r="E16" s="284">
        <f t="shared" si="13"/>
        <v>1815</v>
      </c>
      <c r="F16" s="284">
        <f t="shared" si="13"/>
        <v>1797</v>
      </c>
      <c r="G16" s="284">
        <f t="shared" si="13"/>
        <v>1735</v>
      </c>
      <c r="H16" s="284">
        <f t="shared" si="13"/>
        <v>1682</v>
      </c>
      <c r="I16" s="284">
        <f t="shared" si="13"/>
        <v>1668</v>
      </c>
      <c r="J16" s="284">
        <f t="shared" si="13"/>
        <v>1678</v>
      </c>
      <c r="K16" s="284">
        <f t="shared" si="13"/>
        <v>1622</v>
      </c>
      <c r="L16" s="284">
        <f t="shared" si="13"/>
        <v>0</v>
      </c>
      <c r="M16" s="284">
        <f t="shared" si="13"/>
        <v>0</v>
      </c>
      <c r="N16" s="375">
        <f t="shared" si="13"/>
        <v>0</v>
      </c>
      <c r="O16" s="29" t="s">
        <v>25</v>
      </c>
      <c r="P16" s="184"/>
      <c r="Q16" s="284">
        <f>Q17+Q19+Q21+Q23+Q25</f>
        <v>512</v>
      </c>
      <c r="R16" s="284">
        <f t="shared" ref="R16:Z16" si="14">R17+R19+R21+R23+R25</f>
        <v>334</v>
      </c>
      <c r="S16" s="284">
        <f>S17+S19+S21+S23+S25</f>
        <v>81</v>
      </c>
      <c r="T16" s="284">
        <f>T17+T19+T21+T23+T25</f>
        <v>84</v>
      </c>
      <c r="U16" s="284">
        <f>U17+U19+U21+U23+U25</f>
        <v>130</v>
      </c>
      <c r="V16" s="284">
        <f>V17+V19+V21+V23+V25</f>
        <v>32</v>
      </c>
      <c r="W16" s="284">
        <f>W17+W19+W21+W23+W25</f>
        <v>142</v>
      </c>
      <c r="X16" s="284">
        <f t="shared" si="14"/>
        <v>185</v>
      </c>
      <c r="Y16" s="284">
        <f t="shared" si="14"/>
        <v>54</v>
      </c>
      <c r="Z16" s="284">
        <f t="shared" si="14"/>
        <v>68</v>
      </c>
    </row>
    <row r="17" spans="1:26" ht="15" customHeight="1" x14ac:dyDescent="0.25">
      <c r="A17" s="1" t="s">
        <v>26</v>
      </c>
      <c r="B17" s="185" t="s">
        <v>250</v>
      </c>
      <c r="C17" s="174">
        <v>260</v>
      </c>
      <c r="D17" s="325">
        <v>254</v>
      </c>
      <c r="E17" s="325">
        <v>260</v>
      </c>
      <c r="F17" s="175">
        <v>244</v>
      </c>
      <c r="G17" s="325">
        <v>228</v>
      </c>
      <c r="H17" s="325">
        <v>211</v>
      </c>
      <c r="I17" s="175">
        <v>218</v>
      </c>
      <c r="J17" s="175">
        <v>223</v>
      </c>
      <c r="K17" s="175">
        <v>200</v>
      </c>
      <c r="L17" s="325"/>
      <c r="M17" s="325"/>
      <c r="N17" s="374"/>
      <c r="O17" s="29" t="s">
        <v>26</v>
      </c>
      <c r="P17" s="185" t="s">
        <v>250</v>
      </c>
      <c r="Q17" s="174">
        <v>77</v>
      </c>
      <c r="R17" s="175">
        <v>38</v>
      </c>
      <c r="S17" s="175">
        <v>5</v>
      </c>
      <c r="T17" s="175">
        <v>6</v>
      </c>
      <c r="U17" s="175">
        <v>14</v>
      </c>
      <c r="V17" s="175">
        <v>6</v>
      </c>
      <c r="W17" s="172">
        <v>14</v>
      </c>
      <c r="X17" s="175">
        <v>24</v>
      </c>
      <c r="Y17" s="175">
        <v>7</v>
      </c>
      <c r="Z17" s="176">
        <v>9</v>
      </c>
    </row>
    <row r="18" spans="1:26" ht="15.75" thickBot="1" x14ac:dyDescent="0.3">
      <c r="A18" s="1" t="s">
        <v>27</v>
      </c>
      <c r="B18" s="178" t="s">
        <v>16</v>
      </c>
      <c r="C18" s="209">
        <f>C17/C3</f>
        <v>0.14372581536760642</v>
      </c>
      <c r="D18" s="431">
        <f t="shared" ref="D18:N18" si="15">D17/D3</f>
        <v>0.1388737014762165</v>
      </c>
      <c r="E18" s="431">
        <f t="shared" si="15"/>
        <v>0.14325068870523416</v>
      </c>
      <c r="F18" s="209">
        <f t="shared" si="15"/>
        <v>0.13578185865331108</v>
      </c>
      <c r="G18" s="431">
        <f t="shared" si="15"/>
        <v>0.1314121037463977</v>
      </c>
      <c r="H18" s="431">
        <f t="shared" si="15"/>
        <v>0.12544589774078477</v>
      </c>
      <c r="I18" s="209">
        <f t="shared" si="15"/>
        <v>0.13069544364508393</v>
      </c>
      <c r="J18" s="209">
        <f t="shared" si="15"/>
        <v>0.13289630512514899</v>
      </c>
      <c r="K18" s="209">
        <f t="shared" si="15"/>
        <v>0.12330456226880394</v>
      </c>
      <c r="L18" s="405" t="e">
        <f t="shared" si="15"/>
        <v>#DIV/0!</v>
      </c>
      <c r="M18" s="405" t="e">
        <f t="shared" si="15"/>
        <v>#DIV/0!</v>
      </c>
      <c r="N18" s="405" t="e">
        <f t="shared" si="15"/>
        <v>#DIV/0!</v>
      </c>
      <c r="O18" s="29" t="s">
        <v>27</v>
      </c>
      <c r="P18" s="178" t="s">
        <v>16</v>
      </c>
      <c r="Q18" s="209">
        <f>Q17/Q3</f>
        <v>0.150390625</v>
      </c>
      <c r="R18" s="209">
        <f t="shared" ref="R18:Z18" si="16">R17/R3</f>
        <v>0.11377245508982035</v>
      </c>
      <c r="S18" s="209">
        <f t="shared" si="16"/>
        <v>6.1728395061728392E-2</v>
      </c>
      <c r="T18" s="209">
        <f t="shared" si="16"/>
        <v>7.1428571428571425E-2</v>
      </c>
      <c r="U18" s="209">
        <f t="shared" si="16"/>
        <v>0.1076923076923077</v>
      </c>
      <c r="V18" s="209">
        <f t="shared" si="16"/>
        <v>0.1875</v>
      </c>
      <c r="W18" s="236">
        <v>9.8591549295774641E-2</v>
      </c>
      <c r="X18" s="209">
        <f t="shared" si="16"/>
        <v>0.12972972972972974</v>
      </c>
      <c r="Y18" s="209">
        <f t="shared" si="16"/>
        <v>0.12962962962962962</v>
      </c>
      <c r="Z18" s="247">
        <f t="shared" si="16"/>
        <v>0.13235294117647059</v>
      </c>
    </row>
    <row r="19" spans="1:26" ht="26.25" x14ac:dyDescent="0.25">
      <c r="A19" s="1" t="s">
        <v>28</v>
      </c>
      <c r="B19" s="95" t="s">
        <v>251</v>
      </c>
      <c r="C19" s="76">
        <v>433</v>
      </c>
      <c r="D19" s="436">
        <v>454</v>
      </c>
      <c r="E19" s="436">
        <v>446</v>
      </c>
      <c r="F19" s="77">
        <v>443</v>
      </c>
      <c r="G19" s="436">
        <v>426</v>
      </c>
      <c r="H19" s="436">
        <v>416</v>
      </c>
      <c r="I19" s="77">
        <v>423</v>
      </c>
      <c r="J19" s="77">
        <v>445</v>
      </c>
      <c r="K19" s="77">
        <v>429</v>
      </c>
      <c r="L19" s="413"/>
      <c r="M19" s="413"/>
      <c r="N19" s="414"/>
      <c r="O19" s="29" t="s">
        <v>28</v>
      </c>
      <c r="P19" s="95" t="s">
        <v>251</v>
      </c>
      <c r="Q19" s="76">
        <v>123</v>
      </c>
      <c r="R19" s="77">
        <v>87</v>
      </c>
      <c r="S19" s="77">
        <v>20</v>
      </c>
      <c r="T19" s="77">
        <v>28</v>
      </c>
      <c r="U19" s="77">
        <v>40</v>
      </c>
      <c r="V19" s="77">
        <v>9</v>
      </c>
      <c r="W19" s="172">
        <v>40</v>
      </c>
      <c r="X19" s="77">
        <v>39</v>
      </c>
      <c r="Y19" s="77">
        <v>26</v>
      </c>
      <c r="Z19" s="89">
        <v>17</v>
      </c>
    </row>
    <row r="20" spans="1:26" ht="15.75" thickBot="1" x14ac:dyDescent="0.3">
      <c r="A20" s="1" t="s">
        <v>29</v>
      </c>
      <c r="B20" s="178" t="s">
        <v>16</v>
      </c>
      <c r="C20" s="209">
        <f>C19/C3</f>
        <v>0.23935876174682144</v>
      </c>
      <c r="D20" s="431">
        <f t="shared" ref="D20:N20" si="17">D19/D3</f>
        <v>0.24822307271733188</v>
      </c>
      <c r="E20" s="431">
        <f t="shared" si="17"/>
        <v>0.24573002754820936</v>
      </c>
      <c r="F20" s="209">
        <f t="shared" si="17"/>
        <v>0.24652198107957707</v>
      </c>
      <c r="G20" s="431">
        <f t="shared" si="17"/>
        <v>0.24553314121037464</v>
      </c>
      <c r="H20" s="431">
        <f t="shared" si="17"/>
        <v>0.24732461355529131</v>
      </c>
      <c r="I20" s="209">
        <f t="shared" si="17"/>
        <v>0.25359712230215825</v>
      </c>
      <c r="J20" s="209">
        <f t="shared" si="17"/>
        <v>0.26519666269368297</v>
      </c>
      <c r="K20" s="209">
        <f t="shared" si="17"/>
        <v>0.26448828606658448</v>
      </c>
      <c r="L20" s="405" t="e">
        <f t="shared" si="17"/>
        <v>#DIV/0!</v>
      </c>
      <c r="M20" s="405" t="e">
        <f t="shared" si="17"/>
        <v>#DIV/0!</v>
      </c>
      <c r="N20" s="405" t="e">
        <f t="shared" si="17"/>
        <v>#DIV/0!</v>
      </c>
      <c r="O20" s="29" t="s">
        <v>29</v>
      </c>
      <c r="P20" s="178" t="s">
        <v>16</v>
      </c>
      <c r="Q20" s="209">
        <f>Q19/Q3</f>
        <v>0.240234375</v>
      </c>
      <c r="R20" s="209">
        <f t="shared" ref="R20:Z20" si="18">R19/R3</f>
        <v>0.26047904191616766</v>
      </c>
      <c r="S20" s="209">
        <f t="shared" si="18"/>
        <v>0.24691358024691357</v>
      </c>
      <c r="T20" s="209">
        <f t="shared" si="18"/>
        <v>0.33333333333333331</v>
      </c>
      <c r="U20" s="209">
        <f t="shared" si="18"/>
        <v>0.30769230769230771</v>
      </c>
      <c r="V20" s="209">
        <f t="shared" si="18"/>
        <v>0.28125</v>
      </c>
      <c r="W20" s="236">
        <v>0.28169014084507044</v>
      </c>
      <c r="X20" s="209">
        <f t="shared" si="18"/>
        <v>0.21081081081081082</v>
      </c>
      <c r="Y20" s="209">
        <f t="shared" si="18"/>
        <v>0.48148148148148145</v>
      </c>
      <c r="Z20" s="247">
        <f t="shared" si="18"/>
        <v>0.25</v>
      </c>
    </row>
    <row r="21" spans="1:26" ht="15" customHeight="1" x14ac:dyDescent="0.25">
      <c r="A21" s="1" t="s">
        <v>30</v>
      </c>
      <c r="B21" s="95" t="s">
        <v>252</v>
      </c>
      <c r="C21" s="76">
        <v>229</v>
      </c>
      <c r="D21" s="436">
        <v>235</v>
      </c>
      <c r="E21" s="436">
        <v>234</v>
      </c>
      <c r="F21" s="77">
        <v>241</v>
      </c>
      <c r="G21" s="436">
        <v>234</v>
      </c>
      <c r="H21" s="436">
        <v>235</v>
      </c>
      <c r="I21" s="77">
        <v>233</v>
      </c>
      <c r="J21" s="77">
        <v>224</v>
      </c>
      <c r="K21" s="77">
        <v>217</v>
      </c>
      <c r="L21" s="413"/>
      <c r="M21" s="413"/>
      <c r="N21" s="414"/>
      <c r="O21" s="29" t="s">
        <v>30</v>
      </c>
      <c r="P21" s="95" t="s">
        <v>252</v>
      </c>
      <c r="Q21" s="76">
        <v>73</v>
      </c>
      <c r="R21" s="77">
        <v>39</v>
      </c>
      <c r="S21" s="77">
        <v>16</v>
      </c>
      <c r="T21" s="77">
        <v>11</v>
      </c>
      <c r="U21" s="77">
        <v>10</v>
      </c>
      <c r="V21" s="77">
        <v>8</v>
      </c>
      <c r="W21" s="172">
        <v>19</v>
      </c>
      <c r="X21" s="77">
        <v>23</v>
      </c>
      <c r="Y21" s="77">
        <v>5</v>
      </c>
      <c r="Z21" s="89">
        <v>13</v>
      </c>
    </row>
    <row r="22" spans="1:26" ht="15.75" thickBot="1" x14ac:dyDescent="0.3">
      <c r="A22" s="1" t="s">
        <v>31</v>
      </c>
      <c r="B22" s="178" t="s">
        <v>16</v>
      </c>
      <c r="C22" s="209">
        <f>C21/C3</f>
        <v>0.12658927584300719</v>
      </c>
      <c r="D22" s="431">
        <f t="shared" ref="D22:N22" si="19">D21/D3</f>
        <v>0.12848551120831056</v>
      </c>
      <c r="E22" s="431">
        <f t="shared" si="19"/>
        <v>0.12892561983471074</v>
      </c>
      <c r="F22" s="209">
        <f t="shared" si="19"/>
        <v>0.13411240957150808</v>
      </c>
      <c r="G22" s="431">
        <f t="shared" si="19"/>
        <v>0.13487031700288185</v>
      </c>
      <c r="H22" s="431">
        <f t="shared" si="19"/>
        <v>0.13971462544589774</v>
      </c>
      <c r="I22" s="209">
        <f t="shared" si="19"/>
        <v>0.13968824940047961</v>
      </c>
      <c r="J22" s="209">
        <f t="shared" si="19"/>
        <v>0.13349225268176401</v>
      </c>
      <c r="K22" s="209">
        <f t="shared" si="19"/>
        <v>0.13378545006165229</v>
      </c>
      <c r="L22" s="405" t="e">
        <f t="shared" si="19"/>
        <v>#DIV/0!</v>
      </c>
      <c r="M22" s="405" t="e">
        <f t="shared" si="19"/>
        <v>#DIV/0!</v>
      </c>
      <c r="N22" s="405" t="e">
        <f t="shared" si="19"/>
        <v>#DIV/0!</v>
      </c>
      <c r="O22" s="29" t="s">
        <v>31</v>
      </c>
      <c r="P22" s="178" t="s">
        <v>16</v>
      </c>
      <c r="Q22" s="209">
        <f>Q21/Q3</f>
        <v>0.142578125</v>
      </c>
      <c r="R22" s="209">
        <f t="shared" ref="R22:Z22" si="20">R21/R3</f>
        <v>0.11676646706586827</v>
      </c>
      <c r="S22" s="209">
        <f t="shared" si="20"/>
        <v>0.19753086419753085</v>
      </c>
      <c r="T22" s="209">
        <f t="shared" si="20"/>
        <v>0.13095238095238096</v>
      </c>
      <c r="U22" s="209">
        <f t="shared" si="20"/>
        <v>7.6923076923076927E-2</v>
      </c>
      <c r="V22" s="209">
        <f t="shared" si="20"/>
        <v>0.25</v>
      </c>
      <c r="W22" s="236">
        <v>0.13380281690140844</v>
      </c>
      <c r="X22" s="209">
        <f t="shared" si="20"/>
        <v>0.12432432432432433</v>
      </c>
      <c r="Y22" s="209">
        <f t="shared" si="20"/>
        <v>9.2592592592592587E-2</v>
      </c>
      <c r="Z22" s="247">
        <f t="shared" si="20"/>
        <v>0.19117647058823528</v>
      </c>
    </row>
    <row r="23" spans="1:26" x14ac:dyDescent="0.25">
      <c r="A23" s="1" t="s">
        <v>32</v>
      </c>
      <c r="B23" s="190" t="s">
        <v>253</v>
      </c>
      <c r="C23" s="76">
        <v>532</v>
      </c>
      <c r="D23" s="436">
        <v>538</v>
      </c>
      <c r="E23" s="436">
        <v>526</v>
      </c>
      <c r="F23" s="77">
        <v>521</v>
      </c>
      <c r="G23" s="436">
        <v>500</v>
      </c>
      <c r="H23" s="436">
        <v>488</v>
      </c>
      <c r="I23" s="77">
        <v>470</v>
      </c>
      <c r="J23" s="77">
        <v>472</v>
      </c>
      <c r="K23" s="77">
        <v>459</v>
      </c>
      <c r="L23" s="413"/>
      <c r="M23" s="413"/>
      <c r="N23" s="414"/>
      <c r="O23" s="29" t="s">
        <v>32</v>
      </c>
      <c r="P23" s="190" t="s">
        <v>253</v>
      </c>
      <c r="Q23" s="76">
        <v>126</v>
      </c>
      <c r="R23" s="77">
        <v>106</v>
      </c>
      <c r="S23" s="77">
        <v>17</v>
      </c>
      <c r="T23" s="77">
        <v>23</v>
      </c>
      <c r="U23" s="77">
        <v>43</v>
      </c>
      <c r="V23" s="77">
        <v>5</v>
      </c>
      <c r="W23" s="172">
        <v>47</v>
      </c>
      <c r="X23" s="77">
        <v>63</v>
      </c>
      <c r="Y23" s="77">
        <v>12</v>
      </c>
      <c r="Z23" s="89">
        <v>17</v>
      </c>
    </row>
    <row r="24" spans="1:26" ht="15.75" thickBot="1" x14ac:dyDescent="0.3">
      <c r="A24" s="1" t="s">
        <v>33</v>
      </c>
      <c r="B24" s="178" t="s">
        <v>16</v>
      </c>
      <c r="C24" s="209">
        <f>C23/C3</f>
        <v>0.29408512990602542</v>
      </c>
      <c r="D24" s="431">
        <f t="shared" ref="D24:N24" si="21">D23/D3</f>
        <v>0.29414980863860035</v>
      </c>
      <c r="E24" s="431">
        <f t="shared" si="21"/>
        <v>0.28980716253443528</v>
      </c>
      <c r="F24" s="209">
        <f t="shared" si="21"/>
        <v>0.28992765720645519</v>
      </c>
      <c r="G24" s="431">
        <f t="shared" si="21"/>
        <v>0.28818443804034583</v>
      </c>
      <c r="H24" s="431">
        <f t="shared" si="21"/>
        <v>0.29013079667063019</v>
      </c>
      <c r="I24" s="209">
        <f t="shared" si="21"/>
        <v>0.28177458033573144</v>
      </c>
      <c r="J24" s="209">
        <f t="shared" si="21"/>
        <v>0.28128724672228844</v>
      </c>
      <c r="K24" s="209">
        <f t="shared" si="21"/>
        <v>0.28298397040690504</v>
      </c>
      <c r="L24" s="405" t="e">
        <f t="shared" si="21"/>
        <v>#DIV/0!</v>
      </c>
      <c r="M24" s="405" t="e">
        <f t="shared" si="21"/>
        <v>#DIV/0!</v>
      </c>
      <c r="N24" s="405" t="e">
        <f t="shared" si="21"/>
        <v>#DIV/0!</v>
      </c>
      <c r="O24" s="29" t="s">
        <v>33</v>
      </c>
      <c r="P24" s="178" t="s">
        <v>16</v>
      </c>
      <c r="Q24" s="209">
        <f>Q23/Q3</f>
        <v>0.24609375</v>
      </c>
      <c r="R24" s="236">
        <f t="shared" ref="R24" si="22">R23/R3</f>
        <v>0.31736526946107785</v>
      </c>
      <c r="S24" s="236">
        <f t="shared" ref="S24" si="23">S23/S3</f>
        <v>0.20987654320987653</v>
      </c>
      <c r="T24" s="236">
        <f t="shared" ref="T24" si="24">T23/T3</f>
        <v>0.27380952380952384</v>
      </c>
      <c r="U24" s="236">
        <f t="shared" ref="U24" si="25">U23/U3</f>
        <v>0.33076923076923076</v>
      </c>
      <c r="V24" s="236">
        <f t="shared" ref="V24" si="26">V23/V3</f>
        <v>0.15625</v>
      </c>
      <c r="W24" s="236">
        <v>0.33098591549295775</v>
      </c>
      <c r="X24" s="236">
        <f t="shared" ref="X24" si="27">X23/X3</f>
        <v>0.34054054054054056</v>
      </c>
      <c r="Y24" s="236">
        <f t="shared" ref="Y24" si="28">Y23/Y3</f>
        <v>0.22222222222222221</v>
      </c>
      <c r="Z24" s="248">
        <f t="shared" ref="Z24" si="29">Z23/Z3</f>
        <v>0.25</v>
      </c>
    </row>
    <row r="25" spans="1:26" ht="15" customHeight="1" x14ac:dyDescent="0.25">
      <c r="A25" s="1" t="s">
        <v>34</v>
      </c>
      <c r="B25" s="95" t="s">
        <v>254</v>
      </c>
      <c r="C25" s="76">
        <v>355</v>
      </c>
      <c r="D25" s="436">
        <v>348</v>
      </c>
      <c r="E25" s="436">
        <v>349</v>
      </c>
      <c r="F25" s="77">
        <v>348</v>
      </c>
      <c r="G25" s="436">
        <v>347</v>
      </c>
      <c r="H25" s="436">
        <v>332</v>
      </c>
      <c r="I25" s="77">
        <v>324</v>
      </c>
      <c r="J25" s="77">
        <v>314</v>
      </c>
      <c r="K25" s="77">
        <v>317</v>
      </c>
      <c r="L25" s="413"/>
      <c r="M25" s="413"/>
      <c r="N25" s="414"/>
      <c r="O25" s="29" t="s">
        <v>34</v>
      </c>
      <c r="P25" s="95" t="s">
        <v>254</v>
      </c>
      <c r="Q25" s="76">
        <v>113</v>
      </c>
      <c r="R25" s="77">
        <v>64</v>
      </c>
      <c r="S25" s="77">
        <v>23</v>
      </c>
      <c r="T25" s="77">
        <v>16</v>
      </c>
      <c r="U25" s="77">
        <v>23</v>
      </c>
      <c r="V25" s="77">
        <v>4</v>
      </c>
      <c r="W25" s="172">
        <v>22</v>
      </c>
      <c r="X25" s="77">
        <v>36</v>
      </c>
      <c r="Y25" s="77">
        <v>4</v>
      </c>
      <c r="Z25" s="89">
        <v>12</v>
      </c>
    </row>
    <row r="26" spans="1:26" ht="15.75" thickBot="1" x14ac:dyDescent="0.3">
      <c r="A26" s="1" t="s">
        <v>35</v>
      </c>
      <c r="B26" s="183" t="s">
        <v>16</v>
      </c>
      <c r="C26" s="218">
        <f>C25/C3</f>
        <v>0.19624101713653952</v>
      </c>
      <c r="D26" s="426">
        <f t="shared" ref="D26:N26" si="30">D25/D3</f>
        <v>0.19026790595954074</v>
      </c>
      <c r="E26" s="426">
        <f t="shared" si="30"/>
        <v>0.19228650137741046</v>
      </c>
      <c r="F26" s="249">
        <f t="shared" si="30"/>
        <v>0.19365609348914858</v>
      </c>
      <c r="G26" s="426">
        <f t="shared" si="30"/>
        <v>0.2</v>
      </c>
      <c r="H26" s="426">
        <f t="shared" si="30"/>
        <v>0.19738406658739596</v>
      </c>
      <c r="I26" s="249">
        <f t="shared" si="30"/>
        <v>0.19424460431654678</v>
      </c>
      <c r="J26" s="249">
        <f t="shared" si="30"/>
        <v>0.18712753277711561</v>
      </c>
      <c r="K26" s="249">
        <f t="shared" si="30"/>
        <v>0.19543773119605426</v>
      </c>
      <c r="L26" s="391" t="e">
        <f t="shared" si="30"/>
        <v>#DIV/0!</v>
      </c>
      <c r="M26" s="391" t="e">
        <f t="shared" si="30"/>
        <v>#DIV/0!</v>
      </c>
      <c r="N26" s="407" t="e">
        <f t="shared" si="30"/>
        <v>#DIV/0!</v>
      </c>
      <c r="O26" s="29" t="s">
        <v>35</v>
      </c>
      <c r="P26" s="183" t="s">
        <v>16</v>
      </c>
      <c r="Q26" s="218">
        <f>Q25/Q3</f>
        <v>0.220703125</v>
      </c>
      <c r="R26" s="249">
        <f t="shared" ref="R26" si="31">R25/R3</f>
        <v>0.19161676646706588</v>
      </c>
      <c r="S26" s="249">
        <f t="shared" ref="S26" si="32">S25/S3</f>
        <v>0.2839506172839506</v>
      </c>
      <c r="T26" s="249">
        <f t="shared" ref="T26" si="33">T25/T3</f>
        <v>0.19047619047619047</v>
      </c>
      <c r="U26" s="249">
        <f t="shared" ref="U26" si="34">U25/U3</f>
        <v>0.17692307692307693</v>
      </c>
      <c r="V26" s="219">
        <f t="shared" ref="V26" si="35">V25/V3</f>
        <v>0.125</v>
      </c>
      <c r="W26" s="249">
        <v>0.15492957746478872</v>
      </c>
      <c r="X26" s="249">
        <f t="shared" ref="X26" si="36">X25/X3</f>
        <v>0.19459459459459461</v>
      </c>
      <c r="Y26" s="249">
        <f t="shared" ref="Y26" si="37">Y25/Y3</f>
        <v>7.407407407407407E-2</v>
      </c>
      <c r="Z26" s="250">
        <f t="shared" ref="Z26" si="38">Z25/Z3</f>
        <v>0.17647058823529413</v>
      </c>
    </row>
    <row r="27" spans="1:26" ht="15.75" thickBot="1" x14ac:dyDescent="0.3">
      <c r="A27" s="1" t="s">
        <v>36</v>
      </c>
      <c r="B27" s="184"/>
      <c r="C27" s="285">
        <f>C28+C30+C32+C34+C36+C38</f>
        <v>1809</v>
      </c>
      <c r="D27" s="285">
        <f t="shared" ref="D27:N27" si="39">D28+D30+D32+D34+D36+D38</f>
        <v>1829</v>
      </c>
      <c r="E27" s="285">
        <f t="shared" si="39"/>
        <v>1815</v>
      </c>
      <c r="F27" s="285">
        <f t="shared" si="39"/>
        <v>1797</v>
      </c>
      <c r="G27" s="285">
        <f t="shared" si="39"/>
        <v>1735</v>
      </c>
      <c r="H27" s="285">
        <f t="shared" si="39"/>
        <v>1682</v>
      </c>
      <c r="I27" s="285">
        <f t="shared" si="39"/>
        <v>1668</v>
      </c>
      <c r="J27" s="285">
        <f t="shared" si="39"/>
        <v>1678</v>
      </c>
      <c r="K27" s="285">
        <f t="shared" si="39"/>
        <v>1622</v>
      </c>
      <c r="L27" s="285">
        <f t="shared" si="39"/>
        <v>0</v>
      </c>
      <c r="M27" s="285">
        <f t="shared" si="39"/>
        <v>0</v>
      </c>
      <c r="N27" s="376">
        <f t="shared" si="39"/>
        <v>0</v>
      </c>
      <c r="O27" s="29" t="s">
        <v>36</v>
      </c>
      <c r="P27" s="184"/>
      <c r="Q27" s="284">
        <f t="shared" ref="Q27:Z27" si="40">Q28+Q30+Q32+Q34+Q36+Q38</f>
        <v>512</v>
      </c>
      <c r="R27" s="284">
        <f t="shared" si="40"/>
        <v>334</v>
      </c>
      <c r="S27" s="284">
        <f t="shared" si="40"/>
        <v>81</v>
      </c>
      <c r="T27" s="284">
        <f t="shared" si="40"/>
        <v>84</v>
      </c>
      <c r="U27" s="284">
        <f t="shared" si="40"/>
        <v>130</v>
      </c>
      <c r="V27" s="284">
        <f t="shared" si="40"/>
        <v>32</v>
      </c>
      <c r="W27" s="284">
        <f t="shared" si="40"/>
        <v>142</v>
      </c>
      <c r="X27" s="284">
        <f t="shared" si="40"/>
        <v>185</v>
      </c>
      <c r="Y27" s="284">
        <f t="shared" si="40"/>
        <v>54</v>
      </c>
      <c r="Z27" s="284">
        <f t="shared" si="40"/>
        <v>68</v>
      </c>
    </row>
    <row r="28" spans="1:26" ht="15" customHeight="1" x14ac:dyDescent="0.25">
      <c r="A28" s="1" t="s">
        <v>37</v>
      </c>
      <c r="B28" s="186" t="s">
        <v>255</v>
      </c>
      <c r="C28" s="252">
        <v>200</v>
      </c>
      <c r="D28" s="326">
        <v>175</v>
      </c>
      <c r="E28" s="326">
        <v>170</v>
      </c>
      <c r="F28" s="446">
        <v>151</v>
      </c>
      <c r="G28" s="326">
        <v>121</v>
      </c>
      <c r="H28" s="326">
        <v>157</v>
      </c>
      <c r="I28" s="446">
        <v>150</v>
      </c>
      <c r="J28" s="446">
        <v>156</v>
      </c>
      <c r="K28" s="446">
        <v>166</v>
      </c>
      <c r="L28" s="326"/>
      <c r="M28" s="326"/>
      <c r="N28" s="377"/>
      <c r="O28" s="29" t="s">
        <v>37</v>
      </c>
      <c r="P28" s="186" t="s">
        <v>255</v>
      </c>
      <c r="Q28" s="171">
        <v>46</v>
      </c>
      <c r="R28" s="172">
        <v>36</v>
      </c>
      <c r="S28" s="172">
        <v>7</v>
      </c>
      <c r="T28" s="172">
        <v>5</v>
      </c>
      <c r="U28" s="172">
        <v>15</v>
      </c>
      <c r="V28" s="172">
        <v>3</v>
      </c>
      <c r="W28" s="172">
        <v>21</v>
      </c>
      <c r="X28" s="172">
        <v>22</v>
      </c>
      <c r="Y28" s="172">
        <v>6</v>
      </c>
      <c r="Z28" s="169">
        <v>5</v>
      </c>
    </row>
    <row r="29" spans="1:26" ht="15.75" thickBot="1" x14ac:dyDescent="0.3">
      <c r="A29" s="1" t="s">
        <v>38</v>
      </c>
      <c r="B29" s="178" t="s">
        <v>16</v>
      </c>
      <c r="C29" s="209">
        <f>C28/C3</f>
        <v>0.11055831951354339</v>
      </c>
      <c r="D29" s="431">
        <f t="shared" ref="D29:N29" si="41">D28/D3</f>
        <v>9.5680699835975949E-2</v>
      </c>
      <c r="E29" s="431">
        <f t="shared" si="41"/>
        <v>9.366391184573003E-2</v>
      </c>
      <c r="F29" s="209">
        <f t="shared" si="41"/>
        <v>8.4028937117417921E-2</v>
      </c>
      <c r="G29" s="431">
        <f t="shared" si="41"/>
        <v>6.9740634005763691E-2</v>
      </c>
      <c r="H29" s="431">
        <f t="shared" si="41"/>
        <v>9.3341260404280618E-2</v>
      </c>
      <c r="I29" s="209">
        <f t="shared" si="41"/>
        <v>8.9928057553956831E-2</v>
      </c>
      <c r="J29" s="209">
        <f t="shared" si="41"/>
        <v>9.2967818831942786E-2</v>
      </c>
      <c r="K29" s="209">
        <f t="shared" si="41"/>
        <v>0.10234278668310727</v>
      </c>
      <c r="L29" s="405" t="e">
        <f t="shared" si="41"/>
        <v>#DIV/0!</v>
      </c>
      <c r="M29" s="405" t="e">
        <f t="shared" si="41"/>
        <v>#DIV/0!</v>
      </c>
      <c r="N29" s="405" t="e">
        <f t="shared" si="41"/>
        <v>#DIV/0!</v>
      </c>
      <c r="O29" s="29" t="s">
        <v>38</v>
      </c>
      <c r="P29" s="178" t="s">
        <v>16</v>
      </c>
      <c r="Q29" s="209">
        <f>Q28/Q3</f>
        <v>8.984375E-2</v>
      </c>
      <c r="R29" s="236">
        <f t="shared" ref="R29" si="42">R28/R3</f>
        <v>0.10778443113772455</v>
      </c>
      <c r="S29" s="236">
        <f t="shared" ref="S29" si="43">S28/S3</f>
        <v>8.6419753086419748E-2</v>
      </c>
      <c r="T29" s="236">
        <f t="shared" ref="T29" si="44">T28/T3</f>
        <v>5.9523809523809521E-2</v>
      </c>
      <c r="U29" s="236">
        <f t="shared" ref="U29" si="45">U28/U3</f>
        <v>0.11538461538461539</v>
      </c>
      <c r="V29" s="236">
        <f t="shared" ref="V29" si="46">V28/V3</f>
        <v>9.375E-2</v>
      </c>
      <c r="W29" s="236">
        <v>0.14788732394366197</v>
      </c>
      <c r="X29" s="236">
        <f t="shared" ref="X29" si="47">X28/X3</f>
        <v>0.11891891891891893</v>
      </c>
      <c r="Y29" s="236">
        <f t="shared" ref="Y29" si="48">Y28/Y3</f>
        <v>0.1111111111111111</v>
      </c>
      <c r="Z29" s="248">
        <f t="shared" ref="Z29" si="49">Z28/Z3</f>
        <v>7.3529411764705885E-2</v>
      </c>
    </row>
    <row r="30" spans="1:26" ht="15" customHeight="1" x14ac:dyDescent="0.25">
      <c r="A30" s="1" t="s">
        <v>47</v>
      </c>
      <c r="B30" s="185" t="s">
        <v>256</v>
      </c>
      <c r="C30" s="173">
        <v>277</v>
      </c>
      <c r="D30" s="436">
        <v>296</v>
      </c>
      <c r="E30" s="436">
        <v>291</v>
      </c>
      <c r="F30" s="77">
        <v>263</v>
      </c>
      <c r="G30" s="436">
        <v>244</v>
      </c>
      <c r="H30" s="436">
        <v>190</v>
      </c>
      <c r="I30" s="77">
        <v>203</v>
      </c>
      <c r="J30" s="77">
        <v>226</v>
      </c>
      <c r="K30" s="77">
        <v>211</v>
      </c>
      <c r="L30" s="413"/>
      <c r="M30" s="413"/>
      <c r="N30" s="414"/>
      <c r="O30" s="29" t="s">
        <v>47</v>
      </c>
      <c r="P30" s="185" t="s">
        <v>256</v>
      </c>
      <c r="Q30" s="173">
        <v>59</v>
      </c>
      <c r="R30" s="77">
        <v>42</v>
      </c>
      <c r="S30" s="77">
        <v>10</v>
      </c>
      <c r="T30" s="77">
        <v>14</v>
      </c>
      <c r="U30" s="77">
        <v>16</v>
      </c>
      <c r="V30" s="77">
        <v>9</v>
      </c>
      <c r="W30" s="172">
        <v>21</v>
      </c>
      <c r="X30" s="77">
        <v>25</v>
      </c>
      <c r="Y30" s="77">
        <v>7</v>
      </c>
      <c r="Z30" s="89">
        <v>8</v>
      </c>
    </row>
    <row r="31" spans="1:26" ht="15.75" thickBot="1" x14ac:dyDescent="0.3">
      <c r="A31" s="1" t="s">
        <v>48</v>
      </c>
      <c r="B31" s="178" t="s">
        <v>16</v>
      </c>
      <c r="C31" s="209">
        <f>C30/C3</f>
        <v>0.1531232725262576</v>
      </c>
      <c r="D31" s="431">
        <f t="shared" ref="D31:N31" si="50">D30/D3</f>
        <v>0.16183706943685075</v>
      </c>
      <c r="E31" s="431">
        <f t="shared" si="50"/>
        <v>0.16033057851239668</v>
      </c>
      <c r="F31" s="209">
        <f t="shared" si="50"/>
        <v>0.14635503617139678</v>
      </c>
      <c r="G31" s="431">
        <f t="shared" si="50"/>
        <v>0.14063400576368876</v>
      </c>
      <c r="H31" s="431">
        <f t="shared" si="50"/>
        <v>0.11296076099881094</v>
      </c>
      <c r="I31" s="209">
        <f t="shared" si="50"/>
        <v>0.12170263788968826</v>
      </c>
      <c r="J31" s="209">
        <f t="shared" si="50"/>
        <v>0.13468414779499405</v>
      </c>
      <c r="K31" s="209">
        <f t="shared" si="50"/>
        <v>0.13008631319358815</v>
      </c>
      <c r="L31" s="405" t="e">
        <f t="shared" si="50"/>
        <v>#DIV/0!</v>
      </c>
      <c r="M31" s="405" t="e">
        <f t="shared" si="50"/>
        <v>#DIV/0!</v>
      </c>
      <c r="N31" s="405" t="e">
        <f t="shared" si="50"/>
        <v>#DIV/0!</v>
      </c>
      <c r="O31" s="29" t="s">
        <v>48</v>
      </c>
      <c r="P31" s="178" t="s">
        <v>16</v>
      </c>
      <c r="Q31" s="209">
        <f>Q30/Q3</f>
        <v>0.115234375</v>
      </c>
      <c r="R31" s="236">
        <f t="shared" ref="R31" si="51">R30/R3</f>
        <v>0.12574850299401197</v>
      </c>
      <c r="S31" s="236">
        <f t="shared" ref="S31" si="52">S30/S3</f>
        <v>0.12345679012345678</v>
      </c>
      <c r="T31" s="236">
        <f t="shared" ref="T31" si="53">T30/T3</f>
        <v>0.16666666666666666</v>
      </c>
      <c r="U31" s="236">
        <f t="shared" ref="U31" si="54">U30/U3</f>
        <v>0.12307692307692308</v>
      </c>
      <c r="V31" s="236">
        <f t="shared" ref="V31" si="55">V30/V3</f>
        <v>0.28125</v>
      </c>
      <c r="W31" s="236">
        <v>0.14788732394366197</v>
      </c>
      <c r="X31" s="236">
        <f t="shared" ref="X31" si="56">X30/X3</f>
        <v>0.13513513513513514</v>
      </c>
      <c r="Y31" s="236">
        <f t="shared" ref="Y31" si="57">Y30/Y3</f>
        <v>0.12962962962962962</v>
      </c>
      <c r="Z31" s="248">
        <f t="shared" ref="Z31" si="58">Z30/Z3</f>
        <v>0.11764705882352941</v>
      </c>
    </row>
    <row r="32" spans="1:26" ht="15" customHeight="1" x14ac:dyDescent="0.25">
      <c r="A32" s="1" t="s">
        <v>49</v>
      </c>
      <c r="B32" s="185" t="s">
        <v>257</v>
      </c>
      <c r="C32" s="173">
        <v>339</v>
      </c>
      <c r="D32" s="436">
        <v>372</v>
      </c>
      <c r="E32" s="436">
        <v>331</v>
      </c>
      <c r="F32" s="77">
        <v>305</v>
      </c>
      <c r="G32" s="436">
        <v>279</v>
      </c>
      <c r="H32" s="436">
        <v>273</v>
      </c>
      <c r="I32" s="77">
        <v>242</v>
      </c>
      <c r="J32" s="77">
        <v>219</v>
      </c>
      <c r="K32" s="77">
        <v>199</v>
      </c>
      <c r="L32" s="413"/>
      <c r="M32" s="413"/>
      <c r="N32" s="414"/>
      <c r="O32" s="29" t="s">
        <v>49</v>
      </c>
      <c r="P32" s="185" t="s">
        <v>257</v>
      </c>
      <c r="Q32" s="173">
        <v>62</v>
      </c>
      <c r="R32" s="77">
        <v>38</v>
      </c>
      <c r="S32" s="77">
        <v>12</v>
      </c>
      <c r="T32" s="77">
        <v>13</v>
      </c>
      <c r="U32" s="77">
        <v>15</v>
      </c>
      <c r="V32" s="77">
        <v>3</v>
      </c>
      <c r="W32" s="172">
        <v>15</v>
      </c>
      <c r="X32" s="77">
        <v>25</v>
      </c>
      <c r="Y32" s="77">
        <v>8</v>
      </c>
      <c r="Z32" s="89">
        <v>8</v>
      </c>
    </row>
    <row r="33" spans="1:26" ht="15.75" thickBot="1" x14ac:dyDescent="0.3">
      <c r="A33" s="1" t="s">
        <v>50</v>
      </c>
      <c r="B33" s="178" t="s">
        <v>16</v>
      </c>
      <c r="C33" s="209">
        <f>C32/C3</f>
        <v>0.18739635157545606</v>
      </c>
      <c r="D33" s="431">
        <f t="shared" ref="D33:N33" si="59">D32/D3</f>
        <v>0.20338983050847459</v>
      </c>
      <c r="E33" s="431">
        <f t="shared" si="59"/>
        <v>0.18236914600550963</v>
      </c>
      <c r="F33" s="209">
        <f t="shared" si="59"/>
        <v>0.16972732331663884</v>
      </c>
      <c r="G33" s="431">
        <f t="shared" si="59"/>
        <v>0.16080691642651296</v>
      </c>
      <c r="H33" s="431">
        <f t="shared" si="59"/>
        <v>0.16230677764565993</v>
      </c>
      <c r="I33" s="209">
        <f t="shared" si="59"/>
        <v>0.14508393285371701</v>
      </c>
      <c r="J33" s="209">
        <f t="shared" si="59"/>
        <v>0.13051251489868892</v>
      </c>
      <c r="K33" s="209">
        <f t="shared" si="59"/>
        <v>0.12268803945745993</v>
      </c>
      <c r="L33" s="405" t="e">
        <f t="shared" si="59"/>
        <v>#DIV/0!</v>
      </c>
      <c r="M33" s="405" t="e">
        <f t="shared" si="59"/>
        <v>#DIV/0!</v>
      </c>
      <c r="N33" s="405" t="e">
        <f t="shared" si="59"/>
        <v>#DIV/0!</v>
      </c>
      <c r="O33" s="29" t="s">
        <v>50</v>
      </c>
      <c r="P33" s="178" t="s">
        <v>16</v>
      </c>
      <c r="Q33" s="209">
        <f>Q32/Q3</f>
        <v>0.12109375</v>
      </c>
      <c r="R33" s="236">
        <f t="shared" ref="R33" si="60">R32/R3</f>
        <v>0.11377245508982035</v>
      </c>
      <c r="S33" s="236">
        <f t="shared" ref="S33" si="61">S32/S3</f>
        <v>0.14814814814814814</v>
      </c>
      <c r="T33" s="236">
        <f t="shared" ref="T33" si="62">T32/T3</f>
        <v>0.15476190476190477</v>
      </c>
      <c r="U33" s="236">
        <f t="shared" ref="U33" si="63">U32/U3</f>
        <v>0.11538461538461539</v>
      </c>
      <c r="V33" s="236">
        <f t="shared" ref="V33" si="64">V32/V3</f>
        <v>9.375E-2</v>
      </c>
      <c r="W33" s="236">
        <v>0.10563380281690141</v>
      </c>
      <c r="X33" s="236">
        <f t="shared" ref="X33" si="65">X32/X3</f>
        <v>0.13513513513513514</v>
      </c>
      <c r="Y33" s="236">
        <f t="shared" ref="Y33" si="66">Y32/Y3</f>
        <v>0.14814814814814814</v>
      </c>
      <c r="Z33" s="248">
        <f t="shared" ref="Z33" si="67">Z32/Z3</f>
        <v>0.11764705882352941</v>
      </c>
    </row>
    <row r="34" spans="1:26" ht="15" customHeight="1" x14ac:dyDescent="0.25">
      <c r="A34" s="1" t="s">
        <v>51</v>
      </c>
      <c r="B34" s="185" t="s">
        <v>258</v>
      </c>
      <c r="C34" s="173">
        <v>425</v>
      </c>
      <c r="D34" s="436">
        <v>388</v>
      </c>
      <c r="E34" s="436">
        <v>406</v>
      </c>
      <c r="F34" s="77">
        <v>444</v>
      </c>
      <c r="G34" s="436">
        <v>423</v>
      </c>
      <c r="H34" s="436">
        <v>383</v>
      </c>
      <c r="I34" s="77">
        <v>377</v>
      </c>
      <c r="J34" s="77">
        <v>378</v>
      </c>
      <c r="K34" s="77">
        <v>334</v>
      </c>
      <c r="L34" s="413"/>
      <c r="M34" s="413"/>
      <c r="N34" s="414"/>
      <c r="O34" s="29" t="s">
        <v>51</v>
      </c>
      <c r="P34" s="185" t="s">
        <v>258</v>
      </c>
      <c r="Q34" s="173">
        <v>104</v>
      </c>
      <c r="R34" s="77">
        <v>70</v>
      </c>
      <c r="S34" s="77">
        <v>21</v>
      </c>
      <c r="T34" s="77">
        <v>16</v>
      </c>
      <c r="U34" s="77">
        <v>24</v>
      </c>
      <c r="V34" s="77">
        <v>2</v>
      </c>
      <c r="W34" s="172">
        <v>26</v>
      </c>
      <c r="X34" s="77">
        <v>40</v>
      </c>
      <c r="Y34" s="77">
        <v>11</v>
      </c>
      <c r="Z34" s="89">
        <v>20</v>
      </c>
    </row>
    <row r="35" spans="1:26" ht="15.75" thickBot="1" x14ac:dyDescent="0.3">
      <c r="A35" s="1" t="s">
        <v>52</v>
      </c>
      <c r="B35" s="178" t="s">
        <v>16</v>
      </c>
      <c r="C35" s="209">
        <f>C34/C3</f>
        <v>0.23493642896627973</v>
      </c>
      <c r="D35" s="431">
        <f t="shared" ref="D35:N35" si="68">D34/D3</f>
        <v>0.2121377802077638</v>
      </c>
      <c r="E35" s="431">
        <f t="shared" si="68"/>
        <v>0.22369146005509641</v>
      </c>
      <c r="F35" s="209">
        <f t="shared" si="68"/>
        <v>0.24707846410684475</v>
      </c>
      <c r="G35" s="431">
        <f t="shared" si="68"/>
        <v>0.24380403458213257</v>
      </c>
      <c r="H35" s="431">
        <f t="shared" si="68"/>
        <v>0.22770511296076099</v>
      </c>
      <c r="I35" s="209">
        <f t="shared" si="68"/>
        <v>0.22601918465227819</v>
      </c>
      <c r="J35" s="209">
        <f t="shared" si="68"/>
        <v>0.22526817640047675</v>
      </c>
      <c r="K35" s="209">
        <f t="shared" si="68"/>
        <v>0.2059186189889026</v>
      </c>
      <c r="L35" s="405" t="e">
        <f t="shared" si="68"/>
        <v>#DIV/0!</v>
      </c>
      <c r="M35" s="405" t="e">
        <f t="shared" si="68"/>
        <v>#DIV/0!</v>
      </c>
      <c r="N35" s="405" t="e">
        <f t="shared" si="68"/>
        <v>#DIV/0!</v>
      </c>
      <c r="O35" s="29" t="s">
        <v>52</v>
      </c>
      <c r="P35" s="178" t="s">
        <v>16</v>
      </c>
      <c r="Q35" s="209">
        <f>Q34/Q3</f>
        <v>0.203125</v>
      </c>
      <c r="R35" s="236">
        <f t="shared" ref="R35" si="69">R34/R3</f>
        <v>0.20958083832335328</v>
      </c>
      <c r="S35" s="236">
        <f t="shared" ref="S35" si="70">S34/S3</f>
        <v>0.25925925925925924</v>
      </c>
      <c r="T35" s="236">
        <f t="shared" ref="T35" si="71">T34/T3</f>
        <v>0.19047619047619047</v>
      </c>
      <c r="U35" s="236">
        <f t="shared" ref="U35" si="72">U34/U3</f>
        <v>0.18461538461538463</v>
      </c>
      <c r="V35" s="236">
        <f t="shared" ref="V35" si="73">V34/V3</f>
        <v>6.25E-2</v>
      </c>
      <c r="W35" s="236">
        <v>0.18309859154929578</v>
      </c>
      <c r="X35" s="236">
        <f t="shared" ref="X35" si="74">X34/X3</f>
        <v>0.21621621621621623</v>
      </c>
      <c r="Y35" s="236">
        <f t="shared" ref="Y35" si="75">Y34/Y3</f>
        <v>0.20370370370370369</v>
      </c>
      <c r="Z35" s="248">
        <f t="shared" ref="Z35" si="76">Z34/Z3</f>
        <v>0.29411764705882354</v>
      </c>
    </row>
    <row r="36" spans="1:26" ht="15" customHeight="1" x14ac:dyDescent="0.25">
      <c r="A36" s="1" t="s">
        <v>53</v>
      </c>
      <c r="B36" s="185" t="s">
        <v>259</v>
      </c>
      <c r="C36" s="173">
        <v>282</v>
      </c>
      <c r="D36" s="436">
        <v>313</v>
      </c>
      <c r="E36" s="436">
        <v>331</v>
      </c>
      <c r="F36" s="77">
        <v>353</v>
      </c>
      <c r="G36" s="436">
        <v>385</v>
      </c>
      <c r="H36" s="436">
        <v>380</v>
      </c>
      <c r="I36" s="77">
        <v>393</v>
      </c>
      <c r="J36" s="77">
        <v>381</v>
      </c>
      <c r="K36" s="77">
        <v>390</v>
      </c>
      <c r="L36" s="413"/>
      <c r="M36" s="413"/>
      <c r="N36" s="414"/>
      <c r="O36" s="29" t="s">
        <v>53</v>
      </c>
      <c r="P36" s="185" t="s">
        <v>259</v>
      </c>
      <c r="Q36" s="173">
        <v>130</v>
      </c>
      <c r="R36" s="77">
        <v>72</v>
      </c>
      <c r="S36" s="77">
        <v>15</v>
      </c>
      <c r="T36" s="77">
        <v>19</v>
      </c>
      <c r="U36" s="77">
        <v>35</v>
      </c>
      <c r="V36" s="77">
        <v>10</v>
      </c>
      <c r="W36" s="172">
        <v>32</v>
      </c>
      <c r="X36" s="77">
        <v>45</v>
      </c>
      <c r="Y36" s="77">
        <v>15</v>
      </c>
      <c r="Z36" s="89">
        <v>17</v>
      </c>
    </row>
    <row r="37" spans="1:26" ht="15.75" thickBot="1" x14ac:dyDescent="0.3">
      <c r="A37" s="1" t="s">
        <v>54</v>
      </c>
      <c r="B37" s="178" t="s">
        <v>16</v>
      </c>
      <c r="C37" s="209">
        <f>C36/C3</f>
        <v>0.1558872305140962</v>
      </c>
      <c r="D37" s="431">
        <f t="shared" ref="D37:N37" si="77">D36/D3</f>
        <v>0.17113176599234553</v>
      </c>
      <c r="E37" s="431">
        <f t="shared" si="77"/>
        <v>0.18236914600550963</v>
      </c>
      <c r="F37" s="209">
        <f t="shared" si="77"/>
        <v>0.19643850862548692</v>
      </c>
      <c r="G37" s="431">
        <f t="shared" si="77"/>
        <v>0.22190201729106629</v>
      </c>
      <c r="H37" s="431">
        <f t="shared" si="77"/>
        <v>0.22592152199762189</v>
      </c>
      <c r="I37" s="209">
        <f t="shared" si="77"/>
        <v>0.23561151079136691</v>
      </c>
      <c r="J37" s="209">
        <f t="shared" si="77"/>
        <v>0.2270560190703218</v>
      </c>
      <c r="K37" s="209">
        <f t="shared" si="77"/>
        <v>0.24044389642416769</v>
      </c>
      <c r="L37" s="405" t="e">
        <f t="shared" si="77"/>
        <v>#DIV/0!</v>
      </c>
      <c r="M37" s="405" t="e">
        <f t="shared" si="77"/>
        <v>#DIV/0!</v>
      </c>
      <c r="N37" s="405" t="e">
        <f t="shared" si="77"/>
        <v>#DIV/0!</v>
      </c>
      <c r="O37" s="29" t="s">
        <v>54</v>
      </c>
      <c r="P37" s="178" t="s">
        <v>16</v>
      </c>
      <c r="Q37" s="209">
        <f>Q36/Q3</f>
        <v>0.25390625</v>
      </c>
      <c r="R37" s="236">
        <f t="shared" ref="R37" si="78">R36/R3</f>
        <v>0.21556886227544911</v>
      </c>
      <c r="S37" s="236">
        <f t="shared" ref="S37" si="79">S36/S3</f>
        <v>0.18518518518518517</v>
      </c>
      <c r="T37" s="236">
        <f t="shared" ref="T37" si="80">T36/T3</f>
        <v>0.22619047619047619</v>
      </c>
      <c r="U37" s="236">
        <f t="shared" ref="U37" si="81">U36/U3</f>
        <v>0.26923076923076922</v>
      </c>
      <c r="V37" s="236">
        <f t="shared" ref="V37" si="82">V36/V3</f>
        <v>0.3125</v>
      </c>
      <c r="W37" s="236">
        <v>0.22535211267605634</v>
      </c>
      <c r="X37" s="236">
        <f t="shared" ref="X37" si="83">X36/X3</f>
        <v>0.24324324324324326</v>
      </c>
      <c r="Y37" s="236">
        <f t="shared" ref="Y37" si="84">Y36/Y3</f>
        <v>0.27777777777777779</v>
      </c>
      <c r="Z37" s="248">
        <f t="shared" ref="Z37" si="85">Z36/Z3</f>
        <v>0.25</v>
      </c>
    </row>
    <row r="38" spans="1:26" ht="15" customHeight="1" x14ac:dyDescent="0.25">
      <c r="A38" s="1" t="s">
        <v>55</v>
      </c>
      <c r="B38" s="185" t="s">
        <v>260</v>
      </c>
      <c r="C38" s="173">
        <v>286</v>
      </c>
      <c r="D38" s="436">
        <v>285</v>
      </c>
      <c r="E38" s="436">
        <v>286</v>
      </c>
      <c r="F38" s="77">
        <v>281</v>
      </c>
      <c r="G38" s="436">
        <v>283</v>
      </c>
      <c r="H38" s="436">
        <v>299</v>
      </c>
      <c r="I38" s="77">
        <v>303</v>
      </c>
      <c r="J38" s="77">
        <v>318</v>
      </c>
      <c r="K38" s="77">
        <v>322</v>
      </c>
      <c r="L38" s="413"/>
      <c r="M38" s="413"/>
      <c r="N38" s="414"/>
      <c r="O38" s="29" t="s">
        <v>55</v>
      </c>
      <c r="P38" s="185" t="s">
        <v>260</v>
      </c>
      <c r="Q38" s="173">
        <v>111</v>
      </c>
      <c r="R38" s="77">
        <v>76</v>
      </c>
      <c r="S38" s="77">
        <v>16</v>
      </c>
      <c r="T38" s="77">
        <v>17</v>
      </c>
      <c r="U38" s="77">
        <v>25</v>
      </c>
      <c r="V38" s="77">
        <v>5</v>
      </c>
      <c r="W38" s="172">
        <v>27</v>
      </c>
      <c r="X38" s="77">
        <v>28</v>
      </c>
      <c r="Y38" s="77">
        <v>7</v>
      </c>
      <c r="Z38" s="89">
        <v>10</v>
      </c>
    </row>
    <row r="39" spans="1:26" ht="15.75" thickBot="1" x14ac:dyDescent="0.3">
      <c r="A39" s="1" t="s">
        <v>56</v>
      </c>
      <c r="B39" s="183" t="s">
        <v>16</v>
      </c>
      <c r="C39" s="218">
        <f>C38/C3</f>
        <v>0.15809839690436706</v>
      </c>
      <c r="D39" s="426">
        <f t="shared" ref="D39:N39" si="86">D38/D3</f>
        <v>0.15582285401858939</v>
      </c>
      <c r="E39" s="426">
        <f t="shared" si="86"/>
        <v>0.15757575757575756</v>
      </c>
      <c r="F39" s="249">
        <f t="shared" si="86"/>
        <v>0.1563717306622148</v>
      </c>
      <c r="G39" s="426">
        <f t="shared" si="86"/>
        <v>0.16311239193083574</v>
      </c>
      <c r="H39" s="426">
        <f t="shared" si="86"/>
        <v>0.17776456599286564</v>
      </c>
      <c r="I39" s="249">
        <f t="shared" si="86"/>
        <v>0.18165467625899281</v>
      </c>
      <c r="J39" s="249">
        <f t="shared" si="86"/>
        <v>0.18951132300357568</v>
      </c>
      <c r="K39" s="249">
        <f t="shared" si="86"/>
        <v>0.19852034525277434</v>
      </c>
      <c r="L39" s="391" t="e">
        <f t="shared" si="86"/>
        <v>#DIV/0!</v>
      </c>
      <c r="M39" s="391" t="e">
        <f t="shared" si="86"/>
        <v>#DIV/0!</v>
      </c>
      <c r="N39" s="407" t="e">
        <f t="shared" si="86"/>
        <v>#DIV/0!</v>
      </c>
      <c r="O39" s="29" t="s">
        <v>56</v>
      </c>
      <c r="P39" s="183" t="s">
        <v>16</v>
      </c>
      <c r="Q39" s="218">
        <f>Q38/Q3</f>
        <v>0.216796875</v>
      </c>
      <c r="R39" s="249">
        <f>R38/R3</f>
        <v>0.22754491017964071</v>
      </c>
      <c r="S39" s="249">
        <f t="shared" ref="S39" si="87">S38/S3</f>
        <v>0.19753086419753085</v>
      </c>
      <c r="T39" s="249">
        <f t="shared" ref="T39" si="88">T38/T3</f>
        <v>0.20238095238095238</v>
      </c>
      <c r="U39" s="249">
        <f t="shared" ref="U39" si="89">U38/U3</f>
        <v>0.19230769230769232</v>
      </c>
      <c r="V39" s="249">
        <f t="shared" ref="V39" si="90">V38/V3</f>
        <v>0.15625</v>
      </c>
      <c r="W39" s="249">
        <v>0.19014084507042253</v>
      </c>
      <c r="X39" s="249">
        <f t="shared" ref="X39" si="91">X38/X3</f>
        <v>0.15135135135135136</v>
      </c>
      <c r="Y39" s="249">
        <f t="shared" ref="Y39" si="92">Y38/Y3</f>
        <v>0.12962962962962962</v>
      </c>
      <c r="Z39" s="250">
        <f t="shared" ref="Z39" si="93">Z38/Z3</f>
        <v>0.14705882352941177</v>
      </c>
    </row>
    <row r="40" spans="1:26" ht="15.75" thickBot="1" x14ac:dyDescent="0.3">
      <c r="A40" s="1" t="s">
        <v>57</v>
      </c>
      <c r="B40" s="184"/>
      <c r="C40" s="284">
        <f>C41+C43+C45+C47+C49+C51+C53</f>
        <v>1809</v>
      </c>
      <c r="D40" s="284">
        <f t="shared" ref="D40:N40" si="94">D41+D43+D45+D47+D49+D51+D53</f>
        <v>1829</v>
      </c>
      <c r="E40" s="284">
        <f t="shared" si="94"/>
        <v>1815</v>
      </c>
      <c r="F40" s="284">
        <f t="shared" si="94"/>
        <v>1797</v>
      </c>
      <c r="G40" s="284">
        <f t="shared" si="94"/>
        <v>1735</v>
      </c>
      <c r="H40" s="284">
        <f t="shared" si="94"/>
        <v>1682</v>
      </c>
      <c r="I40" s="284">
        <f t="shared" si="94"/>
        <v>1668</v>
      </c>
      <c r="J40" s="284">
        <f t="shared" si="94"/>
        <v>1678</v>
      </c>
      <c r="K40" s="284">
        <f t="shared" si="94"/>
        <v>1622</v>
      </c>
      <c r="L40" s="284">
        <f t="shared" si="94"/>
        <v>0</v>
      </c>
      <c r="M40" s="284">
        <f t="shared" si="94"/>
        <v>0</v>
      </c>
      <c r="N40" s="375">
        <f t="shared" si="94"/>
        <v>0</v>
      </c>
      <c r="O40" s="29" t="s">
        <v>57</v>
      </c>
      <c r="P40" s="184"/>
      <c r="Q40" s="284">
        <f t="shared" ref="Q40:Z40" si="95">Q41+Q43+Q45+Q47+Q49+Q51+Q53</f>
        <v>512</v>
      </c>
      <c r="R40" s="284">
        <f t="shared" si="95"/>
        <v>334</v>
      </c>
      <c r="S40" s="284">
        <f t="shared" si="95"/>
        <v>81</v>
      </c>
      <c r="T40" s="284">
        <f t="shared" si="95"/>
        <v>84</v>
      </c>
      <c r="U40" s="284">
        <f t="shared" si="95"/>
        <v>130</v>
      </c>
      <c r="V40" s="284">
        <f t="shared" si="95"/>
        <v>32</v>
      </c>
      <c r="W40" s="284">
        <f t="shared" si="95"/>
        <v>142</v>
      </c>
      <c r="X40" s="284">
        <f t="shared" si="95"/>
        <v>185</v>
      </c>
      <c r="Y40" s="284">
        <f t="shared" si="95"/>
        <v>54</v>
      </c>
      <c r="Z40" s="284">
        <f t="shared" si="95"/>
        <v>68</v>
      </c>
    </row>
    <row r="41" spans="1:26" ht="15" customHeight="1" x14ac:dyDescent="0.25">
      <c r="A41" s="1" t="s">
        <v>58</v>
      </c>
      <c r="B41" s="258" t="s">
        <v>261</v>
      </c>
      <c r="C41" s="257">
        <v>265</v>
      </c>
      <c r="D41" s="324">
        <v>280</v>
      </c>
      <c r="E41" s="324">
        <v>282</v>
      </c>
      <c r="F41" s="172">
        <v>271</v>
      </c>
      <c r="G41" s="324">
        <v>270</v>
      </c>
      <c r="H41" s="324">
        <v>254</v>
      </c>
      <c r="I41" s="172">
        <v>244</v>
      </c>
      <c r="J41" s="172">
        <v>237</v>
      </c>
      <c r="K41" s="172">
        <v>243</v>
      </c>
      <c r="L41" s="324"/>
      <c r="M41" s="324"/>
      <c r="N41" s="374"/>
      <c r="O41" s="29" t="s">
        <v>58</v>
      </c>
      <c r="P41" s="263" t="s">
        <v>261</v>
      </c>
      <c r="Q41" s="257">
        <v>87</v>
      </c>
      <c r="R41" s="172">
        <v>47</v>
      </c>
      <c r="S41" s="172">
        <v>10</v>
      </c>
      <c r="T41" s="172">
        <v>14</v>
      </c>
      <c r="U41" s="172">
        <v>15</v>
      </c>
      <c r="V41" s="172">
        <v>6</v>
      </c>
      <c r="W41" s="172">
        <v>22</v>
      </c>
      <c r="X41" s="172">
        <v>29</v>
      </c>
      <c r="Y41" s="172">
        <v>3</v>
      </c>
      <c r="Z41" s="169">
        <v>10</v>
      </c>
    </row>
    <row r="42" spans="1:26" ht="15.75" thickBot="1" x14ac:dyDescent="0.3">
      <c r="A42" s="1" t="s">
        <v>59</v>
      </c>
      <c r="B42" s="259" t="s">
        <v>16</v>
      </c>
      <c r="C42" s="209">
        <f>C41/C3</f>
        <v>0.146489773355445</v>
      </c>
      <c r="D42" s="425">
        <f t="shared" ref="D42:N42" si="96">D41/D3</f>
        <v>0.15308911973756151</v>
      </c>
      <c r="E42" s="425">
        <f t="shared" si="96"/>
        <v>0.15537190082644628</v>
      </c>
      <c r="F42" s="236">
        <f t="shared" si="96"/>
        <v>0.15080690038953812</v>
      </c>
      <c r="G42" s="425">
        <f t="shared" si="96"/>
        <v>0.15561959654178675</v>
      </c>
      <c r="H42" s="425">
        <f t="shared" si="96"/>
        <v>0.15101070154577884</v>
      </c>
      <c r="I42" s="236">
        <f t="shared" si="96"/>
        <v>0.14628297362110312</v>
      </c>
      <c r="J42" s="236">
        <f t="shared" si="96"/>
        <v>0.14123957091775924</v>
      </c>
      <c r="K42" s="236">
        <f t="shared" si="96"/>
        <v>0.1498150431565968</v>
      </c>
      <c r="L42" s="389" t="e">
        <f t="shared" si="96"/>
        <v>#DIV/0!</v>
      </c>
      <c r="M42" s="389" t="e">
        <f t="shared" si="96"/>
        <v>#DIV/0!</v>
      </c>
      <c r="N42" s="389" t="e">
        <f t="shared" si="96"/>
        <v>#DIV/0!</v>
      </c>
      <c r="O42" s="29" t="s">
        <v>59</v>
      </c>
      <c r="P42" s="213" t="s">
        <v>16</v>
      </c>
      <c r="Q42" s="209">
        <f>Q41/Q3</f>
        <v>0.169921875</v>
      </c>
      <c r="R42" s="236">
        <f t="shared" ref="R42" si="97">R41/R3</f>
        <v>0.1407185628742515</v>
      </c>
      <c r="S42" s="236">
        <f t="shared" ref="S42" si="98">S41/S3</f>
        <v>0.12345679012345678</v>
      </c>
      <c r="T42" s="236">
        <f t="shared" ref="T42" si="99">T41/T3</f>
        <v>0.16666666666666666</v>
      </c>
      <c r="U42" s="236">
        <f t="shared" ref="U42" si="100">U41/U3</f>
        <v>0.11538461538461539</v>
      </c>
      <c r="V42" s="236">
        <f t="shared" ref="V42" si="101">V41/V3</f>
        <v>0.1875</v>
      </c>
      <c r="W42" s="236">
        <v>0.15492957746478872</v>
      </c>
      <c r="X42" s="236">
        <f t="shared" ref="X42" si="102">X41/X3</f>
        <v>0.15675675675675677</v>
      </c>
      <c r="Y42" s="236">
        <f t="shared" ref="Y42" si="103">Y41/Y3</f>
        <v>5.5555555555555552E-2</v>
      </c>
      <c r="Z42" s="248">
        <f t="shared" ref="Z42" si="104">Z41/Z3</f>
        <v>0.14705882352941177</v>
      </c>
    </row>
    <row r="43" spans="1:26" ht="15" customHeight="1" x14ac:dyDescent="0.25">
      <c r="A43" s="1" t="s">
        <v>60</v>
      </c>
      <c r="B43" s="260" t="s">
        <v>262</v>
      </c>
      <c r="C43" s="76">
        <v>524</v>
      </c>
      <c r="D43" s="436">
        <v>509</v>
      </c>
      <c r="E43" s="436">
        <v>509</v>
      </c>
      <c r="F43" s="77">
        <v>511</v>
      </c>
      <c r="G43" s="436">
        <v>491</v>
      </c>
      <c r="H43" s="436">
        <v>474</v>
      </c>
      <c r="I43" s="77">
        <v>469</v>
      </c>
      <c r="J43" s="77">
        <v>482</v>
      </c>
      <c r="K43" s="77">
        <v>461</v>
      </c>
      <c r="L43" s="413"/>
      <c r="M43" s="413"/>
      <c r="N43" s="414"/>
      <c r="O43" s="29" t="s">
        <v>60</v>
      </c>
      <c r="P43" s="264" t="s">
        <v>262</v>
      </c>
      <c r="Q43" s="76">
        <v>135</v>
      </c>
      <c r="R43" s="77">
        <v>94</v>
      </c>
      <c r="S43" s="77">
        <v>19</v>
      </c>
      <c r="T43" s="77">
        <v>29</v>
      </c>
      <c r="U43" s="77">
        <v>41</v>
      </c>
      <c r="V43" s="77">
        <v>10</v>
      </c>
      <c r="W43" s="172">
        <v>36</v>
      </c>
      <c r="X43" s="77">
        <v>64</v>
      </c>
      <c r="Y43" s="77">
        <v>13</v>
      </c>
      <c r="Z43" s="89">
        <v>20</v>
      </c>
    </row>
    <row r="44" spans="1:26" ht="15.75" thickBot="1" x14ac:dyDescent="0.3">
      <c r="A44" s="1" t="s">
        <v>61</v>
      </c>
      <c r="B44" s="259" t="s">
        <v>16</v>
      </c>
      <c r="C44" s="209">
        <f>C43/C3</f>
        <v>0.28966279712548371</v>
      </c>
      <c r="D44" s="425">
        <f t="shared" ref="D44:N44" si="105">D43/D3</f>
        <v>0.27829414980863859</v>
      </c>
      <c r="E44" s="425">
        <f t="shared" si="105"/>
        <v>0.28044077134986228</v>
      </c>
      <c r="F44" s="236">
        <f t="shared" si="105"/>
        <v>0.28436282693377851</v>
      </c>
      <c r="G44" s="425">
        <f t="shared" si="105"/>
        <v>0.28299711815561962</v>
      </c>
      <c r="H44" s="425">
        <f t="shared" si="105"/>
        <v>0.28180737217598095</v>
      </c>
      <c r="I44" s="236">
        <f t="shared" si="105"/>
        <v>0.28117505995203834</v>
      </c>
      <c r="J44" s="236">
        <f t="shared" si="105"/>
        <v>0.28724672228843862</v>
      </c>
      <c r="K44" s="236">
        <f t="shared" si="105"/>
        <v>0.28421701602959309</v>
      </c>
      <c r="L44" s="389" t="e">
        <f t="shared" si="105"/>
        <v>#DIV/0!</v>
      </c>
      <c r="M44" s="389" t="e">
        <f t="shared" si="105"/>
        <v>#DIV/0!</v>
      </c>
      <c r="N44" s="389" t="e">
        <f t="shared" si="105"/>
        <v>#DIV/0!</v>
      </c>
      <c r="O44" s="29" t="s">
        <v>61</v>
      </c>
      <c r="P44" s="213" t="s">
        <v>16</v>
      </c>
      <c r="Q44" s="209">
        <f>Q43/Q3</f>
        <v>0.263671875</v>
      </c>
      <c r="R44" s="236">
        <f t="shared" ref="R44" si="106">R43/R3</f>
        <v>0.28143712574850299</v>
      </c>
      <c r="S44" s="236">
        <f t="shared" ref="S44" si="107">S43/S3</f>
        <v>0.23456790123456789</v>
      </c>
      <c r="T44" s="236">
        <f t="shared" ref="T44" si="108">T43/T3</f>
        <v>0.34523809523809523</v>
      </c>
      <c r="U44" s="236">
        <f t="shared" ref="U44" si="109">U43/U3</f>
        <v>0.31538461538461537</v>
      </c>
      <c r="V44" s="236">
        <f t="shared" ref="V44" si="110">V43/V3</f>
        <v>0.3125</v>
      </c>
      <c r="W44" s="236">
        <v>0.25352112676056338</v>
      </c>
      <c r="X44" s="236">
        <f t="shared" ref="X44" si="111">X43/X3</f>
        <v>0.34594594594594597</v>
      </c>
      <c r="Y44" s="236">
        <f t="shared" ref="Y44" si="112">Y43/Y3</f>
        <v>0.24074074074074073</v>
      </c>
      <c r="Z44" s="248">
        <f t="shared" ref="Z44" si="113">Z43/Z3</f>
        <v>0.29411764705882354</v>
      </c>
    </row>
    <row r="45" spans="1:26" ht="15" customHeight="1" x14ac:dyDescent="0.25">
      <c r="A45" s="1" t="s">
        <v>62</v>
      </c>
      <c r="B45" s="260" t="s">
        <v>263</v>
      </c>
      <c r="C45" s="76">
        <v>297</v>
      </c>
      <c r="D45" s="436">
        <v>308</v>
      </c>
      <c r="E45" s="436">
        <v>302</v>
      </c>
      <c r="F45" s="77">
        <v>297</v>
      </c>
      <c r="G45" s="436">
        <v>292</v>
      </c>
      <c r="H45" s="436">
        <v>277</v>
      </c>
      <c r="I45" s="77">
        <v>282</v>
      </c>
      <c r="J45" s="77">
        <v>286</v>
      </c>
      <c r="K45" s="77">
        <v>276</v>
      </c>
      <c r="L45" s="413"/>
      <c r="M45" s="413"/>
      <c r="N45" s="414"/>
      <c r="O45" s="29" t="s">
        <v>62</v>
      </c>
      <c r="P45" s="264" t="s">
        <v>263</v>
      </c>
      <c r="Q45" s="76">
        <v>79</v>
      </c>
      <c r="R45" s="77">
        <v>64</v>
      </c>
      <c r="S45" s="77">
        <v>16</v>
      </c>
      <c r="T45" s="77">
        <v>10</v>
      </c>
      <c r="U45" s="77">
        <v>19</v>
      </c>
      <c r="V45" s="77">
        <v>4</v>
      </c>
      <c r="W45" s="172">
        <v>27</v>
      </c>
      <c r="X45" s="77">
        <v>24</v>
      </c>
      <c r="Y45" s="77">
        <v>16</v>
      </c>
      <c r="Z45" s="89">
        <v>17</v>
      </c>
    </row>
    <row r="46" spans="1:26" ht="15.75" thickBot="1" x14ac:dyDescent="0.3">
      <c r="A46" s="1" t="s">
        <v>63</v>
      </c>
      <c r="B46" s="259" t="s">
        <v>16</v>
      </c>
      <c r="C46" s="209">
        <f>C45/C3</f>
        <v>0.16417910447761194</v>
      </c>
      <c r="D46" s="425">
        <f t="shared" ref="D46:N46" si="114">D45/D3</f>
        <v>0.16839803171131765</v>
      </c>
      <c r="E46" s="425">
        <f t="shared" si="114"/>
        <v>0.16639118457300275</v>
      </c>
      <c r="F46" s="236">
        <f t="shared" si="114"/>
        <v>0.1652754590984975</v>
      </c>
      <c r="G46" s="425">
        <f t="shared" si="114"/>
        <v>0.16829971181556197</v>
      </c>
      <c r="H46" s="425">
        <f t="shared" si="114"/>
        <v>0.16468489892984542</v>
      </c>
      <c r="I46" s="236">
        <f t="shared" si="114"/>
        <v>0.16906474820143885</v>
      </c>
      <c r="J46" s="236">
        <f t="shared" si="114"/>
        <v>0.17044100119189512</v>
      </c>
      <c r="K46" s="236">
        <f t="shared" si="114"/>
        <v>0.17016029593094945</v>
      </c>
      <c r="L46" s="389" t="e">
        <f t="shared" si="114"/>
        <v>#DIV/0!</v>
      </c>
      <c r="M46" s="389" t="e">
        <f t="shared" si="114"/>
        <v>#DIV/0!</v>
      </c>
      <c r="N46" s="389" t="e">
        <f t="shared" si="114"/>
        <v>#DIV/0!</v>
      </c>
      <c r="O46" s="29" t="s">
        <v>63</v>
      </c>
      <c r="P46" s="213" t="s">
        <v>16</v>
      </c>
      <c r="Q46" s="209">
        <f>Q45/Q3</f>
        <v>0.154296875</v>
      </c>
      <c r="R46" s="236">
        <f t="shared" ref="R46" si="115">R45/R3</f>
        <v>0.19161676646706588</v>
      </c>
      <c r="S46" s="236">
        <f t="shared" ref="S46" si="116">S45/S3</f>
        <v>0.19753086419753085</v>
      </c>
      <c r="T46" s="236">
        <f t="shared" ref="T46" si="117">T45/T3</f>
        <v>0.11904761904761904</v>
      </c>
      <c r="U46" s="236">
        <f t="shared" ref="U46" si="118">U45/U3</f>
        <v>0.14615384615384616</v>
      </c>
      <c r="V46" s="236">
        <f t="shared" ref="V46" si="119">V45/V3</f>
        <v>0.125</v>
      </c>
      <c r="W46" s="236">
        <v>0.19014084507042253</v>
      </c>
      <c r="X46" s="236">
        <f t="shared" ref="X46" si="120">X45/X3</f>
        <v>0.12972972972972974</v>
      </c>
      <c r="Y46" s="236">
        <f t="shared" ref="Y46" si="121">Y45/Y3</f>
        <v>0.29629629629629628</v>
      </c>
      <c r="Z46" s="248">
        <f t="shared" ref="Z46" si="122">Z45/Z3</f>
        <v>0.25</v>
      </c>
    </row>
    <row r="47" spans="1:26" ht="15" customHeight="1" x14ac:dyDescent="0.25">
      <c r="A47" s="1" t="s">
        <v>64</v>
      </c>
      <c r="B47" s="260" t="s">
        <v>264</v>
      </c>
      <c r="C47" s="76">
        <v>325</v>
      </c>
      <c r="D47" s="436">
        <v>329</v>
      </c>
      <c r="E47" s="436">
        <v>312</v>
      </c>
      <c r="F47" s="77">
        <v>330</v>
      </c>
      <c r="G47" s="436">
        <v>308</v>
      </c>
      <c r="H47" s="436">
        <v>308</v>
      </c>
      <c r="I47" s="77">
        <v>306</v>
      </c>
      <c r="J47" s="77">
        <v>308</v>
      </c>
      <c r="K47" s="77">
        <v>288</v>
      </c>
      <c r="L47" s="413"/>
      <c r="M47" s="413"/>
      <c r="N47" s="414"/>
      <c r="O47" s="29" t="s">
        <v>64</v>
      </c>
      <c r="P47" s="264" t="s">
        <v>264</v>
      </c>
      <c r="Q47" s="76">
        <v>104</v>
      </c>
      <c r="R47" s="77">
        <v>56</v>
      </c>
      <c r="S47" s="77">
        <v>14</v>
      </c>
      <c r="T47" s="77">
        <v>11</v>
      </c>
      <c r="U47" s="77">
        <v>18</v>
      </c>
      <c r="V47" s="77">
        <v>4</v>
      </c>
      <c r="W47" s="172">
        <v>31</v>
      </c>
      <c r="X47" s="77">
        <v>30</v>
      </c>
      <c r="Y47" s="77">
        <v>10</v>
      </c>
      <c r="Z47" s="89">
        <v>10</v>
      </c>
    </row>
    <row r="48" spans="1:26" ht="15.75" thickBot="1" x14ac:dyDescent="0.3">
      <c r="A48" s="1" t="s">
        <v>65</v>
      </c>
      <c r="B48" s="259" t="s">
        <v>16</v>
      </c>
      <c r="C48" s="209">
        <f>C47/C3</f>
        <v>0.179657269209508</v>
      </c>
      <c r="D48" s="425">
        <f t="shared" ref="D48:N48" si="123">D47/D3</f>
        <v>0.17987971569163477</v>
      </c>
      <c r="E48" s="425">
        <f t="shared" si="123"/>
        <v>0.17190082644628099</v>
      </c>
      <c r="F48" s="236">
        <f t="shared" si="123"/>
        <v>0.18363939899833054</v>
      </c>
      <c r="G48" s="425">
        <f t="shared" si="123"/>
        <v>0.17752161383285303</v>
      </c>
      <c r="H48" s="425">
        <f t="shared" si="123"/>
        <v>0.18311533888228299</v>
      </c>
      <c r="I48" s="236">
        <f t="shared" si="123"/>
        <v>0.18345323741007194</v>
      </c>
      <c r="J48" s="236">
        <f t="shared" si="123"/>
        <v>0.1835518474374255</v>
      </c>
      <c r="K48" s="236">
        <f t="shared" si="123"/>
        <v>0.17755856966707767</v>
      </c>
      <c r="L48" s="389" t="e">
        <f t="shared" si="123"/>
        <v>#DIV/0!</v>
      </c>
      <c r="M48" s="389" t="e">
        <f t="shared" si="123"/>
        <v>#DIV/0!</v>
      </c>
      <c r="N48" s="389" t="e">
        <f t="shared" si="123"/>
        <v>#DIV/0!</v>
      </c>
      <c r="O48" s="29" t="s">
        <v>65</v>
      </c>
      <c r="P48" s="213" t="s">
        <v>16</v>
      </c>
      <c r="Q48" s="209">
        <f>Q47/Q3</f>
        <v>0.203125</v>
      </c>
      <c r="R48" s="236">
        <f t="shared" ref="R48" si="124">R47/R3</f>
        <v>0.16766467065868262</v>
      </c>
      <c r="S48" s="236">
        <f t="shared" ref="S48" si="125">S47/S3</f>
        <v>0.1728395061728395</v>
      </c>
      <c r="T48" s="236">
        <f t="shared" ref="T48" si="126">T47/T3</f>
        <v>0.13095238095238096</v>
      </c>
      <c r="U48" s="236">
        <f t="shared" ref="U48" si="127">U47/U3</f>
        <v>0.13846153846153847</v>
      </c>
      <c r="V48" s="236">
        <f t="shared" ref="V48" si="128">V47/V3</f>
        <v>0.125</v>
      </c>
      <c r="W48" s="236">
        <v>0.21830985915492956</v>
      </c>
      <c r="X48" s="236">
        <f t="shared" ref="X48" si="129">X47/X3</f>
        <v>0.16216216216216217</v>
      </c>
      <c r="Y48" s="236">
        <f t="shared" ref="Y48" si="130">Y47/Y3</f>
        <v>0.18518518518518517</v>
      </c>
      <c r="Z48" s="248">
        <f t="shared" ref="Z48" si="131">Z47/Z3</f>
        <v>0.14705882352941177</v>
      </c>
    </row>
    <row r="49" spans="1:26" ht="15" customHeight="1" x14ac:dyDescent="0.25">
      <c r="A49" s="1" t="s">
        <v>66</v>
      </c>
      <c r="B49" s="260" t="s">
        <v>265</v>
      </c>
      <c r="C49" s="76">
        <v>137</v>
      </c>
      <c r="D49" s="436">
        <v>141</v>
      </c>
      <c r="E49" s="436">
        <v>148</v>
      </c>
      <c r="F49" s="77">
        <v>142</v>
      </c>
      <c r="G49" s="436">
        <v>139</v>
      </c>
      <c r="H49" s="436">
        <v>133</v>
      </c>
      <c r="I49" s="77">
        <v>134</v>
      </c>
      <c r="J49" s="77">
        <v>129</v>
      </c>
      <c r="K49" s="77">
        <v>122</v>
      </c>
      <c r="L49" s="413"/>
      <c r="M49" s="413"/>
      <c r="N49" s="414"/>
      <c r="O49" s="29" t="s">
        <v>66</v>
      </c>
      <c r="P49" s="264" t="s">
        <v>265</v>
      </c>
      <c r="Q49" s="76">
        <v>36</v>
      </c>
      <c r="R49" s="77">
        <v>28</v>
      </c>
      <c r="S49" s="77">
        <v>7</v>
      </c>
      <c r="T49" s="77">
        <v>4</v>
      </c>
      <c r="U49" s="77">
        <v>8</v>
      </c>
      <c r="V49" s="77">
        <v>4</v>
      </c>
      <c r="W49" s="172">
        <v>13</v>
      </c>
      <c r="X49" s="77">
        <v>16</v>
      </c>
      <c r="Y49" s="77">
        <v>2</v>
      </c>
      <c r="Z49" s="89">
        <v>4</v>
      </c>
    </row>
    <row r="50" spans="1:26" ht="15.75" thickBot="1" x14ac:dyDescent="0.3">
      <c r="A50" s="1" t="s">
        <v>156</v>
      </c>
      <c r="B50" s="259" t="s">
        <v>16</v>
      </c>
      <c r="C50" s="209">
        <f>C49/C3</f>
        <v>7.5732448866777227E-2</v>
      </c>
      <c r="D50" s="425">
        <f t="shared" ref="D50:N50" si="132">D49/D3</f>
        <v>7.7091306724986333E-2</v>
      </c>
      <c r="E50" s="425">
        <f t="shared" si="132"/>
        <v>8.15426997245179E-2</v>
      </c>
      <c r="F50" s="236">
        <f t="shared" si="132"/>
        <v>7.9020589872008898E-2</v>
      </c>
      <c r="G50" s="425">
        <f t="shared" si="132"/>
        <v>8.0115273775216142E-2</v>
      </c>
      <c r="H50" s="425">
        <f t="shared" si="132"/>
        <v>7.9072532699167655E-2</v>
      </c>
      <c r="I50" s="236">
        <f t="shared" si="132"/>
        <v>8.0335731414868106E-2</v>
      </c>
      <c r="J50" s="236">
        <f t="shared" si="132"/>
        <v>7.6877234803337302E-2</v>
      </c>
      <c r="K50" s="236">
        <f t="shared" si="132"/>
        <v>7.52157829839704E-2</v>
      </c>
      <c r="L50" s="389" t="e">
        <f t="shared" si="132"/>
        <v>#DIV/0!</v>
      </c>
      <c r="M50" s="389" t="e">
        <f t="shared" si="132"/>
        <v>#DIV/0!</v>
      </c>
      <c r="N50" s="389" t="e">
        <f t="shared" si="132"/>
        <v>#DIV/0!</v>
      </c>
      <c r="O50" s="29" t="s">
        <v>156</v>
      </c>
      <c r="P50" s="213" t="s">
        <v>16</v>
      </c>
      <c r="Q50" s="209">
        <f>Q49/Q3</f>
        <v>7.03125E-2</v>
      </c>
      <c r="R50" s="236">
        <f t="shared" ref="R50" si="133">R49/R3</f>
        <v>8.3832335329341312E-2</v>
      </c>
      <c r="S50" s="236">
        <f t="shared" ref="S50" si="134">S49/S3</f>
        <v>8.6419753086419748E-2</v>
      </c>
      <c r="T50" s="236">
        <f t="shared" ref="T50" si="135">T49/T3</f>
        <v>4.7619047619047616E-2</v>
      </c>
      <c r="U50" s="236">
        <f t="shared" ref="U50" si="136">U49/U3</f>
        <v>6.1538461538461542E-2</v>
      </c>
      <c r="V50" s="236">
        <f t="shared" ref="V50" si="137">V49/V3</f>
        <v>0.125</v>
      </c>
      <c r="W50" s="236">
        <v>9.154929577464789E-2</v>
      </c>
      <c r="X50" s="236">
        <f t="shared" ref="X50" si="138">X49/X3</f>
        <v>8.6486486486486491E-2</v>
      </c>
      <c r="Y50" s="236">
        <f t="shared" ref="Y50" si="139">Y49/Y3</f>
        <v>3.7037037037037035E-2</v>
      </c>
      <c r="Z50" s="248">
        <f t="shared" ref="Z50" si="140">Z49/Z3</f>
        <v>5.8823529411764705E-2</v>
      </c>
    </row>
    <row r="51" spans="1:26" ht="15" customHeight="1" x14ac:dyDescent="0.25">
      <c r="A51" s="1" t="s">
        <v>67</v>
      </c>
      <c r="B51" s="260" t="s">
        <v>266</v>
      </c>
      <c r="C51" s="76">
        <v>88</v>
      </c>
      <c r="D51" s="436">
        <v>86</v>
      </c>
      <c r="E51" s="436">
        <v>84</v>
      </c>
      <c r="F51" s="77">
        <v>79</v>
      </c>
      <c r="G51" s="436">
        <v>75</v>
      </c>
      <c r="H51" s="436">
        <v>76</v>
      </c>
      <c r="I51" s="77">
        <v>73</v>
      </c>
      <c r="J51" s="77">
        <v>70</v>
      </c>
      <c r="K51" s="77">
        <v>65</v>
      </c>
      <c r="L51" s="413"/>
      <c r="M51" s="413"/>
      <c r="N51" s="414"/>
      <c r="O51" s="29" t="s">
        <v>67</v>
      </c>
      <c r="P51" s="264" t="s">
        <v>266</v>
      </c>
      <c r="Q51" s="76">
        <v>22</v>
      </c>
      <c r="R51" s="77">
        <v>14</v>
      </c>
      <c r="S51" s="77">
        <v>3</v>
      </c>
      <c r="T51" s="77">
        <v>5</v>
      </c>
      <c r="U51" s="77">
        <v>7</v>
      </c>
      <c r="V51" s="77">
        <v>1</v>
      </c>
      <c r="W51" s="172">
        <v>3</v>
      </c>
      <c r="X51" s="77">
        <v>8</v>
      </c>
      <c r="Y51" s="77">
        <v>1</v>
      </c>
      <c r="Z51" s="89">
        <v>1</v>
      </c>
    </row>
    <row r="52" spans="1:26" ht="15.75" thickBot="1" x14ac:dyDescent="0.3">
      <c r="A52" s="1" t="s">
        <v>73</v>
      </c>
      <c r="B52" s="259" t="s">
        <v>16</v>
      </c>
      <c r="C52" s="209">
        <f>C51/C3</f>
        <v>4.8645660585959094E-2</v>
      </c>
      <c r="D52" s="425">
        <f t="shared" ref="D52:N52" si="141">D51/D3</f>
        <v>4.7020229633679606E-2</v>
      </c>
      <c r="E52" s="425">
        <f t="shared" si="141"/>
        <v>4.6280991735537187E-2</v>
      </c>
      <c r="F52" s="236">
        <f t="shared" si="141"/>
        <v>4.3962159154145801E-2</v>
      </c>
      <c r="G52" s="425">
        <f t="shared" si="141"/>
        <v>4.3227665706051875E-2</v>
      </c>
      <c r="H52" s="425">
        <f t="shared" si="141"/>
        <v>4.5184304399524373E-2</v>
      </c>
      <c r="I52" s="236">
        <f t="shared" si="141"/>
        <v>4.3764988009592325E-2</v>
      </c>
      <c r="J52" s="236">
        <f t="shared" si="141"/>
        <v>4.1716328963051254E-2</v>
      </c>
      <c r="K52" s="236">
        <f t="shared" si="141"/>
        <v>4.0073982737361284E-2</v>
      </c>
      <c r="L52" s="389" t="e">
        <f t="shared" si="141"/>
        <v>#DIV/0!</v>
      </c>
      <c r="M52" s="389" t="e">
        <f t="shared" si="141"/>
        <v>#DIV/0!</v>
      </c>
      <c r="N52" s="389" t="e">
        <f t="shared" si="141"/>
        <v>#DIV/0!</v>
      </c>
      <c r="O52" s="29" t="s">
        <v>73</v>
      </c>
      <c r="P52" s="213" t="s">
        <v>16</v>
      </c>
      <c r="Q52" s="209">
        <f>Q51/Q3</f>
        <v>4.296875E-2</v>
      </c>
      <c r="R52" s="236">
        <f t="shared" ref="R52" si="142">R51/R3</f>
        <v>4.1916167664670656E-2</v>
      </c>
      <c r="S52" s="236">
        <f t="shared" ref="S52" si="143">S51/S3</f>
        <v>3.7037037037037035E-2</v>
      </c>
      <c r="T52" s="236">
        <f t="shared" ref="T52" si="144">T51/T3</f>
        <v>5.9523809523809521E-2</v>
      </c>
      <c r="U52" s="236">
        <f t="shared" ref="U52" si="145">U51/U3</f>
        <v>5.3846153846153849E-2</v>
      </c>
      <c r="V52" s="236">
        <f t="shared" ref="V52" si="146">V51/V3</f>
        <v>3.125E-2</v>
      </c>
      <c r="W52" s="236">
        <v>2.1126760563380281E-2</v>
      </c>
      <c r="X52" s="236">
        <f t="shared" ref="X52" si="147">X51/X3</f>
        <v>4.3243243243243246E-2</v>
      </c>
      <c r="Y52" s="236">
        <f t="shared" ref="Y52" si="148">Y51/Y3</f>
        <v>1.8518518518518517E-2</v>
      </c>
      <c r="Z52" s="248">
        <f t="shared" ref="Z52" si="149">Z51/Z3</f>
        <v>1.4705882352941176E-2</v>
      </c>
    </row>
    <row r="53" spans="1:26" ht="15" customHeight="1" x14ac:dyDescent="0.25">
      <c r="A53" s="1" t="s">
        <v>74</v>
      </c>
      <c r="B53" s="261" t="s">
        <v>267</v>
      </c>
      <c r="C53" s="76">
        <v>173</v>
      </c>
      <c r="D53" s="436">
        <v>176</v>
      </c>
      <c r="E53" s="436">
        <v>178</v>
      </c>
      <c r="F53" s="77">
        <v>167</v>
      </c>
      <c r="G53" s="436">
        <v>160</v>
      </c>
      <c r="H53" s="436">
        <v>160</v>
      </c>
      <c r="I53" s="77">
        <v>160</v>
      </c>
      <c r="J53" s="77">
        <v>166</v>
      </c>
      <c r="K53" s="77">
        <v>167</v>
      </c>
      <c r="L53" s="413"/>
      <c r="M53" s="413"/>
      <c r="N53" s="414"/>
      <c r="O53" s="29" t="s">
        <v>74</v>
      </c>
      <c r="P53" s="72" t="s">
        <v>267</v>
      </c>
      <c r="Q53" s="76">
        <v>49</v>
      </c>
      <c r="R53" s="77">
        <v>31</v>
      </c>
      <c r="S53" s="77">
        <v>12</v>
      </c>
      <c r="T53" s="77">
        <v>11</v>
      </c>
      <c r="U53" s="77">
        <v>22</v>
      </c>
      <c r="V53" s="77">
        <v>3</v>
      </c>
      <c r="W53" s="172">
        <v>10</v>
      </c>
      <c r="X53" s="77">
        <v>14</v>
      </c>
      <c r="Y53" s="77">
        <v>9</v>
      </c>
      <c r="Z53" s="89">
        <v>6</v>
      </c>
    </row>
    <row r="54" spans="1:26" ht="15.75" thickBot="1" x14ac:dyDescent="0.3">
      <c r="A54" s="1" t="s">
        <v>75</v>
      </c>
      <c r="B54" s="262" t="s">
        <v>16</v>
      </c>
      <c r="C54" s="219">
        <f>C53/C3</f>
        <v>9.5632946379215031E-2</v>
      </c>
      <c r="D54" s="426">
        <f t="shared" ref="D54:N54" si="150">D53/D3</f>
        <v>9.6227446692181515E-2</v>
      </c>
      <c r="E54" s="426">
        <f t="shared" si="150"/>
        <v>9.8071625344352611E-2</v>
      </c>
      <c r="F54" s="249">
        <f t="shared" si="150"/>
        <v>9.2932665553700611E-2</v>
      </c>
      <c r="G54" s="426">
        <f t="shared" si="150"/>
        <v>9.2219020172910657E-2</v>
      </c>
      <c r="H54" s="426">
        <f t="shared" si="150"/>
        <v>9.5124851367419744E-2</v>
      </c>
      <c r="I54" s="249">
        <f t="shared" si="150"/>
        <v>9.5923261390887291E-2</v>
      </c>
      <c r="J54" s="249">
        <f t="shared" si="150"/>
        <v>9.8927294398092974E-2</v>
      </c>
      <c r="K54" s="249">
        <f t="shared" si="150"/>
        <v>0.1029593094944513</v>
      </c>
      <c r="L54" s="391" t="e">
        <f t="shared" si="150"/>
        <v>#DIV/0!</v>
      </c>
      <c r="M54" s="391" t="e">
        <f t="shared" si="150"/>
        <v>#DIV/0!</v>
      </c>
      <c r="N54" s="391" t="e">
        <f t="shared" si="150"/>
        <v>#DIV/0!</v>
      </c>
      <c r="O54" s="29" t="s">
        <v>75</v>
      </c>
      <c r="P54" s="265" t="s">
        <v>16</v>
      </c>
      <c r="Q54" s="219">
        <f>Q53/Q3</f>
        <v>9.5703125E-2</v>
      </c>
      <c r="R54" s="249">
        <f t="shared" ref="R54" si="151">R53/R3</f>
        <v>9.2814371257485026E-2</v>
      </c>
      <c r="S54" s="249">
        <f t="shared" ref="S54" si="152">S53/S3</f>
        <v>0.14814814814814814</v>
      </c>
      <c r="T54" s="249">
        <f t="shared" ref="T54" si="153">T53/T3</f>
        <v>0.13095238095238096</v>
      </c>
      <c r="U54" s="249">
        <f t="shared" ref="U54" si="154">U53/U3</f>
        <v>0.16923076923076924</v>
      </c>
      <c r="V54" s="249">
        <f t="shared" ref="V54" si="155">V53/V3</f>
        <v>9.375E-2</v>
      </c>
      <c r="W54" s="249">
        <v>7.0422535211267609E-2</v>
      </c>
      <c r="X54" s="249">
        <f t="shared" ref="X54" si="156">X53/X3</f>
        <v>7.567567567567568E-2</v>
      </c>
      <c r="Y54" s="249">
        <f t="shared" ref="Y54" si="157">Y53/Y3</f>
        <v>0.16666666666666666</v>
      </c>
      <c r="Z54" s="250">
        <f t="shared" ref="Z54" si="158">Z53/Z3</f>
        <v>8.8235294117647065E-2</v>
      </c>
    </row>
    <row r="55" spans="1:26" ht="15.75" thickBot="1" x14ac:dyDescent="0.3">
      <c r="A55" s="1" t="s">
        <v>76</v>
      </c>
      <c r="B55" s="133"/>
      <c r="C55" s="254"/>
      <c r="D55" s="437"/>
      <c r="E55" s="254"/>
      <c r="F55" s="254"/>
      <c r="G55" s="254"/>
      <c r="H55" s="437"/>
      <c r="I55" s="254"/>
      <c r="J55" s="254"/>
      <c r="K55" s="254"/>
      <c r="L55" s="254"/>
      <c r="M55" s="254"/>
      <c r="N55" s="255"/>
      <c r="O55" s="29" t="s">
        <v>76</v>
      </c>
      <c r="P55" s="133"/>
      <c r="Q55" s="449"/>
      <c r="R55" s="449"/>
      <c r="S55" s="449"/>
      <c r="T55" s="449"/>
      <c r="U55" s="449"/>
      <c r="V55" s="449"/>
      <c r="W55" s="449"/>
      <c r="X55" s="449"/>
      <c r="Y55" s="449"/>
      <c r="Z55" s="449"/>
    </row>
    <row r="56" spans="1:26" ht="30" x14ac:dyDescent="0.25">
      <c r="A56" s="1" t="s">
        <v>77</v>
      </c>
      <c r="B56" s="187" t="s">
        <v>287</v>
      </c>
      <c r="C56" s="253">
        <v>1447</v>
      </c>
      <c r="D56" s="327">
        <v>1457</v>
      </c>
      <c r="E56" s="327">
        <v>1446</v>
      </c>
      <c r="F56" s="253">
        <v>1431</v>
      </c>
      <c r="G56" s="327">
        <v>1395</v>
      </c>
      <c r="H56" s="327">
        <v>1368</v>
      </c>
      <c r="I56" s="253">
        <v>1345</v>
      </c>
      <c r="J56" s="253">
        <v>1356</v>
      </c>
      <c r="K56" s="253">
        <v>1310</v>
      </c>
      <c r="L56" s="327"/>
      <c r="M56" s="327"/>
      <c r="N56" s="327"/>
      <c r="O56" s="29" t="s">
        <v>77</v>
      </c>
      <c r="P56" s="187" t="s">
        <v>385</v>
      </c>
      <c r="Q56" s="181">
        <v>406</v>
      </c>
      <c r="R56" s="181">
        <v>270</v>
      </c>
      <c r="S56" s="181">
        <v>71</v>
      </c>
      <c r="T56" s="181">
        <v>71</v>
      </c>
      <c r="U56" s="181">
        <v>106</v>
      </c>
      <c r="V56" s="181">
        <v>27</v>
      </c>
      <c r="W56" s="181">
        <v>109</v>
      </c>
      <c r="X56" s="181">
        <v>153</v>
      </c>
      <c r="Y56" s="181">
        <v>41</v>
      </c>
      <c r="Z56" s="181">
        <v>56</v>
      </c>
    </row>
    <row r="57" spans="1:26" ht="15.75" thickBot="1" x14ac:dyDescent="0.3">
      <c r="A57" s="1" t="s">
        <v>88</v>
      </c>
      <c r="B57" s="188" t="s">
        <v>16</v>
      </c>
      <c r="C57" s="256">
        <f>C56/C3</f>
        <v>0.79988944168048648</v>
      </c>
      <c r="D57" s="438">
        <f t="shared" ref="D57:N57" si="159">D56/D3</f>
        <v>0.79661016949152541</v>
      </c>
      <c r="E57" s="438">
        <f t="shared" si="159"/>
        <v>0.79669421487603309</v>
      </c>
      <c r="F57" s="256">
        <f t="shared" si="159"/>
        <v>0.79632721202003343</v>
      </c>
      <c r="G57" s="438">
        <f t="shared" si="159"/>
        <v>0.80403458213256485</v>
      </c>
      <c r="H57" s="438">
        <f t="shared" si="159"/>
        <v>0.81331747919143871</v>
      </c>
      <c r="I57" s="256">
        <f t="shared" si="159"/>
        <v>0.80635491606714627</v>
      </c>
      <c r="J57" s="256">
        <f t="shared" si="159"/>
        <v>0.80810488676996428</v>
      </c>
      <c r="K57" s="256">
        <f t="shared" si="159"/>
        <v>0.80764488286066582</v>
      </c>
      <c r="L57" s="418" t="e">
        <f t="shared" si="159"/>
        <v>#DIV/0!</v>
      </c>
      <c r="M57" s="418" t="e">
        <f t="shared" si="159"/>
        <v>#DIV/0!</v>
      </c>
      <c r="N57" s="418" t="e">
        <f t="shared" si="159"/>
        <v>#DIV/0!</v>
      </c>
      <c r="O57" s="29" t="s">
        <v>88</v>
      </c>
      <c r="P57" s="188" t="s">
        <v>16</v>
      </c>
      <c r="Q57" s="256">
        <f>Q56/Q3</f>
        <v>0.79296875</v>
      </c>
      <c r="R57" s="256">
        <f t="shared" ref="R57:Z57" si="160">R56/R3</f>
        <v>0.80838323353293418</v>
      </c>
      <c r="S57" s="256">
        <f t="shared" si="160"/>
        <v>0.87654320987654322</v>
      </c>
      <c r="T57" s="256">
        <f t="shared" si="160"/>
        <v>0.84523809523809523</v>
      </c>
      <c r="U57" s="256">
        <f t="shared" si="160"/>
        <v>0.81538461538461537</v>
      </c>
      <c r="V57" s="256">
        <f t="shared" si="160"/>
        <v>0.84375</v>
      </c>
      <c r="W57" s="256">
        <v>0.76760563380281688</v>
      </c>
      <c r="X57" s="256">
        <f t="shared" si="160"/>
        <v>0.82702702702702702</v>
      </c>
      <c r="Y57" s="256">
        <f t="shared" si="160"/>
        <v>0.7592592592592593</v>
      </c>
      <c r="Z57" s="256">
        <f t="shared" si="160"/>
        <v>0.82352941176470584</v>
      </c>
    </row>
    <row r="58" spans="1:26" x14ac:dyDescent="0.25">
      <c r="A58" s="1" t="s">
        <v>89</v>
      </c>
      <c r="B58" s="189" t="s">
        <v>268</v>
      </c>
      <c r="C58" s="174">
        <v>583</v>
      </c>
      <c r="D58" s="325">
        <v>591</v>
      </c>
      <c r="E58" s="325">
        <v>585</v>
      </c>
      <c r="F58" s="175">
        <v>565</v>
      </c>
      <c r="G58" s="325">
        <v>537</v>
      </c>
      <c r="H58" s="325">
        <v>505</v>
      </c>
      <c r="I58" s="175">
        <v>485</v>
      </c>
      <c r="J58" s="175">
        <v>481</v>
      </c>
      <c r="K58" s="175">
        <v>466</v>
      </c>
      <c r="L58" s="325"/>
      <c r="M58" s="325"/>
      <c r="N58" s="378"/>
      <c r="O58" s="29" t="s">
        <v>89</v>
      </c>
      <c r="P58" s="189" t="s">
        <v>268</v>
      </c>
      <c r="Q58" s="174">
        <v>108</v>
      </c>
      <c r="R58" s="175">
        <v>97</v>
      </c>
      <c r="S58" s="175">
        <v>26</v>
      </c>
      <c r="T58" s="175">
        <v>34</v>
      </c>
      <c r="U58" s="175">
        <v>45</v>
      </c>
      <c r="V58" s="175">
        <v>9</v>
      </c>
      <c r="W58" s="172">
        <v>50</v>
      </c>
      <c r="X58" s="175">
        <v>56</v>
      </c>
      <c r="Y58" s="175">
        <v>21</v>
      </c>
      <c r="Z58" s="169">
        <v>20</v>
      </c>
    </row>
    <row r="59" spans="1:26" ht="15.75" thickBot="1" x14ac:dyDescent="0.3">
      <c r="A59" s="1" t="s">
        <v>90</v>
      </c>
      <c r="B59" s="178" t="s">
        <v>16</v>
      </c>
      <c r="C59" s="209">
        <f>C58/C3</f>
        <v>0.32227750138197897</v>
      </c>
      <c r="D59" s="431">
        <f t="shared" ref="D59:N59" si="161">D58/D3</f>
        <v>0.32312739201749591</v>
      </c>
      <c r="E59" s="431">
        <f t="shared" si="161"/>
        <v>0.32231404958677684</v>
      </c>
      <c r="F59" s="209">
        <f t="shared" si="161"/>
        <v>0.31441291040623259</v>
      </c>
      <c r="G59" s="431">
        <f t="shared" si="161"/>
        <v>0.3095100864553314</v>
      </c>
      <c r="H59" s="431">
        <f t="shared" si="161"/>
        <v>0.30023781212841855</v>
      </c>
      <c r="I59" s="209">
        <f t="shared" si="161"/>
        <v>0.29076738609112712</v>
      </c>
      <c r="J59" s="209">
        <f t="shared" si="161"/>
        <v>0.2866507747318236</v>
      </c>
      <c r="K59" s="209">
        <f t="shared" si="161"/>
        <v>0.28729963008631321</v>
      </c>
      <c r="L59" s="405" t="e">
        <f t="shared" si="161"/>
        <v>#DIV/0!</v>
      </c>
      <c r="M59" s="405" t="e">
        <f t="shared" si="161"/>
        <v>#DIV/0!</v>
      </c>
      <c r="N59" s="405" t="e">
        <f t="shared" si="161"/>
        <v>#DIV/0!</v>
      </c>
      <c r="O59" s="29" t="s">
        <v>90</v>
      </c>
      <c r="P59" s="178" t="s">
        <v>16</v>
      </c>
      <c r="Q59" s="209">
        <f>Q58/Q3</f>
        <v>0.2109375</v>
      </c>
      <c r="R59" s="236">
        <f t="shared" ref="R59" si="162">R58/R3</f>
        <v>0.29041916167664672</v>
      </c>
      <c r="S59" s="236">
        <f t="shared" ref="S59" si="163">S58/S3</f>
        <v>0.32098765432098764</v>
      </c>
      <c r="T59" s="236">
        <f t="shared" ref="T59" si="164">T58/T3</f>
        <v>0.40476190476190477</v>
      </c>
      <c r="U59" s="236">
        <f t="shared" ref="U59" si="165">U58/U3</f>
        <v>0.34615384615384615</v>
      </c>
      <c r="V59" s="236">
        <f t="shared" ref="V59" si="166">V58/V3</f>
        <v>0.28125</v>
      </c>
      <c r="W59" s="236">
        <v>0.352112676056338</v>
      </c>
      <c r="X59" s="236">
        <f t="shared" ref="X59" si="167">X58/X3</f>
        <v>0.30270270270270272</v>
      </c>
      <c r="Y59" s="236">
        <f t="shared" ref="Y59" si="168">Y58/Y3</f>
        <v>0.3888888888888889</v>
      </c>
      <c r="Z59" s="248">
        <f t="shared" ref="Z59" si="169">Z58/Z3</f>
        <v>0.29411764705882354</v>
      </c>
    </row>
    <row r="60" spans="1:26" x14ac:dyDescent="0.25">
      <c r="A60" s="1" t="s">
        <v>91</v>
      </c>
      <c r="B60" s="189" t="s">
        <v>269</v>
      </c>
      <c r="C60" s="76">
        <v>318</v>
      </c>
      <c r="D60" s="436">
        <v>326</v>
      </c>
      <c r="E60" s="436">
        <v>318</v>
      </c>
      <c r="F60" s="77">
        <v>302</v>
      </c>
      <c r="G60" s="436">
        <v>287</v>
      </c>
      <c r="H60" s="436">
        <v>268</v>
      </c>
      <c r="I60" s="77">
        <v>256</v>
      </c>
      <c r="J60" s="77">
        <v>262</v>
      </c>
      <c r="K60" s="77">
        <v>258</v>
      </c>
      <c r="L60" s="413"/>
      <c r="M60" s="413"/>
      <c r="N60" s="414"/>
      <c r="O60" s="29" t="s">
        <v>91</v>
      </c>
      <c r="P60" s="189" t="s">
        <v>269</v>
      </c>
      <c r="Q60" s="76">
        <v>52</v>
      </c>
      <c r="R60" s="77">
        <v>47</v>
      </c>
      <c r="S60" s="77">
        <v>16</v>
      </c>
      <c r="T60" s="77">
        <v>25</v>
      </c>
      <c r="U60" s="77">
        <v>26</v>
      </c>
      <c r="V60" s="77">
        <v>5</v>
      </c>
      <c r="W60" s="172">
        <v>32</v>
      </c>
      <c r="X60" s="77">
        <v>30</v>
      </c>
      <c r="Y60" s="77">
        <v>12</v>
      </c>
      <c r="Z60" s="89">
        <v>13</v>
      </c>
    </row>
    <row r="61" spans="1:26" ht="15.75" thickBot="1" x14ac:dyDescent="0.3">
      <c r="A61" s="1" t="s">
        <v>92</v>
      </c>
      <c r="B61" s="178" t="s">
        <v>16</v>
      </c>
      <c r="C61" s="209">
        <f>C60/C3</f>
        <v>0.175787728026534</v>
      </c>
      <c r="D61" s="431">
        <f t="shared" ref="D61:N61" si="170">D60/D3</f>
        <v>0.17823947512301805</v>
      </c>
      <c r="E61" s="431">
        <f t="shared" si="170"/>
        <v>0.17520661157024794</v>
      </c>
      <c r="F61" s="209">
        <f t="shared" si="170"/>
        <v>0.16805787423483584</v>
      </c>
      <c r="G61" s="431">
        <f t="shared" si="170"/>
        <v>0.16541786743515849</v>
      </c>
      <c r="H61" s="431">
        <f t="shared" si="170"/>
        <v>0.15933412604042807</v>
      </c>
      <c r="I61" s="209">
        <f t="shared" si="170"/>
        <v>0.15347721822541965</v>
      </c>
      <c r="J61" s="209">
        <f t="shared" si="170"/>
        <v>0.15613825983313467</v>
      </c>
      <c r="K61" s="209">
        <f t="shared" si="170"/>
        <v>0.15906288532675708</v>
      </c>
      <c r="L61" s="405" t="e">
        <f t="shared" si="170"/>
        <v>#DIV/0!</v>
      </c>
      <c r="M61" s="405" t="e">
        <f t="shared" si="170"/>
        <v>#DIV/0!</v>
      </c>
      <c r="N61" s="405" t="e">
        <f t="shared" si="170"/>
        <v>#DIV/0!</v>
      </c>
      <c r="O61" s="29" t="s">
        <v>92</v>
      </c>
      <c r="P61" s="178" t="s">
        <v>16</v>
      </c>
      <c r="Q61" s="209">
        <f>Q60/Q3</f>
        <v>0.1015625</v>
      </c>
      <c r="R61" s="236">
        <f t="shared" ref="R61" si="171">R60/R3</f>
        <v>0.1407185628742515</v>
      </c>
      <c r="S61" s="236">
        <f t="shared" ref="S61" si="172">S60/S3</f>
        <v>0.19753086419753085</v>
      </c>
      <c r="T61" s="236">
        <f t="shared" ref="T61" si="173">T60/T3</f>
        <v>0.29761904761904762</v>
      </c>
      <c r="U61" s="236">
        <f t="shared" ref="U61" si="174">U60/U3</f>
        <v>0.2</v>
      </c>
      <c r="V61" s="236">
        <f t="shared" ref="V61" si="175">V60/V3</f>
        <v>0.15625</v>
      </c>
      <c r="W61" s="236">
        <v>0.22535211267605634</v>
      </c>
      <c r="X61" s="236">
        <f t="shared" ref="X61" si="176">X60/X3</f>
        <v>0.16216216216216217</v>
      </c>
      <c r="Y61" s="236">
        <f t="shared" ref="Y61" si="177">Y60/Y3</f>
        <v>0.22222222222222221</v>
      </c>
      <c r="Z61" s="248">
        <f t="shared" ref="Z61" si="178">Z60/Z3</f>
        <v>0.19117647058823528</v>
      </c>
    </row>
    <row r="62" spans="1:26" x14ac:dyDescent="0.25">
      <c r="A62" s="1" t="s">
        <v>93</v>
      </c>
      <c r="B62" s="189" t="s">
        <v>270</v>
      </c>
      <c r="C62" s="76">
        <v>690</v>
      </c>
      <c r="D62" s="436">
        <v>706</v>
      </c>
      <c r="E62" s="436">
        <v>715</v>
      </c>
      <c r="F62" s="77">
        <v>720</v>
      </c>
      <c r="G62" s="436">
        <v>742</v>
      </c>
      <c r="H62" s="436">
        <v>748</v>
      </c>
      <c r="I62" s="77">
        <v>766</v>
      </c>
      <c r="J62" s="77">
        <v>766</v>
      </c>
      <c r="K62" s="77">
        <v>779</v>
      </c>
      <c r="L62" s="413"/>
      <c r="M62" s="413"/>
      <c r="N62" s="414"/>
      <c r="O62" s="29" t="s">
        <v>93</v>
      </c>
      <c r="P62" s="189" t="s">
        <v>270</v>
      </c>
      <c r="Q62" s="76">
        <v>265</v>
      </c>
      <c r="R62" s="77">
        <v>161</v>
      </c>
      <c r="S62" s="77">
        <v>39</v>
      </c>
      <c r="T62" s="77">
        <v>41</v>
      </c>
      <c r="U62" s="77">
        <v>64</v>
      </c>
      <c r="V62" s="77">
        <v>15</v>
      </c>
      <c r="W62" s="172">
        <v>59</v>
      </c>
      <c r="X62" s="77">
        <v>83</v>
      </c>
      <c r="Y62" s="77">
        <v>23</v>
      </c>
      <c r="Z62" s="89">
        <v>29</v>
      </c>
    </row>
    <row r="63" spans="1:26" ht="15.75" thickBot="1" x14ac:dyDescent="0.3">
      <c r="A63" s="1" t="s">
        <v>94</v>
      </c>
      <c r="B63" s="178" t="s">
        <v>16</v>
      </c>
      <c r="C63" s="209">
        <f>C62/C3</f>
        <v>0.38142620232172469</v>
      </c>
      <c r="D63" s="431">
        <f t="shared" ref="D63:N63" si="179">D62/D3</f>
        <v>0.38600328048113725</v>
      </c>
      <c r="E63" s="431">
        <f t="shared" si="179"/>
        <v>0.39393939393939392</v>
      </c>
      <c r="F63" s="209">
        <f t="shared" si="179"/>
        <v>0.40066777963272121</v>
      </c>
      <c r="G63" s="431">
        <f t="shared" si="179"/>
        <v>0.42766570605187321</v>
      </c>
      <c r="H63" s="431">
        <f t="shared" si="179"/>
        <v>0.44470868014268727</v>
      </c>
      <c r="I63" s="209">
        <f t="shared" si="179"/>
        <v>0.45923261390887288</v>
      </c>
      <c r="J63" s="209">
        <f t="shared" si="179"/>
        <v>0.45649582836710367</v>
      </c>
      <c r="K63" s="209">
        <f t="shared" si="179"/>
        <v>0.48027127003699138</v>
      </c>
      <c r="L63" s="405" t="e">
        <f t="shared" si="179"/>
        <v>#DIV/0!</v>
      </c>
      <c r="M63" s="405" t="e">
        <f t="shared" si="179"/>
        <v>#DIV/0!</v>
      </c>
      <c r="N63" s="405" t="e">
        <f t="shared" si="179"/>
        <v>#DIV/0!</v>
      </c>
      <c r="O63" s="29" t="s">
        <v>94</v>
      </c>
      <c r="P63" s="178" t="s">
        <v>16</v>
      </c>
      <c r="Q63" s="209">
        <f>Q62/Q3</f>
        <v>0.517578125</v>
      </c>
      <c r="R63" s="236">
        <f t="shared" ref="R63" si="180">R62/R3</f>
        <v>0.4820359281437126</v>
      </c>
      <c r="S63" s="236">
        <f t="shared" ref="S63" si="181">S62/S3</f>
        <v>0.48148148148148145</v>
      </c>
      <c r="T63" s="236">
        <f t="shared" ref="T63" si="182">T62/T3</f>
        <v>0.48809523809523808</v>
      </c>
      <c r="U63" s="236">
        <f t="shared" ref="U63" si="183">U62/U3</f>
        <v>0.49230769230769234</v>
      </c>
      <c r="V63" s="236">
        <f t="shared" ref="V63" si="184">V62/V3</f>
        <v>0.46875</v>
      </c>
      <c r="W63" s="236">
        <v>0.41549295774647887</v>
      </c>
      <c r="X63" s="236">
        <f t="shared" ref="X63" si="185">X62/X3</f>
        <v>0.44864864864864867</v>
      </c>
      <c r="Y63" s="236">
        <f t="shared" ref="Y63" si="186">Y62/Y3</f>
        <v>0.42592592592592593</v>
      </c>
      <c r="Z63" s="248">
        <f t="shared" ref="Z63" si="187">Z62/Z3</f>
        <v>0.4264705882352941</v>
      </c>
    </row>
    <row r="64" spans="1:26" x14ac:dyDescent="0.25">
      <c r="A64" s="1" t="s">
        <v>95</v>
      </c>
      <c r="B64" s="189" t="s">
        <v>271</v>
      </c>
      <c r="C64" s="76">
        <v>422</v>
      </c>
      <c r="D64" s="436">
        <v>425</v>
      </c>
      <c r="E64" s="436">
        <v>428</v>
      </c>
      <c r="F64" s="77">
        <v>428</v>
      </c>
      <c r="G64" s="436">
        <v>421</v>
      </c>
      <c r="H64" s="436">
        <v>418</v>
      </c>
      <c r="I64" s="77">
        <v>409</v>
      </c>
      <c r="J64" s="77">
        <v>402</v>
      </c>
      <c r="K64" s="77">
        <v>384</v>
      </c>
      <c r="L64" s="413"/>
      <c r="M64" s="413"/>
      <c r="N64" s="414"/>
      <c r="O64" s="29" t="s">
        <v>95</v>
      </c>
      <c r="P64" s="189" t="s">
        <v>271</v>
      </c>
      <c r="Q64" s="76">
        <v>129</v>
      </c>
      <c r="R64" s="77">
        <v>83</v>
      </c>
      <c r="S64" s="77">
        <v>25</v>
      </c>
      <c r="T64" s="77">
        <v>18</v>
      </c>
      <c r="U64" s="77">
        <v>32</v>
      </c>
      <c r="V64" s="77">
        <v>9</v>
      </c>
      <c r="W64" s="172">
        <v>26</v>
      </c>
      <c r="X64" s="77">
        <v>44</v>
      </c>
      <c r="Y64" s="77">
        <v>5</v>
      </c>
      <c r="Z64" s="89">
        <v>13</v>
      </c>
    </row>
    <row r="65" spans="1:26" ht="15.75" thickBot="1" x14ac:dyDescent="0.3">
      <c r="A65" s="1" t="s">
        <v>96</v>
      </c>
      <c r="B65" s="178" t="s">
        <v>16</v>
      </c>
      <c r="C65" s="209">
        <f>C64/C3</f>
        <v>0.23327805417357655</v>
      </c>
      <c r="D65" s="431">
        <f t="shared" ref="D65:N65" si="188">D64/D3</f>
        <v>0.23236741388737014</v>
      </c>
      <c r="E65" s="431">
        <f t="shared" si="188"/>
        <v>0.23581267217630855</v>
      </c>
      <c r="F65" s="209">
        <f t="shared" si="188"/>
        <v>0.23817473567056205</v>
      </c>
      <c r="G65" s="431">
        <f t="shared" si="188"/>
        <v>0.24265129682997119</v>
      </c>
      <c r="H65" s="431">
        <f t="shared" si="188"/>
        <v>0.24851367419738407</v>
      </c>
      <c r="I65" s="209">
        <f t="shared" si="188"/>
        <v>0.24520383693045564</v>
      </c>
      <c r="J65" s="209">
        <f t="shared" si="188"/>
        <v>0.2395709177592372</v>
      </c>
      <c r="K65" s="209">
        <f t="shared" si="188"/>
        <v>0.23674475955610358</v>
      </c>
      <c r="L65" s="405" t="e">
        <f t="shared" si="188"/>
        <v>#DIV/0!</v>
      </c>
      <c r="M65" s="405" t="e">
        <f t="shared" si="188"/>
        <v>#DIV/0!</v>
      </c>
      <c r="N65" s="405" t="e">
        <f t="shared" si="188"/>
        <v>#DIV/0!</v>
      </c>
      <c r="O65" s="29" t="s">
        <v>96</v>
      </c>
      <c r="P65" s="178" t="s">
        <v>16</v>
      </c>
      <c r="Q65" s="209">
        <f>Q64/Q3</f>
        <v>0.251953125</v>
      </c>
      <c r="R65" s="236">
        <f>R64/R3</f>
        <v>0.24850299401197604</v>
      </c>
      <c r="S65" s="236">
        <f t="shared" ref="S65" si="189">S64/S3</f>
        <v>0.30864197530864196</v>
      </c>
      <c r="T65" s="236">
        <f t="shared" ref="T65" si="190">T64/T3</f>
        <v>0.21428571428571427</v>
      </c>
      <c r="U65" s="236">
        <f t="shared" ref="U65" si="191">U64/U3</f>
        <v>0.24615384615384617</v>
      </c>
      <c r="V65" s="236">
        <f t="shared" ref="V65" si="192">V64/V3</f>
        <v>0.28125</v>
      </c>
      <c r="W65" s="236">
        <v>0.18309859154929578</v>
      </c>
      <c r="X65" s="236">
        <f t="shared" ref="X65" si="193">X64/X3</f>
        <v>0.23783783783783785</v>
      </c>
      <c r="Y65" s="236">
        <f t="shared" ref="Y65" si="194">Y64/Y3</f>
        <v>9.2592592592592587E-2</v>
      </c>
      <c r="Z65" s="248">
        <f t="shared" ref="Z65" si="195">Z64/Z3</f>
        <v>0.19117647058823528</v>
      </c>
    </row>
    <row r="66" spans="1:26" ht="15" customHeight="1" x14ac:dyDescent="0.25">
      <c r="A66" s="1" t="s">
        <v>97</v>
      </c>
      <c r="B66" s="185" t="s">
        <v>272</v>
      </c>
      <c r="C66" s="76">
        <v>7</v>
      </c>
      <c r="D66" s="436">
        <v>9</v>
      </c>
      <c r="E66" s="436">
        <v>10</v>
      </c>
      <c r="F66" s="77">
        <v>13</v>
      </c>
      <c r="G66" s="436">
        <v>11</v>
      </c>
      <c r="H66" s="436">
        <v>12</v>
      </c>
      <c r="I66" s="77">
        <v>5</v>
      </c>
      <c r="J66" s="77">
        <v>10</v>
      </c>
      <c r="K66" s="77">
        <v>9</v>
      </c>
      <c r="L66" s="413"/>
      <c r="M66" s="413"/>
      <c r="N66" s="414"/>
      <c r="O66" s="29" t="s">
        <v>97</v>
      </c>
      <c r="P66" s="185" t="s">
        <v>272</v>
      </c>
      <c r="Q66" s="76">
        <v>2</v>
      </c>
      <c r="R66" s="77">
        <v>0</v>
      </c>
      <c r="S66" s="77">
        <v>0</v>
      </c>
      <c r="T66" s="77">
        <v>0</v>
      </c>
      <c r="U66" s="77">
        <v>0</v>
      </c>
      <c r="V66" s="77">
        <v>0</v>
      </c>
      <c r="W66" s="172">
        <v>6</v>
      </c>
      <c r="X66" s="77">
        <v>0</v>
      </c>
      <c r="Y66" s="77">
        <v>1</v>
      </c>
      <c r="Z66" s="89">
        <v>0</v>
      </c>
    </row>
    <row r="67" spans="1:26" ht="15.75" thickBot="1" x14ac:dyDescent="0.3">
      <c r="A67" s="1" t="s">
        <v>98</v>
      </c>
      <c r="B67" s="178" t="s">
        <v>16</v>
      </c>
      <c r="C67" s="209">
        <f>C66/C3</f>
        <v>3.869541182974019E-3</v>
      </c>
      <c r="D67" s="431">
        <f t="shared" ref="D67:N67" si="196">D66/D3</f>
        <v>4.9207217058501911E-3</v>
      </c>
      <c r="E67" s="431">
        <f t="shared" si="196"/>
        <v>5.5096418732782371E-3</v>
      </c>
      <c r="F67" s="209">
        <f t="shared" si="196"/>
        <v>7.2342793544796884E-3</v>
      </c>
      <c r="G67" s="431">
        <f t="shared" si="196"/>
        <v>6.3400576368876083E-3</v>
      </c>
      <c r="H67" s="431">
        <f t="shared" si="196"/>
        <v>7.1343638525564806E-3</v>
      </c>
      <c r="I67" s="209">
        <f t="shared" si="196"/>
        <v>2.9976019184652278E-3</v>
      </c>
      <c r="J67" s="209">
        <f t="shared" si="196"/>
        <v>5.9594755661501785E-3</v>
      </c>
      <c r="K67" s="209">
        <f t="shared" si="196"/>
        <v>5.5487053020961772E-3</v>
      </c>
      <c r="L67" s="405" t="e">
        <f t="shared" si="196"/>
        <v>#DIV/0!</v>
      </c>
      <c r="M67" s="405" t="e">
        <f t="shared" si="196"/>
        <v>#DIV/0!</v>
      </c>
      <c r="N67" s="405" t="e">
        <f t="shared" si="196"/>
        <v>#DIV/0!</v>
      </c>
      <c r="O67" s="29" t="s">
        <v>98</v>
      </c>
      <c r="P67" s="178" t="s">
        <v>16</v>
      </c>
      <c r="Q67" s="209">
        <f>Q66/Q3</f>
        <v>3.90625E-3</v>
      </c>
      <c r="R67" s="236">
        <f t="shared" ref="R67" si="197">R66/R3</f>
        <v>0</v>
      </c>
      <c r="S67" s="236">
        <f t="shared" ref="S67" si="198">S66/S3</f>
        <v>0</v>
      </c>
      <c r="T67" s="236">
        <f t="shared" ref="T67" si="199">T66/T3</f>
        <v>0</v>
      </c>
      <c r="U67" s="236">
        <f t="shared" ref="U67" si="200">U66/U3</f>
        <v>0</v>
      </c>
      <c r="V67" s="236">
        <f t="shared" ref="V67" si="201">V66/V3</f>
        <v>0</v>
      </c>
      <c r="W67" s="236">
        <v>4.2253521126760563E-2</v>
      </c>
      <c r="X67" s="236">
        <f t="shared" ref="X67" si="202">X66/X3</f>
        <v>0</v>
      </c>
      <c r="Y67" s="236">
        <f t="shared" ref="Y67" si="203">Y66/Y3</f>
        <v>1.8518518518518517E-2</v>
      </c>
      <c r="Z67" s="248">
        <f t="shared" ref="Z67" si="204">Z66/Z3</f>
        <v>0</v>
      </c>
    </row>
    <row r="68" spans="1:26" ht="26.25" x14ac:dyDescent="0.25">
      <c r="A68" s="1" t="s">
        <v>99</v>
      </c>
      <c r="B68" s="185" t="s">
        <v>273</v>
      </c>
      <c r="C68" s="76">
        <v>299</v>
      </c>
      <c r="D68" s="436">
        <v>290</v>
      </c>
      <c r="E68" s="436">
        <v>282</v>
      </c>
      <c r="F68" s="77">
        <v>282</v>
      </c>
      <c r="G68" s="436">
        <v>279</v>
      </c>
      <c r="H68" s="436">
        <v>270</v>
      </c>
      <c r="I68" s="77">
        <v>265</v>
      </c>
      <c r="J68" s="77">
        <v>271</v>
      </c>
      <c r="K68" s="77">
        <v>244</v>
      </c>
      <c r="L68" s="413"/>
      <c r="M68" s="413"/>
      <c r="N68" s="414"/>
      <c r="O68" s="29" t="s">
        <v>99</v>
      </c>
      <c r="P68" s="185" t="s">
        <v>273</v>
      </c>
      <c r="Q68" s="76">
        <v>78</v>
      </c>
      <c r="R68" s="77">
        <v>47</v>
      </c>
      <c r="S68" s="77">
        <v>9</v>
      </c>
      <c r="T68" s="77">
        <v>16</v>
      </c>
      <c r="U68" s="77">
        <v>22</v>
      </c>
      <c r="V68" s="77">
        <v>5</v>
      </c>
      <c r="W68" s="172">
        <v>19</v>
      </c>
      <c r="X68" s="77">
        <v>26</v>
      </c>
      <c r="Y68" s="77">
        <v>11</v>
      </c>
      <c r="Z68" s="89">
        <v>11</v>
      </c>
    </row>
    <row r="69" spans="1:26" ht="15.75" thickBot="1" x14ac:dyDescent="0.3">
      <c r="A69" s="1" t="s">
        <v>100</v>
      </c>
      <c r="B69" s="178" t="s">
        <v>16</v>
      </c>
      <c r="C69" s="209">
        <f>C68/C3</f>
        <v>0.16528468767274737</v>
      </c>
      <c r="D69" s="431">
        <f t="shared" ref="D69:N69" si="205">D68/D3</f>
        <v>0.15855658829961727</v>
      </c>
      <c r="E69" s="431">
        <f t="shared" si="205"/>
        <v>0.15537190082644628</v>
      </c>
      <c r="F69" s="209">
        <f t="shared" si="205"/>
        <v>0.15692821368948248</v>
      </c>
      <c r="G69" s="431">
        <f t="shared" si="205"/>
        <v>0.16080691642651296</v>
      </c>
      <c r="H69" s="431">
        <f t="shared" si="205"/>
        <v>0.1605231866825208</v>
      </c>
      <c r="I69" s="209">
        <f t="shared" si="205"/>
        <v>0.15887290167865709</v>
      </c>
      <c r="J69" s="209">
        <f t="shared" si="205"/>
        <v>0.16150178784266986</v>
      </c>
      <c r="K69" s="209">
        <f t="shared" si="205"/>
        <v>0.1504315659679408</v>
      </c>
      <c r="L69" s="405" t="e">
        <f t="shared" si="205"/>
        <v>#DIV/0!</v>
      </c>
      <c r="M69" s="405" t="e">
        <f t="shared" si="205"/>
        <v>#DIV/0!</v>
      </c>
      <c r="N69" s="405" t="e">
        <f t="shared" si="205"/>
        <v>#DIV/0!</v>
      </c>
      <c r="O69" s="29" t="s">
        <v>100</v>
      </c>
      <c r="P69" s="178" t="s">
        <v>16</v>
      </c>
      <c r="Q69" s="209">
        <f>Q68/Q3</f>
        <v>0.15234375</v>
      </c>
      <c r="R69" s="236">
        <f t="shared" ref="R69" si="206">R68/R3</f>
        <v>0.1407185628742515</v>
      </c>
      <c r="S69" s="236">
        <f t="shared" ref="S69" si="207">S68/S3</f>
        <v>0.1111111111111111</v>
      </c>
      <c r="T69" s="236">
        <f t="shared" ref="T69" si="208">T68/T3</f>
        <v>0.19047619047619047</v>
      </c>
      <c r="U69" s="236">
        <f t="shared" ref="U69" si="209">U68/U3</f>
        <v>0.16923076923076924</v>
      </c>
      <c r="V69" s="236">
        <f t="shared" ref="V69" si="210">V68/V3</f>
        <v>0.15625</v>
      </c>
      <c r="W69" s="236">
        <v>0.13380281690140844</v>
      </c>
      <c r="X69" s="236">
        <f t="shared" ref="X69" si="211">X68/X3</f>
        <v>0.14054054054054055</v>
      </c>
      <c r="Y69" s="236">
        <f t="shared" ref="Y69" si="212">Y68/Y3</f>
        <v>0.20370370370370369</v>
      </c>
      <c r="Z69" s="248">
        <f t="shared" ref="Z69" si="213">Z68/Z3</f>
        <v>0.16176470588235295</v>
      </c>
    </row>
    <row r="70" spans="1:26" ht="26.25" x14ac:dyDescent="0.25">
      <c r="A70" s="1" t="s">
        <v>101</v>
      </c>
      <c r="B70" s="185" t="s">
        <v>274</v>
      </c>
      <c r="C70" s="76">
        <v>1</v>
      </c>
      <c r="D70" s="436">
        <v>1</v>
      </c>
      <c r="E70" s="436">
        <v>1</v>
      </c>
      <c r="F70" s="77">
        <v>1</v>
      </c>
      <c r="G70" s="436">
        <v>2</v>
      </c>
      <c r="H70" s="436">
        <v>2</v>
      </c>
      <c r="I70" s="77">
        <v>2</v>
      </c>
      <c r="J70" s="77">
        <v>3</v>
      </c>
      <c r="K70" s="77">
        <v>3</v>
      </c>
      <c r="L70" s="413"/>
      <c r="M70" s="413"/>
      <c r="N70" s="414"/>
      <c r="O70" s="29" t="s">
        <v>101</v>
      </c>
      <c r="P70" s="185" t="s">
        <v>274</v>
      </c>
      <c r="Q70" s="76">
        <v>1</v>
      </c>
      <c r="R70" s="77">
        <v>0</v>
      </c>
      <c r="S70" s="77">
        <v>0</v>
      </c>
      <c r="T70" s="77">
        <v>0</v>
      </c>
      <c r="U70" s="77">
        <v>1</v>
      </c>
      <c r="V70" s="77">
        <v>0</v>
      </c>
      <c r="W70" s="172">
        <v>0</v>
      </c>
      <c r="X70" s="77">
        <v>1</v>
      </c>
      <c r="Y70" s="77">
        <v>0</v>
      </c>
      <c r="Z70" s="89">
        <v>0</v>
      </c>
    </row>
    <row r="71" spans="1:26" ht="15.75" thickBot="1" x14ac:dyDescent="0.3">
      <c r="A71" s="1" t="s">
        <v>102</v>
      </c>
      <c r="B71" s="178" t="s">
        <v>16</v>
      </c>
      <c r="C71" s="209">
        <f>C70/C3</f>
        <v>5.5279159756771695E-4</v>
      </c>
      <c r="D71" s="431">
        <f t="shared" ref="D71:N71" si="214">D70/D3</f>
        <v>5.4674685620557679E-4</v>
      </c>
      <c r="E71" s="431">
        <f t="shared" si="214"/>
        <v>5.5096418732782364E-4</v>
      </c>
      <c r="F71" s="209">
        <f t="shared" si="214"/>
        <v>5.5648302726766835E-4</v>
      </c>
      <c r="G71" s="431">
        <f t="shared" si="214"/>
        <v>1.1527377521613833E-3</v>
      </c>
      <c r="H71" s="431">
        <f t="shared" si="214"/>
        <v>1.1890606420927466E-3</v>
      </c>
      <c r="I71" s="209">
        <f t="shared" si="214"/>
        <v>1.199040767386091E-3</v>
      </c>
      <c r="J71" s="209">
        <f t="shared" si="214"/>
        <v>1.7878426698450535E-3</v>
      </c>
      <c r="K71" s="209">
        <f t="shared" si="214"/>
        <v>1.8495684340320592E-3</v>
      </c>
      <c r="L71" s="405" t="e">
        <f t="shared" si="214"/>
        <v>#DIV/0!</v>
      </c>
      <c r="M71" s="405" t="e">
        <f t="shared" si="214"/>
        <v>#DIV/0!</v>
      </c>
      <c r="N71" s="405" t="e">
        <f t="shared" si="214"/>
        <v>#DIV/0!</v>
      </c>
      <c r="O71" s="29" t="s">
        <v>102</v>
      </c>
      <c r="P71" s="178" t="s">
        <v>16</v>
      </c>
      <c r="Q71" s="209">
        <f>Q70/Q3</f>
        <v>1.953125E-3</v>
      </c>
      <c r="R71" s="236">
        <f t="shared" ref="R71" si="215">R70/R3</f>
        <v>0</v>
      </c>
      <c r="S71" s="236">
        <f t="shared" ref="S71" si="216">S70/S3</f>
        <v>0</v>
      </c>
      <c r="T71" s="236">
        <f t="shared" ref="T71" si="217">T70/T3</f>
        <v>0</v>
      </c>
      <c r="U71" s="236">
        <f t="shared" ref="U71" si="218">U70/U3</f>
        <v>7.6923076923076927E-3</v>
      </c>
      <c r="V71" s="236">
        <f t="shared" ref="V71" si="219">V70/V3</f>
        <v>0</v>
      </c>
      <c r="W71" s="236">
        <v>0</v>
      </c>
      <c r="X71" s="236">
        <f t="shared" ref="X71" si="220">X70/X3</f>
        <v>5.4054054054054057E-3</v>
      </c>
      <c r="Y71" s="236">
        <f t="shared" ref="Y71" si="221">Y70/Y3</f>
        <v>0</v>
      </c>
      <c r="Z71" s="248">
        <f t="shared" ref="Z71" si="222">Z70/Z3</f>
        <v>0</v>
      </c>
    </row>
    <row r="72" spans="1:26" x14ac:dyDescent="0.25">
      <c r="A72" s="1" t="s">
        <v>103</v>
      </c>
      <c r="B72" s="189" t="s">
        <v>275</v>
      </c>
      <c r="C72" s="76">
        <v>113</v>
      </c>
      <c r="D72" s="436">
        <v>110</v>
      </c>
      <c r="E72" s="436">
        <v>110</v>
      </c>
      <c r="F72" s="77">
        <v>107</v>
      </c>
      <c r="G72" s="436">
        <v>108</v>
      </c>
      <c r="H72" s="436">
        <v>101</v>
      </c>
      <c r="I72" s="77">
        <v>99</v>
      </c>
      <c r="J72" s="77">
        <v>98</v>
      </c>
      <c r="K72" s="77">
        <v>116</v>
      </c>
      <c r="L72" s="413"/>
      <c r="M72" s="413"/>
      <c r="N72" s="414"/>
      <c r="O72" s="29" t="s">
        <v>103</v>
      </c>
      <c r="P72" s="189" t="s">
        <v>275</v>
      </c>
      <c r="Q72" s="76">
        <v>48</v>
      </c>
      <c r="R72" s="77">
        <v>19</v>
      </c>
      <c r="S72" s="77">
        <v>3</v>
      </c>
      <c r="T72" s="77">
        <v>8</v>
      </c>
      <c r="U72" s="77">
        <v>5</v>
      </c>
      <c r="V72" s="77">
        <v>1</v>
      </c>
      <c r="W72" s="172">
        <v>12</v>
      </c>
      <c r="X72" s="77">
        <v>16</v>
      </c>
      <c r="Y72" s="77">
        <v>1</v>
      </c>
      <c r="Z72" s="89">
        <v>3</v>
      </c>
    </row>
    <row r="73" spans="1:26" ht="15.75" thickBot="1" x14ac:dyDescent="0.3">
      <c r="A73" s="1" t="s">
        <v>104</v>
      </c>
      <c r="B73" s="183" t="s">
        <v>16</v>
      </c>
      <c r="C73" s="219">
        <f>C72/C3</f>
        <v>6.2465450525152018E-2</v>
      </c>
      <c r="D73" s="432">
        <f t="shared" ref="D73:N73" si="223">D72/D3</f>
        <v>6.0142154182613448E-2</v>
      </c>
      <c r="E73" s="432">
        <f t="shared" si="223"/>
        <v>6.0606060606060608E-2</v>
      </c>
      <c r="F73" s="219">
        <f t="shared" si="223"/>
        <v>5.9543683917640512E-2</v>
      </c>
      <c r="G73" s="432">
        <f t="shared" si="223"/>
        <v>6.22478386167147E-2</v>
      </c>
      <c r="H73" s="432">
        <f t="shared" si="223"/>
        <v>6.0047562425683709E-2</v>
      </c>
      <c r="I73" s="219">
        <f t="shared" si="223"/>
        <v>5.935251798561151E-2</v>
      </c>
      <c r="J73" s="219">
        <f t="shared" si="223"/>
        <v>5.8402860548271755E-2</v>
      </c>
      <c r="K73" s="219">
        <f t="shared" si="223"/>
        <v>7.1516646115906288E-2</v>
      </c>
      <c r="L73" s="407" t="e">
        <f t="shared" si="223"/>
        <v>#DIV/0!</v>
      </c>
      <c r="M73" s="407" t="e">
        <f t="shared" si="223"/>
        <v>#DIV/0!</v>
      </c>
      <c r="N73" s="407" t="e">
        <f t="shared" si="223"/>
        <v>#DIV/0!</v>
      </c>
      <c r="O73" s="29" t="s">
        <v>104</v>
      </c>
      <c r="P73" s="183" t="s">
        <v>16</v>
      </c>
      <c r="Q73" s="219">
        <f>Q72/Q3</f>
        <v>9.375E-2</v>
      </c>
      <c r="R73" s="249">
        <f t="shared" ref="R73" si="224">R72/R3</f>
        <v>5.6886227544910177E-2</v>
      </c>
      <c r="S73" s="249">
        <f t="shared" ref="S73" si="225">S72/S3</f>
        <v>3.7037037037037035E-2</v>
      </c>
      <c r="T73" s="249">
        <f t="shared" ref="T73" si="226">T72/T3</f>
        <v>9.5238095238095233E-2</v>
      </c>
      <c r="U73" s="249">
        <f t="shared" ref="U73" si="227">U72/U3</f>
        <v>3.8461538461538464E-2</v>
      </c>
      <c r="V73" s="249">
        <f t="shared" ref="V73" si="228">V72/V3</f>
        <v>3.125E-2</v>
      </c>
      <c r="W73" s="249">
        <v>8.4507042253521125E-2</v>
      </c>
      <c r="X73" s="249">
        <f t="shared" ref="X73" si="229">X72/X3</f>
        <v>8.6486486486486491E-2</v>
      </c>
      <c r="Y73" s="249">
        <f t="shared" ref="Y73" si="230">Y72/Y3</f>
        <v>1.8518518518518517E-2</v>
      </c>
      <c r="Z73" s="250">
        <f t="shared" ref="Z73" si="231">Z72/Z3</f>
        <v>4.4117647058823532E-2</v>
      </c>
    </row>
    <row r="74" spans="1:26" x14ac:dyDescent="0.25">
      <c r="I74" s="450"/>
    </row>
    <row r="75" spans="1:26" x14ac:dyDescent="0.25">
      <c r="I75" s="450"/>
    </row>
  </sheetData>
  <phoneticPr fontId="2" type="noConversion"/>
  <pageMargins left="0.7" right="0.7" top="0.75" bottom="0.75" header="0.3" footer="0.3"/>
  <pageSetup paperSize="9" scale="39" fitToHeight="0" orientation="landscape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="90" zoomScaleNormal="100" zoomScaleSheetLayoutView="90" workbookViewId="0">
      <selection activeCell="P1" sqref="P1:U1048576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43" t="s">
        <v>288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548</v>
      </c>
      <c r="D3" s="6">
        <v>586</v>
      </c>
      <c r="E3" s="313">
        <v>595</v>
      </c>
      <c r="F3" s="313">
        <v>597</v>
      </c>
      <c r="G3" s="6">
        <v>573</v>
      </c>
      <c r="H3" s="313">
        <v>554</v>
      </c>
      <c r="I3" s="313">
        <v>535</v>
      </c>
      <c r="J3" s="6">
        <v>522</v>
      </c>
      <c r="K3" s="6">
        <v>525</v>
      </c>
      <c r="L3" s="6">
        <v>512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500</v>
      </c>
      <c r="D4" s="200">
        <v>538</v>
      </c>
      <c r="E4" s="314">
        <v>541</v>
      </c>
      <c r="F4" s="314">
        <v>541</v>
      </c>
      <c r="G4" s="200">
        <v>523</v>
      </c>
      <c r="H4" s="314">
        <v>506</v>
      </c>
      <c r="I4" s="314">
        <v>490</v>
      </c>
      <c r="J4" s="200">
        <v>477</v>
      </c>
      <c r="K4" s="200">
        <v>478</v>
      </c>
      <c r="L4" s="200">
        <v>461</v>
      </c>
      <c r="M4" s="314"/>
      <c r="N4" s="314"/>
      <c r="O4" s="371"/>
    </row>
    <row r="5" spans="1:15" x14ac:dyDescent="0.25">
      <c r="A5" s="12" t="s">
        <v>10</v>
      </c>
      <c r="B5" s="196" t="s">
        <v>16</v>
      </c>
      <c r="C5" s="198">
        <f>C4/C3</f>
        <v>0.91240875912408759</v>
      </c>
      <c r="D5" s="236">
        <f>D4/D3</f>
        <v>0.91808873720136519</v>
      </c>
      <c r="E5" s="425">
        <f t="shared" ref="E5:O5" si="0">E4/E3</f>
        <v>0.90924369747899159</v>
      </c>
      <c r="F5" s="425">
        <f t="shared" si="0"/>
        <v>0.9061976549413735</v>
      </c>
      <c r="G5" s="236">
        <f t="shared" si="0"/>
        <v>0.91273996509598598</v>
      </c>
      <c r="H5" s="425">
        <f t="shared" si="0"/>
        <v>0.91335740072202165</v>
      </c>
      <c r="I5" s="425">
        <f t="shared" si="0"/>
        <v>0.91588785046728971</v>
      </c>
      <c r="J5" s="236">
        <f t="shared" si="0"/>
        <v>0.91379310344827591</v>
      </c>
      <c r="K5" s="236">
        <f t="shared" si="0"/>
        <v>0.91047619047619044</v>
      </c>
      <c r="L5" s="236">
        <f t="shared" si="0"/>
        <v>0.900390625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27</v>
      </c>
      <c r="D6" s="44">
        <v>27</v>
      </c>
      <c r="E6" s="315">
        <v>27</v>
      </c>
      <c r="F6" s="315">
        <v>28</v>
      </c>
      <c r="G6" s="44">
        <v>26</v>
      </c>
      <c r="H6" s="315">
        <v>25</v>
      </c>
      <c r="I6" s="315">
        <v>22</v>
      </c>
      <c r="J6" s="44">
        <v>26</v>
      </c>
      <c r="K6" s="44">
        <v>26</v>
      </c>
      <c r="L6" s="44">
        <v>24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4.9270072992700732E-2</v>
      </c>
      <c r="D7" s="236">
        <f>D6/D3</f>
        <v>4.607508532423208E-2</v>
      </c>
      <c r="E7" s="425">
        <f t="shared" ref="E7:O7" si="1">E6/E3</f>
        <v>4.53781512605042E-2</v>
      </c>
      <c r="F7" s="425">
        <f t="shared" si="1"/>
        <v>4.690117252931323E-2</v>
      </c>
      <c r="G7" s="236">
        <f t="shared" si="1"/>
        <v>4.5375218150087257E-2</v>
      </c>
      <c r="H7" s="425">
        <f t="shared" si="1"/>
        <v>4.5126353790613721E-2</v>
      </c>
      <c r="I7" s="425">
        <f t="shared" si="1"/>
        <v>4.1121495327102804E-2</v>
      </c>
      <c r="J7" s="236">
        <f t="shared" si="1"/>
        <v>4.9808429118773943E-2</v>
      </c>
      <c r="K7" s="236">
        <f t="shared" si="1"/>
        <v>4.9523809523809526E-2</v>
      </c>
      <c r="L7" s="236">
        <f t="shared" si="1"/>
        <v>4.6875E-2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81</v>
      </c>
      <c r="D8" s="44">
        <v>109</v>
      </c>
      <c r="E8" s="315">
        <v>86</v>
      </c>
      <c r="F8" s="315">
        <v>82</v>
      </c>
      <c r="G8" s="44">
        <v>80</v>
      </c>
      <c r="H8" s="315">
        <v>66</v>
      </c>
      <c r="I8" s="315">
        <v>71</v>
      </c>
      <c r="J8" s="44">
        <v>64</v>
      </c>
      <c r="K8" s="44">
        <v>59</v>
      </c>
      <c r="L8" s="44">
        <v>51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0.1478102189781022</v>
      </c>
      <c r="D9" s="236">
        <f>D8/D3</f>
        <v>0.18600682593856654</v>
      </c>
      <c r="E9" s="425">
        <f t="shared" ref="E9:O9" si="2">E8/E3</f>
        <v>0.14453781512605043</v>
      </c>
      <c r="F9" s="425">
        <f t="shared" si="2"/>
        <v>0.13735343383584589</v>
      </c>
      <c r="G9" s="236">
        <f t="shared" si="2"/>
        <v>0.13961605584642234</v>
      </c>
      <c r="H9" s="425">
        <f t="shared" si="2"/>
        <v>0.11913357400722022</v>
      </c>
      <c r="I9" s="425">
        <f t="shared" si="2"/>
        <v>0.13271028037383178</v>
      </c>
      <c r="J9" s="236">
        <f t="shared" si="2"/>
        <v>0.12260536398467432</v>
      </c>
      <c r="K9" s="236">
        <f t="shared" si="2"/>
        <v>0.11238095238095239</v>
      </c>
      <c r="L9" s="236">
        <f t="shared" si="2"/>
        <v>9.9609375E-2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297</v>
      </c>
      <c r="D10" s="44">
        <v>313</v>
      </c>
      <c r="E10" s="315">
        <v>320</v>
      </c>
      <c r="F10" s="315">
        <v>321</v>
      </c>
      <c r="G10" s="44">
        <v>306</v>
      </c>
      <c r="H10" s="315">
        <v>292</v>
      </c>
      <c r="I10" s="315">
        <v>291</v>
      </c>
      <c r="J10" s="44">
        <v>294</v>
      </c>
      <c r="K10" s="44">
        <v>298</v>
      </c>
      <c r="L10" s="44">
        <v>289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0.54197080291970801</v>
      </c>
      <c r="D11" s="236">
        <f>D10/D3</f>
        <v>0.53412969283276446</v>
      </c>
      <c r="E11" s="425">
        <f t="shared" ref="E11:O11" si="3">E10/E3</f>
        <v>0.53781512605042014</v>
      </c>
      <c r="F11" s="425">
        <f t="shared" si="3"/>
        <v>0.53768844221105527</v>
      </c>
      <c r="G11" s="236">
        <f t="shared" si="3"/>
        <v>0.53403141361256545</v>
      </c>
      <c r="H11" s="425">
        <f t="shared" si="3"/>
        <v>0.52707581227436828</v>
      </c>
      <c r="I11" s="425">
        <f t="shared" si="3"/>
        <v>0.54392523364485978</v>
      </c>
      <c r="J11" s="236">
        <f t="shared" si="3"/>
        <v>0.56321839080459768</v>
      </c>
      <c r="K11" s="236">
        <f t="shared" si="3"/>
        <v>0.56761904761904758</v>
      </c>
      <c r="L11" s="236">
        <f t="shared" si="3"/>
        <v>0.564453125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24</v>
      </c>
      <c r="D12" s="44">
        <v>27</v>
      </c>
      <c r="E12" s="315">
        <v>27</v>
      </c>
      <c r="F12" s="315">
        <v>27</v>
      </c>
      <c r="G12" s="44">
        <v>7</v>
      </c>
      <c r="H12" s="315">
        <v>7</v>
      </c>
      <c r="I12" s="315">
        <v>6</v>
      </c>
      <c r="J12" s="44">
        <v>7</v>
      </c>
      <c r="K12" s="44">
        <v>9</v>
      </c>
      <c r="L12" s="44">
        <v>14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4.3795620437956206E-2</v>
      </c>
      <c r="D13" s="236">
        <f>D12/D3</f>
        <v>4.607508532423208E-2</v>
      </c>
      <c r="E13" s="425">
        <f t="shared" ref="E13:O13" si="4">E12/E3</f>
        <v>4.53781512605042E-2</v>
      </c>
      <c r="F13" s="425">
        <f t="shared" si="4"/>
        <v>4.5226130653266333E-2</v>
      </c>
      <c r="G13" s="236">
        <f t="shared" si="4"/>
        <v>1.2216404886561954E-2</v>
      </c>
      <c r="H13" s="425">
        <f t="shared" si="4"/>
        <v>1.263537906137184E-2</v>
      </c>
      <c r="I13" s="425">
        <f t="shared" si="4"/>
        <v>1.1214953271028037E-2</v>
      </c>
      <c r="J13" s="236">
        <f t="shared" si="4"/>
        <v>1.3409961685823755E-2</v>
      </c>
      <c r="K13" s="236">
        <f t="shared" si="4"/>
        <v>1.7142857142857144E-2</v>
      </c>
      <c r="L13" s="236">
        <f t="shared" si="4"/>
        <v>2.734375E-2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118</v>
      </c>
      <c r="D14" s="44">
        <v>130</v>
      </c>
      <c r="E14" s="315">
        <v>137</v>
      </c>
      <c r="F14" s="315">
        <v>137</v>
      </c>
      <c r="G14" s="44">
        <v>127</v>
      </c>
      <c r="H14" s="315">
        <v>122</v>
      </c>
      <c r="I14" s="315">
        <v>121</v>
      </c>
      <c r="J14" s="44">
        <v>119</v>
      </c>
      <c r="K14" s="44">
        <v>115</v>
      </c>
      <c r="L14" s="44">
        <v>114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0.21532846715328466</v>
      </c>
      <c r="D15" s="236">
        <f>D14/D3</f>
        <v>0.22184300341296928</v>
      </c>
      <c r="E15" s="425">
        <f t="shared" ref="E15:O15" si="5">E14/E3</f>
        <v>0.23025210084033612</v>
      </c>
      <c r="F15" s="425">
        <f t="shared" si="5"/>
        <v>0.22948073701842547</v>
      </c>
      <c r="G15" s="236">
        <f t="shared" si="5"/>
        <v>0.22164048865619546</v>
      </c>
      <c r="H15" s="425">
        <f t="shared" si="5"/>
        <v>0.22021660649819494</v>
      </c>
      <c r="I15" s="425">
        <f t="shared" si="5"/>
        <v>0.22616822429906541</v>
      </c>
      <c r="J15" s="236">
        <f t="shared" si="5"/>
        <v>0.22796934865900384</v>
      </c>
      <c r="K15" s="236">
        <f t="shared" si="5"/>
        <v>0.21904761904761905</v>
      </c>
      <c r="L15" s="236">
        <f t="shared" si="5"/>
        <v>0.22265625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76</v>
      </c>
      <c r="D16" s="44">
        <v>79</v>
      </c>
      <c r="E16" s="315">
        <v>86</v>
      </c>
      <c r="F16" s="315">
        <v>93</v>
      </c>
      <c r="G16" s="44">
        <v>84</v>
      </c>
      <c r="H16" s="315">
        <v>82</v>
      </c>
      <c r="I16" s="315">
        <v>79</v>
      </c>
      <c r="J16" s="44">
        <v>78</v>
      </c>
      <c r="K16" s="44">
        <v>78</v>
      </c>
      <c r="L16" s="44">
        <v>81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0.13868613138686131</v>
      </c>
      <c r="D17" s="236">
        <f>D16/D3</f>
        <v>0.1348122866894198</v>
      </c>
      <c r="E17" s="425">
        <f t="shared" ref="E17:O17" si="6">E16/E3</f>
        <v>0.14453781512605043</v>
      </c>
      <c r="F17" s="425">
        <f t="shared" si="6"/>
        <v>0.15577889447236182</v>
      </c>
      <c r="G17" s="236">
        <f t="shared" si="6"/>
        <v>0.14659685863874344</v>
      </c>
      <c r="H17" s="425">
        <f t="shared" si="6"/>
        <v>0.14801444043321299</v>
      </c>
      <c r="I17" s="425">
        <f t="shared" si="6"/>
        <v>0.14766355140186915</v>
      </c>
      <c r="J17" s="236">
        <f t="shared" si="6"/>
        <v>0.14942528735632185</v>
      </c>
      <c r="K17" s="236">
        <f t="shared" si="6"/>
        <v>0.14857142857142858</v>
      </c>
      <c r="L17" s="236">
        <f t="shared" si="6"/>
        <v>0.158203125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77</v>
      </c>
      <c r="D18" s="44">
        <v>77</v>
      </c>
      <c r="E18" s="315">
        <v>74</v>
      </c>
      <c r="F18" s="315">
        <v>75</v>
      </c>
      <c r="G18" s="44">
        <v>77</v>
      </c>
      <c r="H18" s="315">
        <v>76</v>
      </c>
      <c r="I18" s="315">
        <v>78</v>
      </c>
      <c r="J18" s="44">
        <v>78</v>
      </c>
      <c r="K18" s="44">
        <v>81</v>
      </c>
      <c r="L18" s="44">
        <v>77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0.14051094890510948</v>
      </c>
      <c r="D19" s="249">
        <f>D18/D3</f>
        <v>0.13139931740614336</v>
      </c>
      <c r="E19" s="426">
        <f t="shared" ref="E19:O19" si="7">E18/E3</f>
        <v>0.12436974789915967</v>
      </c>
      <c r="F19" s="426">
        <f t="shared" si="7"/>
        <v>0.12562814070351758</v>
      </c>
      <c r="G19" s="249">
        <f t="shared" si="7"/>
        <v>0.13438045375218149</v>
      </c>
      <c r="H19" s="426">
        <f t="shared" si="7"/>
        <v>0.13718411552346571</v>
      </c>
      <c r="I19" s="426">
        <f t="shared" si="7"/>
        <v>0.14579439252336449</v>
      </c>
      <c r="J19" s="249">
        <f t="shared" si="7"/>
        <v>0.14942528735632185</v>
      </c>
      <c r="K19" s="249">
        <f t="shared" si="7"/>
        <v>0.15428571428571428</v>
      </c>
      <c r="L19" s="249">
        <f t="shared" si="7"/>
        <v>0.150390625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290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75</v>
      </c>
      <c r="D22" s="316">
        <v>56</v>
      </c>
      <c r="E22" s="316">
        <v>65</v>
      </c>
      <c r="F22" s="8">
        <v>40</v>
      </c>
      <c r="G22" s="316">
        <v>42</v>
      </c>
      <c r="H22" s="316">
        <v>50</v>
      </c>
      <c r="I22" s="8">
        <v>49</v>
      </c>
      <c r="J22" s="8">
        <v>50</v>
      </c>
      <c r="K22" s="8">
        <v>52</v>
      </c>
      <c r="L22" s="316"/>
      <c r="M22" s="316"/>
      <c r="N22" s="316"/>
      <c r="O22" s="7">
        <f>SUM(C22:N22)</f>
        <v>479</v>
      </c>
    </row>
    <row r="23" spans="1:15" x14ac:dyDescent="0.25">
      <c r="A23" s="9" t="s">
        <v>30</v>
      </c>
      <c r="B23" s="208" t="s">
        <v>45</v>
      </c>
      <c r="C23" s="211">
        <v>16</v>
      </c>
      <c r="D23" s="314">
        <v>15</v>
      </c>
      <c r="E23" s="314">
        <v>23</v>
      </c>
      <c r="F23" s="200">
        <v>8</v>
      </c>
      <c r="G23" s="314">
        <v>11</v>
      </c>
      <c r="H23" s="314">
        <v>15</v>
      </c>
      <c r="I23" s="200">
        <v>16</v>
      </c>
      <c r="J23" s="200">
        <v>12</v>
      </c>
      <c r="K23" s="200">
        <v>23</v>
      </c>
      <c r="L23" s="314"/>
      <c r="M23" s="314"/>
      <c r="N23" s="371"/>
      <c r="O23" s="208">
        <f>SUM(C23:N23)</f>
        <v>139</v>
      </c>
    </row>
    <row r="24" spans="1:15" x14ac:dyDescent="0.25">
      <c r="A24" s="9" t="s">
        <v>31</v>
      </c>
      <c r="B24" s="178" t="s">
        <v>70</v>
      </c>
      <c r="C24" s="209">
        <f>C23/C22</f>
        <v>0.21333333333333335</v>
      </c>
      <c r="D24" s="431">
        <f>D23/D22</f>
        <v>0.26785714285714285</v>
      </c>
      <c r="E24" s="431">
        <f t="shared" ref="E24:N24" si="8">E23/E22</f>
        <v>0.35384615384615387</v>
      </c>
      <c r="F24" s="209">
        <f>F23/F22</f>
        <v>0.2</v>
      </c>
      <c r="G24" s="431">
        <f t="shared" si="8"/>
        <v>0.26190476190476192</v>
      </c>
      <c r="H24" s="431">
        <f t="shared" si="8"/>
        <v>0.3</v>
      </c>
      <c r="I24" s="209">
        <f t="shared" si="8"/>
        <v>0.32653061224489793</v>
      </c>
      <c r="J24" s="209">
        <f t="shared" si="8"/>
        <v>0.24</v>
      </c>
      <c r="K24" s="209">
        <f t="shared" si="8"/>
        <v>0.44230769230769229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0.29018789144050106</v>
      </c>
    </row>
    <row r="25" spans="1:15" x14ac:dyDescent="0.25">
      <c r="A25" s="9" t="s">
        <v>32</v>
      </c>
      <c r="B25" s="88" t="s">
        <v>343</v>
      </c>
      <c r="C25" s="80">
        <v>38</v>
      </c>
      <c r="D25" s="317">
        <v>27</v>
      </c>
      <c r="E25" s="317">
        <v>32</v>
      </c>
      <c r="F25" s="80">
        <v>21</v>
      </c>
      <c r="G25" s="317">
        <v>19</v>
      </c>
      <c r="H25" s="317">
        <v>25</v>
      </c>
      <c r="I25" s="80">
        <v>27</v>
      </c>
      <c r="J25" s="80">
        <v>29</v>
      </c>
      <c r="K25" s="80">
        <v>29</v>
      </c>
      <c r="L25" s="396"/>
      <c r="M25" s="396"/>
      <c r="N25" s="406"/>
      <c r="O25" s="88">
        <f>SUM(C25:N25)</f>
        <v>247</v>
      </c>
    </row>
    <row r="26" spans="1:15" x14ac:dyDescent="0.25">
      <c r="A26" s="9" t="s">
        <v>33</v>
      </c>
      <c r="B26" s="178" t="s">
        <v>70</v>
      </c>
      <c r="C26" s="209">
        <f>C25/C22</f>
        <v>0.50666666666666671</v>
      </c>
      <c r="D26" s="431">
        <f>D25/D22</f>
        <v>0.48214285714285715</v>
      </c>
      <c r="E26" s="431">
        <f t="shared" ref="E26:N26" si="9">E25/E22</f>
        <v>0.49230769230769234</v>
      </c>
      <c r="F26" s="209">
        <f t="shared" si="9"/>
        <v>0.52500000000000002</v>
      </c>
      <c r="G26" s="431">
        <f t="shared" si="9"/>
        <v>0.45238095238095238</v>
      </c>
      <c r="H26" s="431">
        <f t="shared" si="9"/>
        <v>0.5</v>
      </c>
      <c r="I26" s="209">
        <f t="shared" si="9"/>
        <v>0.55102040816326525</v>
      </c>
      <c r="J26" s="209">
        <f t="shared" si="9"/>
        <v>0.57999999999999996</v>
      </c>
      <c r="K26" s="209">
        <f t="shared" si="9"/>
        <v>0.55769230769230771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0.51565762004175364</v>
      </c>
    </row>
    <row r="27" spans="1:15" x14ac:dyDescent="0.25">
      <c r="A27" s="9" t="s">
        <v>34</v>
      </c>
      <c r="B27" s="88" t="s">
        <v>291</v>
      </c>
      <c r="C27" s="80">
        <v>68</v>
      </c>
      <c r="D27" s="315">
        <v>46</v>
      </c>
      <c r="E27" s="315">
        <v>56</v>
      </c>
      <c r="F27" s="44">
        <v>38</v>
      </c>
      <c r="G27" s="315">
        <v>36</v>
      </c>
      <c r="H27" s="315">
        <v>45</v>
      </c>
      <c r="I27" s="44">
        <v>43</v>
      </c>
      <c r="J27" s="44">
        <v>43</v>
      </c>
      <c r="K27" s="44">
        <v>44</v>
      </c>
      <c r="L27" s="394"/>
      <c r="M27" s="394"/>
      <c r="N27" s="395"/>
      <c r="O27" s="88">
        <f>SUM(C27:N27)</f>
        <v>419</v>
      </c>
    </row>
    <row r="28" spans="1:15" x14ac:dyDescent="0.25">
      <c r="A28" s="9" t="s">
        <v>35</v>
      </c>
      <c r="B28" s="178" t="s">
        <v>70</v>
      </c>
      <c r="C28" s="209">
        <f>C27/C22</f>
        <v>0.90666666666666662</v>
      </c>
      <c r="D28" s="431">
        <f t="shared" ref="D28:N28" si="10">D27/D22</f>
        <v>0.8214285714285714</v>
      </c>
      <c r="E28" s="431">
        <f t="shared" si="10"/>
        <v>0.86153846153846159</v>
      </c>
      <c r="F28" s="209">
        <f t="shared" si="10"/>
        <v>0.95</v>
      </c>
      <c r="G28" s="431">
        <f t="shared" si="10"/>
        <v>0.8571428571428571</v>
      </c>
      <c r="H28" s="431">
        <f t="shared" si="10"/>
        <v>0.9</v>
      </c>
      <c r="I28" s="209">
        <f t="shared" si="10"/>
        <v>0.87755102040816324</v>
      </c>
      <c r="J28" s="209">
        <f t="shared" si="10"/>
        <v>0.86</v>
      </c>
      <c r="K28" s="209">
        <f t="shared" si="10"/>
        <v>0.84615384615384615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0.87473903966597077</v>
      </c>
    </row>
    <row r="29" spans="1:15" x14ac:dyDescent="0.25">
      <c r="A29" s="9" t="s">
        <v>36</v>
      </c>
      <c r="B29" s="88" t="s">
        <v>164</v>
      </c>
      <c r="C29" s="80">
        <v>1</v>
      </c>
      <c r="D29" s="315">
        <v>4</v>
      </c>
      <c r="E29" s="315">
        <v>4</v>
      </c>
      <c r="F29" s="44">
        <v>1</v>
      </c>
      <c r="G29" s="315">
        <v>4</v>
      </c>
      <c r="H29" s="315">
        <v>1</v>
      </c>
      <c r="I29" s="44">
        <v>5</v>
      </c>
      <c r="J29" s="451">
        <v>1</v>
      </c>
      <c r="K29" s="44">
        <v>0</v>
      </c>
      <c r="L29" s="394"/>
      <c r="M29" s="394"/>
      <c r="N29" s="395"/>
      <c r="O29" s="88">
        <f>SUM(C29:N29)</f>
        <v>21</v>
      </c>
    </row>
    <row r="30" spans="1:15" x14ac:dyDescent="0.25">
      <c r="A30" s="9" t="s">
        <v>37</v>
      </c>
      <c r="B30" s="178" t="s">
        <v>70</v>
      </c>
      <c r="C30" s="209">
        <f>C29/C22</f>
        <v>1.3333333333333334E-2</v>
      </c>
      <c r="D30" s="431">
        <f t="shared" ref="D30:N30" si="11">D29/D22</f>
        <v>7.1428571428571425E-2</v>
      </c>
      <c r="E30" s="431">
        <f t="shared" si="11"/>
        <v>6.1538461538461542E-2</v>
      </c>
      <c r="F30" s="209">
        <f t="shared" si="11"/>
        <v>2.5000000000000001E-2</v>
      </c>
      <c r="G30" s="431">
        <f t="shared" si="11"/>
        <v>9.5238095238095233E-2</v>
      </c>
      <c r="H30" s="431">
        <f t="shared" si="11"/>
        <v>0.02</v>
      </c>
      <c r="I30" s="209">
        <f t="shared" si="11"/>
        <v>0.10204081632653061</v>
      </c>
      <c r="J30" s="209">
        <f t="shared" si="11"/>
        <v>0.02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4.3841336116910233E-2</v>
      </c>
    </row>
    <row r="31" spans="1:15" x14ac:dyDescent="0.25">
      <c r="A31" s="9" t="s">
        <v>38</v>
      </c>
      <c r="B31" s="88" t="s">
        <v>133</v>
      </c>
      <c r="C31" s="80">
        <v>7</v>
      </c>
      <c r="D31" s="315">
        <v>10</v>
      </c>
      <c r="E31" s="315">
        <v>9</v>
      </c>
      <c r="F31" s="44">
        <v>3</v>
      </c>
      <c r="G31" s="315">
        <v>6</v>
      </c>
      <c r="H31" s="315">
        <v>5</v>
      </c>
      <c r="I31" s="44">
        <v>6</v>
      </c>
      <c r="J31" s="44">
        <v>7</v>
      </c>
      <c r="K31" s="44">
        <v>8</v>
      </c>
      <c r="L31" s="394"/>
      <c r="M31" s="394"/>
      <c r="N31" s="395"/>
      <c r="O31" s="88">
        <f>SUM(C31:N31)</f>
        <v>61</v>
      </c>
    </row>
    <row r="32" spans="1:15" x14ac:dyDescent="0.25">
      <c r="A32" s="9" t="s">
        <v>47</v>
      </c>
      <c r="B32" s="178" t="s">
        <v>70</v>
      </c>
      <c r="C32" s="209">
        <f>C31/C22</f>
        <v>9.3333333333333338E-2</v>
      </c>
      <c r="D32" s="431">
        <f t="shared" ref="D32:N32" si="12">D31/D22</f>
        <v>0.17857142857142858</v>
      </c>
      <c r="E32" s="431">
        <f t="shared" si="12"/>
        <v>0.13846153846153847</v>
      </c>
      <c r="F32" s="209">
        <f t="shared" si="12"/>
        <v>7.4999999999999997E-2</v>
      </c>
      <c r="G32" s="431">
        <f t="shared" si="12"/>
        <v>0.14285714285714285</v>
      </c>
      <c r="H32" s="431">
        <f t="shared" si="12"/>
        <v>0.1</v>
      </c>
      <c r="I32" s="209">
        <f t="shared" si="12"/>
        <v>0.12244897959183673</v>
      </c>
      <c r="J32" s="209">
        <f t="shared" si="12"/>
        <v>0.14000000000000001</v>
      </c>
      <c r="K32" s="209">
        <f t="shared" si="12"/>
        <v>0.15384615384615385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0.12734864300626306</v>
      </c>
    </row>
    <row r="33" spans="1:15" ht="24.75" x14ac:dyDescent="0.25">
      <c r="A33" s="9" t="s">
        <v>48</v>
      </c>
      <c r="B33" s="212" t="s">
        <v>68</v>
      </c>
      <c r="C33" s="80">
        <v>6</v>
      </c>
      <c r="D33" s="315">
        <v>8</v>
      </c>
      <c r="E33" s="315">
        <v>7</v>
      </c>
      <c r="F33" s="44">
        <v>2</v>
      </c>
      <c r="G33" s="315">
        <v>1</v>
      </c>
      <c r="H33" s="315">
        <v>5</v>
      </c>
      <c r="I33" s="44">
        <v>4</v>
      </c>
      <c r="J33" s="44">
        <v>7</v>
      </c>
      <c r="K33" s="44">
        <v>10</v>
      </c>
      <c r="L33" s="394"/>
      <c r="M33" s="394"/>
      <c r="N33" s="395"/>
      <c r="O33" s="88">
        <f>SUM(C33:N33)</f>
        <v>50</v>
      </c>
    </row>
    <row r="34" spans="1:15" x14ac:dyDescent="0.25">
      <c r="A34" s="9" t="s">
        <v>49</v>
      </c>
      <c r="B34" s="178" t="s">
        <v>70</v>
      </c>
      <c r="C34" s="209">
        <f>C33/C22</f>
        <v>0.08</v>
      </c>
      <c r="D34" s="431">
        <f t="shared" ref="D34:N34" si="13">D33/D22</f>
        <v>0.14285714285714285</v>
      </c>
      <c r="E34" s="431">
        <f t="shared" si="13"/>
        <v>0.1076923076923077</v>
      </c>
      <c r="F34" s="209">
        <f t="shared" si="13"/>
        <v>0.05</v>
      </c>
      <c r="G34" s="431">
        <f t="shared" si="13"/>
        <v>2.3809523809523808E-2</v>
      </c>
      <c r="H34" s="431">
        <f t="shared" si="13"/>
        <v>0.1</v>
      </c>
      <c r="I34" s="209">
        <f t="shared" si="13"/>
        <v>8.1632653061224483E-2</v>
      </c>
      <c r="J34" s="209">
        <f t="shared" si="13"/>
        <v>0.14000000000000001</v>
      </c>
      <c r="K34" s="209">
        <f t="shared" si="13"/>
        <v>0.19230769230769232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0.10438413361169102</v>
      </c>
    </row>
    <row r="35" spans="1:15" x14ac:dyDescent="0.25">
      <c r="A35" s="9" t="s">
        <v>50</v>
      </c>
      <c r="B35" s="88" t="s">
        <v>292</v>
      </c>
      <c r="C35" s="80">
        <v>18</v>
      </c>
      <c r="D35" s="315">
        <v>16</v>
      </c>
      <c r="E35" s="315">
        <v>11</v>
      </c>
      <c r="F35" s="44">
        <v>5</v>
      </c>
      <c r="G35" s="315">
        <v>8</v>
      </c>
      <c r="H35" s="315">
        <v>11</v>
      </c>
      <c r="I35" s="44">
        <v>8</v>
      </c>
      <c r="J35" s="44">
        <v>8</v>
      </c>
      <c r="K35" s="44">
        <v>10</v>
      </c>
      <c r="L35" s="394"/>
      <c r="M35" s="394"/>
      <c r="N35" s="395"/>
      <c r="O35" s="88">
        <f>SUM(C35:N35)</f>
        <v>95</v>
      </c>
    </row>
    <row r="36" spans="1:15" x14ac:dyDescent="0.25">
      <c r="A36" s="9" t="s">
        <v>51</v>
      </c>
      <c r="B36" s="213" t="s">
        <v>70</v>
      </c>
      <c r="C36" s="209">
        <f>C35/C22</f>
        <v>0.24</v>
      </c>
      <c r="D36" s="431">
        <f t="shared" ref="D36:N36" si="14">D35/D22</f>
        <v>0.2857142857142857</v>
      </c>
      <c r="E36" s="431">
        <f t="shared" si="14"/>
        <v>0.16923076923076924</v>
      </c>
      <c r="F36" s="209">
        <f t="shared" si="14"/>
        <v>0.125</v>
      </c>
      <c r="G36" s="431">
        <f t="shared" si="14"/>
        <v>0.19047619047619047</v>
      </c>
      <c r="H36" s="431">
        <f t="shared" si="14"/>
        <v>0.22</v>
      </c>
      <c r="I36" s="209">
        <f t="shared" si="14"/>
        <v>0.16326530612244897</v>
      </c>
      <c r="J36" s="209">
        <f t="shared" si="14"/>
        <v>0.16</v>
      </c>
      <c r="K36" s="209">
        <f t="shared" si="14"/>
        <v>0.19230769230769232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0.19832985386221294</v>
      </c>
    </row>
    <row r="37" spans="1:15" x14ac:dyDescent="0.25">
      <c r="A37" s="9" t="s">
        <v>52</v>
      </c>
      <c r="B37" s="88" t="s">
        <v>293</v>
      </c>
      <c r="C37" s="43">
        <v>11</v>
      </c>
      <c r="D37" s="315">
        <v>16</v>
      </c>
      <c r="E37" s="315">
        <v>16</v>
      </c>
      <c r="F37" s="44">
        <v>6</v>
      </c>
      <c r="G37" s="315">
        <v>11</v>
      </c>
      <c r="H37" s="315">
        <v>14</v>
      </c>
      <c r="I37" s="44">
        <v>12</v>
      </c>
      <c r="J37" s="44">
        <v>10</v>
      </c>
      <c r="K37" s="44">
        <v>12</v>
      </c>
      <c r="L37" s="394"/>
      <c r="M37" s="394"/>
      <c r="N37" s="395"/>
      <c r="O37" s="88">
        <f>SUM(C37:N37)</f>
        <v>108</v>
      </c>
    </row>
    <row r="38" spans="1:15" x14ac:dyDescent="0.25">
      <c r="A38" s="9" t="s">
        <v>53</v>
      </c>
      <c r="B38" s="213" t="s">
        <v>70</v>
      </c>
      <c r="C38" s="235">
        <f>C37/C22</f>
        <v>0.14666666666666667</v>
      </c>
      <c r="D38" s="425">
        <f t="shared" ref="D38:N38" si="15">D37/D22</f>
        <v>0.2857142857142857</v>
      </c>
      <c r="E38" s="431">
        <f t="shared" si="15"/>
        <v>0.24615384615384617</v>
      </c>
      <c r="F38" s="209">
        <f t="shared" si="15"/>
        <v>0.15</v>
      </c>
      <c r="G38" s="431">
        <f t="shared" si="15"/>
        <v>0.26190476190476192</v>
      </c>
      <c r="H38" s="431">
        <f t="shared" si="15"/>
        <v>0.28000000000000003</v>
      </c>
      <c r="I38" s="209">
        <f t="shared" si="15"/>
        <v>0.24489795918367346</v>
      </c>
      <c r="J38" s="209">
        <f t="shared" si="15"/>
        <v>0.2</v>
      </c>
      <c r="K38" s="209">
        <f t="shared" si="15"/>
        <v>0.23076923076923078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0.22546972860125261</v>
      </c>
    </row>
    <row r="39" spans="1:15" x14ac:dyDescent="0.25">
      <c r="A39" s="9" t="s">
        <v>54</v>
      </c>
      <c r="B39" s="88" t="s">
        <v>117</v>
      </c>
      <c r="C39" s="43">
        <v>3</v>
      </c>
      <c r="D39" s="315">
        <v>2</v>
      </c>
      <c r="E39" s="315">
        <v>3</v>
      </c>
      <c r="F39" s="44">
        <v>3</v>
      </c>
      <c r="G39" s="315">
        <v>2</v>
      </c>
      <c r="H39" s="315">
        <v>2</v>
      </c>
      <c r="I39" s="44">
        <v>3</v>
      </c>
      <c r="J39" s="44">
        <v>5</v>
      </c>
      <c r="K39" s="44">
        <v>1</v>
      </c>
      <c r="L39" s="394"/>
      <c r="M39" s="394"/>
      <c r="N39" s="395"/>
      <c r="O39" s="88">
        <f>SUM(C39:N39)</f>
        <v>24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0.04</v>
      </c>
      <c r="D40" s="431">
        <f t="shared" ref="D40:N40" si="16">D39/D22</f>
        <v>3.5714285714285712E-2</v>
      </c>
      <c r="E40" s="431">
        <f t="shared" si="16"/>
        <v>4.6153846153846156E-2</v>
      </c>
      <c r="F40" s="209">
        <f t="shared" si="16"/>
        <v>7.4999999999999997E-2</v>
      </c>
      <c r="G40" s="431">
        <f t="shared" si="16"/>
        <v>4.7619047619047616E-2</v>
      </c>
      <c r="H40" s="431">
        <f t="shared" si="16"/>
        <v>0.04</v>
      </c>
      <c r="I40" s="209">
        <f t="shared" si="16"/>
        <v>6.1224489795918366E-2</v>
      </c>
      <c r="J40" s="209">
        <f t="shared" si="16"/>
        <v>0.1</v>
      </c>
      <c r="K40" s="209">
        <f t="shared" si="16"/>
        <v>1.9230769230769232E-2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5.0104384133611693E-2</v>
      </c>
    </row>
    <row r="41" spans="1:15" ht="26.25" thickTop="1" thickBot="1" x14ac:dyDescent="0.3">
      <c r="A41" s="9" t="s">
        <v>56</v>
      </c>
      <c r="B41" s="31" t="s">
        <v>72</v>
      </c>
      <c r="C41" s="15">
        <v>61</v>
      </c>
      <c r="D41" s="428">
        <v>52</v>
      </c>
      <c r="E41" s="428">
        <v>61</v>
      </c>
      <c r="F41" s="15">
        <v>40</v>
      </c>
      <c r="G41" s="428">
        <v>47</v>
      </c>
      <c r="H41" s="428">
        <v>58</v>
      </c>
      <c r="I41" s="15">
        <v>50</v>
      </c>
      <c r="J41" s="15">
        <v>46</v>
      </c>
      <c r="K41" s="15">
        <v>57</v>
      </c>
      <c r="L41" s="399"/>
      <c r="M41" s="399"/>
      <c r="N41" s="400"/>
      <c r="O41" s="273">
        <f>SUM(C41:N41)</f>
        <v>472</v>
      </c>
    </row>
    <row r="42" spans="1:15" ht="15.75" thickTop="1" x14ac:dyDescent="0.25">
      <c r="A42" s="9" t="s">
        <v>57</v>
      </c>
      <c r="B42" s="215" t="s">
        <v>165</v>
      </c>
      <c r="C42" s="216">
        <v>24</v>
      </c>
      <c r="D42" s="429">
        <v>26</v>
      </c>
      <c r="E42" s="429">
        <v>36</v>
      </c>
      <c r="F42" s="217">
        <v>14</v>
      </c>
      <c r="G42" s="429">
        <v>18</v>
      </c>
      <c r="H42" s="429">
        <v>27</v>
      </c>
      <c r="I42" s="217">
        <v>21</v>
      </c>
      <c r="J42" s="217">
        <v>18</v>
      </c>
      <c r="K42" s="217">
        <v>25</v>
      </c>
      <c r="L42" s="402"/>
      <c r="M42" s="401"/>
      <c r="N42" s="403"/>
      <c r="O42" s="215">
        <f>SUM(C42:N42)</f>
        <v>209</v>
      </c>
    </row>
    <row r="43" spans="1:15" x14ac:dyDescent="0.25">
      <c r="A43" s="9" t="s">
        <v>58</v>
      </c>
      <c r="B43" s="178" t="s">
        <v>70</v>
      </c>
      <c r="C43" s="209">
        <f>C42/C22</f>
        <v>0.32</v>
      </c>
      <c r="D43" s="431">
        <f t="shared" ref="D43:N43" si="17">D42/D22</f>
        <v>0.4642857142857143</v>
      </c>
      <c r="E43" s="431">
        <f t="shared" si="17"/>
        <v>0.55384615384615388</v>
      </c>
      <c r="F43" s="209">
        <f t="shared" si="17"/>
        <v>0.35</v>
      </c>
      <c r="G43" s="431">
        <f t="shared" si="17"/>
        <v>0.42857142857142855</v>
      </c>
      <c r="H43" s="431">
        <f t="shared" si="17"/>
        <v>0.54</v>
      </c>
      <c r="I43" s="209">
        <f t="shared" si="17"/>
        <v>0.42857142857142855</v>
      </c>
      <c r="J43" s="209">
        <f t="shared" si="17"/>
        <v>0.36</v>
      </c>
      <c r="K43" s="209">
        <f t="shared" si="17"/>
        <v>0.48076923076923078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0.43632567849686849</v>
      </c>
    </row>
    <row r="44" spans="1:15" x14ac:dyDescent="0.25">
      <c r="A44" s="9" t="s">
        <v>59</v>
      </c>
      <c r="B44" s="88" t="s">
        <v>166</v>
      </c>
      <c r="C44" s="80">
        <v>14</v>
      </c>
      <c r="D44" s="315">
        <v>15</v>
      </c>
      <c r="E44" s="315">
        <v>15</v>
      </c>
      <c r="F44" s="44">
        <v>14</v>
      </c>
      <c r="G44" s="315">
        <v>18</v>
      </c>
      <c r="H44" s="315">
        <v>22</v>
      </c>
      <c r="I44" s="44">
        <v>19</v>
      </c>
      <c r="J44" s="44">
        <v>14</v>
      </c>
      <c r="K44" s="44">
        <v>27</v>
      </c>
      <c r="L44" s="394"/>
      <c r="M44" s="394"/>
      <c r="N44" s="395"/>
      <c r="O44" s="88">
        <f>SUM(C44:N44)</f>
        <v>158</v>
      </c>
    </row>
    <row r="45" spans="1:15" x14ac:dyDescent="0.25">
      <c r="A45" s="9" t="s">
        <v>60</v>
      </c>
      <c r="B45" s="178" t="s">
        <v>70</v>
      </c>
      <c r="C45" s="209">
        <f>C44/C22</f>
        <v>0.18666666666666668</v>
      </c>
      <c r="D45" s="431">
        <f t="shared" ref="D45:N45" si="18">D44/D22</f>
        <v>0.26785714285714285</v>
      </c>
      <c r="E45" s="431">
        <f t="shared" si="18"/>
        <v>0.23076923076923078</v>
      </c>
      <c r="F45" s="209">
        <f t="shared" si="18"/>
        <v>0.35</v>
      </c>
      <c r="G45" s="431">
        <f t="shared" si="18"/>
        <v>0.42857142857142855</v>
      </c>
      <c r="H45" s="431">
        <f t="shared" si="18"/>
        <v>0.44</v>
      </c>
      <c r="I45" s="209">
        <f t="shared" si="18"/>
        <v>0.38775510204081631</v>
      </c>
      <c r="J45" s="209">
        <f t="shared" si="18"/>
        <v>0.28000000000000003</v>
      </c>
      <c r="K45" s="209">
        <f t="shared" si="18"/>
        <v>0.51923076923076927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0.3298538622129436</v>
      </c>
    </row>
    <row r="46" spans="1:15" x14ac:dyDescent="0.25">
      <c r="A46" s="9" t="s">
        <v>61</v>
      </c>
      <c r="B46" s="88" t="s">
        <v>167</v>
      </c>
      <c r="C46" s="80">
        <v>16</v>
      </c>
      <c r="D46" s="315">
        <v>11</v>
      </c>
      <c r="E46" s="315">
        <v>8</v>
      </c>
      <c r="F46" s="44">
        <v>6</v>
      </c>
      <c r="G46" s="315">
        <v>8</v>
      </c>
      <c r="H46" s="315">
        <v>9</v>
      </c>
      <c r="I46" s="44">
        <v>8</v>
      </c>
      <c r="J46" s="44">
        <v>8</v>
      </c>
      <c r="K46" s="44">
        <v>3</v>
      </c>
      <c r="L46" s="394"/>
      <c r="M46" s="394"/>
      <c r="N46" s="395"/>
      <c r="O46" s="88">
        <f>SUM(C46:N46)</f>
        <v>77</v>
      </c>
    </row>
    <row r="47" spans="1:15" x14ac:dyDescent="0.25">
      <c r="A47" s="9" t="s">
        <v>62</v>
      </c>
      <c r="B47" s="178" t="s">
        <v>70</v>
      </c>
      <c r="C47" s="209">
        <f>C46/C22</f>
        <v>0.21333333333333335</v>
      </c>
      <c r="D47" s="431">
        <f t="shared" ref="D47:N47" si="19">D46/D22</f>
        <v>0.19642857142857142</v>
      </c>
      <c r="E47" s="431">
        <f>E46/E22</f>
        <v>0.12307692307692308</v>
      </c>
      <c r="F47" s="209">
        <f t="shared" si="19"/>
        <v>0.15</v>
      </c>
      <c r="G47" s="431">
        <f t="shared" si="19"/>
        <v>0.19047619047619047</v>
      </c>
      <c r="H47" s="431">
        <f t="shared" si="19"/>
        <v>0.18</v>
      </c>
      <c r="I47" s="209">
        <f t="shared" si="19"/>
        <v>0.16326530612244897</v>
      </c>
      <c r="J47" s="209">
        <f t="shared" si="19"/>
        <v>0.16</v>
      </c>
      <c r="K47" s="209">
        <f t="shared" si="19"/>
        <v>5.7692307692307696E-2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0.16075156576200417</v>
      </c>
    </row>
    <row r="48" spans="1:15" x14ac:dyDescent="0.25">
      <c r="A48" s="9" t="s">
        <v>63</v>
      </c>
      <c r="B48" s="88" t="s">
        <v>310</v>
      </c>
      <c r="C48" s="80">
        <v>1</v>
      </c>
      <c r="D48" s="315">
        <v>1</v>
      </c>
      <c r="E48" s="315">
        <v>2</v>
      </c>
      <c r="F48" s="44">
        <v>3</v>
      </c>
      <c r="G48" s="315">
        <v>1</v>
      </c>
      <c r="H48" s="315">
        <v>2</v>
      </c>
      <c r="I48" s="44">
        <v>0</v>
      </c>
      <c r="J48" s="44">
        <v>2</v>
      </c>
      <c r="K48" s="44">
        <v>0</v>
      </c>
      <c r="L48" s="394"/>
      <c r="M48" s="394"/>
      <c r="N48" s="395"/>
      <c r="O48" s="88">
        <f>SUM(C48:N48)</f>
        <v>12</v>
      </c>
    </row>
    <row r="49" spans="1:15" x14ac:dyDescent="0.25">
      <c r="A49" s="9" t="s">
        <v>64</v>
      </c>
      <c r="B49" s="178" t="s">
        <v>70</v>
      </c>
      <c r="C49" s="209">
        <f>C48/C22</f>
        <v>1.3333333333333334E-2</v>
      </c>
      <c r="D49" s="431">
        <f t="shared" ref="D49:N49" si="20">D48/D22</f>
        <v>1.7857142857142856E-2</v>
      </c>
      <c r="E49" s="431">
        <f t="shared" si="20"/>
        <v>3.0769230769230771E-2</v>
      </c>
      <c r="F49" s="209">
        <f t="shared" si="20"/>
        <v>7.4999999999999997E-2</v>
      </c>
      <c r="G49" s="431">
        <f t="shared" si="20"/>
        <v>2.3809523809523808E-2</v>
      </c>
      <c r="H49" s="431">
        <f t="shared" si="20"/>
        <v>0.04</v>
      </c>
      <c r="I49" s="209">
        <f t="shared" si="20"/>
        <v>0</v>
      </c>
      <c r="J49" s="209">
        <f t="shared" si="20"/>
        <v>0.04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2.5052192066805846E-2</v>
      </c>
    </row>
    <row r="50" spans="1:15" x14ac:dyDescent="0.25">
      <c r="A50" s="9" t="s">
        <v>65</v>
      </c>
      <c r="B50" s="212" t="s">
        <v>169</v>
      </c>
      <c r="C50" s="43">
        <v>9</v>
      </c>
      <c r="D50" s="315">
        <v>1</v>
      </c>
      <c r="E50" s="315">
        <v>9</v>
      </c>
      <c r="F50" s="44">
        <v>5</v>
      </c>
      <c r="G50" s="315">
        <v>4</v>
      </c>
      <c r="H50" s="315">
        <v>4</v>
      </c>
      <c r="I50" s="44">
        <v>1</v>
      </c>
      <c r="J50" s="44">
        <v>7</v>
      </c>
      <c r="K50" s="44">
        <v>4</v>
      </c>
      <c r="L50" s="394"/>
      <c r="M50" s="394"/>
      <c r="N50" s="395"/>
      <c r="O50" s="88">
        <f>SUM(C50:N50)</f>
        <v>44</v>
      </c>
    </row>
    <row r="51" spans="1:15" x14ac:dyDescent="0.25">
      <c r="A51" s="9" t="s">
        <v>66</v>
      </c>
      <c r="B51" s="178" t="s">
        <v>70</v>
      </c>
      <c r="C51" s="209">
        <f>C50/C22</f>
        <v>0.12</v>
      </c>
      <c r="D51" s="431">
        <f t="shared" ref="D51:N51" si="21">D50/D22</f>
        <v>1.7857142857142856E-2</v>
      </c>
      <c r="E51" s="431">
        <f t="shared" si="21"/>
        <v>0.13846153846153847</v>
      </c>
      <c r="F51" s="209">
        <f t="shared" si="21"/>
        <v>0.125</v>
      </c>
      <c r="G51" s="431">
        <f t="shared" si="21"/>
        <v>9.5238095238095233E-2</v>
      </c>
      <c r="H51" s="431">
        <f t="shared" si="21"/>
        <v>0.08</v>
      </c>
      <c r="I51" s="209">
        <f t="shared" si="21"/>
        <v>2.0408163265306121E-2</v>
      </c>
      <c r="J51" s="209">
        <f t="shared" si="21"/>
        <v>0.14000000000000001</v>
      </c>
      <c r="K51" s="209">
        <f t="shared" si="21"/>
        <v>7.6923076923076927E-2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9.1858037578288101E-2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1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1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2.3809523809523808E-2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2.0876826722338203E-3</v>
      </c>
    </row>
    <row r="54" spans="1:15" x14ac:dyDescent="0.25">
      <c r="A54" s="9" t="s">
        <v>73</v>
      </c>
      <c r="B54" s="88" t="s">
        <v>294</v>
      </c>
      <c r="C54" s="43">
        <v>5</v>
      </c>
      <c r="D54" s="315">
        <v>3</v>
      </c>
      <c r="E54" s="315">
        <v>1</v>
      </c>
      <c r="F54" s="44">
        <v>3</v>
      </c>
      <c r="G54" s="315">
        <v>3</v>
      </c>
      <c r="H54" s="315">
        <v>0</v>
      </c>
      <c r="I54" s="44">
        <v>3</v>
      </c>
      <c r="J54" s="44">
        <v>3</v>
      </c>
      <c r="K54" s="44">
        <v>6</v>
      </c>
      <c r="L54" s="394"/>
      <c r="M54" s="394"/>
      <c r="N54" s="395"/>
      <c r="O54" s="88">
        <f>SUM(C54:N54)</f>
        <v>27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6.6666666666666666E-2</v>
      </c>
      <c r="D55" s="432">
        <f t="shared" ref="D55:N55" si="23">D54/D22</f>
        <v>5.3571428571428568E-2</v>
      </c>
      <c r="E55" s="432">
        <f t="shared" si="23"/>
        <v>1.5384615384615385E-2</v>
      </c>
      <c r="F55" s="219">
        <f t="shared" si="23"/>
        <v>7.4999999999999997E-2</v>
      </c>
      <c r="G55" s="432">
        <f t="shared" si="23"/>
        <v>7.1428571428571425E-2</v>
      </c>
      <c r="H55" s="432">
        <f t="shared" si="23"/>
        <v>0</v>
      </c>
      <c r="I55" s="219">
        <f t="shared" si="23"/>
        <v>6.1224489795918366E-2</v>
      </c>
      <c r="J55" s="219">
        <f t="shared" si="23"/>
        <v>0.06</v>
      </c>
      <c r="K55" s="219">
        <f t="shared" si="23"/>
        <v>0.11538461538461539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5.6367432150313153E-2</v>
      </c>
    </row>
    <row r="56" spans="1:15" ht="20.100000000000001" customHeight="1" thickBot="1" x14ac:dyDescent="0.3">
      <c r="A56" s="21" t="s">
        <v>333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37</v>
      </c>
      <c r="D58" s="318">
        <v>47</v>
      </c>
      <c r="E58" s="318">
        <v>63</v>
      </c>
      <c r="F58" s="16">
        <v>64</v>
      </c>
      <c r="G58" s="318">
        <v>61</v>
      </c>
      <c r="H58" s="318">
        <v>69</v>
      </c>
      <c r="I58" s="16">
        <v>62</v>
      </c>
      <c r="J58" s="16">
        <v>47</v>
      </c>
      <c r="K58" s="16">
        <v>65</v>
      </c>
      <c r="L58" s="318"/>
      <c r="M58" s="318"/>
      <c r="N58" s="318"/>
      <c r="O58" s="26">
        <f>SUM(C58:N58)</f>
        <v>515</v>
      </c>
    </row>
    <row r="59" spans="1:15" x14ac:dyDescent="0.25">
      <c r="A59" s="29" t="s">
        <v>76</v>
      </c>
      <c r="B59" s="222" t="s">
        <v>301</v>
      </c>
      <c r="C59" s="211">
        <v>22</v>
      </c>
      <c r="D59" s="314">
        <v>20</v>
      </c>
      <c r="E59" s="314">
        <v>31</v>
      </c>
      <c r="F59" s="200">
        <v>36</v>
      </c>
      <c r="G59" s="314">
        <v>33</v>
      </c>
      <c r="H59" s="314">
        <v>26</v>
      </c>
      <c r="I59" s="200">
        <v>24</v>
      </c>
      <c r="J59" s="200">
        <v>25</v>
      </c>
      <c r="K59" s="200">
        <v>38</v>
      </c>
      <c r="L59" s="314"/>
      <c r="M59" s="314"/>
      <c r="N59" s="371"/>
      <c r="O59" s="27">
        <f>SUM(C59:N59)</f>
        <v>255</v>
      </c>
    </row>
    <row r="60" spans="1:15" x14ac:dyDescent="0.25">
      <c r="A60" s="29" t="s">
        <v>77</v>
      </c>
      <c r="B60" s="221" t="s">
        <v>81</v>
      </c>
      <c r="C60" s="209">
        <f>C59/C58</f>
        <v>0.59459459459459463</v>
      </c>
      <c r="D60" s="431">
        <f t="shared" ref="D60:N60" si="24">D59/D58</f>
        <v>0.42553191489361702</v>
      </c>
      <c r="E60" s="431">
        <f t="shared" si="24"/>
        <v>0.49206349206349204</v>
      </c>
      <c r="F60" s="209">
        <f t="shared" si="24"/>
        <v>0.5625</v>
      </c>
      <c r="G60" s="431">
        <f t="shared" si="24"/>
        <v>0.54098360655737709</v>
      </c>
      <c r="H60" s="431">
        <f t="shared" si="24"/>
        <v>0.37681159420289856</v>
      </c>
      <c r="I60" s="209">
        <f t="shared" si="24"/>
        <v>0.38709677419354838</v>
      </c>
      <c r="J60" s="209">
        <f t="shared" si="24"/>
        <v>0.53191489361702127</v>
      </c>
      <c r="K60" s="209">
        <f t="shared" si="24"/>
        <v>0.58461538461538465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0.49514563106796117</v>
      </c>
    </row>
    <row r="61" spans="1:15" x14ac:dyDescent="0.25">
      <c r="A61" s="29" t="s">
        <v>88</v>
      </c>
      <c r="B61" s="223" t="s">
        <v>79</v>
      </c>
      <c r="C61" s="43">
        <v>19</v>
      </c>
      <c r="D61" s="315">
        <v>35</v>
      </c>
      <c r="E61" s="315">
        <v>38</v>
      </c>
      <c r="F61" s="44">
        <v>41</v>
      </c>
      <c r="G61" s="315">
        <v>38</v>
      </c>
      <c r="H61" s="315">
        <v>42</v>
      </c>
      <c r="I61" s="44">
        <v>36</v>
      </c>
      <c r="J61" s="44">
        <v>25</v>
      </c>
      <c r="K61" s="44">
        <v>38</v>
      </c>
      <c r="L61" s="394"/>
      <c r="M61" s="394"/>
      <c r="N61" s="395"/>
      <c r="O61" s="224">
        <f>SUM(C61:N61)</f>
        <v>312</v>
      </c>
    </row>
    <row r="62" spans="1:15" x14ac:dyDescent="0.25">
      <c r="A62" s="29" t="s">
        <v>89</v>
      </c>
      <c r="B62" s="221" t="s">
        <v>81</v>
      </c>
      <c r="C62" s="209">
        <f>C61/C58</f>
        <v>0.51351351351351349</v>
      </c>
      <c r="D62" s="431">
        <f t="shared" ref="D62:N62" si="25">D61/D58</f>
        <v>0.74468085106382975</v>
      </c>
      <c r="E62" s="431">
        <f t="shared" si="25"/>
        <v>0.60317460317460314</v>
      </c>
      <c r="F62" s="209">
        <f t="shared" si="25"/>
        <v>0.640625</v>
      </c>
      <c r="G62" s="431">
        <f t="shared" si="25"/>
        <v>0.62295081967213117</v>
      </c>
      <c r="H62" s="431">
        <f t="shared" si="25"/>
        <v>0.60869565217391308</v>
      </c>
      <c r="I62" s="209">
        <f t="shared" si="25"/>
        <v>0.58064516129032262</v>
      </c>
      <c r="J62" s="209">
        <f t="shared" si="25"/>
        <v>0.53191489361702127</v>
      </c>
      <c r="K62" s="209">
        <f t="shared" si="25"/>
        <v>0.58461538461538465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0.60582524271844662</v>
      </c>
    </row>
    <row r="63" spans="1:15" x14ac:dyDescent="0.25">
      <c r="A63" s="29" t="s">
        <v>90</v>
      </c>
      <c r="B63" s="223" t="s">
        <v>304</v>
      </c>
      <c r="C63" s="43">
        <v>11</v>
      </c>
      <c r="D63" s="315">
        <v>15</v>
      </c>
      <c r="E63" s="315">
        <v>17</v>
      </c>
      <c r="F63" s="44">
        <v>24</v>
      </c>
      <c r="G63" s="315">
        <v>25</v>
      </c>
      <c r="H63" s="315">
        <v>16</v>
      </c>
      <c r="I63" s="44">
        <v>11</v>
      </c>
      <c r="J63" s="44">
        <v>11</v>
      </c>
      <c r="K63" s="44">
        <v>24</v>
      </c>
      <c r="L63" s="394"/>
      <c r="M63" s="394"/>
      <c r="N63" s="395"/>
      <c r="O63" s="224">
        <f>SUM(C63:N63)</f>
        <v>154</v>
      </c>
    </row>
    <row r="64" spans="1:15" x14ac:dyDescent="0.25">
      <c r="A64" s="29" t="s">
        <v>91</v>
      </c>
      <c r="B64" s="207" t="s">
        <v>81</v>
      </c>
      <c r="C64" s="209">
        <f>C63/C58</f>
        <v>0.29729729729729731</v>
      </c>
      <c r="D64" s="431">
        <f t="shared" ref="D64:N64" si="26">D63/D58</f>
        <v>0.31914893617021278</v>
      </c>
      <c r="E64" s="431">
        <f t="shared" si="26"/>
        <v>0.26984126984126983</v>
      </c>
      <c r="F64" s="209">
        <f t="shared" si="26"/>
        <v>0.375</v>
      </c>
      <c r="G64" s="431">
        <f t="shared" si="26"/>
        <v>0.4098360655737705</v>
      </c>
      <c r="H64" s="431">
        <f t="shared" si="26"/>
        <v>0.2318840579710145</v>
      </c>
      <c r="I64" s="209">
        <f t="shared" si="26"/>
        <v>0.17741935483870969</v>
      </c>
      <c r="J64" s="209">
        <f t="shared" si="26"/>
        <v>0.23404255319148937</v>
      </c>
      <c r="K64" s="209">
        <f t="shared" si="26"/>
        <v>0.36923076923076925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0.29902912621359223</v>
      </c>
    </row>
    <row r="65" spans="1:15" x14ac:dyDescent="0.25">
      <c r="A65" s="29" t="s">
        <v>92</v>
      </c>
      <c r="B65" s="223" t="s">
        <v>305</v>
      </c>
      <c r="C65" s="43">
        <v>19</v>
      </c>
      <c r="D65" s="315">
        <v>30</v>
      </c>
      <c r="E65" s="315">
        <v>35</v>
      </c>
      <c r="F65" s="44">
        <v>27</v>
      </c>
      <c r="G65" s="315">
        <v>31</v>
      </c>
      <c r="H65" s="315">
        <v>33</v>
      </c>
      <c r="I65" s="44">
        <v>25</v>
      </c>
      <c r="J65" s="44">
        <v>21</v>
      </c>
      <c r="K65" s="44">
        <v>32</v>
      </c>
      <c r="L65" s="394"/>
      <c r="M65" s="394"/>
      <c r="N65" s="395"/>
      <c r="O65" s="224">
        <f>SUM(C65:N65)</f>
        <v>253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0.51351351351351349</v>
      </c>
      <c r="D66" s="442">
        <f>D65/D58</f>
        <v>0.63829787234042556</v>
      </c>
      <c r="E66" s="442">
        <f t="shared" ref="E66:N66" si="27">E65/E58</f>
        <v>0.55555555555555558</v>
      </c>
      <c r="F66" s="214">
        <f t="shared" si="27"/>
        <v>0.421875</v>
      </c>
      <c r="G66" s="442">
        <f t="shared" si="27"/>
        <v>0.50819672131147542</v>
      </c>
      <c r="H66" s="442">
        <f t="shared" si="27"/>
        <v>0.47826086956521741</v>
      </c>
      <c r="I66" s="214">
        <f t="shared" si="27"/>
        <v>0.40322580645161288</v>
      </c>
      <c r="J66" s="214">
        <f t="shared" si="27"/>
        <v>0.44680851063829785</v>
      </c>
      <c r="K66" s="214">
        <f t="shared" si="27"/>
        <v>0.49230769230769234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0.49126213592233009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5</v>
      </c>
      <c r="E67" s="429">
        <f t="shared" si="28"/>
        <v>3</v>
      </c>
      <c r="F67" s="217">
        <f t="shared" si="28"/>
        <v>14</v>
      </c>
      <c r="G67" s="429">
        <f t="shared" si="28"/>
        <v>7</v>
      </c>
      <c r="H67" s="429">
        <f t="shared" si="28"/>
        <v>9</v>
      </c>
      <c r="I67" s="429">
        <f t="shared" si="28"/>
        <v>10</v>
      </c>
      <c r="J67" s="217">
        <v>4</v>
      </c>
      <c r="K67" s="217">
        <v>6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58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0.10638297872340426</v>
      </c>
      <c r="E68" s="443">
        <f t="shared" si="29"/>
        <v>4.7619047619047616E-2</v>
      </c>
      <c r="F68" s="269">
        <f t="shared" si="29"/>
        <v>0.21875</v>
      </c>
      <c r="G68" s="443">
        <f t="shared" si="29"/>
        <v>0.11475409836065574</v>
      </c>
      <c r="H68" s="443">
        <f t="shared" si="29"/>
        <v>0.13043478260869565</v>
      </c>
      <c r="I68" s="269">
        <f t="shared" si="29"/>
        <v>0.16129032258064516</v>
      </c>
      <c r="J68" s="269">
        <f t="shared" si="29"/>
        <v>8.5106382978723402E-2</v>
      </c>
      <c r="K68" s="269">
        <f t="shared" si="29"/>
        <v>9.2307692307692313E-2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0.11262135922330097</v>
      </c>
    </row>
    <row r="69" spans="1:15" ht="15.75" thickTop="1" x14ac:dyDescent="0.25">
      <c r="A69" s="29" t="s">
        <v>96</v>
      </c>
      <c r="B69" s="241" t="s">
        <v>311</v>
      </c>
      <c r="C69" s="227">
        <v>0</v>
      </c>
      <c r="D69" s="444">
        <v>0</v>
      </c>
      <c r="E69" s="444">
        <v>2</v>
      </c>
      <c r="F69" s="228">
        <v>4</v>
      </c>
      <c r="G69" s="444">
        <v>6</v>
      </c>
      <c r="H69" s="444">
        <v>7</v>
      </c>
      <c r="I69" s="228">
        <v>8</v>
      </c>
      <c r="J69" s="228">
        <v>3</v>
      </c>
      <c r="K69" s="228">
        <v>3</v>
      </c>
      <c r="L69" s="422"/>
      <c r="M69" s="422"/>
      <c r="N69" s="423"/>
      <c r="O69" s="240">
        <f>SUM(C69:N69)</f>
        <v>33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25">
        <f t="shared" ref="D70:N70" si="30">D69/D58</f>
        <v>0</v>
      </c>
      <c r="E70" s="425">
        <f t="shared" si="30"/>
        <v>3.1746031746031744E-2</v>
      </c>
      <c r="F70" s="236">
        <f t="shared" si="30"/>
        <v>6.25E-2</v>
      </c>
      <c r="G70" s="425">
        <f t="shared" si="30"/>
        <v>9.8360655737704916E-2</v>
      </c>
      <c r="H70" s="425">
        <f t="shared" si="30"/>
        <v>0.10144927536231885</v>
      </c>
      <c r="I70" s="236">
        <f t="shared" si="30"/>
        <v>0.12903225806451613</v>
      </c>
      <c r="J70" s="236">
        <f t="shared" si="30"/>
        <v>6.3829787234042548E-2</v>
      </c>
      <c r="K70" s="236">
        <f t="shared" si="30"/>
        <v>4.6153846153846156E-2</v>
      </c>
      <c r="L70" s="389" t="e">
        <f t="shared" si="30"/>
        <v>#DIV/0!</v>
      </c>
      <c r="M70" s="389" t="e">
        <f t="shared" si="30"/>
        <v>#DIV/0!</v>
      </c>
      <c r="N70" s="412" t="e">
        <f t="shared" si="30"/>
        <v>#DIV/0!</v>
      </c>
      <c r="O70" s="266">
        <f>O69/O58</f>
        <v>6.4077669902912623E-2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4</v>
      </c>
      <c r="E71" s="444">
        <v>0</v>
      </c>
      <c r="F71" s="228">
        <v>1</v>
      </c>
      <c r="G71" s="444">
        <v>0</v>
      </c>
      <c r="H71" s="444">
        <v>0</v>
      </c>
      <c r="I71" s="228">
        <v>0</v>
      </c>
      <c r="J71" s="228">
        <v>1</v>
      </c>
      <c r="K71" s="228">
        <v>2</v>
      </c>
      <c r="L71" s="422"/>
      <c r="M71" s="422"/>
      <c r="N71" s="423"/>
      <c r="O71" s="28">
        <f>SUM(C71:N71)</f>
        <v>8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8.5106382978723402E-2</v>
      </c>
      <c r="E72" s="431">
        <f t="shared" si="31"/>
        <v>0</v>
      </c>
      <c r="F72" s="209">
        <f t="shared" si="31"/>
        <v>1.5625E-2</v>
      </c>
      <c r="G72" s="431">
        <f t="shared" si="31"/>
        <v>0</v>
      </c>
      <c r="H72" s="431">
        <f t="shared" si="31"/>
        <v>0</v>
      </c>
      <c r="I72" s="209">
        <f t="shared" si="31"/>
        <v>0</v>
      </c>
      <c r="J72" s="209">
        <f t="shared" si="31"/>
        <v>2.1276595744680851E-2</v>
      </c>
      <c r="K72" s="209">
        <f t="shared" si="31"/>
        <v>3.0769230769230771E-2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1.5533980582524271E-2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1</v>
      </c>
      <c r="G73" s="315">
        <v>0</v>
      </c>
      <c r="H73" s="315">
        <v>2</v>
      </c>
      <c r="I73" s="44">
        <v>1</v>
      </c>
      <c r="J73" s="44">
        <v>0</v>
      </c>
      <c r="K73" s="44">
        <v>0</v>
      </c>
      <c r="L73" s="394"/>
      <c r="M73" s="394"/>
      <c r="N73" s="395"/>
      <c r="O73" s="224">
        <f>SUM(C73:N73)</f>
        <v>4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1.5625E-2</v>
      </c>
      <c r="G74" s="431">
        <f t="shared" si="32"/>
        <v>0</v>
      </c>
      <c r="H74" s="431">
        <f t="shared" si="32"/>
        <v>2.8985507246376812E-2</v>
      </c>
      <c r="I74" s="209">
        <f t="shared" si="32"/>
        <v>1.6129032258064516E-2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7.7669902912621356E-3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1</v>
      </c>
      <c r="E75" s="315">
        <v>1</v>
      </c>
      <c r="F75" s="44">
        <v>1</v>
      </c>
      <c r="G75" s="315">
        <v>1</v>
      </c>
      <c r="H75" s="315">
        <v>0</v>
      </c>
      <c r="I75" s="44">
        <v>0</v>
      </c>
      <c r="J75" s="44">
        <v>0</v>
      </c>
      <c r="K75" s="44">
        <v>1</v>
      </c>
      <c r="L75" s="394"/>
      <c r="M75" s="394"/>
      <c r="N75" s="395"/>
      <c r="O75" s="224">
        <f>SUM(C75:N75)</f>
        <v>5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2.1276595744680851E-2</v>
      </c>
      <c r="E76" s="431">
        <f t="shared" si="33"/>
        <v>1.5873015873015872E-2</v>
      </c>
      <c r="F76" s="209">
        <f t="shared" si="33"/>
        <v>1.5625E-2</v>
      </c>
      <c r="G76" s="431">
        <f t="shared" si="33"/>
        <v>1.6393442622950821E-2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1.5384615384615385E-2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9.7087378640776691E-3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7</v>
      </c>
      <c r="G77" s="315">
        <v>0</v>
      </c>
      <c r="H77" s="315">
        <v>0</v>
      </c>
      <c r="I77" s="44">
        <v>1</v>
      </c>
      <c r="J77" s="44">
        <v>0</v>
      </c>
      <c r="K77" s="44">
        <v>0</v>
      </c>
      <c r="L77" s="394"/>
      <c r="M77" s="394"/>
      <c r="N77" s="395"/>
      <c r="O77" s="224">
        <f>SUM(C77:N77)</f>
        <v>8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0.109375</v>
      </c>
      <c r="G78" s="431">
        <f t="shared" si="34"/>
        <v>0</v>
      </c>
      <c r="H78" s="431">
        <f t="shared" si="34"/>
        <v>0</v>
      </c>
      <c r="I78" s="209">
        <f t="shared" si="34"/>
        <v>1.6129032258064516E-2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1.5533980582524271E-2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6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6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8.6956521739130432E-2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1.1650485436893204E-2</v>
      </c>
    </row>
    <row r="81" spans="1:15" x14ac:dyDescent="0.25">
      <c r="A81" s="29" t="s">
        <v>159</v>
      </c>
      <c r="B81" s="223" t="s">
        <v>82</v>
      </c>
      <c r="C81" s="43">
        <v>3</v>
      </c>
      <c r="D81" s="315">
        <v>4</v>
      </c>
      <c r="E81" s="315">
        <v>3</v>
      </c>
      <c r="F81" s="44">
        <v>4</v>
      </c>
      <c r="G81" s="315">
        <v>4</v>
      </c>
      <c r="H81" s="315">
        <v>7</v>
      </c>
      <c r="I81" s="44">
        <v>5</v>
      </c>
      <c r="J81" s="44">
        <v>4</v>
      </c>
      <c r="K81" s="44">
        <v>8</v>
      </c>
      <c r="L81" s="394"/>
      <c r="M81" s="394"/>
      <c r="N81" s="395"/>
      <c r="O81" s="224">
        <f>SUM(C81:N81)</f>
        <v>42</v>
      </c>
    </row>
    <row r="82" spans="1:15" x14ac:dyDescent="0.25">
      <c r="A82" s="29" t="s">
        <v>160</v>
      </c>
      <c r="B82" s="207" t="s">
        <v>81</v>
      </c>
      <c r="C82" s="209">
        <f>C81/C58</f>
        <v>8.1081081081081086E-2</v>
      </c>
      <c r="D82" s="431">
        <f t="shared" ref="D82:N82" si="36">D81/D58</f>
        <v>8.5106382978723402E-2</v>
      </c>
      <c r="E82" s="431">
        <f t="shared" si="36"/>
        <v>4.7619047619047616E-2</v>
      </c>
      <c r="F82" s="209">
        <f t="shared" si="36"/>
        <v>6.25E-2</v>
      </c>
      <c r="G82" s="431">
        <f t="shared" si="36"/>
        <v>6.5573770491803282E-2</v>
      </c>
      <c r="H82" s="431">
        <f t="shared" si="36"/>
        <v>0.10144927536231885</v>
      </c>
      <c r="I82" s="209">
        <f t="shared" si="36"/>
        <v>8.0645161290322578E-2</v>
      </c>
      <c r="J82" s="209">
        <f t="shared" si="36"/>
        <v>8.5106382978723402E-2</v>
      </c>
      <c r="K82" s="209">
        <f t="shared" si="36"/>
        <v>0.12307692307692308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8.155339805825243E-2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1</v>
      </c>
      <c r="F85" s="44">
        <v>2</v>
      </c>
      <c r="G85" s="315">
        <v>1</v>
      </c>
      <c r="H85" s="315">
        <v>2</v>
      </c>
      <c r="I85" s="44">
        <v>1</v>
      </c>
      <c r="J85" s="44">
        <v>1</v>
      </c>
      <c r="K85" s="44">
        <v>0</v>
      </c>
      <c r="L85" s="394"/>
      <c r="M85" s="394"/>
      <c r="N85" s="395"/>
      <c r="O85" s="224">
        <f>SUM(C85:N85)</f>
        <v>8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1.5873015873015872E-2</v>
      </c>
      <c r="F86" s="209">
        <f t="shared" si="38"/>
        <v>3.125E-2</v>
      </c>
      <c r="G86" s="431">
        <f t="shared" si="38"/>
        <v>1.6393442622950821E-2</v>
      </c>
      <c r="H86" s="431">
        <f t="shared" si="38"/>
        <v>2.8985507246376812E-2</v>
      </c>
      <c r="I86" s="209">
        <f t="shared" si="38"/>
        <v>1.6129032258064516E-2</v>
      </c>
      <c r="J86" s="209">
        <f t="shared" si="38"/>
        <v>2.1276595744680851E-2</v>
      </c>
      <c r="K86" s="209">
        <f t="shared" si="38"/>
        <v>0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1.5533980582524271E-2</v>
      </c>
    </row>
    <row r="87" spans="1:15" ht="24.75" x14ac:dyDescent="0.25">
      <c r="A87" s="29" t="s">
        <v>230</v>
      </c>
      <c r="B87" s="230" t="s">
        <v>85</v>
      </c>
      <c r="C87" s="43">
        <v>1</v>
      </c>
      <c r="D87" s="315">
        <v>1</v>
      </c>
      <c r="E87" s="315">
        <v>7</v>
      </c>
      <c r="F87" s="44">
        <v>4</v>
      </c>
      <c r="G87" s="315">
        <v>8</v>
      </c>
      <c r="H87" s="315">
        <v>3</v>
      </c>
      <c r="I87" s="44">
        <v>3</v>
      </c>
      <c r="J87" s="44">
        <v>8</v>
      </c>
      <c r="K87" s="44">
        <v>6</v>
      </c>
      <c r="L87" s="394"/>
      <c r="M87" s="394"/>
      <c r="N87" s="395"/>
      <c r="O87" s="224">
        <f>SUM(C87:N87)</f>
        <v>41</v>
      </c>
    </row>
    <row r="88" spans="1:15" x14ac:dyDescent="0.25">
      <c r="A88" s="29" t="s">
        <v>233</v>
      </c>
      <c r="B88" s="207" t="s">
        <v>81</v>
      </c>
      <c r="C88" s="209">
        <f>C87/C58</f>
        <v>2.7027027027027029E-2</v>
      </c>
      <c r="D88" s="431">
        <f t="shared" ref="D88:N88" si="39">D87/D58</f>
        <v>2.1276595744680851E-2</v>
      </c>
      <c r="E88" s="431">
        <f t="shared" si="39"/>
        <v>0.1111111111111111</v>
      </c>
      <c r="F88" s="209">
        <f t="shared" si="39"/>
        <v>6.25E-2</v>
      </c>
      <c r="G88" s="431">
        <f t="shared" si="39"/>
        <v>0.13114754098360656</v>
      </c>
      <c r="H88" s="431">
        <f t="shared" si="39"/>
        <v>4.3478260869565216E-2</v>
      </c>
      <c r="I88" s="209">
        <f t="shared" si="39"/>
        <v>4.8387096774193547E-2</v>
      </c>
      <c r="J88" s="209">
        <f t="shared" si="39"/>
        <v>0.1702127659574468</v>
      </c>
      <c r="K88" s="209">
        <f t="shared" si="39"/>
        <v>9.2307692307692313E-2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7.9611650485436891E-2</v>
      </c>
    </row>
    <row r="89" spans="1:15" ht="24.75" x14ac:dyDescent="0.25">
      <c r="A89" s="29" t="s">
        <v>234</v>
      </c>
      <c r="B89" s="230" t="s">
        <v>297</v>
      </c>
      <c r="C89" s="43">
        <v>4</v>
      </c>
      <c r="D89" s="315">
        <v>0</v>
      </c>
      <c r="E89" s="315">
        <v>1</v>
      </c>
      <c r="F89" s="44">
        <v>1</v>
      </c>
      <c r="G89" s="315">
        <v>1</v>
      </c>
      <c r="H89" s="315">
        <v>2</v>
      </c>
      <c r="I89" s="44">
        <v>3</v>
      </c>
      <c r="J89" s="44">
        <v>1</v>
      </c>
      <c r="K89" s="44">
        <v>2</v>
      </c>
      <c r="L89" s="394"/>
      <c r="M89" s="394"/>
      <c r="N89" s="395"/>
      <c r="O89" s="224">
        <f>SUM(C89:N89)</f>
        <v>15</v>
      </c>
    </row>
    <row r="90" spans="1:15" x14ac:dyDescent="0.25">
      <c r="A90" s="29" t="s">
        <v>236</v>
      </c>
      <c r="B90" s="207" t="s">
        <v>81</v>
      </c>
      <c r="C90" s="209">
        <f>C89/C58</f>
        <v>0.10810810810810811</v>
      </c>
      <c r="D90" s="431">
        <f t="shared" ref="D90:N90" si="40">D89/D58</f>
        <v>0</v>
      </c>
      <c r="E90" s="431">
        <f t="shared" si="40"/>
        <v>1.5873015873015872E-2</v>
      </c>
      <c r="F90" s="209">
        <f t="shared" si="40"/>
        <v>1.5625E-2</v>
      </c>
      <c r="G90" s="431">
        <f t="shared" si="40"/>
        <v>1.6393442622950821E-2</v>
      </c>
      <c r="H90" s="431">
        <f t="shared" si="40"/>
        <v>2.8985507246376812E-2</v>
      </c>
      <c r="I90" s="209">
        <f t="shared" si="40"/>
        <v>4.8387096774193547E-2</v>
      </c>
      <c r="J90" s="209">
        <f t="shared" si="40"/>
        <v>2.1276595744680851E-2</v>
      </c>
      <c r="K90" s="209">
        <f t="shared" si="40"/>
        <v>3.0769230769230771E-2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2.9126213592233011E-2</v>
      </c>
    </row>
    <row r="91" spans="1:15" ht="24.75" x14ac:dyDescent="0.25">
      <c r="A91" s="29" t="s">
        <v>237</v>
      </c>
      <c r="B91" s="230" t="s">
        <v>298</v>
      </c>
      <c r="C91" s="80">
        <v>2</v>
      </c>
      <c r="D91" s="315">
        <v>2</v>
      </c>
      <c r="E91" s="315">
        <v>1</v>
      </c>
      <c r="F91" s="44">
        <v>1</v>
      </c>
      <c r="G91" s="315">
        <v>0</v>
      </c>
      <c r="H91" s="315">
        <v>2</v>
      </c>
      <c r="I91" s="44">
        <v>2</v>
      </c>
      <c r="J91" s="44">
        <v>1</v>
      </c>
      <c r="K91" s="44">
        <v>3</v>
      </c>
      <c r="L91" s="394"/>
      <c r="M91" s="394"/>
      <c r="N91" s="395"/>
      <c r="O91" s="224">
        <f>SUM(C91:N91)</f>
        <v>14</v>
      </c>
    </row>
    <row r="92" spans="1:15" x14ac:dyDescent="0.25">
      <c r="A92" s="29" t="s">
        <v>238</v>
      </c>
      <c r="B92" s="207" t="s">
        <v>81</v>
      </c>
      <c r="C92" s="209">
        <f>C91/C58</f>
        <v>5.4054054054054057E-2</v>
      </c>
      <c r="D92" s="431">
        <f t="shared" ref="D92:N92" si="41">D91/D58</f>
        <v>4.2553191489361701E-2</v>
      </c>
      <c r="E92" s="431">
        <f t="shared" si="41"/>
        <v>1.5873015873015872E-2</v>
      </c>
      <c r="F92" s="209">
        <f t="shared" si="41"/>
        <v>1.5625E-2</v>
      </c>
      <c r="G92" s="431">
        <f t="shared" si="41"/>
        <v>0</v>
      </c>
      <c r="H92" s="431">
        <f t="shared" si="41"/>
        <v>2.8985507246376812E-2</v>
      </c>
      <c r="I92" s="209">
        <f t="shared" si="41"/>
        <v>3.2258064516129031E-2</v>
      </c>
      <c r="J92" s="209">
        <f t="shared" si="41"/>
        <v>2.1276595744680851E-2</v>
      </c>
      <c r="K92" s="209">
        <f t="shared" si="41"/>
        <v>4.6153846153846156E-2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2.7184466019417475E-2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1</v>
      </c>
      <c r="G93" s="315">
        <v>0</v>
      </c>
      <c r="H93" s="315">
        <v>0</v>
      </c>
      <c r="I93" s="44">
        <v>0</v>
      </c>
      <c r="J93" s="44">
        <v>0</v>
      </c>
      <c r="K93" s="44">
        <v>2</v>
      </c>
      <c r="L93" s="394"/>
      <c r="M93" s="394"/>
      <c r="N93" s="395"/>
      <c r="O93" s="224">
        <f>SUM(C93:N93)</f>
        <v>3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1.5625E-2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3.0769230769230771E-2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5.8252427184466021E-3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8</v>
      </c>
      <c r="D95" s="317">
        <f t="shared" si="43"/>
        <v>5</v>
      </c>
      <c r="E95" s="317">
        <f t="shared" si="43"/>
        <v>12</v>
      </c>
      <c r="F95" s="80">
        <f t="shared" si="43"/>
        <v>10</v>
      </c>
      <c r="G95" s="317">
        <f t="shared" si="43"/>
        <v>9</v>
      </c>
      <c r="H95" s="317">
        <f t="shared" si="43"/>
        <v>5</v>
      </c>
      <c r="I95" s="80">
        <f t="shared" si="43"/>
        <v>12</v>
      </c>
      <c r="J95" s="80">
        <f t="shared" si="43"/>
        <v>7</v>
      </c>
      <c r="K95" s="80">
        <f t="shared" si="43"/>
        <v>6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74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0.21621621621621623</v>
      </c>
      <c r="D96" s="432">
        <f t="shared" ref="D96:N96" si="44">D95/D58</f>
        <v>0.10638297872340426</v>
      </c>
      <c r="E96" s="432">
        <f t="shared" si="44"/>
        <v>0.19047619047619047</v>
      </c>
      <c r="F96" s="219">
        <f t="shared" si="44"/>
        <v>0.15625</v>
      </c>
      <c r="G96" s="432">
        <f t="shared" si="44"/>
        <v>0.14754098360655737</v>
      </c>
      <c r="H96" s="432">
        <f t="shared" si="44"/>
        <v>7.2463768115942032E-2</v>
      </c>
      <c r="I96" s="219">
        <f t="shared" si="44"/>
        <v>0.19354838709677419</v>
      </c>
      <c r="J96" s="219">
        <f t="shared" si="44"/>
        <v>0.14893617021276595</v>
      </c>
      <c r="K96" s="219">
        <f t="shared" si="44"/>
        <v>9.2307692307692313E-2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0.1436893203883495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="90" zoomScaleNormal="100" zoomScaleSheetLayoutView="90" workbookViewId="0">
      <selection activeCell="P1" sqref="P1:U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358</v>
      </c>
      <c r="D3" s="6">
        <v>365</v>
      </c>
      <c r="E3" s="313">
        <v>369</v>
      </c>
      <c r="F3" s="313">
        <v>365</v>
      </c>
      <c r="G3" s="6">
        <v>354</v>
      </c>
      <c r="H3" s="313">
        <v>341</v>
      </c>
      <c r="I3" s="313">
        <v>330</v>
      </c>
      <c r="J3" s="6">
        <v>333</v>
      </c>
      <c r="K3" s="6">
        <v>334</v>
      </c>
      <c r="L3" s="6">
        <v>334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329</v>
      </c>
      <c r="D4" s="200">
        <v>334</v>
      </c>
      <c r="E4" s="314">
        <v>339</v>
      </c>
      <c r="F4" s="314">
        <v>334</v>
      </c>
      <c r="G4" s="200">
        <v>326</v>
      </c>
      <c r="H4" s="314">
        <v>314</v>
      </c>
      <c r="I4" s="314">
        <v>299</v>
      </c>
      <c r="J4" s="200">
        <v>305</v>
      </c>
      <c r="K4" s="200">
        <v>303</v>
      </c>
      <c r="L4" s="200">
        <v>301</v>
      </c>
      <c r="M4" s="314"/>
      <c r="N4" s="314"/>
      <c r="O4" s="371"/>
    </row>
    <row r="5" spans="1:15" x14ac:dyDescent="0.25">
      <c r="A5" s="12" t="s">
        <v>10</v>
      </c>
      <c r="B5" s="196" t="s">
        <v>16</v>
      </c>
      <c r="C5" s="198">
        <f>C4/C3</f>
        <v>0.91899441340782118</v>
      </c>
      <c r="D5" s="236">
        <f>D4/D3</f>
        <v>0.91506849315068495</v>
      </c>
      <c r="E5" s="425">
        <f t="shared" ref="E5:O5" si="0">E4/E3</f>
        <v>0.91869918699186992</v>
      </c>
      <c r="F5" s="425">
        <f t="shared" si="0"/>
        <v>0.91506849315068495</v>
      </c>
      <c r="G5" s="236">
        <f t="shared" si="0"/>
        <v>0.92090395480225984</v>
      </c>
      <c r="H5" s="425">
        <f t="shared" si="0"/>
        <v>0.92082111436950143</v>
      </c>
      <c r="I5" s="425">
        <f t="shared" si="0"/>
        <v>0.90606060606060601</v>
      </c>
      <c r="J5" s="236">
        <f t="shared" si="0"/>
        <v>0.91591591591591592</v>
      </c>
      <c r="K5" s="236">
        <f t="shared" si="0"/>
        <v>0.90718562874251496</v>
      </c>
      <c r="L5" s="236">
        <v>0.90119760479041922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15</v>
      </c>
      <c r="D6" s="44">
        <v>19</v>
      </c>
      <c r="E6" s="315">
        <v>16</v>
      </c>
      <c r="F6" s="315">
        <v>18</v>
      </c>
      <c r="G6" s="44">
        <v>15</v>
      </c>
      <c r="H6" s="315">
        <v>15</v>
      </c>
      <c r="I6" s="315">
        <v>17</v>
      </c>
      <c r="J6" s="44">
        <v>16</v>
      </c>
      <c r="K6" s="44">
        <v>16</v>
      </c>
      <c r="L6" s="44">
        <v>14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4.189944134078212E-2</v>
      </c>
      <c r="D7" s="236">
        <f>D6/D3</f>
        <v>5.2054794520547946E-2</v>
      </c>
      <c r="E7" s="425">
        <f t="shared" ref="E7:O7" si="1">E6/E3</f>
        <v>4.3360433604336043E-2</v>
      </c>
      <c r="F7" s="425">
        <f t="shared" si="1"/>
        <v>4.9315068493150684E-2</v>
      </c>
      <c r="G7" s="236">
        <f t="shared" si="1"/>
        <v>4.2372881355932202E-2</v>
      </c>
      <c r="H7" s="425">
        <f t="shared" si="1"/>
        <v>4.398826979472141E-2</v>
      </c>
      <c r="I7" s="425">
        <f t="shared" si="1"/>
        <v>5.1515151515151514E-2</v>
      </c>
      <c r="J7" s="236">
        <f t="shared" si="1"/>
        <v>4.8048048048048048E-2</v>
      </c>
      <c r="K7" s="236">
        <f t="shared" si="1"/>
        <v>4.790419161676647E-2</v>
      </c>
      <c r="L7" s="236">
        <v>4.1916167664670656E-2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66</v>
      </c>
      <c r="D8" s="44">
        <v>74</v>
      </c>
      <c r="E8" s="315">
        <v>64</v>
      </c>
      <c r="F8" s="315">
        <v>59</v>
      </c>
      <c r="G8" s="44">
        <v>49</v>
      </c>
      <c r="H8" s="315">
        <v>50</v>
      </c>
      <c r="I8" s="315">
        <v>50</v>
      </c>
      <c r="J8" s="44">
        <v>44</v>
      </c>
      <c r="K8" s="44">
        <v>46</v>
      </c>
      <c r="L8" s="44">
        <v>42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0.18435754189944134</v>
      </c>
      <c r="D9" s="236">
        <f>D8/D3</f>
        <v>0.20273972602739726</v>
      </c>
      <c r="E9" s="425">
        <f t="shared" ref="E9:O9" si="2">E8/E3</f>
        <v>0.17344173441734417</v>
      </c>
      <c r="F9" s="425">
        <f t="shared" si="2"/>
        <v>0.16164383561643836</v>
      </c>
      <c r="G9" s="236">
        <f t="shared" si="2"/>
        <v>0.1384180790960452</v>
      </c>
      <c r="H9" s="425">
        <f t="shared" si="2"/>
        <v>0.1466275659824047</v>
      </c>
      <c r="I9" s="425">
        <f t="shared" si="2"/>
        <v>0.15151515151515152</v>
      </c>
      <c r="J9" s="236">
        <f t="shared" si="2"/>
        <v>0.13213213213213212</v>
      </c>
      <c r="K9" s="236">
        <f t="shared" si="2"/>
        <v>0.1377245508982036</v>
      </c>
      <c r="L9" s="236">
        <v>0.12574850299401197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209</v>
      </c>
      <c r="D10" s="44">
        <v>208</v>
      </c>
      <c r="E10" s="315">
        <v>203</v>
      </c>
      <c r="F10" s="315">
        <v>202</v>
      </c>
      <c r="G10" s="44">
        <v>193</v>
      </c>
      <c r="H10" s="315">
        <v>185</v>
      </c>
      <c r="I10" s="315">
        <v>181</v>
      </c>
      <c r="J10" s="44">
        <v>183</v>
      </c>
      <c r="K10" s="44">
        <v>181</v>
      </c>
      <c r="L10" s="44">
        <v>179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0.58379888268156421</v>
      </c>
      <c r="D11" s="236">
        <f>D10/D3</f>
        <v>0.56986301369863013</v>
      </c>
      <c r="E11" s="425">
        <f t="shared" ref="E11:O11" si="3">E10/E3</f>
        <v>0.55013550135501355</v>
      </c>
      <c r="F11" s="425">
        <f t="shared" si="3"/>
        <v>0.55342465753424652</v>
      </c>
      <c r="G11" s="236">
        <f t="shared" si="3"/>
        <v>0.54519774011299438</v>
      </c>
      <c r="H11" s="425">
        <f t="shared" si="3"/>
        <v>0.54252199413489732</v>
      </c>
      <c r="I11" s="425">
        <f t="shared" si="3"/>
        <v>0.54848484848484846</v>
      </c>
      <c r="J11" s="236">
        <f t="shared" si="3"/>
        <v>0.5495495495495496</v>
      </c>
      <c r="K11" s="236">
        <f t="shared" si="3"/>
        <v>0.54191616766467066</v>
      </c>
      <c r="L11" s="236">
        <v>0.5359281437125748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25</v>
      </c>
      <c r="D12" s="44">
        <v>24</v>
      </c>
      <c r="E12" s="315">
        <v>23</v>
      </c>
      <c r="F12" s="315">
        <v>22</v>
      </c>
      <c r="G12" s="44">
        <v>6</v>
      </c>
      <c r="H12" s="315">
        <v>6</v>
      </c>
      <c r="I12" s="315">
        <v>5</v>
      </c>
      <c r="J12" s="44">
        <v>8</v>
      </c>
      <c r="K12" s="44">
        <v>7</v>
      </c>
      <c r="L12" s="44">
        <v>14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6.9832402234636867E-2</v>
      </c>
      <c r="D13" s="236">
        <f>D12/D3</f>
        <v>6.575342465753424E-2</v>
      </c>
      <c r="E13" s="425">
        <f t="shared" ref="E13:N13" si="4">E12/E3</f>
        <v>6.2330623306233061E-2</v>
      </c>
      <c r="F13" s="425">
        <f t="shared" si="4"/>
        <v>6.0273972602739728E-2</v>
      </c>
      <c r="G13" s="236">
        <f t="shared" si="4"/>
        <v>1.6949152542372881E-2</v>
      </c>
      <c r="H13" s="425">
        <f t="shared" si="4"/>
        <v>1.7595307917888565E-2</v>
      </c>
      <c r="I13" s="425">
        <f t="shared" si="4"/>
        <v>1.5151515151515152E-2</v>
      </c>
      <c r="J13" s="236">
        <f t="shared" si="4"/>
        <v>2.4024024024024024E-2</v>
      </c>
      <c r="K13" s="236">
        <f t="shared" si="4"/>
        <v>2.0958083832335328E-2</v>
      </c>
      <c r="L13" s="236">
        <v>4.1916167664670656E-2</v>
      </c>
      <c r="M13" s="389" t="e">
        <f t="shared" si="4"/>
        <v>#DIV/0!</v>
      </c>
      <c r="N13" s="389" t="e">
        <f t="shared" si="4"/>
        <v>#DIV/0!</v>
      </c>
      <c r="O13" s="390" t="e">
        <f>O12/O3</f>
        <v>#DIV/0!</v>
      </c>
    </row>
    <row r="14" spans="1:15" x14ac:dyDescent="0.25">
      <c r="A14" s="12" t="s">
        <v>23</v>
      </c>
      <c r="B14" s="201" t="s">
        <v>40</v>
      </c>
      <c r="C14" s="202">
        <v>55</v>
      </c>
      <c r="D14" s="44">
        <v>56</v>
      </c>
      <c r="E14" s="315">
        <v>58</v>
      </c>
      <c r="F14" s="315">
        <v>59</v>
      </c>
      <c r="G14" s="44">
        <v>61</v>
      </c>
      <c r="H14" s="315">
        <v>61</v>
      </c>
      <c r="I14" s="315">
        <v>61</v>
      </c>
      <c r="J14" s="44">
        <v>61</v>
      </c>
      <c r="K14" s="44">
        <v>58</v>
      </c>
      <c r="L14" s="44">
        <v>63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0.15363128491620112</v>
      </c>
      <c r="D15" s="236">
        <f>D14/D3</f>
        <v>0.15342465753424658</v>
      </c>
      <c r="E15" s="425">
        <f t="shared" ref="E15:O15" si="5">E14/E3</f>
        <v>0.15718157181571815</v>
      </c>
      <c r="F15" s="425">
        <f t="shared" si="5"/>
        <v>0.16164383561643836</v>
      </c>
      <c r="G15" s="236">
        <f t="shared" si="5"/>
        <v>0.17231638418079095</v>
      </c>
      <c r="H15" s="425">
        <f t="shared" si="5"/>
        <v>0.17888563049853373</v>
      </c>
      <c r="I15" s="425">
        <f t="shared" si="5"/>
        <v>0.18484848484848485</v>
      </c>
      <c r="J15" s="236">
        <f t="shared" si="5"/>
        <v>0.18318318318318319</v>
      </c>
      <c r="K15" s="236">
        <f t="shared" si="5"/>
        <v>0.17365269461077845</v>
      </c>
      <c r="L15" s="236">
        <v>0.18862275449101795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55</v>
      </c>
      <c r="D16" s="44">
        <v>54</v>
      </c>
      <c r="E16" s="315">
        <v>58</v>
      </c>
      <c r="F16" s="315">
        <v>55</v>
      </c>
      <c r="G16" s="44">
        <v>54</v>
      </c>
      <c r="H16" s="315">
        <v>50</v>
      </c>
      <c r="I16" s="315">
        <v>55</v>
      </c>
      <c r="J16" s="44">
        <v>51</v>
      </c>
      <c r="K16" s="44">
        <v>49</v>
      </c>
      <c r="L16" s="44">
        <v>56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0.15363128491620112</v>
      </c>
      <c r="D17" s="236">
        <f>D16/D3</f>
        <v>0.14794520547945206</v>
      </c>
      <c r="E17" s="425">
        <f t="shared" ref="E17:O17" si="6">E16/E3</f>
        <v>0.15718157181571815</v>
      </c>
      <c r="F17" s="425">
        <f t="shared" si="6"/>
        <v>0.15068493150684931</v>
      </c>
      <c r="G17" s="236">
        <f t="shared" si="6"/>
        <v>0.15254237288135594</v>
      </c>
      <c r="H17" s="425">
        <f t="shared" si="6"/>
        <v>0.1466275659824047</v>
      </c>
      <c r="I17" s="425">
        <f t="shared" si="6"/>
        <v>0.16666666666666666</v>
      </c>
      <c r="J17" s="236">
        <f t="shared" si="6"/>
        <v>0.15315315315315314</v>
      </c>
      <c r="K17" s="236">
        <f t="shared" si="6"/>
        <v>0.1467065868263473</v>
      </c>
      <c r="L17" s="236">
        <v>0.16766467065868262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42</v>
      </c>
      <c r="D18" s="44">
        <v>43</v>
      </c>
      <c r="E18" s="315">
        <v>45</v>
      </c>
      <c r="F18" s="315">
        <v>45</v>
      </c>
      <c r="G18" s="44">
        <v>45</v>
      </c>
      <c r="H18" s="315">
        <v>43</v>
      </c>
      <c r="I18" s="315">
        <v>44</v>
      </c>
      <c r="J18" s="44">
        <v>47</v>
      </c>
      <c r="K18" s="44">
        <v>46</v>
      </c>
      <c r="L18" s="44">
        <v>46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0.11731843575418995</v>
      </c>
      <c r="D19" s="249">
        <f>D18/D3</f>
        <v>0.11780821917808219</v>
      </c>
      <c r="E19" s="426">
        <f>E18/E3</f>
        <v>0.12195121951219512</v>
      </c>
      <c r="F19" s="426">
        <f t="shared" ref="F19:O19" si="7">F18/F3</f>
        <v>0.12328767123287671</v>
      </c>
      <c r="G19" s="249">
        <f t="shared" si="7"/>
        <v>0.1271186440677966</v>
      </c>
      <c r="H19" s="426">
        <f t="shared" si="7"/>
        <v>0.12609970674486803</v>
      </c>
      <c r="I19" s="426">
        <f t="shared" si="7"/>
        <v>0.13333333333333333</v>
      </c>
      <c r="J19" s="249">
        <f t="shared" si="7"/>
        <v>0.14114114114114115</v>
      </c>
      <c r="K19" s="249">
        <f t="shared" si="7"/>
        <v>0.1377245508982036</v>
      </c>
      <c r="L19" s="249">
        <v>0.1377245508982036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314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31</v>
      </c>
      <c r="D22" s="316">
        <v>38</v>
      </c>
      <c r="E22" s="316">
        <v>29</v>
      </c>
      <c r="F22" s="8">
        <v>27</v>
      </c>
      <c r="G22" s="316">
        <v>20</v>
      </c>
      <c r="H22" s="316">
        <v>30</v>
      </c>
      <c r="I22" s="8">
        <v>30</v>
      </c>
      <c r="J22" s="8">
        <v>27</v>
      </c>
      <c r="K22" s="8">
        <v>39</v>
      </c>
      <c r="L22" s="316"/>
      <c r="M22" s="316"/>
      <c r="N22" s="316"/>
      <c r="O22" s="7">
        <f>SUM(C22:N22)</f>
        <v>271</v>
      </c>
    </row>
    <row r="23" spans="1:15" x14ac:dyDescent="0.25">
      <c r="A23" s="9" t="s">
        <v>30</v>
      </c>
      <c r="B23" s="208" t="s">
        <v>45</v>
      </c>
      <c r="C23" s="211">
        <v>13</v>
      </c>
      <c r="D23" s="314">
        <v>11</v>
      </c>
      <c r="E23" s="314">
        <v>13</v>
      </c>
      <c r="F23" s="200">
        <v>6</v>
      </c>
      <c r="G23" s="314">
        <v>7</v>
      </c>
      <c r="H23" s="314">
        <v>12</v>
      </c>
      <c r="I23" s="200">
        <v>6</v>
      </c>
      <c r="J23" s="200">
        <v>10</v>
      </c>
      <c r="K23" s="200">
        <v>14</v>
      </c>
      <c r="L23" s="314"/>
      <c r="M23" s="314"/>
      <c r="N23" s="371"/>
      <c r="O23" s="208">
        <f>SUM(C23:N23)</f>
        <v>92</v>
      </c>
    </row>
    <row r="24" spans="1:15" x14ac:dyDescent="0.25">
      <c r="A24" s="9" t="s">
        <v>31</v>
      </c>
      <c r="B24" s="178" t="s">
        <v>70</v>
      </c>
      <c r="C24" s="209">
        <f>C23/C22</f>
        <v>0.41935483870967744</v>
      </c>
      <c r="D24" s="431">
        <f>D23/D22</f>
        <v>0.28947368421052633</v>
      </c>
      <c r="E24" s="431">
        <f t="shared" ref="E24:N24" si="8">E23/E22</f>
        <v>0.44827586206896552</v>
      </c>
      <c r="F24" s="209">
        <f>F23/F22</f>
        <v>0.22222222222222221</v>
      </c>
      <c r="G24" s="431">
        <f t="shared" si="8"/>
        <v>0.35</v>
      </c>
      <c r="H24" s="431">
        <f t="shared" si="8"/>
        <v>0.4</v>
      </c>
      <c r="I24" s="209">
        <f t="shared" si="8"/>
        <v>0.2</v>
      </c>
      <c r="J24" s="209">
        <f t="shared" si="8"/>
        <v>0.37037037037037035</v>
      </c>
      <c r="K24" s="209">
        <v>0.35897435897435898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0.33948339483394835</v>
      </c>
    </row>
    <row r="25" spans="1:15" x14ac:dyDescent="0.25">
      <c r="A25" s="9" t="s">
        <v>32</v>
      </c>
      <c r="B25" s="88" t="s">
        <v>343</v>
      </c>
      <c r="C25" s="80">
        <v>15</v>
      </c>
      <c r="D25" s="317">
        <v>16</v>
      </c>
      <c r="E25" s="317">
        <v>15</v>
      </c>
      <c r="F25" s="80">
        <v>14</v>
      </c>
      <c r="G25" s="317">
        <v>11</v>
      </c>
      <c r="H25" s="317">
        <v>17</v>
      </c>
      <c r="I25" s="80">
        <v>16</v>
      </c>
      <c r="J25" s="80">
        <v>11</v>
      </c>
      <c r="K25" s="80">
        <v>18</v>
      </c>
      <c r="L25" s="396"/>
      <c r="M25" s="396"/>
      <c r="N25" s="406"/>
      <c r="O25" s="88">
        <f>SUM(C25:N25)</f>
        <v>133</v>
      </c>
    </row>
    <row r="26" spans="1:15" x14ac:dyDescent="0.25">
      <c r="A26" s="9" t="s">
        <v>33</v>
      </c>
      <c r="B26" s="178" t="s">
        <v>70</v>
      </c>
      <c r="C26" s="209">
        <f>C25/C22</f>
        <v>0.4838709677419355</v>
      </c>
      <c r="D26" s="431">
        <f>D25/D22</f>
        <v>0.42105263157894735</v>
      </c>
      <c r="E26" s="431">
        <f t="shared" ref="E26:N26" si="9">E25/E22</f>
        <v>0.51724137931034486</v>
      </c>
      <c r="F26" s="209">
        <f t="shared" si="9"/>
        <v>0.51851851851851849</v>
      </c>
      <c r="G26" s="431">
        <f t="shared" si="9"/>
        <v>0.55000000000000004</v>
      </c>
      <c r="H26" s="431">
        <f t="shared" si="9"/>
        <v>0.56666666666666665</v>
      </c>
      <c r="I26" s="209">
        <f t="shared" si="9"/>
        <v>0.53333333333333333</v>
      </c>
      <c r="J26" s="209">
        <f t="shared" si="9"/>
        <v>0.40740740740740738</v>
      </c>
      <c r="K26" s="209">
        <v>0.46153846153846156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0.4907749077490775</v>
      </c>
    </row>
    <row r="27" spans="1:15" x14ac:dyDescent="0.25">
      <c r="A27" s="9" t="s">
        <v>34</v>
      </c>
      <c r="B27" s="88" t="s">
        <v>291</v>
      </c>
      <c r="C27" s="80">
        <v>29</v>
      </c>
      <c r="D27" s="315">
        <v>34</v>
      </c>
      <c r="E27" s="315">
        <v>27</v>
      </c>
      <c r="F27" s="44">
        <v>26</v>
      </c>
      <c r="G27" s="315">
        <v>17</v>
      </c>
      <c r="H27" s="315">
        <v>23</v>
      </c>
      <c r="I27" s="44">
        <v>28</v>
      </c>
      <c r="J27" s="44">
        <v>24</v>
      </c>
      <c r="K27" s="44">
        <v>32</v>
      </c>
      <c r="L27" s="394"/>
      <c r="M27" s="394"/>
      <c r="N27" s="395"/>
      <c r="O27" s="88">
        <f>SUM(C27:N27)</f>
        <v>240</v>
      </c>
    </row>
    <row r="28" spans="1:15" x14ac:dyDescent="0.25">
      <c r="A28" s="9" t="s">
        <v>35</v>
      </c>
      <c r="B28" s="178" t="s">
        <v>70</v>
      </c>
      <c r="C28" s="209">
        <f>C27/C22</f>
        <v>0.93548387096774188</v>
      </c>
      <c r="D28" s="431">
        <f t="shared" ref="D28:N28" si="10">D27/D22</f>
        <v>0.89473684210526316</v>
      </c>
      <c r="E28" s="431">
        <f t="shared" si="10"/>
        <v>0.93103448275862066</v>
      </c>
      <c r="F28" s="209">
        <f t="shared" si="10"/>
        <v>0.96296296296296291</v>
      </c>
      <c r="G28" s="431">
        <f t="shared" si="10"/>
        <v>0.85</v>
      </c>
      <c r="H28" s="431">
        <f t="shared" si="10"/>
        <v>0.76666666666666672</v>
      </c>
      <c r="I28" s="209">
        <f t="shared" si="10"/>
        <v>0.93333333333333335</v>
      </c>
      <c r="J28" s="209">
        <f t="shared" si="10"/>
        <v>0.88888888888888884</v>
      </c>
      <c r="K28" s="209">
        <v>0.82051282051282048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0.88560885608856088</v>
      </c>
    </row>
    <row r="29" spans="1:15" x14ac:dyDescent="0.25">
      <c r="A29" s="9" t="s">
        <v>36</v>
      </c>
      <c r="B29" s="88" t="s">
        <v>164</v>
      </c>
      <c r="C29" s="80">
        <v>4</v>
      </c>
      <c r="D29" s="315">
        <v>1</v>
      </c>
      <c r="E29" s="315">
        <v>1</v>
      </c>
      <c r="F29" s="44">
        <v>0</v>
      </c>
      <c r="G29" s="315">
        <v>1</v>
      </c>
      <c r="H29" s="315">
        <v>4</v>
      </c>
      <c r="I29" s="44">
        <v>1</v>
      </c>
      <c r="J29" s="451">
        <v>2</v>
      </c>
      <c r="K29" s="44">
        <v>0</v>
      </c>
      <c r="L29" s="394"/>
      <c r="M29" s="394"/>
      <c r="N29" s="395"/>
      <c r="O29" s="88">
        <f>SUM(C29:N29)</f>
        <v>14</v>
      </c>
    </row>
    <row r="30" spans="1:15" x14ac:dyDescent="0.25">
      <c r="A30" s="9" t="s">
        <v>37</v>
      </c>
      <c r="B30" s="178" t="s">
        <v>70</v>
      </c>
      <c r="C30" s="209">
        <f>C29/C22</f>
        <v>0.12903225806451613</v>
      </c>
      <c r="D30" s="431">
        <f t="shared" ref="D30:N30" si="11">D29/D22</f>
        <v>2.6315789473684209E-2</v>
      </c>
      <c r="E30" s="431">
        <f t="shared" si="11"/>
        <v>3.4482758620689655E-2</v>
      </c>
      <c r="F30" s="209">
        <f t="shared" si="11"/>
        <v>0</v>
      </c>
      <c r="G30" s="431">
        <f t="shared" si="11"/>
        <v>0.05</v>
      </c>
      <c r="H30" s="431">
        <f t="shared" si="11"/>
        <v>0.13333333333333333</v>
      </c>
      <c r="I30" s="209">
        <f t="shared" si="11"/>
        <v>3.3333333333333333E-2</v>
      </c>
      <c r="J30" s="209">
        <f t="shared" si="11"/>
        <v>7.407407407407407E-2</v>
      </c>
      <c r="K30" s="209"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5.1660516605166053E-2</v>
      </c>
    </row>
    <row r="31" spans="1:15" x14ac:dyDescent="0.25">
      <c r="A31" s="9" t="s">
        <v>38</v>
      </c>
      <c r="B31" s="88" t="s">
        <v>133</v>
      </c>
      <c r="C31" s="80">
        <v>2</v>
      </c>
      <c r="D31" s="315">
        <v>4</v>
      </c>
      <c r="E31" s="315">
        <v>2</v>
      </c>
      <c r="F31" s="44">
        <v>0</v>
      </c>
      <c r="G31" s="315">
        <v>3</v>
      </c>
      <c r="H31" s="315">
        <v>7</v>
      </c>
      <c r="I31" s="44">
        <v>2</v>
      </c>
      <c r="J31" s="44">
        <v>4</v>
      </c>
      <c r="K31" s="44">
        <v>7</v>
      </c>
      <c r="L31" s="394"/>
      <c r="M31" s="394"/>
      <c r="N31" s="395"/>
      <c r="O31" s="88">
        <f>SUM(C31:N31)</f>
        <v>31</v>
      </c>
    </row>
    <row r="32" spans="1:15" x14ac:dyDescent="0.25">
      <c r="A32" s="9" t="s">
        <v>47</v>
      </c>
      <c r="B32" s="178" t="s">
        <v>70</v>
      </c>
      <c r="C32" s="209">
        <f>C31/C22</f>
        <v>6.4516129032258063E-2</v>
      </c>
      <c r="D32" s="431">
        <f t="shared" ref="D32:N32" si="12">D31/D22</f>
        <v>0.10526315789473684</v>
      </c>
      <c r="E32" s="431">
        <f t="shared" si="12"/>
        <v>6.8965517241379309E-2</v>
      </c>
      <c r="F32" s="209">
        <f t="shared" si="12"/>
        <v>0</v>
      </c>
      <c r="G32" s="431">
        <f t="shared" si="12"/>
        <v>0.15</v>
      </c>
      <c r="H32" s="431">
        <f t="shared" si="12"/>
        <v>0.23333333333333334</v>
      </c>
      <c r="I32" s="209">
        <f t="shared" si="12"/>
        <v>6.6666666666666666E-2</v>
      </c>
      <c r="J32" s="209">
        <f t="shared" si="12"/>
        <v>0.14814814814814814</v>
      </c>
      <c r="K32" s="209">
        <v>0.17948717948717949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0.11439114391143912</v>
      </c>
    </row>
    <row r="33" spans="1:15" ht="24.75" x14ac:dyDescent="0.25">
      <c r="A33" s="9" t="s">
        <v>48</v>
      </c>
      <c r="B33" s="212" t="s">
        <v>68</v>
      </c>
      <c r="C33" s="80">
        <v>3</v>
      </c>
      <c r="D33" s="315">
        <v>8</v>
      </c>
      <c r="E33" s="315">
        <v>5</v>
      </c>
      <c r="F33" s="44">
        <v>3</v>
      </c>
      <c r="G33" s="315">
        <v>2</v>
      </c>
      <c r="H33" s="315">
        <v>5</v>
      </c>
      <c r="I33" s="44">
        <v>5</v>
      </c>
      <c r="J33" s="44">
        <v>3</v>
      </c>
      <c r="K33" s="44">
        <v>10</v>
      </c>
      <c r="L33" s="394"/>
      <c r="M33" s="394"/>
      <c r="N33" s="395"/>
      <c r="O33" s="88">
        <f>SUM(C33:N33)</f>
        <v>44</v>
      </c>
    </row>
    <row r="34" spans="1:15" x14ac:dyDescent="0.25">
      <c r="A34" s="9" t="s">
        <v>49</v>
      </c>
      <c r="B34" s="178" t="s">
        <v>70</v>
      </c>
      <c r="C34" s="209">
        <f>C33/C22</f>
        <v>9.6774193548387094E-2</v>
      </c>
      <c r="D34" s="431">
        <f t="shared" ref="D34:N34" si="13">D33/D22</f>
        <v>0.21052631578947367</v>
      </c>
      <c r="E34" s="431">
        <f t="shared" si="13"/>
        <v>0.17241379310344829</v>
      </c>
      <c r="F34" s="209">
        <f t="shared" si="13"/>
        <v>0.1111111111111111</v>
      </c>
      <c r="G34" s="431">
        <f t="shared" si="13"/>
        <v>0.1</v>
      </c>
      <c r="H34" s="431">
        <f t="shared" si="13"/>
        <v>0.16666666666666666</v>
      </c>
      <c r="I34" s="209">
        <f t="shared" si="13"/>
        <v>0.16666666666666666</v>
      </c>
      <c r="J34" s="209">
        <f t="shared" si="13"/>
        <v>0.1111111111111111</v>
      </c>
      <c r="K34" s="209">
        <v>0.25641025641025639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0.16236162361623616</v>
      </c>
    </row>
    <row r="35" spans="1:15" x14ac:dyDescent="0.25">
      <c r="A35" s="9" t="s">
        <v>50</v>
      </c>
      <c r="B35" s="88" t="s">
        <v>292</v>
      </c>
      <c r="C35" s="80">
        <v>3</v>
      </c>
      <c r="D35" s="315">
        <v>7</v>
      </c>
      <c r="E35" s="315">
        <v>5</v>
      </c>
      <c r="F35" s="44">
        <v>3</v>
      </c>
      <c r="G35" s="315">
        <v>6</v>
      </c>
      <c r="H35" s="315">
        <v>9</v>
      </c>
      <c r="I35" s="44">
        <v>6</v>
      </c>
      <c r="J35" s="44">
        <v>4</v>
      </c>
      <c r="K35" s="44">
        <v>8</v>
      </c>
      <c r="L35" s="394"/>
      <c r="M35" s="394"/>
      <c r="N35" s="395"/>
      <c r="O35" s="88">
        <f>SUM(C35:N35)</f>
        <v>51</v>
      </c>
    </row>
    <row r="36" spans="1:15" x14ac:dyDescent="0.25">
      <c r="A36" s="9" t="s">
        <v>51</v>
      </c>
      <c r="B36" s="213" t="s">
        <v>70</v>
      </c>
      <c r="C36" s="209">
        <f>C35/C22</f>
        <v>9.6774193548387094E-2</v>
      </c>
      <c r="D36" s="431">
        <f t="shared" ref="D36:N36" si="14">D35/D22</f>
        <v>0.18421052631578946</v>
      </c>
      <c r="E36" s="431">
        <f t="shared" si="14"/>
        <v>0.17241379310344829</v>
      </c>
      <c r="F36" s="209">
        <f t="shared" si="14"/>
        <v>0.1111111111111111</v>
      </c>
      <c r="G36" s="431">
        <f t="shared" si="14"/>
        <v>0.3</v>
      </c>
      <c r="H36" s="431">
        <f t="shared" si="14"/>
        <v>0.3</v>
      </c>
      <c r="I36" s="209">
        <f t="shared" si="14"/>
        <v>0.2</v>
      </c>
      <c r="J36" s="209">
        <f t="shared" si="14"/>
        <v>0.14814814814814814</v>
      </c>
      <c r="K36" s="209">
        <v>0.20512820512820512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0.18819188191881919</v>
      </c>
    </row>
    <row r="37" spans="1:15" x14ac:dyDescent="0.25">
      <c r="A37" s="9" t="s">
        <v>52</v>
      </c>
      <c r="B37" s="88" t="s">
        <v>293</v>
      </c>
      <c r="C37" s="43">
        <v>3</v>
      </c>
      <c r="D37" s="315">
        <v>9</v>
      </c>
      <c r="E37" s="315">
        <v>5</v>
      </c>
      <c r="F37" s="44">
        <v>3</v>
      </c>
      <c r="G37" s="315">
        <v>4</v>
      </c>
      <c r="H37" s="315">
        <v>9</v>
      </c>
      <c r="I37" s="44">
        <v>4</v>
      </c>
      <c r="J37" s="44">
        <v>6</v>
      </c>
      <c r="K37" s="44">
        <v>14</v>
      </c>
      <c r="L37" s="394"/>
      <c r="M37" s="394"/>
      <c r="N37" s="395"/>
      <c r="O37" s="88">
        <f>SUM(C37:N37)</f>
        <v>57</v>
      </c>
    </row>
    <row r="38" spans="1:15" x14ac:dyDescent="0.25">
      <c r="A38" s="9" t="s">
        <v>53</v>
      </c>
      <c r="B38" s="213" t="s">
        <v>70</v>
      </c>
      <c r="C38" s="235">
        <f>C37/C22</f>
        <v>9.6774193548387094E-2</v>
      </c>
      <c r="D38" s="425">
        <f t="shared" ref="D38:N38" si="15">D37/D22</f>
        <v>0.23684210526315788</v>
      </c>
      <c r="E38" s="431">
        <f t="shared" si="15"/>
        <v>0.17241379310344829</v>
      </c>
      <c r="F38" s="209">
        <f t="shared" si="15"/>
        <v>0.1111111111111111</v>
      </c>
      <c r="G38" s="431">
        <f t="shared" si="15"/>
        <v>0.2</v>
      </c>
      <c r="H38" s="431">
        <f t="shared" si="15"/>
        <v>0.3</v>
      </c>
      <c r="I38" s="209">
        <f t="shared" si="15"/>
        <v>0.13333333333333333</v>
      </c>
      <c r="J38" s="209">
        <f t="shared" si="15"/>
        <v>0.22222222222222221</v>
      </c>
      <c r="K38" s="209">
        <v>0.35897435897435898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0.21033210332103322</v>
      </c>
    </row>
    <row r="39" spans="1:15" x14ac:dyDescent="0.25">
      <c r="A39" s="9" t="s">
        <v>54</v>
      </c>
      <c r="B39" s="234" t="s">
        <v>117</v>
      </c>
      <c r="C39" s="227">
        <v>1</v>
      </c>
      <c r="D39" s="444">
        <v>3</v>
      </c>
      <c r="E39" s="444">
        <v>1</v>
      </c>
      <c r="F39" s="228">
        <v>0</v>
      </c>
      <c r="G39" s="444">
        <v>1</v>
      </c>
      <c r="H39" s="444">
        <v>1</v>
      </c>
      <c r="I39" s="228">
        <v>2</v>
      </c>
      <c r="J39" s="228">
        <v>1</v>
      </c>
      <c r="K39" s="228">
        <v>1</v>
      </c>
      <c r="L39" s="422"/>
      <c r="M39" s="422"/>
      <c r="N39" s="423"/>
      <c r="O39" s="234">
        <f>SUM(C39:N39)</f>
        <v>11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3.2258064516129031E-2</v>
      </c>
      <c r="D40" s="431">
        <f t="shared" ref="D40:N40" si="16">D39/D22</f>
        <v>7.8947368421052627E-2</v>
      </c>
      <c r="E40" s="431">
        <f t="shared" si="16"/>
        <v>3.4482758620689655E-2</v>
      </c>
      <c r="F40" s="209">
        <f t="shared" si="16"/>
        <v>0</v>
      </c>
      <c r="G40" s="431">
        <f t="shared" si="16"/>
        <v>0.05</v>
      </c>
      <c r="H40" s="431">
        <f t="shared" si="16"/>
        <v>3.3333333333333333E-2</v>
      </c>
      <c r="I40" s="209">
        <f t="shared" si="16"/>
        <v>6.6666666666666666E-2</v>
      </c>
      <c r="J40" s="209">
        <f t="shared" si="16"/>
        <v>3.7037037037037035E-2</v>
      </c>
      <c r="K40" s="209">
        <v>2.564102564102564E-2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4.0590405904059039E-2</v>
      </c>
    </row>
    <row r="41" spans="1:15" ht="26.25" thickTop="1" thickBot="1" x14ac:dyDescent="0.3">
      <c r="A41" s="9" t="s">
        <v>56</v>
      </c>
      <c r="B41" s="31" t="s">
        <v>72</v>
      </c>
      <c r="C41" s="15">
        <v>31</v>
      </c>
      <c r="D41" s="428">
        <v>38</v>
      </c>
      <c r="E41" s="428">
        <v>28</v>
      </c>
      <c r="F41" s="15">
        <v>26</v>
      </c>
      <c r="G41" s="428">
        <v>24</v>
      </c>
      <c r="H41" s="428">
        <v>29</v>
      </c>
      <c r="I41" s="15">
        <v>26</v>
      </c>
      <c r="J41" s="15">
        <v>21</v>
      </c>
      <c r="K41" s="15">
        <v>38</v>
      </c>
      <c r="L41" s="399"/>
      <c r="M41" s="399"/>
      <c r="N41" s="400"/>
      <c r="O41" s="273">
        <f>SUM(C41:N41)</f>
        <v>261</v>
      </c>
    </row>
    <row r="42" spans="1:15" ht="15.75" thickTop="1" x14ac:dyDescent="0.25">
      <c r="A42" s="9" t="s">
        <v>57</v>
      </c>
      <c r="B42" s="215" t="s">
        <v>165</v>
      </c>
      <c r="C42" s="216">
        <v>10</v>
      </c>
      <c r="D42" s="429">
        <v>23</v>
      </c>
      <c r="E42" s="429">
        <v>17</v>
      </c>
      <c r="F42" s="217">
        <v>10</v>
      </c>
      <c r="G42" s="429">
        <v>7</v>
      </c>
      <c r="H42" s="429">
        <v>12</v>
      </c>
      <c r="I42" s="217">
        <v>9</v>
      </c>
      <c r="J42" s="217">
        <v>13</v>
      </c>
      <c r="K42" s="217">
        <v>25</v>
      </c>
      <c r="L42" s="402"/>
      <c r="M42" s="401"/>
      <c r="N42" s="403"/>
      <c r="O42" s="215">
        <f>SUM(C42:N42)</f>
        <v>126</v>
      </c>
    </row>
    <row r="43" spans="1:15" x14ac:dyDescent="0.25">
      <c r="A43" s="9" t="s">
        <v>58</v>
      </c>
      <c r="B43" s="178" t="s">
        <v>70</v>
      </c>
      <c r="C43" s="209">
        <f>C42/C22</f>
        <v>0.32258064516129031</v>
      </c>
      <c r="D43" s="431">
        <f t="shared" ref="D43:N43" si="17">D42/D22</f>
        <v>0.60526315789473684</v>
      </c>
      <c r="E43" s="431">
        <f t="shared" si="17"/>
        <v>0.58620689655172409</v>
      </c>
      <c r="F43" s="209">
        <f t="shared" si="17"/>
        <v>0.37037037037037035</v>
      </c>
      <c r="G43" s="431">
        <f t="shared" si="17"/>
        <v>0.35</v>
      </c>
      <c r="H43" s="431">
        <f t="shared" si="17"/>
        <v>0.4</v>
      </c>
      <c r="I43" s="209">
        <f t="shared" si="17"/>
        <v>0.3</v>
      </c>
      <c r="J43" s="209">
        <f t="shared" si="17"/>
        <v>0.48148148148148145</v>
      </c>
      <c r="K43" s="209">
        <v>0.64102564102564108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0.46494464944649444</v>
      </c>
    </row>
    <row r="44" spans="1:15" x14ac:dyDescent="0.25">
      <c r="A44" s="9" t="s">
        <v>59</v>
      </c>
      <c r="B44" s="88" t="s">
        <v>166</v>
      </c>
      <c r="C44" s="80">
        <v>7</v>
      </c>
      <c r="D44" s="315">
        <v>6</v>
      </c>
      <c r="E44" s="315">
        <v>6</v>
      </c>
      <c r="F44" s="44">
        <v>9</v>
      </c>
      <c r="G44" s="315">
        <v>11</v>
      </c>
      <c r="H44" s="315">
        <v>11</v>
      </c>
      <c r="I44" s="44">
        <v>15</v>
      </c>
      <c r="J44" s="44">
        <v>5</v>
      </c>
      <c r="K44" s="44">
        <v>12</v>
      </c>
      <c r="L44" s="394"/>
      <c r="M44" s="394"/>
      <c r="N44" s="395"/>
      <c r="O44" s="88">
        <f>SUM(C44:N44)</f>
        <v>82</v>
      </c>
    </row>
    <row r="45" spans="1:15" x14ac:dyDescent="0.25">
      <c r="A45" s="9" t="s">
        <v>60</v>
      </c>
      <c r="B45" s="178" t="s">
        <v>70</v>
      </c>
      <c r="C45" s="209">
        <f>C44/C22</f>
        <v>0.22580645161290322</v>
      </c>
      <c r="D45" s="431">
        <f t="shared" ref="D45:N45" si="18">D44/D22</f>
        <v>0.15789473684210525</v>
      </c>
      <c r="E45" s="431">
        <f t="shared" si="18"/>
        <v>0.20689655172413793</v>
      </c>
      <c r="F45" s="209">
        <f t="shared" si="18"/>
        <v>0.33333333333333331</v>
      </c>
      <c r="G45" s="431">
        <f t="shared" si="18"/>
        <v>0.55000000000000004</v>
      </c>
      <c r="H45" s="431">
        <f t="shared" si="18"/>
        <v>0.36666666666666664</v>
      </c>
      <c r="I45" s="209">
        <f t="shared" si="18"/>
        <v>0.5</v>
      </c>
      <c r="J45" s="209">
        <f t="shared" si="18"/>
        <v>0.18518518518518517</v>
      </c>
      <c r="K45" s="209">
        <v>0.30769230769230771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0.30258302583025831</v>
      </c>
    </row>
    <row r="46" spans="1:15" x14ac:dyDescent="0.25">
      <c r="A46" s="9" t="s">
        <v>61</v>
      </c>
      <c r="B46" s="88" t="s">
        <v>167</v>
      </c>
      <c r="C46" s="80">
        <v>8</v>
      </c>
      <c r="D46" s="315">
        <v>5</v>
      </c>
      <c r="E46" s="315">
        <v>4</v>
      </c>
      <c r="F46" s="44">
        <v>4</v>
      </c>
      <c r="G46" s="315">
        <v>4</v>
      </c>
      <c r="H46" s="315">
        <v>4</v>
      </c>
      <c r="I46" s="44">
        <v>1</v>
      </c>
      <c r="J46" s="44">
        <v>4</v>
      </c>
      <c r="K46" s="44">
        <v>2</v>
      </c>
      <c r="L46" s="394"/>
      <c r="M46" s="394"/>
      <c r="N46" s="395"/>
      <c r="O46" s="88">
        <f>SUM(C46:N46)</f>
        <v>36</v>
      </c>
    </row>
    <row r="47" spans="1:15" x14ac:dyDescent="0.25">
      <c r="A47" s="9" t="s">
        <v>62</v>
      </c>
      <c r="B47" s="178" t="s">
        <v>70</v>
      </c>
      <c r="C47" s="209">
        <f>C46/C22</f>
        <v>0.25806451612903225</v>
      </c>
      <c r="D47" s="431">
        <f t="shared" ref="D47:N47" si="19">D46/D22</f>
        <v>0.13157894736842105</v>
      </c>
      <c r="E47" s="431">
        <f>E46/E22</f>
        <v>0.13793103448275862</v>
      </c>
      <c r="F47" s="209">
        <f t="shared" si="19"/>
        <v>0.14814814814814814</v>
      </c>
      <c r="G47" s="431">
        <f t="shared" si="19"/>
        <v>0.2</v>
      </c>
      <c r="H47" s="431">
        <f t="shared" si="19"/>
        <v>0.13333333333333333</v>
      </c>
      <c r="I47" s="209">
        <f t="shared" si="19"/>
        <v>3.3333333333333333E-2</v>
      </c>
      <c r="J47" s="209">
        <f t="shared" si="19"/>
        <v>0.14814814814814814</v>
      </c>
      <c r="K47" s="209">
        <v>5.128205128205128E-2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0.13284132841328414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1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1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2.6315789473684209E-2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3.6900369003690036E-3</v>
      </c>
    </row>
    <row r="50" spans="1:15" x14ac:dyDescent="0.25">
      <c r="A50" s="9" t="s">
        <v>65</v>
      </c>
      <c r="B50" s="212" t="s">
        <v>169</v>
      </c>
      <c r="C50" s="43">
        <v>8</v>
      </c>
      <c r="D50" s="315">
        <v>6</v>
      </c>
      <c r="E50" s="315">
        <v>3</v>
      </c>
      <c r="F50" s="44">
        <v>3</v>
      </c>
      <c r="G50" s="315">
        <v>3</v>
      </c>
      <c r="H50" s="315">
        <v>2</v>
      </c>
      <c r="I50" s="44">
        <v>4</v>
      </c>
      <c r="J50" s="44">
        <v>0</v>
      </c>
      <c r="K50" s="44">
        <v>2</v>
      </c>
      <c r="L50" s="394"/>
      <c r="M50" s="394"/>
      <c r="N50" s="395"/>
      <c r="O50" s="88">
        <f>SUM(C50:N50)</f>
        <v>31</v>
      </c>
    </row>
    <row r="51" spans="1:15" x14ac:dyDescent="0.25">
      <c r="A51" s="9" t="s">
        <v>66</v>
      </c>
      <c r="B51" s="178" t="s">
        <v>70</v>
      </c>
      <c r="C51" s="209">
        <f>C50/C22</f>
        <v>0.25806451612903225</v>
      </c>
      <c r="D51" s="431">
        <f t="shared" ref="D51:N51" si="21">D50/D22</f>
        <v>0.15789473684210525</v>
      </c>
      <c r="E51" s="431">
        <f t="shared" si="21"/>
        <v>0.10344827586206896</v>
      </c>
      <c r="F51" s="209">
        <f t="shared" si="21"/>
        <v>0.1111111111111111</v>
      </c>
      <c r="G51" s="431">
        <f t="shared" si="21"/>
        <v>0.15</v>
      </c>
      <c r="H51" s="431">
        <f t="shared" si="21"/>
        <v>6.6666666666666666E-2</v>
      </c>
      <c r="I51" s="209">
        <f t="shared" si="21"/>
        <v>0.13333333333333333</v>
      </c>
      <c r="J51" s="209">
        <f t="shared" si="21"/>
        <v>0</v>
      </c>
      <c r="K51" s="209">
        <v>5.128205128205128E-2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0.11439114391143912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1</v>
      </c>
      <c r="D54" s="315">
        <v>2</v>
      </c>
      <c r="E54" s="315">
        <v>0</v>
      </c>
      <c r="F54" s="44">
        <v>1</v>
      </c>
      <c r="G54" s="315">
        <v>2</v>
      </c>
      <c r="H54" s="315">
        <v>0</v>
      </c>
      <c r="I54" s="44">
        <v>0</v>
      </c>
      <c r="J54" s="44">
        <v>0</v>
      </c>
      <c r="K54" s="44">
        <v>0</v>
      </c>
      <c r="L54" s="394"/>
      <c r="M54" s="394"/>
      <c r="N54" s="395"/>
      <c r="O54" s="88">
        <f>SUM(C54:N54)</f>
        <v>6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3.2258064516129031E-2</v>
      </c>
      <c r="D55" s="432">
        <f t="shared" ref="D55:N55" si="23">D54/D22</f>
        <v>5.2631578947368418E-2</v>
      </c>
      <c r="E55" s="432">
        <f t="shared" si="23"/>
        <v>0</v>
      </c>
      <c r="F55" s="219">
        <f t="shared" si="23"/>
        <v>3.7037037037037035E-2</v>
      </c>
      <c r="G55" s="432">
        <f t="shared" si="23"/>
        <v>0.1</v>
      </c>
      <c r="H55" s="432">
        <f t="shared" si="23"/>
        <v>0</v>
      </c>
      <c r="I55" s="219">
        <f t="shared" si="23"/>
        <v>0</v>
      </c>
      <c r="J55" s="219">
        <f t="shared" si="23"/>
        <v>0</v>
      </c>
      <c r="K55" s="219">
        <v>0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2.2140221402214021E-2</v>
      </c>
    </row>
    <row r="56" spans="1:15" ht="20.100000000000001" customHeight="1" thickBot="1" x14ac:dyDescent="0.3">
      <c r="A56" s="21" t="s">
        <v>334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24</v>
      </c>
      <c r="D58" s="318">
        <v>34</v>
      </c>
      <c r="E58" s="318">
        <v>33</v>
      </c>
      <c r="F58" s="16">
        <v>38</v>
      </c>
      <c r="G58" s="318">
        <v>33</v>
      </c>
      <c r="H58" s="318">
        <v>41</v>
      </c>
      <c r="I58" s="16">
        <v>27</v>
      </c>
      <c r="J58" s="16">
        <v>26</v>
      </c>
      <c r="K58" s="16">
        <v>39</v>
      </c>
      <c r="L58" s="318"/>
      <c r="M58" s="318"/>
      <c r="N58" s="318"/>
      <c r="O58" s="26">
        <f>SUM(C58:N58)</f>
        <v>295</v>
      </c>
    </row>
    <row r="59" spans="1:15" x14ac:dyDescent="0.25">
      <c r="A59" s="29" t="s">
        <v>76</v>
      </c>
      <c r="B59" s="222" t="s">
        <v>301</v>
      </c>
      <c r="C59" s="211">
        <v>16</v>
      </c>
      <c r="D59" s="314">
        <v>21</v>
      </c>
      <c r="E59" s="314">
        <v>16</v>
      </c>
      <c r="F59" s="200">
        <v>23</v>
      </c>
      <c r="G59" s="314">
        <v>19</v>
      </c>
      <c r="H59" s="314">
        <v>21</v>
      </c>
      <c r="I59" s="200">
        <v>13</v>
      </c>
      <c r="J59" s="200">
        <v>12</v>
      </c>
      <c r="K59" s="200">
        <v>20</v>
      </c>
      <c r="L59" s="314"/>
      <c r="M59" s="314"/>
      <c r="N59" s="371"/>
      <c r="O59" s="27">
        <f>SUM(C59:N59)</f>
        <v>161</v>
      </c>
    </row>
    <row r="60" spans="1:15" x14ac:dyDescent="0.25">
      <c r="A60" s="29" t="s">
        <v>77</v>
      </c>
      <c r="B60" s="221" t="s">
        <v>81</v>
      </c>
      <c r="C60" s="209">
        <f>C59/C58</f>
        <v>0.66666666666666663</v>
      </c>
      <c r="D60" s="431">
        <f t="shared" ref="D60:N60" si="24">D59/D58</f>
        <v>0.61764705882352944</v>
      </c>
      <c r="E60" s="431">
        <f t="shared" si="24"/>
        <v>0.48484848484848486</v>
      </c>
      <c r="F60" s="209">
        <f t="shared" si="24"/>
        <v>0.60526315789473684</v>
      </c>
      <c r="G60" s="431">
        <f t="shared" si="24"/>
        <v>0.5757575757575758</v>
      </c>
      <c r="H60" s="431">
        <f t="shared" si="24"/>
        <v>0.51219512195121952</v>
      </c>
      <c r="I60" s="209">
        <f t="shared" si="24"/>
        <v>0.48148148148148145</v>
      </c>
      <c r="J60" s="209">
        <f t="shared" si="24"/>
        <v>0.46153846153846156</v>
      </c>
      <c r="K60" s="209">
        <f t="shared" si="24"/>
        <v>0.51282051282051277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0.54576271186440672</v>
      </c>
    </row>
    <row r="61" spans="1:15" x14ac:dyDescent="0.25">
      <c r="A61" s="29" t="s">
        <v>88</v>
      </c>
      <c r="B61" s="223" t="s">
        <v>79</v>
      </c>
      <c r="C61" s="43">
        <v>15</v>
      </c>
      <c r="D61" s="315">
        <v>26</v>
      </c>
      <c r="E61" s="315">
        <v>26</v>
      </c>
      <c r="F61" s="44">
        <v>20</v>
      </c>
      <c r="G61" s="315">
        <v>22</v>
      </c>
      <c r="H61" s="315">
        <v>25</v>
      </c>
      <c r="I61" s="44">
        <v>15</v>
      </c>
      <c r="J61" s="44">
        <v>16</v>
      </c>
      <c r="K61" s="44">
        <v>24</v>
      </c>
      <c r="L61" s="394"/>
      <c r="M61" s="394"/>
      <c r="N61" s="395"/>
      <c r="O61" s="224">
        <f>SUM(C61:N61)</f>
        <v>189</v>
      </c>
    </row>
    <row r="62" spans="1:15" x14ac:dyDescent="0.25">
      <c r="A62" s="29" t="s">
        <v>89</v>
      </c>
      <c r="B62" s="221" t="s">
        <v>81</v>
      </c>
      <c r="C62" s="209">
        <f>C61/C58</f>
        <v>0.625</v>
      </c>
      <c r="D62" s="431">
        <f t="shared" ref="D62:N62" si="25">D61/D58</f>
        <v>0.76470588235294112</v>
      </c>
      <c r="E62" s="431">
        <f t="shared" si="25"/>
        <v>0.78787878787878785</v>
      </c>
      <c r="F62" s="209">
        <f t="shared" si="25"/>
        <v>0.52631578947368418</v>
      </c>
      <c r="G62" s="431">
        <f t="shared" si="25"/>
        <v>0.66666666666666663</v>
      </c>
      <c r="H62" s="431">
        <f t="shared" si="25"/>
        <v>0.6097560975609756</v>
      </c>
      <c r="I62" s="209">
        <f t="shared" si="25"/>
        <v>0.55555555555555558</v>
      </c>
      <c r="J62" s="209">
        <f t="shared" si="25"/>
        <v>0.61538461538461542</v>
      </c>
      <c r="K62" s="209">
        <f t="shared" si="25"/>
        <v>0.61538461538461542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0.64067796610169492</v>
      </c>
    </row>
    <row r="63" spans="1:15" x14ac:dyDescent="0.25">
      <c r="A63" s="29" t="s">
        <v>90</v>
      </c>
      <c r="B63" s="223" t="s">
        <v>304</v>
      </c>
      <c r="C63" s="43">
        <v>10</v>
      </c>
      <c r="D63" s="315">
        <v>17</v>
      </c>
      <c r="E63" s="315">
        <v>13</v>
      </c>
      <c r="F63" s="44">
        <v>13</v>
      </c>
      <c r="G63" s="315">
        <v>13</v>
      </c>
      <c r="H63" s="315">
        <v>15</v>
      </c>
      <c r="I63" s="44">
        <v>9</v>
      </c>
      <c r="J63" s="44">
        <v>8</v>
      </c>
      <c r="K63" s="44">
        <v>15</v>
      </c>
      <c r="L63" s="394"/>
      <c r="M63" s="394"/>
      <c r="N63" s="395"/>
      <c r="O63" s="224">
        <f>SUM(C63:N63)</f>
        <v>113</v>
      </c>
    </row>
    <row r="64" spans="1:15" x14ac:dyDescent="0.25">
      <c r="A64" s="29" t="s">
        <v>91</v>
      </c>
      <c r="B64" s="207" t="s">
        <v>81</v>
      </c>
      <c r="C64" s="209">
        <f>C63/C58</f>
        <v>0.41666666666666669</v>
      </c>
      <c r="D64" s="431">
        <f t="shared" ref="D64:N64" si="26">D63/D58</f>
        <v>0.5</v>
      </c>
      <c r="E64" s="431">
        <f t="shared" si="26"/>
        <v>0.39393939393939392</v>
      </c>
      <c r="F64" s="209">
        <f t="shared" si="26"/>
        <v>0.34210526315789475</v>
      </c>
      <c r="G64" s="431">
        <f t="shared" si="26"/>
        <v>0.39393939393939392</v>
      </c>
      <c r="H64" s="431">
        <f t="shared" si="26"/>
        <v>0.36585365853658536</v>
      </c>
      <c r="I64" s="209">
        <f t="shared" si="26"/>
        <v>0.33333333333333331</v>
      </c>
      <c r="J64" s="209">
        <f t="shared" si="26"/>
        <v>0.30769230769230771</v>
      </c>
      <c r="K64" s="209">
        <f t="shared" si="26"/>
        <v>0.38461538461538464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0.38305084745762713</v>
      </c>
    </row>
    <row r="65" spans="1:15" x14ac:dyDescent="0.25">
      <c r="A65" s="29" t="s">
        <v>92</v>
      </c>
      <c r="B65" s="223" t="s">
        <v>305</v>
      </c>
      <c r="C65" s="43">
        <v>15</v>
      </c>
      <c r="D65" s="315">
        <v>26</v>
      </c>
      <c r="E65" s="315">
        <v>24</v>
      </c>
      <c r="F65" s="44">
        <v>14</v>
      </c>
      <c r="G65" s="315">
        <v>20</v>
      </c>
      <c r="H65" s="315">
        <v>20</v>
      </c>
      <c r="I65" s="44">
        <v>12</v>
      </c>
      <c r="J65" s="44">
        <v>14</v>
      </c>
      <c r="K65" s="44">
        <v>23</v>
      </c>
      <c r="L65" s="394"/>
      <c r="M65" s="394"/>
      <c r="N65" s="395"/>
      <c r="O65" s="224">
        <f>SUM(C65:N65)</f>
        <v>168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0.625</v>
      </c>
      <c r="D66" s="442">
        <f>D65/D58</f>
        <v>0.76470588235294112</v>
      </c>
      <c r="E66" s="442">
        <f t="shared" ref="E66:N66" si="27">E65/E58</f>
        <v>0.72727272727272729</v>
      </c>
      <c r="F66" s="214">
        <f t="shared" si="27"/>
        <v>0.36842105263157893</v>
      </c>
      <c r="G66" s="442">
        <f t="shared" si="27"/>
        <v>0.60606060606060608</v>
      </c>
      <c r="H66" s="442">
        <f t="shared" si="27"/>
        <v>0.48780487804878048</v>
      </c>
      <c r="I66" s="214">
        <f t="shared" si="27"/>
        <v>0.44444444444444442</v>
      </c>
      <c r="J66" s="214">
        <f t="shared" si="27"/>
        <v>0.53846153846153844</v>
      </c>
      <c r="K66" s="214">
        <f t="shared" si="27"/>
        <v>0.58974358974358976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0.56949152542372883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0</v>
      </c>
      <c r="E67" s="429">
        <f t="shared" si="28"/>
        <v>2</v>
      </c>
      <c r="F67" s="217">
        <f t="shared" si="28"/>
        <v>6</v>
      </c>
      <c r="G67" s="429">
        <f t="shared" si="28"/>
        <v>2</v>
      </c>
      <c r="H67" s="429">
        <f t="shared" si="28"/>
        <v>5</v>
      </c>
      <c r="I67" s="217">
        <v>4</v>
      </c>
      <c r="J67" s="217">
        <v>2</v>
      </c>
      <c r="K67" s="217">
        <v>1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22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</v>
      </c>
      <c r="E68" s="443">
        <f t="shared" si="29"/>
        <v>6.0606060606060608E-2</v>
      </c>
      <c r="F68" s="269">
        <f t="shared" si="29"/>
        <v>0.15789473684210525</v>
      </c>
      <c r="G68" s="443">
        <f t="shared" si="29"/>
        <v>6.0606060606060608E-2</v>
      </c>
      <c r="H68" s="443">
        <f t="shared" si="29"/>
        <v>0.12195121951219512</v>
      </c>
      <c r="I68" s="269">
        <f t="shared" si="29"/>
        <v>0.14814814814814814</v>
      </c>
      <c r="J68" s="269">
        <f t="shared" si="29"/>
        <v>7.6923076923076927E-2</v>
      </c>
      <c r="K68" s="269">
        <f t="shared" si="29"/>
        <v>2.564102564102564E-2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7.4576271186440682E-2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0</v>
      </c>
      <c r="E69" s="444">
        <v>2</v>
      </c>
      <c r="F69" s="228">
        <v>3</v>
      </c>
      <c r="G69" s="444">
        <v>1</v>
      </c>
      <c r="H69" s="444">
        <v>1</v>
      </c>
      <c r="I69" s="228">
        <v>4</v>
      </c>
      <c r="J69" s="228">
        <v>2</v>
      </c>
      <c r="K69" s="228">
        <v>1</v>
      </c>
      <c r="L69" s="422"/>
      <c r="M69" s="422"/>
      <c r="N69" s="423"/>
      <c r="O69" s="28">
        <f>SUM(C69:N69)</f>
        <v>14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0</v>
      </c>
      <c r="E70" s="431">
        <f t="shared" si="30"/>
        <v>6.0606060606060608E-2</v>
      </c>
      <c r="F70" s="209">
        <f t="shared" si="30"/>
        <v>7.8947368421052627E-2</v>
      </c>
      <c r="G70" s="431">
        <f t="shared" si="30"/>
        <v>3.0303030303030304E-2</v>
      </c>
      <c r="H70" s="431">
        <f t="shared" si="30"/>
        <v>2.4390243902439025E-2</v>
      </c>
      <c r="I70" s="209">
        <f t="shared" si="30"/>
        <v>0.14814814814814814</v>
      </c>
      <c r="J70" s="209">
        <f t="shared" si="30"/>
        <v>7.6923076923076927E-2</v>
      </c>
      <c r="K70" s="209">
        <f t="shared" si="30"/>
        <v>2.564102564102564E-2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4.7457627118644069E-2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1</v>
      </c>
      <c r="G71" s="444">
        <v>0</v>
      </c>
      <c r="H71" s="444">
        <v>1</v>
      </c>
      <c r="I71" s="228">
        <v>0</v>
      </c>
      <c r="J71" s="228">
        <v>0</v>
      </c>
      <c r="K71" s="228">
        <v>0</v>
      </c>
      <c r="L71" s="422"/>
      <c r="M71" s="422"/>
      <c r="N71" s="423"/>
      <c r="O71" s="28">
        <f>SUM(C71:N71)</f>
        <v>2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2.6315789473684209E-2</v>
      </c>
      <c r="G72" s="431">
        <f t="shared" si="31"/>
        <v>0</v>
      </c>
      <c r="H72" s="431">
        <f t="shared" si="31"/>
        <v>2.4390243902439025E-2</v>
      </c>
      <c r="I72" s="209">
        <f t="shared" si="31"/>
        <v>0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6.7796610169491523E-3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2</v>
      </c>
      <c r="G73" s="315">
        <v>0</v>
      </c>
      <c r="H73" s="315">
        <v>3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5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5.2631578947368418E-2</v>
      </c>
      <c r="G74" s="431">
        <f t="shared" si="32"/>
        <v>0</v>
      </c>
      <c r="H74" s="431">
        <f t="shared" si="32"/>
        <v>7.3170731707317069E-2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1.6949152542372881E-2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0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394"/>
      <c r="M75" s="394"/>
      <c r="N75" s="395"/>
      <c r="O75" s="224">
        <f>SUM(C75:N75)</f>
        <v>1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0</v>
      </c>
      <c r="F76" s="209">
        <f t="shared" si="33"/>
        <v>0</v>
      </c>
      <c r="G76" s="431">
        <f t="shared" si="33"/>
        <v>3.0303030303030304E-2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3.3898305084745762E-3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1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2.4390243902439025E-2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3.3898305084745762E-3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1</v>
      </c>
      <c r="E81" s="315">
        <v>0</v>
      </c>
      <c r="F81" s="44">
        <v>3</v>
      </c>
      <c r="G81" s="315">
        <v>4</v>
      </c>
      <c r="H81" s="315">
        <v>4</v>
      </c>
      <c r="I81" s="44">
        <v>1</v>
      </c>
      <c r="J81" s="44">
        <v>4</v>
      </c>
      <c r="K81" s="44">
        <v>4</v>
      </c>
      <c r="L81" s="394"/>
      <c r="M81" s="394"/>
      <c r="N81" s="395"/>
      <c r="O81" s="224">
        <f>SUM(C81:N81)</f>
        <v>21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2.9411764705882353E-2</v>
      </c>
      <c r="E82" s="431">
        <f t="shared" si="36"/>
        <v>0</v>
      </c>
      <c r="F82" s="209">
        <f t="shared" si="36"/>
        <v>7.8947368421052627E-2</v>
      </c>
      <c r="G82" s="431">
        <f t="shared" si="36"/>
        <v>0.12121212121212122</v>
      </c>
      <c r="H82" s="431">
        <f t="shared" si="36"/>
        <v>9.7560975609756101E-2</v>
      </c>
      <c r="I82" s="209">
        <f t="shared" si="36"/>
        <v>3.7037037037037035E-2</v>
      </c>
      <c r="J82" s="209">
        <f t="shared" si="36"/>
        <v>0.15384615384615385</v>
      </c>
      <c r="K82" s="209">
        <f t="shared" si="36"/>
        <v>0.10256410256410256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7.1186440677966104E-2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1</v>
      </c>
      <c r="F85" s="44">
        <v>1</v>
      </c>
      <c r="G85" s="315">
        <v>0</v>
      </c>
      <c r="H85" s="315">
        <v>1</v>
      </c>
      <c r="I85" s="44">
        <v>0</v>
      </c>
      <c r="J85" s="44">
        <v>0</v>
      </c>
      <c r="K85" s="44">
        <v>2</v>
      </c>
      <c r="L85" s="394"/>
      <c r="M85" s="394"/>
      <c r="N85" s="395"/>
      <c r="O85" s="224">
        <f>SUM(C85:N85)</f>
        <v>5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3.0303030303030304E-2</v>
      </c>
      <c r="F86" s="209">
        <f t="shared" si="38"/>
        <v>2.6315789473684209E-2</v>
      </c>
      <c r="G86" s="431">
        <f t="shared" si="38"/>
        <v>0</v>
      </c>
      <c r="H86" s="431">
        <f t="shared" si="38"/>
        <v>2.4390243902439025E-2</v>
      </c>
      <c r="I86" s="209">
        <f t="shared" si="38"/>
        <v>0</v>
      </c>
      <c r="J86" s="209">
        <f t="shared" si="38"/>
        <v>0</v>
      </c>
      <c r="K86" s="209">
        <f t="shared" si="38"/>
        <v>5.128205128205128E-2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1.6949152542372881E-2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2</v>
      </c>
      <c r="E87" s="315">
        <v>3</v>
      </c>
      <c r="F87" s="44">
        <v>2</v>
      </c>
      <c r="G87" s="315">
        <v>1</v>
      </c>
      <c r="H87" s="315">
        <v>2</v>
      </c>
      <c r="I87" s="44">
        <v>4</v>
      </c>
      <c r="J87" s="44">
        <v>2</v>
      </c>
      <c r="K87" s="44">
        <v>4</v>
      </c>
      <c r="L87" s="394"/>
      <c r="M87" s="394"/>
      <c r="N87" s="395"/>
      <c r="O87" s="224">
        <f>SUM(C87:N87)</f>
        <v>20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5.8823529411764705E-2</v>
      </c>
      <c r="E88" s="431">
        <f t="shared" si="39"/>
        <v>9.0909090909090912E-2</v>
      </c>
      <c r="F88" s="209">
        <f t="shared" si="39"/>
        <v>5.2631578947368418E-2</v>
      </c>
      <c r="G88" s="431">
        <f t="shared" si="39"/>
        <v>3.0303030303030304E-2</v>
      </c>
      <c r="H88" s="431">
        <f t="shared" si="39"/>
        <v>4.878048780487805E-2</v>
      </c>
      <c r="I88" s="209">
        <f t="shared" si="39"/>
        <v>0.14814814814814814</v>
      </c>
      <c r="J88" s="209">
        <f t="shared" si="39"/>
        <v>7.6923076923076927E-2</v>
      </c>
      <c r="K88" s="209">
        <f t="shared" si="39"/>
        <v>0.10256410256410256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6.7796610169491525E-2</v>
      </c>
    </row>
    <row r="89" spans="1:15" ht="24.75" x14ac:dyDescent="0.25">
      <c r="A89" s="29" t="s">
        <v>234</v>
      </c>
      <c r="B89" s="230" t="s">
        <v>297</v>
      </c>
      <c r="C89" s="43">
        <v>3</v>
      </c>
      <c r="D89" s="315">
        <v>0</v>
      </c>
      <c r="E89" s="315">
        <v>0</v>
      </c>
      <c r="F89" s="44">
        <v>1</v>
      </c>
      <c r="G89" s="315">
        <v>0</v>
      </c>
      <c r="H89" s="315">
        <v>2</v>
      </c>
      <c r="I89" s="44">
        <v>3</v>
      </c>
      <c r="J89" s="44">
        <v>4</v>
      </c>
      <c r="K89" s="44">
        <v>1</v>
      </c>
      <c r="L89" s="394"/>
      <c r="M89" s="394"/>
      <c r="N89" s="395"/>
      <c r="O89" s="224">
        <f>SUM(C89:N89)</f>
        <v>14</v>
      </c>
    </row>
    <row r="90" spans="1:15" x14ac:dyDescent="0.25">
      <c r="A90" s="29" t="s">
        <v>236</v>
      </c>
      <c r="B90" s="207" t="s">
        <v>81</v>
      </c>
      <c r="C90" s="209">
        <f>C89/C58</f>
        <v>0.125</v>
      </c>
      <c r="D90" s="431">
        <f t="shared" ref="D90:N90" si="40">D89/D58</f>
        <v>0</v>
      </c>
      <c r="E90" s="431">
        <f t="shared" si="40"/>
        <v>0</v>
      </c>
      <c r="F90" s="209">
        <f t="shared" si="40"/>
        <v>2.6315789473684209E-2</v>
      </c>
      <c r="G90" s="431">
        <f t="shared" si="40"/>
        <v>0</v>
      </c>
      <c r="H90" s="431">
        <f t="shared" si="40"/>
        <v>4.878048780487805E-2</v>
      </c>
      <c r="I90" s="209">
        <f t="shared" si="40"/>
        <v>0.1111111111111111</v>
      </c>
      <c r="J90" s="209">
        <f t="shared" si="40"/>
        <v>0.15384615384615385</v>
      </c>
      <c r="K90" s="209">
        <f t="shared" si="40"/>
        <v>2.564102564102564E-2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4.7457627118644069E-2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1</v>
      </c>
      <c r="E91" s="315">
        <v>0</v>
      </c>
      <c r="F91" s="44">
        <v>2</v>
      </c>
      <c r="G91" s="315">
        <v>0</v>
      </c>
      <c r="H91" s="315">
        <v>0</v>
      </c>
      <c r="I91" s="44">
        <v>0</v>
      </c>
      <c r="J91" s="44">
        <v>0</v>
      </c>
      <c r="K91" s="44">
        <v>1</v>
      </c>
      <c r="L91" s="394"/>
      <c r="M91" s="394"/>
      <c r="N91" s="395"/>
      <c r="O91" s="224">
        <f>SUM(C91:N91)</f>
        <v>4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2.9411764705882353E-2</v>
      </c>
      <c r="E92" s="431">
        <f t="shared" si="41"/>
        <v>0</v>
      </c>
      <c r="F92" s="209">
        <f t="shared" si="41"/>
        <v>5.2631578947368418E-2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2.564102564102564E-2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1.3559322033898305E-2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1</v>
      </c>
      <c r="G93" s="315">
        <v>0</v>
      </c>
      <c r="H93" s="315">
        <v>0</v>
      </c>
      <c r="I93" s="44">
        <v>1</v>
      </c>
      <c r="J93" s="44">
        <v>0</v>
      </c>
      <c r="K93" s="44">
        <v>0</v>
      </c>
      <c r="L93" s="394"/>
      <c r="M93" s="394"/>
      <c r="N93" s="395"/>
      <c r="O93" s="224">
        <f>SUM(C93:N93)</f>
        <v>2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2.6315789473684209E-2</v>
      </c>
      <c r="G94" s="431">
        <f t="shared" si="42"/>
        <v>0</v>
      </c>
      <c r="H94" s="431">
        <f t="shared" si="42"/>
        <v>0</v>
      </c>
      <c r="I94" s="209">
        <f t="shared" si="42"/>
        <v>3.7037037037037035E-2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6.7796610169491523E-3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6</v>
      </c>
      <c r="D95" s="317">
        <f t="shared" si="43"/>
        <v>4</v>
      </c>
      <c r="E95" s="317">
        <f t="shared" si="43"/>
        <v>3</v>
      </c>
      <c r="F95" s="80">
        <f t="shared" si="43"/>
        <v>8</v>
      </c>
      <c r="G95" s="317">
        <f t="shared" si="43"/>
        <v>6</v>
      </c>
      <c r="H95" s="317">
        <f t="shared" si="43"/>
        <v>6</v>
      </c>
      <c r="I95" s="80">
        <f t="shared" si="43"/>
        <v>3</v>
      </c>
      <c r="J95" s="80">
        <f t="shared" si="43"/>
        <v>0</v>
      </c>
      <c r="K95" s="80">
        <f t="shared" si="43"/>
        <v>3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39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0.25</v>
      </c>
      <c r="D96" s="432">
        <f t="shared" ref="D96:N96" si="44">D95/D58</f>
        <v>0.11764705882352941</v>
      </c>
      <c r="E96" s="432">
        <f t="shared" si="44"/>
        <v>9.0909090909090912E-2</v>
      </c>
      <c r="F96" s="219">
        <f t="shared" si="44"/>
        <v>0.21052631578947367</v>
      </c>
      <c r="G96" s="432">
        <f t="shared" si="44"/>
        <v>0.18181818181818182</v>
      </c>
      <c r="H96" s="432">
        <f t="shared" si="44"/>
        <v>0.14634146341463414</v>
      </c>
      <c r="I96" s="219">
        <f t="shared" si="44"/>
        <v>0.1111111111111111</v>
      </c>
      <c r="J96" s="219">
        <f t="shared" si="44"/>
        <v>0</v>
      </c>
      <c r="K96" s="219">
        <f t="shared" si="44"/>
        <v>7.6923076923076927E-2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0.13220338983050847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="90" zoomScaleNormal="100" zoomScaleSheetLayoutView="90" workbookViewId="0">
      <selection activeCell="P1" sqref="P1:U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71" t="s">
        <v>315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79</v>
      </c>
      <c r="D3" s="6">
        <v>85</v>
      </c>
      <c r="E3" s="313">
        <v>85</v>
      </c>
      <c r="F3" s="313">
        <v>81</v>
      </c>
      <c r="G3" s="6">
        <v>93</v>
      </c>
      <c r="H3" s="313">
        <v>87</v>
      </c>
      <c r="I3" s="313">
        <v>85</v>
      </c>
      <c r="J3" s="6">
        <v>89</v>
      </c>
      <c r="K3" s="6">
        <v>89</v>
      </c>
      <c r="L3" s="6">
        <v>81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69</v>
      </c>
      <c r="D4" s="200">
        <v>74</v>
      </c>
      <c r="E4" s="314">
        <v>72</v>
      </c>
      <c r="F4" s="314">
        <v>68</v>
      </c>
      <c r="G4" s="200">
        <v>79</v>
      </c>
      <c r="H4" s="314">
        <v>73</v>
      </c>
      <c r="I4" s="314">
        <v>73</v>
      </c>
      <c r="J4" s="200">
        <v>76</v>
      </c>
      <c r="K4" s="200">
        <v>76</v>
      </c>
      <c r="L4" s="200">
        <v>69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0.87341772151898733</v>
      </c>
      <c r="D5" s="236">
        <f>D4/D3</f>
        <v>0.87058823529411766</v>
      </c>
      <c r="E5" s="425">
        <f t="shared" ref="E5:O5" si="0">E4/E3</f>
        <v>0.84705882352941175</v>
      </c>
      <c r="F5" s="425">
        <f t="shared" si="0"/>
        <v>0.83950617283950613</v>
      </c>
      <c r="G5" s="236">
        <f t="shared" si="0"/>
        <v>0.84946236559139787</v>
      </c>
      <c r="H5" s="425">
        <f t="shared" si="0"/>
        <v>0.83908045977011492</v>
      </c>
      <c r="I5" s="425">
        <f t="shared" si="0"/>
        <v>0.85882352941176465</v>
      </c>
      <c r="J5" s="236">
        <f t="shared" si="0"/>
        <v>0.8539325842696629</v>
      </c>
      <c r="K5" s="236">
        <f t="shared" si="0"/>
        <v>0.8539325842696629</v>
      </c>
      <c r="L5" s="236">
        <f t="shared" si="0"/>
        <v>0.85185185185185186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4</v>
      </c>
      <c r="D6" s="44">
        <v>5</v>
      </c>
      <c r="E6" s="315">
        <v>5</v>
      </c>
      <c r="F6" s="315">
        <v>3</v>
      </c>
      <c r="G6" s="44">
        <v>4</v>
      </c>
      <c r="H6" s="315">
        <v>3</v>
      </c>
      <c r="I6" s="315">
        <v>3</v>
      </c>
      <c r="J6" s="44">
        <v>3</v>
      </c>
      <c r="K6" s="44">
        <v>2</v>
      </c>
      <c r="L6" s="44">
        <v>2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5.0632911392405063E-2</v>
      </c>
      <c r="D7" s="236">
        <f>D6/D3</f>
        <v>5.8823529411764705E-2</v>
      </c>
      <c r="E7" s="425">
        <f t="shared" ref="E7:O7" si="1">E6/E3</f>
        <v>5.8823529411764705E-2</v>
      </c>
      <c r="F7" s="425">
        <f t="shared" si="1"/>
        <v>3.7037037037037035E-2</v>
      </c>
      <c r="G7" s="236">
        <f t="shared" si="1"/>
        <v>4.3010752688172046E-2</v>
      </c>
      <c r="H7" s="425">
        <f t="shared" si="1"/>
        <v>3.4482758620689655E-2</v>
      </c>
      <c r="I7" s="425">
        <f t="shared" si="1"/>
        <v>3.5294117647058823E-2</v>
      </c>
      <c r="J7" s="236">
        <f t="shared" si="1"/>
        <v>3.3707865168539325E-2</v>
      </c>
      <c r="K7" s="236">
        <f t="shared" si="1"/>
        <v>2.247191011235955E-2</v>
      </c>
      <c r="L7" s="236">
        <f t="shared" si="1"/>
        <v>2.4691358024691357E-2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14</v>
      </c>
      <c r="D8" s="44">
        <v>19</v>
      </c>
      <c r="E8" s="315">
        <v>21</v>
      </c>
      <c r="F8" s="315">
        <v>14</v>
      </c>
      <c r="G8" s="447">
        <v>15</v>
      </c>
      <c r="H8" s="315">
        <v>13</v>
      </c>
      <c r="I8" s="315">
        <v>11</v>
      </c>
      <c r="J8" s="44">
        <v>12</v>
      </c>
      <c r="K8" s="44">
        <v>12</v>
      </c>
      <c r="L8" s="44">
        <v>11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0.17721518987341772</v>
      </c>
      <c r="D9" s="236">
        <f>D8/D3</f>
        <v>0.22352941176470589</v>
      </c>
      <c r="E9" s="425">
        <f t="shared" ref="E9:O9" si="2">E8/E3</f>
        <v>0.24705882352941178</v>
      </c>
      <c r="F9" s="425">
        <f t="shared" si="2"/>
        <v>0.1728395061728395</v>
      </c>
      <c r="G9" s="236">
        <f t="shared" si="2"/>
        <v>0.16129032258064516</v>
      </c>
      <c r="H9" s="425">
        <f t="shared" si="2"/>
        <v>0.14942528735632185</v>
      </c>
      <c r="I9" s="425">
        <f t="shared" si="2"/>
        <v>0.12941176470588237</v>
      </c>
      <c r="J9" s="236">
        <f t="shared" si="2"/>
        <v>0.1348314606741573</v>
      </c>
      <c r="K9" s="236">
        <f t="shared" si="2"/>
        <v>0.1348314606741573</v>
      </c>
      <c r="L9" s="236">
        <f t="shared" si="2"/>
        <v>0.13580246913580246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45</v>
      </c>
      <c r="D10" s="44">
        <v>48</v>
      </c>
      <c r="E10" s="315">
        <v>49</v>
      </c>
      <c r="F10" s="315">
        <v>45</v>
      </c>
      <c r="G10" s="44">
        <v>52</v>
      </c>
      <c r="H10" s="315">
        <v>48</v>
      </c>
      <c r="I10" s="315">
        <v>46</v>
      </c>
      <c r="J10" s="44">
        <v>51</v>
      </c>
      <c r="K10" s="44">
        <v>52</v>
      </c>
      <c r="L10" s="44">
        <v>50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0.569620253164557</v>
      </c>
      <c r="D11" s="236">
        <f>D10/D3</f>
        <v>0.56470588235294117</v>
      </c>
      <c r="E11" s="425">
        <f t="shared" ref="E11:O11" si="3">E10/E3</f>
        <v>0.57647058823529407</v>
      </c>
      <c r="F11" s="425">
        <f t="shared" si="3"/>
        <v>0.55555555555555558</v>
      </c>
      <c r="G11" s="236">
        <f t="shared" si="3"/>
        <v>0.55913978494623651</v>
      </c>
      <c r="H11" s="425">
        <f t="shared" si="3"/>
        <v>0.55172413793103448</v>
      </c>
      <c r="I11" s="425">
        <f t="shared" si="3"/>
        <v>0.54117647058823526</v>
      </c>
      <c r="J11" s="236">
        <f t="shared" si="3"/>
        <v>0.5730337078651685</v>
      </c>
      <c r="K11" s="236">
        <f t="shared" si="3"/>
        <v>0.5842696629213483</v>
      </c>
      <c r="L11" s="236">
        <f t="shared" si="3"/>
        <v>0.61728395061728392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7</v>
      </c>
      <c r="D12" s="44">
        <v>7</v>
      </c>
      <c r="E12" s="315">
        <v>7</v>
      </c>
      <c r="F12" s="315">
        <v>8</v>
      </c>
      <c r="G12" s="44">
        <v>5</v>
      </c>
      <c r="H12" s="315">
        <v>5</v>
      </c>
      <c r="I12" s="315">
        <v>4</v>
      </c>
      <c r="J12" s="44">
        <v>3</v>
      </c>
      <c r="K12" s="44">
        <v>3</v>
      </c>
      <c r="L12" s="44">
        <v>3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8.8607594936708861E-2</v>
      </c>
      <c r="D13" s="236">
        <f>D12/D3</f>
        <v>8.2352941176470587E-2</v>
      </c>
      <c r="E13" s="425">
        <f t="shared" ref="E13:O13" si="4">E12/E3</f>
        <v>8.2352941176470587E-2</v>
      </c>
      <c r="F13" s="425">
        <f t="shared" si="4"/>
        <v>9.8765432098765427E-2</v>
      </c>
      <c r="G13" s="236">
        <f t="shared" si="4"/>
        <v>5.3763440860215055E-2</v>
      </c>
      <c r="H13" s="425">
        <f t="shared" si="4"/>
        <v>5.7471264367816091E-2</v>
      </c>
      <c r="I13" s="425">
        <f t="shared" si="4"/>
        <v>4.7058823529411764E-2</v>
      </c>
      <c r="J13" s="236">
        <f t="shared" si="4"/>
        <v>3.3707865168539325E-2</v>
      </c>
      <c r="K13" s="236">
        <f t="shared" si="4"/>
        <v>3.3707865168539325E-2</v>
      </c>
      <c r="L13" s="236">
        <f t="shared" si="4"/>
        <v>3.7037037037037035E-2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17</v>
      </c>
      <c r="D14" s="44">
        <v>20</v>
      </c>
      <c r="E14" s="315">
        <v>20</v>
      </c>
      <c r="F14" s="315">
        <v>18</v>
      </c>
      <c r="G14" s="44">
        <v>19</v>
      </c>
      <c r="H14" s="315">
        <v>21</v>
      </c>
      <c r="I14" s="315">
        <v>22</v>
      </c>
      <c r="J14" s="44">
        <v>21</v>
      </c>
      <c r="K14" s="44">
        <v>21</v>
      </c>
      <c r="L14" s="44">
        <v>22</v>
      </c>
      <c r="M14" s="39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0.21518987341772153</v>
      </c>
      <c r="D15" s="236">
        <f>D14/D3</f>
        <v>0.23529411764705882</v>
      </c>
      <c r="E15" s="425">
        <f t="shared" ref="E15:O15" si="5">E14/E3</f>
        <v>0.23529411764705882</v>
      </c>
      <c r="F15" s="425">
        <f t="shared" si="5"/>
        <v>0.22222222222222221</v>
      </c>
      <c r="G15" s="236">
        <f t="shared" si="5"/>
        <v>0.20430107526881722</v>
      </c>
      <c r="H15" s="425">
        <f t="shared" si="5"/>
        <v>0.2413793103448276</v>
      </c>
      <c r="I15" s="425">
        <f t="shared" si="5"/>
        <v>0.25882352941176473</v>
      </c>
      <c r="J15" s="236">
        <f t="shared" si="5"/>
        <v>0.23595505617977527</v>
      </c>
      <c r="K15" s="236">
        <f t="shared" si="5"/>
        <v>0.23595505617977527</v>
      </c>
      <c r="L15" s="236">
        <f t="shared" si="5"/>
        <v>0.27160493827160492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14</v>
      </c>
      <c r="D16" s="44">
        <v>14</v>
      </c>
      <c r="E16" s="315">
        <v>16</v>
      </c>
      <c r="F16" s="315">
        <v>16</v>
      </c>
      <c r="G16" s="44">
        <v>18</v>
      </c>
      <c r="H16" s="315">
        <v>18</v>
      </c>
      <c r="I16" s="315">
        <v>18</v>
      </c>
      <c r="J16" s="44">
        <v>20</v>
      </c>
      <c r="K16" s="44">
        <v>20</v>
      </c>
      <c r="L16" s="44">
        <v>19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0.17721518987341772</v>
      </c>
      <c r="D17" s="236">
        <f>D16/D3</f>
        <v>0.16470588235294117</v>
      </c>
      <c r="E17" s="425">
        <f t="shared" ref="E17:O17" si="6">E16/E3</f>
        <v>0.18823529411764706</v>
      </c>
      <c r="F17" s="425">
        <f t="shared" si="6"/>
        <v>0.19753086419753085</v>
      </c>
      <c r="G17" s="236">
        <f t="shared" si="6"/>
        <v>0.19354838709677419</v>
      </c>
      <c r="H17" s="425">
        <f t="shared" si="6"/>
        <v>0.20689655172413793</v>
      </c>
      <c r="I17" s="425">
        <f t="shared" si="6"/>
        <v>0.21176470588235294</v>
      </c>
      <c r="J17" s="236">
        <f t="shared" si="6"/>
        <v>0.2247191011235955</v>
      </c>
      <c r="K17" s="236">
        <f t="shared" si="6"/>
        <v>0.2247191011235955</v>
      </c>
      <c r="L17" s="236">
        <f t="shared" si="6"/>
        <v>0.23456790123456789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8</v>
      </c>
      <c r="D18" s="44">
        <v>9</v>
      </c>
      <c r="E18" s="315">
        <v>9</v>
      </c>
      <c r="F18" s="315">
        <v>10</v>
      </c>
      <c r="G18" s="44">
        <v>10</v>
      </c>
      <c r="H18" s="315">
        <v>10</v>
      </c>
      <c r="I18" s="315">
        <v>10</v>
      </c>
      <c r="J18" s="44">
        <v>9</v>
      </c>
      <c r="K18" s="44">
        <v>10</v>
      </c>
      <c r="L18" s="44">
        <v>9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0.10126582278481013</v>
      </c>
      <c r="D19" s="249">
        <f>D18/D3</f>
        <v>0.10588235294117647</v>
      </c>
      <c r="E19" s="426">
        <f>E18/E3</f>
        <v>0.10588235294117647</v>
      </c>
      <c r="F19" s="426">
        <f t="shared" ref="F19:O19" si="7">F18/F3</f>
        <v>0.12345679012345678</v>
      </c>
      <c r="G19" s="249">
        <f t="shared" si="7"/>
        <v>0.10752688172043011</v>
      </c>
      <c r="H19" s="426">
        <f t="shared" si="7"/>
        <v>0.11494252873563218</v>
      </c>
      <c r="I19" s="426">
        <f t="shared" si="7"/>
        <v>0.11764705882352941</v>
      </c>
      <c r="J19" s="249">
        <f t="shared" si="7"/>
        <v>0.10112359550561797</v>
      </c>
      <c r="K19" s="249">
        <f t="shared" si="7"/>
        <v>0.11235955056179775</v>
      </c>
      <c r="L19" s="249">
        <f t="shared" si="7"/>
        <v>0.1111111111111111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316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16">
        <v>8</v>
      </c>
      <c r="E22" s="316">
        <v>8</v>
      </c>
      <c r="F22" s="8">
        <v>13</v>
      </c>
      <c r="G22" s="316">
        <v>4</v>
      </c>
      <c r="H22" s="316">
        <v>7</v>
      </c>
      <c r="I22" s="8">
        <v>7</v>
      </c>
      <c r="J22" s="8">
        <v>5</v>
      </c>
      <c r="K22" s="8">
        <v>10</v>
      </c>
      <c r="L22" s="316"/>
      <c r="M22" s="316"/>
      <c r="N22" s="316"/>
      <c r="O22" s="7">
        <f>SUM(C22:N22)</f>
        <v>73</v>
      </c>
    </row>
    <row r="23" spans="1:15" x14ac:dyDescent="0.25">
      <c r="A23" s="9" t="s">
        <v>30</v>
      </c>
      <c r="B23" s="208" t="s">
        <v>45</v>
      </c>
      <c r="C23" s="211">
        <v>5</v>
      </c>
      <c r="D23" s="314">
        <v>2</v>
      </c>
      <c r="E23" s="314">
        <v>1</v>
      </c>
      <c r="F23" s="200">
        <v>6</v>
      </c>
      <c r="G23" s="314">
        <v>3</v>
      </c>
      <c r="H23" s="314">
        <v>2</v>
      </c>
      <c r="I23" s="200">
        <v>1</v>
      </c>
      <c r="J23" s="200">
        <v>4</v>
      </c>
      <c r="K23" s="200">
        <v>7</v>
      </c>
      <c r="L23" s="393"/>
      <c r="M23" s="393"/>
      <c r="N23" s="404"/>
      <c r="O23" s="208">
        <f>SUM(C23:N23)</f>
        <v>31</v>
      </c>
    </row>
    <row r="24" spans="1:15" x14ac:dyDescent="0.25">
      <c r="A24" s="9" t="s">
        <v>31</v>
      </c>
      <c r="B24" s="178" t="s">
        <v>70</v>
      </c>
      <c r="C24" s="209">
        <f>C23/C22</f>
        <v>0.45454545454545453</v>
      </c>
      <c r="D24" s="431">
        <f>D23/D22</f>
        <v>0.25</v>
      </c>
      <c r="E24" s="431">
        <f t="shared" ref="E24:N24" si="8">E23/E22</f>
        <v>0.125</v>
      </c>
      <c r="F24" s="209">
        <f>F23/F22</f>
        <v>0.46153846153846156</v>
      </c>
      <c r="G24" s="431">
        <f t="shared" si="8"/>
        <v>0.75</v>
      </c>
      <c r="H24" s="431">
        <f t="shared" si="8"/>
        <v>0.2857142857142857</v>
      </c>
      <c r="I24" s="209">
        <f t="shared" si="8"/>
        <v>0.14285714285714285</v>
      </c>
      <c r="J24" s="209">
        <f t="shared" si="8"/>
        <v>0.8</v>
      </c>
      <c r="K24" s="209">
        <f t="shared" si="8"/>
        <v>0.7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0.42465753424657532</v>
      </c>
    </row>
    <row r="25" spans="1:15" x14ac:dyDescent="0.25">
      <c r="A25" s="9" t="s">
        <v>32</v>
      </c>
      <c r="B25" s="88" t="s">
        <v>343</v>
      </c>
      <c r="C25" s="80">
        <v>7</v>
      </c>
      <c r="D25" s="317">
        <v>5</v>
      </c>
      <c r="E25" s="317">
        <v>5</v>
      </c>
      <c r="F25" s="80">
        <v>8</v>
      </c>
      <c r="G25" s="317">
        <v>2</v>
      </c>
      <c r="H25" s="317">
        <v>1</v>
      </c>
      <c r="I25" s="80">
        <v>7</v>
      </c>
      <c r="J25" s="80">
        <v>3</v>
      </c>
      <c r="K25" s="80">
        <v>5</v>
      </c>
      <c r="L25" s="396"/>
      <c r="M25" s="396"/>
      <c r="N25" s="406"/>
      <c r="O25" s="88">
        <f>SUM(C25:N25)</f>
        <v>43</v>
      </c>
    </row>
    <row r="26" spans="1:15" x14ac:dyDescent="0.25">
      <c r="A26" s="9" t="s">
        <v>33</v>
      </c>
      <c r="B26" s="178" t="s">
        <v>70</v>
      </c>
      <c r="C26" s="209">
        <f>C25/C22</f>
        <v>0.63636363636363635</v>
      </c>
      <c r="D26" s="431">
        <f>D25/D22</f>
        <v>0.625</v>
      </c>
      <c r="E26" s="431">
        <f t="shared" ref="E26:N26" si="9">E25/E22</f>
        <v>0.625</v>
      </c>
      <c r="F26" s="209">
        <f t="shared" si="9"/>
        <v>0.61538461538461542</v>
      </c>
      <c r="G26" s="431">
        <f t="shared" si="9"/>
        <v>0.5</v>
      </c>
      <c r="H26" s="431">
        <f t="shared" si="9"/>
        <v>0.14285714285714285</v>
      </c>
      <c r="I26" s="209">
        <f t="shared" si="9"/>
        <v>1</v>
      </c>
      <c r="J26" s="209">
        <f t="shared" si="9"/>
        <v>0.6</v>
      </c>
      <c r="K26" s="209">
        <f t="shared" si="9"/>
        <v>0.5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0.58904109589041098</v>
      </c>
    </row>
    <row r="27" spans="1:15" x14ac:dyDescent="0.25">
      <c r="A27" s="9" t="s">
        <v>34</v>
      </c>
      <c r="B27" s="88" t="s">
        <v>291</v>
      </c>
      <c r="C27" s="80">
        <v>9</v>
      </c>
      <c r="D27" s="315">
        <v>5</v>
      </c>
      <c r="E27" s="315">
        <v>7</v>
      </c>
      <c r="F27" s="44">
        <v>12</v>
      </c>
      <c r="G27" s="315">
        <v>3</v>
      </c>
      <c r="H27" s="315">
        <v>5</v>
      </c>
      <c r="I27" s="44">
        <v>6</v>
      </c>
      <c r="J27" s="44">
        <v>4</v>
      </c>
      <c r="K27" s="44">
        <v>8</v>
      </c>
      <c r="L27" s="394"/>
      <c r="M27" s="394"/>
      <c r="N27" s="395"/>
      <c r="O27" s="88">
        <f>SUM(C27:N27)</f>
        <v>59</v>
      </c>
    </row>
    <row r="28" spans="1:15" x14ac:dyDescent="0.25">
      <c r="A28" s="9" t="s">
        <v>35</v>
      </c>
      <c r="B28" s="178" t="s">
        <v>70</v>
      </c>
      <c r="C28" s="209">
        <f>C27/C22</f>
        <v>0.81818181818181823</v>
      </c>
      <c r="D28" s="431">
        <f t="shared" ref="D28:N28" si="10">D27/D22</f>
        <v>0.625</v>
      </c>
      <c r="E28" s="431">
        <f t="shared" si="10"/>
        <v>0.875</v>
      </c>
      <c r="F28" s="209">
        <f t="shared" si="10"/>
        <v>0.92307692307692313</v>
      </c>
      <c r="G28" s="431">
        <f t="shared" si="10"/>
        <v>0.75</v>
      </c>
      <c r="H28" s="431">
        <f t="shared" si="10"/>
        <v>0.7142857142857143</v>
      </c>
      <c r="I28" s="209">
        <f t="shared" si="10"/>
        <v>0.8571428571428571</v>
      </c>
      <c r="J28" s="209">
        <f t="shared" si="10"/>
        <v>0.8</v>
      </c>
      <c r="K28" s="209">
        <f t="shared" si="10"/>
        <v>0.8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0.80821917808219179</v>
      </c>
    </row>
    <row r="29" spans="1:15" x14ac:dyDescent="0.25">
      <c r="A29" s="9" t="s">
        <v>36</v>
      </c>
      <c r="B29" s="88" t="s">
        <v>164</v>
      </c>
      <c r="C29" s="80">
        <v>2</v>
      </c>
      <c r="D29" s="315">
        <v>0</v>
      </c>
      <c r="E29" s="315">
        <v>0</v>
      </c>
      <c r="F29" s="44">
        <v>1</v>
      </c>
      <c r="G29" s="315">
        <v>0</v>
      </c>
      <c r="H29" s="315">
        <v>0</v>
      </c>
      <c r="I29" s="44">
        <v>0</v>
      </c>
      <c r="J29" s="451">
        <v>0</v>
      </c>
      <c r="K29" s="44">
        <v>0</v>
      </c>
      <c r="L29" s="394"/>
      <c r="M29" s="394"/>
      <c r="N29" s="395"/>
      <c r="O29" s="88">
        <f>SUM(C29:N29)</f>
        <v>3</v>
      </c>
    </row>
    <row r="30" spans="1:15" x14ac:dyDescent="0.25">
      <c r="A30" s="9" t="s">
        <v>37</v>
      </c>
      <c r="B30" s="178" t="s">
        <v>70</v>
      </c>
      <c r="C30" s="209">
        <f>C29/C22</f>
        <v>0.18181818181818182</v>
      </c>
      <c r="D30" s="431">
        <f t="shared" ref="D30:N30" si="11">D29/D22</f>
        <v>0</v>
      </c>
      <c r="E30" s="431">
        <f t="shared" si="11"/>
        <v>0</v>
      </c>
      <c r="F30" s="209">
        <f t="shared" si="11"/>
        <v>7.6923076923076927E-2</v>
      </c>
      <c r="G30" s="431">
        <f t="shared" si="11"/>
        <v>0</v>
      </c>
      <c r="H30" s="431">
        <f t="shared" si="11"/>
        <v>0</v>
      </c>
      <c r="I30" s="209">
        <f t="shared" si="11"/>
        <v>0</v>
      </c>
      <c r="J30" s="209">
        <f t="shared" si="11"/>
        <v>0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4.1095890410958902E-2</v>
      </c>
    </row>
    <row r="31" spans="1:15" x14ac:dyDescent="0.25">
      <c r="A31" s="9" t="s">
        <v>38</v>
      </c>
      <c r="B31" s="88" t="s">
        <v>133</v>
      </c>
      <c r="C31" s="80">
        <v>2</v>
      </c>
      <c r="D31" s="315">
        <v>3</v>
      </c>
      <c r="E31" s="315">
        <v>1</v>
      </c>
      <c r="F31" s="44">
        <v>1</v>
      </c>
      <c r="G31" s="315">
        <v>1</v>
      </c>
      <c r="H31" s="315">
        <v>2</v>
      </c>
      <c r="I31" s="44">
        <v>1</v>
      </c>
      <c r="J31" s="44">
        <v>1</v>
      </c>
      <c r="K31" s="44">
        <v>2</v>
      </c>
      <c r="L31" s="394"/>
      <c r="M31" s="394"/>
      <c r="N31" s="395"/>
      <c r="O31" s="88">
        <f>SUM(C31:N31)</f>
        <v>14</v>
      </c>
    </row>
    <row r="32" spans="1:15" x14ac:dyDescent="0.25">
      <c r="A32" s="9" t="s">
        <v>47</v>
      </c>
      <c r="B32" s="178" t="s">
        <v>70</v>
      </c>
      <c r="C32" s="209">
        <f>C31/C22</f>
        <v>0.18181818181818182</v>
      </c>
      <c r="D32" s="431">
        <f t="shared" ref="D32:N32" si="12">D31/D22</f>
        <v>0.375</v>
      </c>
      <c r="E32" s="431">
        <f t="shared" si="12"/>
        <v>0.125</v>
      </c>
      <c r="F32" s="209">
        <f t="shared" si="12"/>
        <v>7.6923076923076927E-2</v>
      </c>
      <c r="G32" s="431">
        <f t="shared" si="12"/>
        <v>0.25</v>
      </c>
      <c r="H32" s="431">
        <f t="shared" si="12"/>
        <v>0.2857142857142857</v>
      </c>
      <c r="I32" s="209">
        <f t="shared" si="12"/>
        <v>0.14285714285714285</v>
      </c>
      <c r="J32" s="209">
        <f t="shared" si="12"/>
        <v>0.2</v>
      </c>
      <c r="K32" s="209">
        <f t="shared" si="12"/>
        <v>0.2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0.19178082191780821</v>
      </c>
    </row>
    <row r="33" spans="1:15" ht="24.75" x14ac:dyDescent="0.25">
      <c r="A33" s="9" t="s">
        <v>48</v>
      </c>
      <c r="B33" s="212" t="s">
        <v>68</v>
      </c>
      <c r="C33" s="80">
        <v>2</v>
      </c>
      <c r="D33" s="315">
        <v>2</v>
      </c>
      <c r="E33" s="315">
        <v>2</v>
      </c>
      <c r="F33" s="44">
        <v>3</v>
      </c>
      <c r="G33" s="315">
        <v>0</v>
      </c>
      <c r="H33" s="315">
        <v>2</v>
      </c>
      <c r="I33" s="44">
        <v>0</v>
      </c>
      <c r="J33" s="44">
        <v>1</v>
      </c>
      <c r="K33" s="44">
        <v>4</v>
      </c>
      <c r="L33" s="394"/>
      <c r="M33" s="394"/>
      <c r="N33" s="395"/>
      <c r="O33" s="88">
        <f>SUM(C33:N33)</f>
        <v>16</v>
      </c>
    </row>
    <row r="34" spans="1:15" x14ac:dyDescent="0.25">
      <c r="A34" s="9" t="s">
        <v>49</v>
      </c>
      <c r="B34" s="178" t="s">
        <v>70</v>
      </c>
      <c r="C34" s="209">
        <f>C33/C22</f>
        <v>0.18181818181818182</v>
      </c>
      <c r="D34" s="431">
        <f t="shared" ref="D34:N34" si="13">D33/D22</f>
        <v>0.25</v>
      </c>
      <c r="E34" s="431">
        <f t="shared" si="13"/>
        <v>0.25</v>
      </c>
      <c r="F34" s="209">
        <f t="shared" si="13"/>
        <v>0.23076923076923078</v>
      </c>
      <c r="G34" s="431">
        <f t="shared" si="13"/>
        <v>0</v>
      </c>
      <c r="H34" s="431">
        <f t="shared" si="13"/>
        <v>0.2857142857142857</v>
      </c>
      <c r="I34" s="209">
        <f t="shared" si="13"/>
        <v>0</v>
      </c>
      <c r="J34" s="209">
        <f t="shared" si="13"/>
        <v>0.2</v>
      </c>
      <c r="K34" s="209">
        <f t="shared" si="13"/>
        <v>0.4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0.21917808219178081</v>
      </c>
    </row>
    <row r="35" spans="1:15" x14ac:dyDescent="0.25">
      <c r="A35" s="9" t="s">
        <v>50</v>
      </c>
      <c r="B35" s="88" t="s">
        <v>292</v>
      </c>
      <c r="C35" s="80">
        <v>3</v>
      </c>
      <c r="D35" s="315">
        <v>0</v>
      </c>
      <c r="E35" s="315">
        <v>0</v>
      </c>
      <c r="F35" s="44">
        <v>1</v>
      </c>
      <c r="G35" s="315">
        <v>2</v>
      </c>
      <c r="H35" s="315">
        <v>1</v>
      </c>
      <c r="I35" s="44">
        <v>1</v>
      </c>
      <c r="J35" s="44">
        <v>1</v>
      </c>
      <c r="K35" s="44">
        <v>2</v>
      </c>
      <c r="L35" s="394"/>
      <c r="M35" s="394"/>
      <c r="N35" s="395"/>
      <c r="O35" s="88">
        <f>SUM(C35:N35)</f>
        <v>11</v>
      </c>
    </row>
    <row r="36" spans="1:15" x14ac:dyDescent="0.25">
      <c r="A36" s="9" t="s">
        <v>51</v>
      </c>
      <c r="B36" s="213" t="s">
        <v>70</v>
      </c>
      <c r="C36" s="209">
        <f>C35/C22</f>
        <v>0.27272727272727271</v>
      </c>
      <c r="D36" s="431">
        <f t="shared" ref="D36:N36" si="14">D35/D22</f>
        <v>0</v>
      </c>
      <c r="E36" s="431">
        <f t="shared" si="14"/>
        <v>0</v>
      </c>
      <c r="F36" s="209">
        <f t="shared" si="14"/>
        <v>7.6923076923076927E-2</v>
      </c>
      <c r="G36" s="431">
        <f t="shared" si="14"/>
        <v>0.5</v>
      </c>
      <c r="H36" s="431">
        <f t="shared" si="14"/>
        <v>0.14285714285714285</v>
      </c>
      <c r="I36" s="209">
        <f t="shared" si="14"/>
        <v>0.14285714285714285</v>
      </c>
      <c r="J36" s="209">
        <f t="shared" si="14"/>
        <v>0.2</v>
      </c>
      <c r="K36" s="209">
        <f t="shared" si="14"/>
        <v>0.2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0.15068493150684931</v>
      </c>
    </row>
    <row r="37" spans="1:15" x14ac:dyDescent="0.25">
      <c r="A37" s="9" t="s">
        <v>52</v>
      </c>
      <c r="B37" s="88" t="s">
        <v>293</v>
      </c>
      <c r="C37" s="43">
        <v>1</v>
      </c>
      <c r="D37" s="315">
        <v>3</v>
      </c>
      <c r="E37" s="315">
        <v>2</v>
      </c>
      <c r="F37" s="44">
        <v>2</v>
      </c>
      <c r="G37" s="315">
        <v>1</v>
      </c>
      <c r="H37" s="315">
        <v>4</v>
      </c>
      <c r="I37" s="44">
        <v>2</v>
      </c>
      <c r="J37" s="44">
        <v>1</v>
      </c>
      <c r="K37" s="44">
        <v>5</v>
      </c>
      <c r="L37" s="394"/>
      <c r="M37" s="394"/>
      <c r="N37" s="395"/>
      <c r="O37" s="88">
        <f>SUM(C37:N37)</f>
        <v>21</v>
      </c>
    </row>
    <row r="38" spans="1:15" x14ac:dyDescent="0.25">
      <c r="A38" s="9" t="s">
        <v>53</v>
      </c>
      <c r="B38" s="213" t="s">
        <v>70</v>
      </c>
      <c r="C38" s="235">
        <f>C37/C22</f>
        <v>9.0909090909090912E-2</v>
      </c>
      <c r="D38" s="425">
        <f t="shared" ref="D38:N38" si="15">D37/D22</f>
        <v>0.375</v>
      </c>
      <c r="E38" s="431">
        <f t="shared" si="15"/>
        <v>0.25</v>
      </c>
      <c r="F38" s="209">
        <f t="shared" si="15"/>
        <v>0.15384615384615385</v>
      </c>
      <c r="G38" s="431">
        <f t="shared" si="15"/>
        <v>0.25</v>
      </c>
      <c r="H38" s="431">
        <f t="shared" si="15"/>
        <v>0.5714285714285714</v>
      </c>
      <c r="I38" s="209">
        <f t="shared" si="15"/>
        <v>0.2857142857142857</v>
      </c>
      <c r="J38" s="209">
        <f t="shared" si="15"/>
        <v>0.2</v>
      </c>
      <c r="K38" s="209">
        <f t="shared" si="15"/>
        <v>0.5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0.28767123287671231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1</v>
      </c>
      <c r="E39" s="444">
        <v>1</v>
      </c>
      <c r="F39" s="228">
        <v>0</v>
      </c>
      <c r="G39" s="444">
        <v>0</v>
      </c>
      <c r="H39" s="444">
        <v>0</v>
      </c>
      <c r="I39" s="228">
        <v>0</v>
      </c>
      <c r="J39" s="228">
        <v>1</v>
      </c>
      <c r="K39" s="228">
        <v>0</v>
      </c>
      <c r="L39" s="422"/>
      <c r="M39" s="422"/>
      <c r="N39" s="423"/>
      <c r="O39" s="234">
        <f>SUM(C39:N39)</f>
        <v>3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0.125</v>
      </c>
      <c r="E40" s="431">
        <f t="shared" si="16"/>
        <v>0.125</v>
      </c>
      <c r="F40" s="209">
        <f t="shared" si="16"/>
        <v>0</v>
      </c>
      <c r="G40" s="431">
        <f t="shared" si="16"/>
        <v>0</v>
      </c>
      <c r="H40" s="431">
        <f t="shared" si="16"/>
        <v>0</v>
      </c>
      <c r="I40" s="209">
        <f t="shared" si="16"/>
        <v>0</v>
      </c>
      <c r="J40" s="209">
        <f t="shared" si="16"/>
        <v>0.2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4.1095890410958902E-2</v>
      </c>
    </row>
    <row r="41" spans="1:15" ht="26.25" thickTop="1" thickBot="1" x14ac:dyDescent="0.3">
      <c r="A41" s="9" t="s">
        <v>56</v>
      </c>
      <c r="B41" s="31" t="s">
        <v>72</v>
      </c>
      <c r="C41" s="15">
        <v>12</v>
      </c>
      <c r="D41" s="428">
        <v>11</v>
      </c>
      <c r="E41" s="428">
        <v>7</v>
      </c>
      <c r="F41" s="15">
        <v>12</v>
      </c>
      <c r="G41" s="428">
        <v>7</v>
      </c>
      <c r="H41" s="428">
        <v>7</v>
      </c>
      <c r="I41" s="15">
        <v>9</v>
      </c>
      <c r="J41" s="15">
        <v>5</v>
      </c>
      <c r="K41" s="15">
        <v>12</v>
      </c>
      <c r="L41" s="399"/>
      <c r="M41" s="399"/>
      <c r="N41" s="400"/>
      <c r="O41" s="273">
        <f>SUM(C41:N41)</f>
        <v>82</v>
      </c>
    </row>
    <row r="42" spans="1:15" ht="15.75" thickTop="1" x14ac:dyDescent="0.25">
      <c r="A42" s="9" t="s">
        <v>57</v>
      </c>
      <c r="B42" s="215" t="s">
        <v>165</v>
      </c>
      <c r="C42" s="216">
        <v>4</v>
      </c>
      <c r="D42" s="429">
        <v>6</v>
      </c>
      <c r="E42" s="429">
        <v>3</v>
      </c>
      <c r="F42" s="217">
        <v>8</v>
      </c>
      <c r="G42" s="429">
        <v>2</v>
      </c>
      <c r="H42" s="429">
        <v>4</v>
      </c>
      <c r="I42" s="217">
        <v>4</v>
      </c>
      <c r="J42" s="217">
        <v>4</v>
      </c>
      <c r="K42" s="217">
        <v>6</v>
      </c>
      <c r="L42" s="402"/>
      <c r="M42" s="401"/>
      <c r="N42" s="403"/>
      <c r="O42" s="215">
        <f>SUM(C42:N42)</f>
        <v>41</v>
      </c>
    </row>
    <row r="43" spans="1:15" x14ac:dyDescent="0.25">
      <c r="A43" s="9" t="s">
        <v>58</v>
      </c>
      <c r="B43" s="178" t="s">
        <v>70</v>
      </c>
      <c r="C43" s="209">
        <f>C42/C22</f>
        <v>0.36363636363636365</v>
      </c>
      <c r="D43" s="431">
        <f t="shared" ref="D43:N43" si="17">D42/D22</f>
        <v>0.75</v>
      </c>
      <c r="E43" s="431">
        <f t="shared" si="17"/>
        <v>0.375</v>
      </c>
      <c r="F43" s="209">
        <f t="shared" si="17"/>
        <v>0.61538461538461542</v>
      </c>
      <c r="G43" s="431">
        <f t="shared" si="17"/>
        <v>0.5</v>
      </c>
      <c r="H43" s="431">
        <f t="shared" si="17"/>
        <v>0.5714285714285714</v>
      </c>
      <c r="I43" s="209">
        <f t="shared" si="17"/>
        <v>0.5714285714285714</v>
      </c>
      <c r="J43" s="209">
        <f t="shared" si="17"/>
        <v>0.8</v>
      </c>
      <c r="K43" s="209">
        <f t="shared" si="17"/>
        <v>0.6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0.56164383561643838</v>
      </c>
    </row>
    <row r="44" spans="1:15" x14ac:dyDescent="0.25">
      <c r="A44" s="9" t="s">
        <v>59</v>
      </c>
      <c r="B44" s="88" t="s">
        <v>166</v>
      </c>
      <c r="C44" s="80">
        <v>2</v>
      </c>
      <c r="D44" s="315">
        <v>5</v>
      </c>
      <c r="E44" s="315">
        <v>1</v>
      </c>
      <c r="F44" s="44">
        <v>2</v>
      </c>
      <c r="G44" s="315">
        <v>3</v>
      </c>
      <c r="H44" s="315">
        <v>3</v>
      </c>
      <c r="I44" s="44">
        <v>4</v>
      </c>
      <c r="J44" s="44">
        <v>0</v>
      </c>
      <c r="K44" s="44">
        <v>3</v>
      </c>
      <c r="L44" s="394"/>
      <c r="M44" s="394"/>
      <c r="N44" s="395"/>
      <c r="O44" s="88">
        <f>SUM(C44:N44)</f>
        <v>23</v>
      </c>
    </row>
    <row r="45" spans="1:15" x14ac:dyDescent="0.25">
      <c r="A45" s="9" t="s">
        <v>60</v>
      </c>
      <c r="B45" s="178" t="s">
        <v>70</v>
      </c>
      <c r="C45" s="209">
        <f>C44/C22</f>
        <v>0.18181818181818182</v>
      </c>
      <c r="D45" s="431">
        <f t="shared" ref="D45:N45" si="18">D44/D22</f>
        <v>0.625</v>
      </c>
      <c r="E45" s="431">
        <f t="shared" si="18"/>
        <v>0.125</v>
      </c>
      <c r="F45" s="209">
        <f t="shared" si="18"/>
        <v>0.15384615384615385</v>
      </c>
      <c r="G45" s="431">
        <f t="shared" si="18"/>
        <v>0.75</v>
      </c>
      <c r="H45" s="431">
        <f t="shared" si="18"/>
        <v>0.42857142857142855</v>
      </c>
      <c r="I45" s="209">
        <f t="shared" si="18"/>
        <v>0.5714285714285714</v>
      </c>
      <c r="J45" s="209">
        <f t="shared" si="18"/>
        <v>0</v>
      </c>
      <c r="K45" s="209">
        <f t="shared" si="18"/>
        <v>0.3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0.31506849315068491</v>
      </c>
    </row>
    <row r="46" spans="1:15" x14ac:dyDescent="0.25">
      <c r="A46" s="9" t="s">
        <v>61</v>
      </c>
      <c r="B46" s="88" t="s">
        <v>167</v>
      </c>
      <c r="C46" s="80">
        <v>5</v>
      </c>
      <c r="D46" s="315">
        <v>1</v>
      </c>
      <c r="E46" s="315">
        <v>3</v>
      </c>
      <c r="F46" s="44">
        <v>2</v>
      </c>
      <c r="G46" s="315">
        <v>2</v>
      </c>
      <c r="H46" s="315">
        <v>1</v>
      </c>
      <c r="I46" s="44">
        <v>2</v>
      </c>
      <c r="J46" s="44">
        <v>1</v>
      </c>
      <c r="K46" s="44">
        <v>3</v>
      </c>
      <c r="L46" s="394"/>
      <c r="M46" s="394"/>
      <c r="N46" s="395"/>
      <c r="O46" s="88">
        <f>SUM(C46:N46)</f>
        <v>20</v>
      </c>
    </row>
    <row r="47" spans="1:15" x14ac:dyDescent="0.25">
      <c r="A47" s="9" t="s">
        <v>62</v>
      </c>
      <c r="B47" s="178" t="s">
        <v>70</v>
      </c>
      <c r="C47" s="209">
        <f>C46/C22</f>
        <v>0.45454545454545453</v>
      </c>
      <c r="D47" s="431">
        <f t="shared" ref="D47:N47" si="19">D46/D22</f>
        <v>0.125</v>
      </c>
      <c r="E47" s="431">
        <f>E46/E22</f>
        <v>0.375</v>
      </c>
      <c r="F47" s="209">
        <f t="shared" si="19"/>
        <v>0.15384615384615385</v>
      </c>
      <c r="G47" s="431">
        <f t="shared" si="19"/>
        <v>0.5</v>
      </c>
      <c r="H47" s="431">
        <f t="shared" si="19"/>
        <v>0.14285714285714285</v>
      </c>
      <c r="I47" s="209">
        <f t="shared" si="19"/>
        <v>0.2857142857142857</v>
      </c>
      <c r="J47" s="209">
        <f t="shared" si="19"/>
        <v>0.2</v>
      </c>
      <c r="K47" s="209">
        <f t="shared" si="19"/>
        <v>0.3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0.27397260273972601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0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0</v>
      </c>
    </row>
    <row r="50" spans="1:15" x14ac:dyDescent="0.25">
      <c r="A50" s="9" t="s">
        <v>65</v>
      </c>
      <c r="B50" s="212" t="s">
        <v>169</v>
      </c>
      <c r="C50" s="43">
        <v>1</v>
      </c>
      <c r="D50" s="315">
        <v>1</v>
      </c>
      <c r="E50" s="315">
        <v>0</v>
      </c>
      <c r="F50" s="44">
        <v>0</v>
      </c>
      <c r="G50" s="315">
        <v>0</v>
      </c>
      <c r="H50" s="315">
        <v>0</v>
      </c>
      <c r="I50" s="44">
        <v>0</v>
      </c>
      <c r="J50" s="44">
        <v>0</v>
      </c>
      <c r="K50" s="44">
        <v>0</v>
      </c>
      <c r="L50" s="394"/>
      <c r="M50" s="394"/>
      <c r="N50" s="395"/>
      <c r="O50" s="88">
        <f>SUM(C50:N50)</f>
        <v>2</v>
      </c>
    </row>
    <row r="51" spans="1:15" x14ac:dyDescent="0.25">
      <c r="A51" s="9" t="s">
        <v>66</v>
      </c>
      <c r="B51" s="178" t="s">
        <v>70</v>
      </c>
      <c r="C51" s="209">
        <f>C50/C22</f>
        <v>9.0909090909090912E-2</v>
      </c>
      <c r="D51" s="431">
        <f t="shared" ref="D51:N51" si="21">D50/D22</f>
        <v>0.125</v>
      </c>
      <c r="E51" s="431">
        <f t="shared" si="21"/>
        <v>0</v>
      </c>
      <c r="F51" s="209">
        <f t="shared" si="21"/>
        <v>0</v>
      </c>
      <c r="G51" s="431">
        <f t="shared" si="21"/>
        <v>0</v>
      </c>
      <c r="H51" s="431">
        <f t="shared" si="21"/>
        <v>0</v>
      </c>
      <c r="I51" s="209">
        <f t="shared" si="21"/>
        <v>0</v>
      </c>
      <c r="J51" s="209">
        <f t="shared" si="21"/>
        <v>0</v>
      </c>
      <c r="K51" s="209">
        <f t="shared" si="21"/>
        <v>0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2.7397260273972601E-2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1</v>
      </c>
      <c r="I54" s="44">
        <v>0</v>
      </c>
      <c r="J54" s="44">
        <v>0</v>
      </c>
      <c r="K54" s="44">
        <v>0</v>
      </c>
      <c r="L54" s="394"/>
      <c r="M54" s="394"/>
      <c r="N54" s="395"/>
      <c r="O54" s="88">
        <f>SUM(C54:N54)</f>
        <v>1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0</v>
      </c>
      <c r="D55" s="432">
        <f t="shared" ref="D55:N55" si="23">D54/D22</f>
        <v>0</v>
      </c>
      <c r="E55" s="432">
        <f t="shared" si="23"/>
        <v>0</v>
      </c>
      <c r="F55" s="219">
        <f t="shared" si="23"/>
        <v>0</v>
      </c>
      <c r="G55" s="432">
        <f t="shared" si="23"/>
        <v>0</v>
      </c>
      <c r="H55" s="432">
        <f t="shared" si="23"/>
        <v>0.14285714285714285</v>
      </c>
      <c r="I55" s="219">
        <f t="shared" si="23"/>
        <v>0</v>
      </c>
      <c r="J55" s="219">
        <f t="shared" si="23"/>
        <v>0</v>
      </c>
      <c r="K55" s="219">
        <f t="shared" si="23"/>
        <v>0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1.3698630136986301E-2</v>
      </c>
    </row>
    <row r="56" spans="1:15" ht="20.100000000000001" customHeight="1" thickBot="1" x14ac:dyDescent="0.3">
      <c r="A56" s="21" t="s">
        <v>335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5</v>
      </c>
      <c r="D58" s="318">
        <v>8</v>
      </c>
      <c r="E58" s="334">
        <v>12</v>
      </c>
      <c r="F58" s="16">
        <v>1</v>
      </c>
      <c r="G58" s="318">
        <v>10</v>
      </c>
      <c r="H58" s="318">
        <v>9</v>
      </c>
      <c r="I58" s="16">
        <v>3</v>
      </c>
      <c r="J58" s="16">
        <v>5</v>
      </c>
      <c r="K58" s="16">
        <v>18</v>
      </c>
      <c r="L58" s="318"/>
      <c r="M58" s="318"/>
      <c r="N58" s="318"/>
      <c r="O58" s="26">
        <f>SUM(C58:N58)</f>
        <v>71</v>
      </c>
    </row>
    <row r="59" spans="1:15" x14ac:dyDescent="0.25">
      <c r="A59" s="29" t="s">
        <v>76</v>
      </c>
      <c r="B59" s="222" t="s">
        <v>301</v>
      </c>
      <c r="C59" s="211">
        <v>4</v>
      </c>
      <c r="D59" s="314">
        <v>4</v>
      </c>
      <c r="E59" s="314">
        <v>9</v>
      </c>
      <c r="F59" s="200">
        <v>1</v>
      </c>
      <c r="G59" s="314">
        <v>6</v>
      </c>
      <c r="H59" s="314">
        <v>3</v>
      </c>
      <c r="I59" s="200">
        <v>2</v>
      </c>
      <c r="J59" s="200">
        <v>2</v>
      </c>
      <c r="K59" s="200">
        <v>7</v>
      </c>
      <c r="L59" s="393"/>
      <c r="M59" s="393"/>
      <c r="N59" s="404"/>
      <c r="O59" s="27">
        <f>SUM(C59:N59)</f>
        <v>38</v>
      </c>
    </row>
    <row r="60" spans="1:15" x14ac:dyDescent="0.25">
      <c r="A60" s="29" t="s">
        <v>77</v>
      </c>
      <c r="B60" s="221" t="s">
        <v>81</v>
      </c>
      <c r="C60" s="209">
        <f>C59/C58</f>
        <v>0.8</v>
      </c>
      <c r="D60" s="431">
        <f t="shared" ref="D60:N60" si="24">D59/D58</f>
        <v>0.5</v>
      </c>
      <c r="E60" s="431">
        <f t="shared" si="24"/>
        <v>0.75</v>
      </c>
      <c r="F60" s="209">
        <f t="shared" si="24"/>
        <v>1</v>
      </c>
      <c r="G60" s="431">
        <f t="shared" si="24"/>
        <v>0.6</v>
      </c>
      <c r="H60" s="431">
        <f t="shared" si="24"/>
        <v>0.33333333333333331</v>
      </c>
      <c r="I60" s="209">
        <f t="shared" si="24"/>
        <v>0.66666666666666663</v>
      </c>
      <c r="J60" s="209">
        <f t="shared" si="24"/>
        <v>0.4</v>
      </c>
      <c r="K60" s="209">
        <f t="shared" si="24"/>
        <v>0.3888888888888889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0.53521126760563376</v>
      </c>
    </row>
    <row r="61" spans="1:15" x14ac:dyDescent="0.25">
      <c r="A61" s="29" t="s">
        <v>88</v>
      </c>
      <c r="B61" s="223" t="s">
        <v>79</v>
      </c>
      <c r="C61" s="43">
        <v>2</v>
      </c>
      <c r="D61" s="315">
        <v>5</v>
      </c>
      <c r="E61" s="315">
        <v>9</v>
      </c>
      <c r="F61" s="44">
        <v>1</v>
      </c>
      <c r="G61" s="315">
        <v>6</v>
      </c>
      <c r="H61" s="315">
        <v>4</v>
      </c>
      <c r="I61" s="44">
        <v>2</v>
      </c>
      <c r="J61" s="44">
        <v>2</v>
      </c>
      <c r="K61" s="44">
        <v>14</v>
      </c>
      <c r="L61" s="394"/>
      <c r="M61" s="394"/>
      <c r="N61" s="395"/>
      <c r="O61" s="224">
        <f>SUM(C61:N61)</f>
        <v>45</v>
      </c>
    </row>
    <row r="62" spans="1:15" x14ac:dyDescent="0.25">
      <c r="A62" s="29" t="s">
        <v>89</v>
      </c>
      <c r="B62" s="221" t="s">
        <v>81</v>
      </c>
      <c r="C62" s="209">
        <f>C61/C58</f>
        <v>0.4</v>
      </c>
      <c r="D62" s="431">
        <f t="shared" ref="D62:N62" si="25">D61/D58</f>
        <v>0.625</v>
      </c>
      <c r="E62" s="431">
        <f t="shared" si="25"/>
        <v>0.75</v>
      </c>
      <c r="F62" s="209">
        <f t="shared" si="25"/>
        <v>1</v>
      </c>
      <c r="G62" s="431">
        <f t="shared" si="25"/>
        <v>0.6</v>
      </c>
      <c r="H62" s="431">
        <f t="shared" si="25"/>
        <v>0.44444444444444442</v>
      </c>
      <c r="I62" s="209">
        <f t="shared" si="25"/>
        <v>0.66666666666666663</v>
      </c>
      <c r="J62" s="209">
        <f t="shared" si="25"/>
        <v>0.4</v>
      </c>
      <c r="K62" s="209">
        <f t="shared" si="25"/>
        <v>0.77777777777777779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0.63380281690140849</v>
      </c>
    </row>
    <row r="63" spans="1:15" x14ac:dyDescent="0.25">
      <c r="A63" s="29" t="s">
        <v>90</v>
      </c>
      <c r="B63" s="223" t="s">
        <v>304</v>
      </c>
      <c r="C63" s="43">
        <v>1</v>
      </c>
      <c r="D63" s="315">
        <v>3</v>
      </c>
      <c r="E63" s="315">
        <v>7</v>
      </c>
      <c r="F63" s="44">
        <v>1</v>
      </c>
      <c r="G63" s="315">
        <v>3</v>
      </c>
      <c r="H63" s="315">
        <v>1</v>
      </c>
      <c r="I63" s="44">
        <v>2</v>
      </c>
      <c r="J63" s="44">
        <v>2</v>
      </c>
      <c r="K63" s="44">
        <v>6</v>
      </c>
      <c r="L63" s="394"/>
      <c r="M63" s="394"/>
      <c r="N63" s="395"/>
      <c r="O63" s="224">
        <f>SUM(C63:N63)</f>
        <v>26</v>
      </c>
    </row>
    <row r="64" spans="1:15" x14ac:dyDescent="0.25">
      <c r="A64" s="29" t="s">
        <v>91</v>
      </c>
      <c r="B64" s="207" t="s">
        <v>81</v>
      </c>
      <c r="C64" s="209">
        <f>C63/C58</f>
        <v>0.2</v>
      </c>
      <c r="D64" s="431">
        <f t="shared" ref="D64:N64" si="26">D63/D58</f>
        <v>0.375</v>
      </c>
      <c r="E64" s="431">
        <f t="shared" si="26"/>
        <v>0.58333333333333337</v>
      </c>
      <c r="F64" s="209">
        <f t="shared" si="26"/>
        <v>1</v>
      </c>
      <c r="G64" s="431">
        <f t="shared" si="26"/>
        <v>0.3</v>
      </c>
      <c r="H64" s="431">
        <f t="shared" si="26"/>
        <v>0.1111111111111111</v>
      </c>
      <c r="I64" s="209">
        <f t="shared" si="26"/>
        <v>0.66666666666666663</v>
      </c>
      <c r="J64" s="209">
        <f t="shared" si="26"/>
        <v>0.4</v>
      </c>
      <c r="K64" s="209">
        <f t="shared" si="26"/>
        <v>0.33333333333333331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0.36619718309859156</v>
      </c>
    </row>
    <row r="65" spans="1:15" x14ac:dyDescent="0.25">
      <c r="A65" s="29" t="s">
        <v>92</v>
      </c>
      <c r="B65" s="223" t="s">
        <v>305</v>
      </c>
      <c r="C65" s="43">
        <v>2</v>
      </c>
      <c r="D65" s="315">
        <v>5</v>
      </c>
      <c r="E65" s="315">
        <v>7</v>
      </c>
      <c r="F65" s="44">
        <v>1</v>
      </c>
      <c r="G65" s="315">
        <v>5</v>
      </c>
      <c r="H65" s="315">
        <v>3</v>
      </c>
      <c r="I65" s="44">
        <v>2</v>
      </c>
      <c r="J65" s="44">
        <v>2</v>
      </c>
      <c r="K65" s="44">
        <v>9</v>
      </c>
      <c r="L65" s="394"/>
      <c r="M65" s="394"/>
      <c r="N65" s="395"/>
      <c r="O65" s="224">
        <f>SUM(C65:N65)</f>
        <v>36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0.4</v>
      </c>
      <c r="D66" s="442">
        <f>D65/D58</f>
        <v>0.625</v>
      </c>
      <c r="E66" s="442">
        <f t="shared" ref="E66:N66" si="27">E65/E58</f>
        <v>0.58333333333333337</v>
      </c>
      <c r="F66" s="214">
        <f t="shared" si="27"/>
        <v>1</v>
      </c>
      <c r="G66" s="442">
        <f t="shared" si="27"/>
        <v>0.5</v>
      </c>
      <c r="H66" s="442">
        <f t="shared" si="27"/>
        <v>0.33333333333333331</v>
      </c>
      <c r="I66" s="214">
        <f t="shared" si="27"/>
        <v>0.66666666666666663</v>
      </c>
      <c r="J66" s="214">
        <f t="shared" si="27"/>
        <v>0.4</v>
      </c>
      <c r="K66" s="214">
        <f t="shared" si="27"/>
        <v>0.5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0.50704225352112675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0</v>
      </c>
      <c r="E67" s="429">
        <f t="shared" si="28"/>
        <v>2</v>
      </c>
      <c r="F67" s="217">
        <f t="shared" si="28"/>
        <v>0</v>
      </c>
      <c r="G67" s="429">
        <f t="shared" si="28"/>
        <v>1</v>
      </c>
      <c r="H67" s="429">
        <f t="shared" si="28"/>
        <v>1</v>
      </c>
      <c r="I67" s="217">
        <f t="shared" si="28"/>
        <v>1</v>
      </c>
      <c r="J67" s="217">
        <v>0</v>
      </c>
      <c r="K67" s="217">
        <v>5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10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</v>
      </c>
      <c r="E68" s="443">
        <f t="shared" si="29"/>
        <v>0.16666666666666666</v>
      </c>
      <c r="F68" s="269">
        <f t="shared" si="29"/>
        <v>0</v>
      </c>
      <c r="G68" s="443">
        <f t="shared" si="29"/>
        <v>0.1</v>
      </c>
      <c r="H68" s="443">
        <f t="shared" si="29"/>
        <v>0.1111111111111111</v>
      </c>
      <c r="I68" s="269">
        <f t="shared" si="29"/>
        <v>0.33333333333333331</v>
      </c>
      <c r="J68" s="269">
        <f t="shared" si="29"/>
        <v>0</v>
      </c>
      <c r="K68" s="269">
        <f t="shared" si="29"/>
        <v>0.27777777777777779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0.14084507042253522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0</v>
      </c>
      <c r="E69" s="444">
        <v>2</v>
      </c>
      <c r="F69" s="228">
        <v>0</v>
      </c>
      <c r="G69" s="444">
        <v>1</v>
      </c>
      <c r="H69" s="444">
        <v>0</v>
      </c>
      <c r="I69" s="228">
        <v>0</v>
      </c>
      <c r="J69" s="228">
        <v>0</v>
      </c>
      <c r="K69" s="228">
        <v>4</v>
      </c>
      <c r="L69" s="422"/>
      <c r="M69" s="422"/>
      <c r="N69" s="423"/>
      <c r="O69" s="28">
        <f>SUM(C69:N69)</f>
        <v>7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0</v>
      </c>
      <c r="E70" s="431">
        <f t="shared" si="30"/>
        <v>0.16666666666666666</v>
      </c>
      <c r="F70" s="209">
        <f t="shared" si="30"/>
        <v>0</v>
      </c>
      <c r="G70" s="431">
        <f t="shared" si="30"/>
        <v>0.1</v>
      </c>
      <c r="H70" s="431">
        <f t="shared" si="30"/>
        <v>0</v>
      </c>
      <c r="I70" s="209">
        <f t="shared" si="30"/>
        <v>0</v>
      </c>
      <c r="J70" s="209">
        <f t="shared" si="30"/>
        <v>0</v>
      </c>
      <c r="K70" s="209">
        <f t="shared" si="30"/>
        <v>0.22222222222222221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9.8591549295774641E-2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0</v>
      </c>
      <c r="G71" s="444">
        <v>0</v>
      </c>
      <c r="H71" s="444">
        <v>0</v>
      </c>
      <c r="I71" s="228">
        <v>0</v>
      </c>
      <c r="J71" s="228">
        <v>0</v>
      </c>
      <c r="K71" s="228">
        <v>0</v>
      </c>
      <c r="L71" s="422"/>
      <c r="M71" s="422"/>
      <c r="N71" s="423"/>
      <c r="O71" s="28">
        <f>SUM(C71:N71)</f>
        <v>0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0</v>
      </c>
      <c r="G72" s="431">
        <f t="shared" si="31"/>
        <v>0</v>
      </c>
      <c r="H72" s="431">
        <f t="shared" si="31"/>
        <v>0</v>
      </c>
      <c r="I72" s="209">
        <f t="shared" si="31"/>
        <v>0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0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1</v>
      </c>
      <c r="I73" s="44">
        <v>1</v>
      </c>
      <c r="J73" s="44">
        <v>0</v>
      </c>
      <c r="K73" s="44">
        <v>0</v>
      </c>
      <c r="L73" s="394"/>
      <c r="M73" s="394"/>
      <c r="N73" s="395"/>
      <c r="O73" s="224">
        <f>SUM(C73:N73)</f>
        <v>2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0</v>
      </c>
      <c r="G74" s="431">
        <f t="shared" si="32"/>
        <v>0</v>
      </c>
      <c r="H74" s="431">
        <f t="shared" si="32"/>
        <v>0.1111111111111111</v>
      </c>
      <c r="I74" s="209">
        <f t="shared" si="32"/>
        <v>0.33333333333333331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2.8169014084507043E-2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0</v>
      </c>
      <c r="F75" s="44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1</v>
      </c>
      <c r="L75" s="394"/>
      <c r="M75" s="394"/>
      <c r="N75" s="395"/>
      <c r="O75" s="224">
        <f>SUM(C75:N75)</f>
        <v>1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0</v>
      </c>
      <c r="F76" s="209">
        <f t="shared" si="33"/>
        <v>0</v>
      </c>
      <c r="G76" s="431">
        <f t="shared" si="33"/>
        <v>0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5.5555555555555552E-2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1.4084507042253521E-2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2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2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0.22222222222222221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2.8169014084507043E-2</v>
      </c>
    </row>
    <row r="81" spans="1:15" x14ac:dyDescent="0.25">
      <c r="A81" s="29" t="s">
        <v>159</v>
      </c>
      <c r="B81" s="223" t="s">
        <v>82</v>
      </c>
      <c r="C81" s="43">
        <v>2</v>
      </c>
      <c r="D81" s="315">
        <v>0</v>
      </c>
      <c r="E81" s="315">
        <v>0</v>
      </c>
      <c r="F81" s="44">
        <v>0</v>
      </c>
      <c r="G81" s="315">
        <v>0</v>
      </c>
      <c r="H81" s="315">
        <v>2</v>
      </c>
      <c r="I81" s="44">
        <v>0</v>
      </c>
      <c r="J81" s="44">
        <v>0</v>
      </c>
      <c r="K81" s="44">
        <v>0</v>
      </c>
      <c r="L81" s="394"/>
      <c r="M81" s="394"/>
      <c r="N81" s="395"/>
      <c r="O81" s="224">
        <f>SUM(C81:N81)</f>
        <v>4</v>
      </c>
    </row>
    <row r="82" spans="1:15" x14ac:dyDescent="0.25">
      <c r="A82" s="29" t="s">
        <v>160</v>
      </c>
      <c r="B82" s="207" t="s">
        <v>81</v>
      </c>
      <c r="C82" s="209">
        <f>C81/C58</f>
        <v>0.4</v>
      </c>
      <c r="D82" s="431">
        <f t="shared" ref="D82:N82" si="36">D81/D58</f>
        <v>0</v>
      </c>
      <c r="E82" s="431">
        <f t="shared" si="36"/>
        <v>0</v>
      </c>
      <c r="F82" s="209">
        <f t="shared" si="36"/>
        <v>0</v>
      </c>
      <c r="G82" s="431">
        <f t="shared" si="36"/>
        <v>0</v>
      </c>
      <c r="H82" s="431">
        <f t="shared" si="36"/>
        <v>0.22222222222222221</v>
      </c>
      <c r="I82" s="209">
        <f t="shared" si="36"/>
        <v>0</v>
      </c>
      <c r="J82" s="209">
        <f t="shared" si="36"/>
        <v>0</v>
      </c>
      <c r="K82" s="209">
        <f t="shared" si="36"/>
        <v>0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5.6338028169014086E-2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2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1</v>
      </c>
      <c r="L85" s="394"/>
      <c r="M85" s="394"/>
      <c r="N85" s="395"/>
      <c r="O85" s="224">
        <f>SUM(C85:N85)</f>
        <v>3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0.25</v>
      </c>
      <c r="E86" s="431">
        <f t="shared" si="38"/>
        <v>0</v>
      </c>
      <c r="F86" s="209">
        <f t="shared" si="38"/>
        <v>0</v>
      </c>
      <c r="G86" s="431">
        <f t="shared" si="38"/>
        <v>0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5.5555555555555552E-2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4.2253521126760563E-2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0</v>
      </c>
      <c r="E87" s="315">
        <v>0</v>
      </c>
      <c r="F87" s="44">
        <v>0</v>
      </c>
      <c r="G87" s="315">
        <v>0</v>
      </c>
      <c r="H87" s="315">
        <v>0</v>
      </c>
      <c r="I87" s="44">
        <v>1</v>
      </c>
      <c r="J87" s="44">
        <v>2</v>
      </c>
      <c r="K87" s="44">
        <v>1</v>
      </c>
      <c r="L87" s="394"/>
      <c r="M87" s="394"/>
      <c r="N87" s="395"/>
      <c r="O87" s="224">
        <f>SUM(C87:N87)</f>
        <v>4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0</v>
      </c>
      <c r="E88" s="431">
        <f t="shared" si="39"/>
        <v>0</v>
      </c>
      <c r="F88" s="209">
        <f t="shared" si="39"/>
        <v>0</v>
      </c>
      <c r="G88" s="431">
        <f t="shared" si="39"/>
        <v>0</v>
      </c>
      <c r="H88" s="431">
        <f t="shared" si="39"/>
        <v>0</v>
      </c>
      <c r="I88" s="209">
        <f t="shared" si="39"/>
        <v>0.33333333333333331</v>
      </c>
      <c r="J88" s="209">
        <f t="shared" si="39"/>
        <v>0.4</v>
      </c>
      <c r="K88" s="209">
        <f t="shared" si="39"/>
        <v>5.5555555555555552E-2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5.6338028169014086E-2</v>
      </c>
    </row>
    <row r="89" spans="1:15" ht="24.75" x14ac:dyDescent="0.25">
      <c r="A89" s="29" t="s">
        <v>234</v>
      </c>
      <c r="B89" s="230" t="s">
        <v>297</v>
      </c>
      <c r="C89" s="43">
        <v>1</v>
      </c>
      <c r="D89" s="315">
        <v>1</v>
      </c>
      <c r="E89" s="315">
        <v>0</v>
      </c>
      <c r="F89" s="44">
        <v>0</v>
      </c>
      <c r="G89" s="315">
        <v>1</v>
      </c>
      <c r="H89" s="315">
        <v>0</v>
      </c>
      <c r="I89" s="44">
        <v>0</v>
      </c>
      <c r="J89" s="44">
        <v>0</v>
      </c>
      <c r="K89" s="44">
        <v>0</v>
      </c>
      <c r="L89" s="394"/>
      <c r="M89" s="394"/>
      <c r="N89" s="395"/>
      <c r="O89" s="224">
        <f>SUM(C89:N89)</f>
        <v>3</v>
      </c>
    </row>
    <row r="90" spans="1:15" x14ac:dyDescent="0.25">
      <c r="A90" s="29" t="s">
        <v>236</v>
      </c>
      <c r="B90" s="207" t="s">
        <v>81</v>
      </c>
      <c r="C90" s="209">
        <f>C89/C58</f>
        <v>0.2</v>
      </c>
      <c r="D90" s="431">
        <f t="shared" ref="D90:N90" si="40">D89/D58</f>
        <v>0.125</v>
      </c>
      <c r="E90" s="431">
        <f t="shared" si="40"/>
        <v>0</v>
      </c>
      <c r="F90" s="209">
        <f t="shared" si="40"/>
        <v>0</v>
      </c>
      <c r="G90" s="431">
        <f t="shared" si="40"/>
        <v>0.1</v>
      </c>
      <c r="H90" s="431">
        <f t="shared" si="40"/>
        <v>0</v>
      </c>
      <c r="I90" s="209">
        <f t="shared" si="40"/>
        <v>0</v>
      </c>
      <c r="J90" s="209">
        <f t="shared" si="40"/>
        <v>0</v>
      </c>
      <c r="K90" s="209">
        <f t="shared" si="40"/>
        <v>0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4.2253521126760563E-2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0</v>
      </c>
      <c r="E91" s="315">
        <v>0</v>
      </c>
      <c r="F91" s="44">
        <v>0</v>
      </c>
      <c r="G91" s="315">
        <v>1</v>
      </c>
      <c r="H91" s="315">
        <v>0</v>
      </c>
      <c r="I91" s="44">
        <v>0</v>
      </c>
      <c r="J91" s="44">
        <v>0</v>
      </c>
      <c r="K91" s="44">
        <v>0</v>
      </c>
      <c r="L91" s="394"/>
      <c r="M91" s="394"/>
      <c r="N91" s="395"/>
      <c r="O91" s="224">
        <f>SUM(C91:N91)</f>
        <v>1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</v>
      </c>
      <c r="E92" s="431">
        <f t="shared" si="41"/>
        <v>0</v>
      </c>
      <c r="F92" s="209">
        <f t="shared" si="41"/>
        <v>0</v>
      </c>
      <c r="G92" s="431">
        <f t="shared" si="41"/>
        <v>0.1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1.4084507042253521E-2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0</v>
      </c>
      <c r="D95" s="317">
        <f t="shared" si="43"/>
        <v>0</v>
      </c>
      <c r="E95" s="317">
        <f t="shared" si="43"/>
        <v>3</v>
      </c>
      <c r="F95" s="80">
        <f t="shared" si="43"/>
        <v>0</v>
      </c>
      <c r="G95" s="317">
        <f t="shared" si="43"/>
        <v>2</v>
      </c>
      <c r="H95" s="317">
        <f t="shared" si="43"/>
        <v>1</v>
      </c>
      <c r="I95" s="80">
        <v>0</v>
      </c>
      <c r="J95" s="80">
        <f t="shared" si="43"/>
        <v>1</v>
      </c>
      <c r="K95" s="80">
        <f t="shared" si="43"/>
        <v>2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9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</v>
      </c>
      <c r="D96" s="432">
        <f t="shared" ref="D96:N96" si="44">D95/D58</f>
        <v>0</v>
      </c>
      <c r="E96" s="432">
        <f t="shared" si="44"/>
        <v>0.25</v>
      </c>
      <c r="F96" s="219">
        <f t="shared" si="44"/>
        <v>0</v>
      </c>
      <c r="G96" s="432">
        <f t="shared" si="44"/>
        <v>0.2</v>
      </c>
      <c r="H96" s="432">
        <f t="shared" si="44"/>
        <v>0.1111111111111111</v>
      </c>
      <c r="I96" s="219">
        <f t="shared" si="44"/>
        <v>0</v>
      </c>
      <c r="J96" s="219">
        <f t="shared" si="44"/>
        <v>0.2</v>
      </c>
      <c r="K96" s="219">
        <f t="shared" si="44"/>
        <v>0.1111111111111111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0.12676056338028169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6"/>
  <sheetViews>
    <sheetView view="pageBreakPreview" topLeftCell="D1" zoomScaleNormal="100" zoomScaleSheetLayoutView="100" workbookViewId="0">
      <selection activeCell="K41" sqref="K4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  <col min="19" max="19" width="12" customWidth="1"/>
  </cols>
  <sheetData>
    <row r="1" spans="1:19" ht="20.100000000000001" customHeight="1" thickBot="1" x14ac:dyDescent="0.3">
      <c r="A1" s="243" t="s">
        <v>317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9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9" ht="15.75" thickBot="1" x14ac:dyDescent="0.3">
      <c r="A3" s="12" t="s">
        <v>8</v>
      </c>
      <c r="B3" s="5" t="s">
        <v>6</v>
      </c>
      <c r="C3" s="6">
        <v>86</v>
      </c>
      <c r="D3" s="6">
        <v>90</v>
      </c>
      <c r="E3" s="313">
        <v>87</v>
      </c>
      <c r="F3" s="313">
        <v>94</v>
      </c>
      <c r="G3" s="6">
        <v>97</v>
      </c>
      <c r="H3" s="313">
        <v>94</v>
      </c>
      <c r="I3" s="313">
        <v>87</v>
      </c>
      <c r="J3" s="6">
        <v>84</v>
      </c>
      <c r="K3" s="6">
        <v>96</v>
      </c>
      <c r="L3" s="6">
        <v>84</v>
      </c>
      <c r="M3" s="313"/>
      <c r="N3" s="313"/>
      <c r="O3" s="370"/>
      <c r="R3" s="245">
        <f>K3+K22-K58</f>
        <v>84</v>
      </c>
      <c r="S3" s="246" t="b">
        <f>IF(R3=L3,TRUE,FALSE)</f>
        <v>1</v>
      </c>
    </row>
    <row r="4" spans="1:19" x14ac:dyDescent="0.25">
      <c r="A4" s="12" t="s">
        <v>9</v>
      </c>
      <c r="B4" s="197" t="s">
        <v>42</v>
      </c>
      <c r="C4" s="199">
        <v>73</v>
      </c>
      <c r="D4" s="200">
        <v>79</v>
      </c>
      <c r="E4" s="314">
        <v>76</v>
      </c>
      <c r="F4" s="314">
        <v>83</v>
      </c>
      <c r="G4" s="200">
        <v>85</v>
      </c>
      <c r="H4" s="314">
        <v>81</v>
      </c>
      <c r="I4" s="314">
        <v>78</v>
      </c>
      <c r="J4" s="200">
        <v>74</v>
      </c>
      <c r="K4" s="200">
        <v>83</v>
      </c>
      <c r="L4" s="200">
        <v>73</v>
      </c>
      <c r="M4" s="314"/>
      <c r="N4" s="314"/>
      <c r="O4" s="371"/>
    </row>
    <row r="5" spans="1:19" x14ac:dyDescent="0.25">
      <c r="A5" s="12" t="s">
        <v>10</v>
      </c>
      <c r="B5" s="196" t="s">
        <v>16</v>
      </c>
      <c r="C5" s="198">
        <f>C4/C3</f>
        <v>0.84883720930232553</v>
      </c>
      <c r="D5" s="236">
        <f>D4/D3</f>
        <v>0.87777777777777777</v>
      </c>
      <c r="E5" s="425">
        <f t="shared" ref="E5:O5" si="0">E4/E3</f>
        <v>0.87356321839080464</v>
      </c>
      <c r="F5" s="425">
        <f t="shared" si="0"/>
        <v>0.88297872340425532</v>
      </c>
      <c r="G5" s="236">
        <f t="shared" si="0"/>
        <v>0.87628865979381443</v>
      </c>
      <c r="H5" s="425">
        <f t="shared" si="0"/>
        <v>0.86170212765957444</v>
      </c>
      <c r="I5" s="425">
        <f t="shared" si="0"/>
        <v>0.89655172413793105</v>
      </c>
      <c r="J5" s="236">
        <f t="shared" si="0"/>
        <v>0.88095238095238093</v>
      </c>
      <c r="K5" s="236">
        <f t="shared" si="0"/>
        <v>0.86458333333333337</v>
      </c>
      <c r="L5" s="236">
        <f t="shared" si="0"/>
        <v>0.86904761904761907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9" x14ac:dyDescent="0.25">
      <c r="A6" s="12" t="s">
        <v>11</v>
      </c>
      <c r="B6" s="201" t="s">
        <v>289</v>
      </c>
      <c r="C6" s="202">
        <v>1</v>
      </c>
      <c r="D6" s="44">
        <v>1</v>
      </c>
      <c r="E6" s="315">
        <v>1</v>
      </c>
      <c r="F6" s="315">
        <v>1</v>
      </c>
      <c r="G6" s="44">
        <v>1</v>
      </c>
      <c r="H6" s="315">
        <v>1</v>
      </c>
      <c r="I6" s="315">
        <v>1</v>
      </c>
      <c r="J6" s="44">
        <v>1</v>
      </c>
      <c r="K6" s="44">
        <v>1</v>
      </c>
      <c r="L6" s="44">
        <v>0</v>
      </c>
      <c r="M6" s="394"/>
      <c r="N6" s="394"/>
      <c r="O6" s="395"/>
    </row>
    <row r="7" spans="1:19" x14ac:dyDescent="0.25">
      <c r="A7" s="12" t="s">
        <v>12</v>
      </c>
      <c r="B7" s="196" t="s">
        <v>16</v>
      </c>
      <c r="C7" s="198">
        <f>C6/C3</f>
        <v>1.1627906976744186E-2</v>
      </c>
      <c r="D7" s="236">
        <f>D6/D3</f>
        <v>1.1111111111111112E-2</v>
      </c>
      <c r="E7" s="425">
        <f t="shared" ref="E7:O7" si="1">E6/E3</f>
        <v>1.1494252873563218E-2</v>
      </c>
      <c r="F7" s="425">
        <f t="shared" si="1"/>
        <v>1.0638297872340425E-2</v>
      </c>
      <c r="G7" s="236">
        <f t="shared" si="1"/>
        <v>1.0309278350515464E-2</v>
      </c>
      <c r="H7" s="425">
        <f t="shared" si="1"/>
        <v>1.0638297872340425E-2</v>
      </c>
      <c r="I7" s="425">
        <f t="shared" si="1"/>
        <v>1.1494252873563218E-2</v>
      </c>
      <c r="J7" s="236">
        <f t="shared" si="1"/>
        <v>1.1904761904761904E-2</v>
      </c>
      <c r="K7" s="236">
        <f t="shared" si="1"/>
        <v>1.0416666666666666E-2</v>
      </c>
      <c r="L7" s="236">
        <f t="shared" si="1"/>
        <v>0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9" x14ac:dyDescent="0.25">
      <c r="A8" s="12" t="s">
        <v>13</v>
      </c>
      <c r="B8" s="201" t="s">
        <v>17</v>
      </c>
      <c r="C8" s="202">
        <v>11</v>
      </c>
      <c r="D8" s="44">
        <v>9</v>
      </c>
      <c r="E8" s="315">
        <v>8</v>
      </c>
      <c r="F8" s="315">
        <v>9</v>
      </c>
      <c r="G8" s="44">
        <v>9</v>
      </c>
      <c r="H8" s="315">
        <v>8</v>
      </c>
      <c r="I8" s="315">
        <v>11</v>
      </c>
      <c r="J8" s="44">
        <v>11</v>
      </c>
      <c r="K8" s="44">
        <v>11</v>
      </c>
      <c r="L8" s="44">
        <v>9</v>
      </c>
      <c r="M8" s="394"/>
      <c r="N8" s="394"/>
      <c r="O8" s="395"/>
    </row>
    <row r="9" spans="1:19" x14ac:dyDescent="0.25">
      <c r="A9" s="12" t="s">
        <v>14</v>
      </c>
      <c r="B9" s="196" t="s">
        <v>16</v>
      </c>
      <c r="C9" s="198">
        <f>C8/C3</f>
        <v>0.12790697674418605</v>
      </c>
      <c r="D9" s="236">
        <f>D8/D3</f>
        <v>0.1</v>
      </c>
      <c r="E9" s="425">
        <f t="shared" ref="E9:O9" si="2">E8/E3</f>
        <v>9.1954022988505746E-2</v>
      </c>
      <c r="F9" s="425">
        <f t="shared" si="2"/>
        <v>9.5744680851063829E-2</v>
      </c>
      <c r="G9" s="236">
        <f t="shared" si="2"/>
        <v>9.2783505154639179E-2</v>
      </c>
      <c r="H9" s="425">
        <f t="shared" si="2"/>
        <v>8.5106382978723402E-2</v>
      </c>
      <c r="I9" s="425">
        <f t="shared" si="2"/>
        <v>0.12643678160919541</v>
      </c>
      <c r="J9" s="236">
        <f t="shared" si="2"/>
        <v>0.13095238095238096</v>
      </c>
      <c r="K9" s="236">
        <f t="shared" si="2"/>
        <v>0.11458333333333333</v>
      </c>
      <c r="L9" s="236">
        <f t="shared" si="2"/>
        <v>0.10714285714285714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9" x14ac:dyDescent="0.25">
      <c r="A10" s="12" t="s">
        <v>19</v>
      </c>
      <c r="B10" s="201" t="s">
        <v>18</v>
      </c>
      <c r="C10" s="202">
        <v>48</v>
      </c>
      <c r="D10" s="44">
        <v>50</v>
      </c>
      <c r="E10" s="315">
        <v>54</v>
      </c>
      <c r="F10" s="315">
        <v>57</v>
      </c>
      <c r="G10" s="44">
        <v>55</v>
      </c>
      <c r="H10" s="315">
        <v>54</v>
      </c>
      <c r="I10" s="315">
        <v>51</v>
      </c>
      <c r="J10" s="44">
        <v>50</v>
      </c>
      <c r="K10" s="44">
        <v>58</v>
      </c>
      <c r="L10" s="44">
        <v>53</v>
      </c>
      <c r="M10" s="394"/>
      <c r="N10" s="394"/>
      <c r="O10" s="395"/>
    </row>
    <row r="11" spans="1:19" x14ac:dyDescent="0.25">
      <c r="A11" s="12" t="s">
        <v>20</v>
      </c>
      <c r="B11" s="196" t="s">
        <v>16</v>
      </c>
      <c r="C11" s="198">
        <f>C10/C3</f>
        <v>0.55813953488372092</v>
      </c>
      <c r="D11" s="236">
        <f>D10/D3</f>
        <v>0.55555555555555558</v>
      </c>
      <c r="E11" s="425">
        <f t="shared" ref="E11:O11" si="3">E10/E3</f>
        <v>0.62068965517241381</v>
      </c>
      <c r="F11" s="425">
        <f t="shared" si="3"/>
        <v>0.6063829787234043</v>
      </c>
      <c r="G11" s="236">
        <f t="shared" si="3"/>
        <v>0.5670103092783505</v>
      </c>
      <c r="H11" s="425">
        <f t="shared" si="3"/>
        <v>0.57446808510638303</v>
      </c>
      <c r="I11" s="425">
        <f t="shared" si="3"/>
        <v>0.58620689655172409</v>
      </c>
      <c r="J11" s="236">
        <f t="shared" si="3"/>
        <v>0.59523809523809523</v>
      </c>
      <c r="K11" s="236">
        <f t="shared" si="3"/>
        <v>0.60416666666666663</v>
      </c>
      <c r="L11" s="236">
        <f t="shared" si="3"/>
        <v>0.63095238095238093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9" x14ac:dyDescent="0.25">
      <c r="A12" s="12" t="s">
        <v>21</v>
      </c>
      <c r="B12" s="203" t="s">
        <v>39</v>
      </c>
      <c r="C12" s="202">
        <v>12</v>
      </c>
      <c r="D12" s="44">
        <v>10</v>
      </c>
      <c r="E12" s="315">
        <v>10</v>
      </c>
      <c r="F12" s="315">
        <v>7</v>
      </c>
      <c r="G12" s="44">
        <v>2</v>
      </c>
      <c r="H12" s="315">
        <v>4</v>
      </c>
      <c r="I12" s="315">
        <v>2</v>
      </c>
      <c r="J12" s="44">
        <v>2</v>
      </c>
      <c r="K12" s="44">
        <v>6</v>
      </c>
      <c r="L12" s="44">
        <v>7</v>
      </c>
      <c r="M12" s="394"/>
      <c r="N12" s="394"/>
      <c r="O12" s="395"/>
    </row>
    <row r="13" spans="1:19" x14ac:dyDescent="0.25">
      <c r="A13" s="12" t="s">
        <v>22</v>
      </c>
      <c r="B13" s="196" t="s">
        <v>16</v>
      </c>
      <c r="C13" s="198">
        <f>C12/C3</f>
        <v>0.13953488372093023</v>
      </c>
      <c r="D13" s="236">
        <f>D12/D3</f>
        <v>0.1111111111111111</v>
      </c>
      <c r="E13" s="425">
        <f t="shared" ref="E13:O13" si="4">E12/E3</f>
        <v>0.11494252873563218</v>
      </c>
      <c r="F13" s="425">
        <f t="shared" si="4"/>
        <v>7.4468085106382975E-2</v>
      </c>
      <c r="G13" s="236">
        <f t="shared" si="4"/>
        <v>2.0618556701030927E-2</v>
      </c>
      <c r="H13" s="425">
        <f t="shared" si="4"/>
        <v>4.2553191489361701E-2</v>
      </c>
      <c r="I13" s="425">
        <f t="shared" si="4"/>
        <v>2.2988505747126436E-2</v>
      </c>
      <c r="J13" s="236">
        <f t="shared" si="4"/>
        <v>2.3809523809523808E-2</v>
      </c>
      <c r="K13" s="236">
        <f t="shared" si="4"/>
        <v>6.25E-2</v>
      </c>
      <c r="L13" s="236">
        <f t="shared" si="4"/>
        <v>8.3333333333333329E-2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9" x14ac:dyDescent="0.25">
      <c r="A14" s="12" t="s">
        <v>23</v>
      </c>
      <c r="B14" s="201" t="s">
        <v>40</v>
      </c>
      <c r="C14" s="202">
        <v>20</v>
      </c>
      <c r="D14" s="44">
        <v>19</v>
      </c>
      <c r="E14" s="315">
        <v>16</v>
      </c>
      <c r="F14" s="315">
        <v>19</v>
      </c>
      <c r="G14" s="44">
        <v>20</v>
      </c>
      <c r="H14" s="315">
        <v>18</v>
      </c>
      <c r="I14" s="315">
        <v>18</v>
      </c>
      <c r="J14" s="44">
        <v>17</v>
      </c>
      <c r="K14" s="44">
        <v>20</v>
      </c>
      <c r="L14" s="44">
        <v>18</v>
      </c>
      <c r="M14" s="394"/>
      <c r="N14" s="394"/>
      <c r="O14" s="395"/>
    </row>
    <row r="15" spans="1:19" x14ac:dyDescent="0.25">
      <c r="A15" s="12" t="s">
        <v>24</v>
      </c>
      <c r="B15" s="196" t="s">
        <v>16</v>
      </c>
      <c r="C15" s="198">
        <f>C14/C3</f>
        <v>0.23255813953488372</v>
      </c>
      <c r="D15" s="236">
        <f>D14/D3</f>
        <v>0.21111111111111111</v>
      </c>
      <c r="E15" s="425">
        <f t="shared" ref="E15:O15" si="5">E14/E3</f>
        <v>0.18390804597701149</v>
      </c>
      <c r="F15" s="425">
        <f t="shared" si="5"/>
        <v>0.20212765957446807</v>
      </c>
      <c r="G15" s="236">
        <f t="shared" si="5"/>
        <v>0.20618556701030927</v>
      </c>
      <c r="H15" s="425">
        <f t="shared" si="5"/>
        <v>0.19148936170212766</v>
      </c>
      <c r="I15" s="425">
        <f t="shared" si="5"/>
        <v>0.20689655172413793</v>
      </c>
      <c r="J15" s="236">
        <f t="shared" si="5"/>
        <v>0.20238095238095238</v>
      </c>
      <c r="K15" s="236">
        <f t="shared" si="5"/>
        <v>0.20833333333333334</v>
      </c>
      <c r="L15" s="236">
        <f t="shared" si="5"/>
        <v>0.21428571428571427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9" x14ac:dyDescent="0.25">
      <c r="A16" s="12" t="s">
        <v>25</v>
      </c>
      <c r="B16" s="201" t="s">
        <v>41</v>
      </c>
      <c r="C16" s="202">
        <v>15</v>
      </c>
      <c r="D16" s="44">
        <v>13</v>
      </c>
      <c r="E16" s="315">
        <v>13</v>
      </c>
      <c r="F16" s="315">
        <v>11</v>
      </c>
      <c r="G16" s="44">
        <v>14</v>
      </c>
      <c r="H16" s="315">
        <v>17</v>
      </c>
      <c r="I16" s="315">
        <v>12</v>
      </c>
      <c r="J16" s="44">
        <v>14</v>
      </c>
      <c r="K16" s="44">
        <v>17</v>
      </c>
      <c r="L16" s="44">
        <v>14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0.1744186046511628</v>
      </c>
      <c r="D17" s="236">
        <f>D16/D3</f>
        <v>0.14444444444444443</v>
      </c>
      <c r="E17" s="425">
        <f t="shared" ref="E17:O17" si="6">E16/E3</f>
        <v>0.14942528735632185</v>
      </c>
      <c r="F17" s="425">
        <f t="shared" si="6"/>
        <v>0.11702127659574468</v>
      </c>
      <c r="G17" s="236">
        <f t="shared" si="6"/>
        <v>0.14432989690721648</v>
      </c>
      <c r="H17" s="425">
        <f t="shared" si="6"/>
        <v>0.18085106382978725</v>
      </c>
      <c r="I17" s="425">
        <f t="shared" si="6"/>
        <v>0.13793103448275862</v>
      </c>
      <c r="J17" s="236">
        <f t="shared" si="6"/>
        <v>0.16666666666666666</v>
      </c>
      <c r="K17" s="236">
        <f t="shared" si="6"/>
        <v>0.17708333333333334</v>
      </c>
      <c r="L17" s="236">
        <f t="shared" si="6"/>
        <v>0.16666666666666666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12</v>
      </c>
      <c r="D18" s="44">
        <v>12</v>
      </c>
      <c r="E18" s="315">
        <v>14</v>
      </c>
      <c r="F18" s="315">
        <v>15</v>
      </c>
      <c r="G18" s="44">
        <v>15</v>
      </c>
      <c r="H18" s="315">
        <v>15</v>
      </c>
      <c r="I18" s="315">
        <v>14</v>
      </c>
      <c r="J18" s="44">
        <v>15</v>
      </c>
      <c r="K18" s="44">
        <v>16</v>
      </c>
      <c r="L18" s="44">
        <v>15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0.13953488372093023</v>
      </c>
      <c r="D19" s="249">
        <f>D18/D3</f>
        <v>0.13333333333333333</v>
      </c>
      <c r="E19" s="426">
        <f>E18/E3</f>
        <v>0.16091954022988506</v>
      </c>
      <c r="F19" s="426">
        <f t="shared" ref="F19:O19" si="7">F18/F3</f>
        <v>0.15957446808510639</v>
      </c>
      <c r="G19" s="249">
        <f t="shared" si="7"/>
        <v>0.15463917525773196</v>
      </c>
      <c r="H19" s="426">
        <f t="shared" si="7"/>
        <v>0.15957446808510639</v>
      </c>
      <c r="I19" s="426">
        <f t="shared" si="7"/>
        <v>0.16091954022988506</v>
      </c>
      <c r="J19" s="249">
        <f t="shared" si="7"/>
        <v>0.17857142857142858</v>
      </c>
      <c r="K19" s="249">
        <f t="shared" si="7"/>
        <v>0.16666666666666666</v>
      </c>
      <c r="L19" s="249">
        <f t="shared" si="7"/>
        <v>0.17857142857142858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318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9</v>
      </c>
      <c r="D22" s="316">
        <v>10</v>
      </c>
      <c r="E22" s="316">
        <v>16</v>
      </c>
      <c r="F22" s="8">
        <v>13</v>
      </c>
      <c r="G22" s="316">
        <v>10</v>
      </c>
      <c r="H22" s="316">
        <v>7</v>
      </c>
      <c r="I22" s="8">
        <v>7</v>
      </c>
      <c r="J22" s="8">
        <v>17</v>
      </c>
      <c r="K22" s="8">
        <v>8</v>
      </c>
      <c r="L22" s="316"/>
      <c r="M22" s="316"/>
      <c r="N22" s="316"/>
      <c r="O22" s="7">
        <f>SUM(C22:N22)</f>
        <v>97</v>
      </c>
    </row>
    <row r="23" spans="1:15" x14ac:dyDescent="0.25">
      <c r="A23" s="9" t="s">
        <v>30</v>
      </c>
      <c r="B23" s="208" t="s">
        <v>45</v>
      </c>
      <c r="C23" s="211">
        <v>3</v>
      </c>
      <c r="D23" s="314">
        <v>2</v>
      </c>
      <c r="E23" s="314">
        <v>6</v>
      </c>
      <c r="F23" s="200">
        <v>3</v>
      </c>
      <c r="G23" s="314">
        <v>3</v>
      </c>
      <c r="H23" s="314">
        <v>2</v>
      </c>
      <c r="I23" s="200">
        <v>2</v>
      </c>
      <c r="J23" s="200">
        <v>7</v>
      </c>
      <c r="K23" s="200">
        <v>5</v>
      </c>
      <c r="L23" s="393"/>
      <c r="M23" s="393"/>
      <c r="N23" s="404"/>
      <c r="O23" s="208">
        <f>SUM(C23:N23)</f>
        <v>33</v>
      </c>
    </row>
    <row r="24" spans="1:15" x14ac:dyDescent="0.25">
      <c r="A24" s="9" t="s">
        <v>31</v>
      </c>
      <c r="B24" s="178" t="s">
        <v>70</v>
      </c>
      <c r="C24" s="209">
        <f>C23/C22</f>
        <v>0.33333333333333331</v>
      </c>
      <c r="D24" s="431">
        <f>D23/D22</f>
        <v>0.2</v>
      </c>
      <c r="E24" s="431">
        <f t="shared" ref="E24:N24" si="8">E23/E22</f>
        <v>0.375</v>
      </c>
      <c r="F24" s="209">
        <f>F23/F22</f>
        <v>0.23076923076923078</v>
      </c>
      <c r="G24" s="431">
        <f t="shared" si="8"/>
        <v>0.3</v>
      </c>
      <c r="H24" s="431">
        <f t="shared" si="8"/>
        <v>0.2857142857142857</v>
      </c>
      <c r="I24" s="209">
        <f t="shared" si="8"/>
        <v>0.2857142857142857</v>
      </c>
      <c r="J24" s="209">
        <f t="shared" si="8"/>
        <v>0.41176470588235292</v>
      </c>
      <c r="K24" s="209">
        <f t="shared" si="8"/>
        <v>0.625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0.34020618556701032</v>
      </c>
    </row>
    <row r="25" spans="1:15" x14ac:dyDescent="0.25">
      <c r="A25" s="9" t="s">
        <v>32</v>
      </c>
      <c r="B25" s="88" t="s">
        <v>343</v>
      </c>
      <c r="C25" s="80">
        <v>6</v>
      </c>
      <c r="D25" s="317">
        <v>7</v>
      </c>
      <c r="E25" s="317">
        <v>9</v>
      </c>
      <c r="F25" s="80">
        <v>3</v>
      </c>
      <c r="G25" s="317">
        <v>6</v>
      </c>
      <c r="H25" s="317">
        <v>5</v>
      </c>
      <c r="I25" s="80">
        <v>4</v>
      </c>
      <c r="J25" s="80">
        <v>10</v>
      </c>
      <c r="K25" s="80">
        <v>7</v>
      </c>
      <c r="L25" s="396"/>
      <c r="M25" s="396"/>
      <c r="N25" s="406"/>
      <c r="O25" s="88">
        <f>SUM(C25:N25)</f>
        <v>57</v>
      </c>
    </row>
    <row r="26" spans="1:15" x14ac:dyDescent="0.25">
      <c r="A26" s="9" t="s">
        <v>33</v>
      </c>
      <c r="B26" s="178" t="s">
        <v>70</v>
      </c>
      <c r="C26" s="209">
        <f>C25/C22</f>
        <v>0.66666666666666663</v>
      </c>
      <c r="D26" s="431">
        <f>D25/D22</f>
        <v>0.7</v>
      </c>
      <c r="E26" s="431">
        <f t="shared" ref="E26:N26" si="9">E25/E22</f>
        <v>0.5625</v>
      </c>
      <c r="F26" s="209">
        <f t="shared" si="9"/>
        <v>0.23076923076923078</v>
      </c>
      <c r="G26" s="431">
        <f t="shared" si="9"/>
        <v>0.6</v>
      </c>
      <c r="H26" s="431">
        <f t="shared" si="9"/>
        <v>0.7142857142857143</v>
      </c>
      <c r="I26" s="209">
        <f t="shared" si="9"/>
        <v>0.5714285714285714</v>
      </c>
      <c r="J26" s="209">
        <f t="shared" si="9"/>
        <v>0.58823529411764708</v>
      </c>
      <c r="K26" s="209">
        <f t="shared" si="9"/>
        <v>0.875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0.58762886597938147</v>
      </c>
    </row>
    <row r="27" spans="1:15" x14ac:dyDescent="0.25">
      <c r="A27" s="9" t="s">
        <v>34</v>
      </c>
      <c r="B27" s="88" t="s">
        <v>291</v>
      </c>
      <c r="C27" s="80">
        <v>9</v>
      </c>
      <c r="D27" s="315">
        <v>8</v>
      </c>
      <c r="E27" s="315">
        <v>14</v>
      </c>
      <c r="F27" s="44">
        <v>12</v>
      </c>
      <c r="G27" s="315">
        <v>8</v>
      </c>
      <c r="H27" s="315">
        <v>6</v>
      </c>
      <c r="I27" s="44">
        <v>4</v>
      </c>
      <c r="J27" s="44">
        <v>12</v>
      </c>
      <c r="K27" s="44">
        <v>5</v>
      </c>
      <c r="L27" s="394"/>
      <c r="M27" s="394"/>
      <c r="N27" s="395"/>
      <c r="O27" s="88">
        <f>SUM(C27:N27)</f>
        <v>78</v>
      </c>
    </row>
    <row r="28" spans="1:15" x14ac:dyDescent="0.25">
      <c r="A28" s="9" t="s">
        <v>35</v>
      </c>
      <c r="B28" s="178" t="s">
        <v>70</v>
      </c>
      <c r="C28" s="209">
        <f>C27/C22</f>
        <v>1</v>
      </c>
      <c r="D28" s="431">
        <f t="shared" ref="D28:N28" si="10">D27/D22</f>
        <v>0.8</v>
      </c>
      <c r="E28" s="431">
        <f t="shared" si="10"/>
        <v>0.875</v>
      </c>
      <c r="F28" s="209">
        <f t="shared" si="10"/>
        <v>0.92307692307692313</v>
      </c>
      <c r="G28" s="431">
        <f t="shared" si="10"/>
        <v>0.8</v>
      </c>
      <c r="H28" s="431">
        <f t="shared" si="10"/>
        <v>0.8571428571428571</v>
      </c>
      <c r="I28" s="209">
        <f t="shared" si="10"/>
        <v>0.5714285714285714</v>
      </c>
      <c r="J28" s="209">
        <f t="shared" si="10"/>
        <v>0.70588235294117652</v>
      </c>
      <c r="K28" s="209">
        <f t="shared" si="10"/>
        <v>0.625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0.80412371134020622</v>
      </c>
    </row>
    <row r="29" spans="1:15" x14ac:dyDescent="0.25">
      <c r="A29" s="9" t="s">
        <v>36</v>
      </c>
      <c r="B29" s="88" t="s">
        <v>164</v>
      </c>
      <c r="C29" s="80">
        <v>0</v>
      </c>
      <c r="D29" s="315">
        <v>0</v>
      </c>
      <c r="E29" s="315">
        <v>0</v>
      </c>
      <c r="F29" s="44">
        <v>0</v>
      </c>
      <c r="G29" s="315">
        <v>0</v>
      </c>
      <c r="H29" s="315">
        <v>0</v>
      </c>
      <c r="I29" s="44">
        <v>0</v>
      </c>
      <c r="J29" s="451">
        <v>0</v>
      </c>
      <c r="K29" s="44">
        <v>0</v>
      </c>
      <c r="L29" s="394"/>
      <c r="M29" s="394"/>
      <c r="N29" s="395"/>
      <c r="O29" s="88">
        <f>SUM(C29:N29)</f>
        <v>0</v>
      </c>
    </row>
    <row r="30" spans="1:15" x14ac:dyDescent="0.25">
      <c r="A30" s="9" t="s">
        <v>37</v>
      </c>
      <c r="B30" s="178" t="s">
        <v>70</v>
      </c>
      <c r="C30" s="209">
        <f>C29/C22</f>
        <v>0</v>
      </c>
      <c r="D30" s="431">
        <f t="shared" ref="D30:N30" si="11">D29/D22</f>
        <v>0</v>
      </c>
      <c r="E30" s="431">
        <f t="shared" si="11"/>
        <v>0</v>
      </c>
      <c r="F30" s="209">
        <f t="shared" si="11"/>
        <v>0</v>
      </c>
      <c r="G30" s="431">
        <f t="shared" si="11"/>
        <v>0</v>
      </c>
      <c r="H30" s="431">
        <f t="shared" si="11"/>
        <v>0</v>
      </c>
      <c r="I30" s="209">
        <f t="shared" si="11"/>
        <v>0</v>
      </c>
      <c r="J30" s="209">
        <f t="shared" si="11"/>
        <v>0</v>
      </c>
      <c r="K30" s="209">
        <f t="shared" si="11"/>
        <v>0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0</v>
      </c>
    </row>
    <row r="31" spans="1:15" x14ac:dyDescent="0.25">
      <c r="A31" s="9" t="s">
        <v>38</v>
      </c>
      <c r="B31" s="88" t="s">
        <v>133</v>
      </c>
      <c r="C31" s="80">
        <v>0</v>
      </c>
      <c r="D31" s="315">
        <v>2</v>
      </c>
      <c r="E31" s="315">
        <v>2</v>
      </c>
      <c r="F31" s="44">
        <v>1</v>
      </c>
      <c r="G31" s="315">
        <v>2</v>
      </c>
      <c r="H31" s="315">
        <v>1</v>
      </c>
      <c r="I31" s="44">
        <v>3</v>
      </c>
      <c r="J31" s="44">
        <v>4</v>
      </c>
      <c r="K31" s="44">
        <v>3</v>
      </c>
      <c r="L31" s="394"/>
      <c r="M31" s="394"/>
      <c r="N31" s="395"/>
      <c r="O31" s="88">
        <f>SUM(C31:N31)</f>
        <v>18</v>
      </c>
    </row>
    <row r="32" spans="1:15" x14ac:dyDescent="0.25">
      <c r="A32" s="9" t="s">
        <v>47</v>
      </c>
      <c r="B32" s="178" t="s">
        <v>70</v>
      </c>
      <c r="C32" s="209">
        <f>C31/C22</f>
        <v>0</v>
      </c>
      <c r="D32" s="431">
        <f t="shared" ref="D32:N32" si="12">D31/D22</f>
        <v>0.2</v>
      </c>
      <c r="E32" s="431">
        <f t="shared" si="12"/>
        <v>0.125</v>
      </c>
      <c r="F32" s="209">
        <f t="shared" si="12"/>
        <v>7.6923076923076927E-2</v>
      </c>
      <c r="G32" s="431">
        <f t="shared" si="12"/>
        <v>0.2</v>
      </c>
      <c r="H32" s="431">
        <f t="shared" si="12"/>
        <v>0.14285714285714285</v>
      </c>
      <c r="I32" s="209">
        <f t="shared" si="12"/>
        <v>0.42857142857142855</v>
      </c>
      <c r="J32" s="209">
        <f t="shared" si="12"/>
        <v>0.23529411764705882</v>
      </c>
      <c r="K32" s="209">
        <f t="shared" si="12"/>
        <v>0.375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0.18556701030927836</v>
      </c>
    </row>
    <row r="33" spans="1:18" ht="24.75" x14ac:dyDescent="0.25">
      <c r="A33" s="9" t="s">
        <v>48</v>
      </c>
      <c r="B33" s="212" t="s">
        <v>68</v>
      </c>
      <c r="C33" s="80">
        <v>1</v>
      </c>
      <c r="D33" s="315">
        <v>4</v>
      </c>
      <c r="E33" s="315">
        <v>0</v>
      </c>
      <c r="F33" s="44">
        <v>0</v>
      </c>
      <c r="G33" s="315">
        <v>3</v>
      </c>
      <c r="H33" s="315">
        <v>2</v>
      </c>
      <c r="I33" s="44">
        <v>2</v>
      </c>
      <c r="J33" s="44">
        <v>5</v>
      </c>
      <c r="K33" s="44">
        <v>4</v>
      </c>
      <c r="L33" s="394"/>
      <c r="M33" s="394"/>
      <c r="N33" s="395"/>
      <c r="O33" s="88">
        <f>SUM(C33:N33)</f>
        <v>21</v>
      </c>
    </row>
    <row r="34" spans="1:18" x14ac:dyDescent="0.25">
      <c r="A34" s="9" t="s">
        <v>49</v>
      </c>
      <c r="B34" s="178" t="s">
        <v>70</v>
      </c>
      <c r="C34" s="209">
        <f>C33/C22</f>
        <v>0.1111111111111111</v>
      </c>
      <c r="D34" s="431">
        <f t="shared" ref="D34:N34" si="13">D33/D22</f>
        <v>0.4</v>
      </c>
      <c r="E34" s="431">
        <f t="shared" si="13"/>
        <v>0</v>
      </c>
      <c r="F34" s="209">
        <f t="shared" si="13"/>
        <v>0</v>
      </c>
      <c r="G34" s="431">
        <f t="shared" si="13"/>
        <v>0.3</v>
      </c>
      <c r="H34" s="431">
        <f t="shared" si="13"/>
        <v>0.2857142857142857</v>
      </c>
      <c r="I34" s="209">
        <f t="shared" si="13"/>
        <v>0.2857142857142857</v>
      </c>
      <c r="J34" s="209">
        <f t="shared" si="13"/>
        <v>0.29411764705882354</v>
      </c>
      <c r="K34" s="209">
        <f t="shared" si="13"/>
        <v>0.5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0.21649484536082475</v>
      </c>
    </row>
    <row r="35" spans="1:18" x14ac:dyDescent="0.25">
      <c r="A35" s="9" t="s">
        <v>50</v>
      </c>
      <c r="B35" s="88" t="s">
        <v>292</v>
      </c>
      <c r="C35" s="80">
        <v>0</v>
      </c>
      <c r="D35" s="315">
        <v>2</v>
      </c>
      <c r="E35" s="315">
        <v>4</v>
      </c>
      <c r="F35" s="44">
        <v>2</v>
      </c>
      <c r="G35" s="315">
        <v>1</v>
      </c>
      <c r="H35" s="315">
        <v>1</v>
      </c>
      <c r="I35" s="44">
        <v>1</v>
      </c>
      <c r="J35" s="44">
        <v>4</v>
      </c>
      <c r="K35" s="44">
        <v>3</v>
      </c>
      <c r="L35" s="394"/>
      <c r="M35" s="394"/>
      <c r="N35" s="395"/>
      <c r="O35" s="88">
        <f>SUM(C35:N35)</f>
        <v>18</v>
      </c>
    </row>
    <row r="36" spans="1:18" x14ac:dyDescent="0.25">
      <c r="A36" s="9" t="s">
        <v>51</v>
      </c>
      <c r="B36" s="213" t="s">
        <v>70</v>
      </c>
      <c r="C36" s="209">
        <f>C35/C22</f>
        <v>0</v>
      </c>
      <c r="D36" s="431">
        <f t="shared" ref="D36:N36" si="14">D35/D22</f>
        <v>0.2</v>
      </c>
      <c r="E36" s="431">
        <f t="shared" si="14"/>
        <v>0.25</v>
      </c>
      <c r="F36" s="209">
        <f t="shared" si="14"/>
        <v>0.15384615384615385</v>
      </c>
      <c r="G36" s="431">
        <f t="shared" si="14"/>
        <v>0.1</v>
      </c>
      <c r="H36" s="431">
        <f t="shared" si="14"/>
        <v>0.14285714285714285</v>
      </c>
      <c r="I36" s="209">
        <f t="shared" si="14"/>
        <v>0.14285714285714285</v>
      </c>
      <c r="J36" s="209">
        <f t="shared" si="14"/>
        <v>0.23529411764705882</v>
      </c>
      <c r="K36" s="209">
        <f t="shared" si="14"/>
        <v>0.375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0.18556701030927836</v>
      </c>
    </row>
    <row r="37" spans="1:18" x14ac:dyDescent="0.25">
      <c r="A37" s="9" t="s">
        <v>52</v>
      </c>
      <c r="B37" s="88" t="s">
        <v>293</v>
      </c>
      <c r="C37" s="43">
        <v>0</v>
      </c>
      <c r="D37" s="315">
        <v>3</v>
      </c>
      <c r="E37" s="315">
        <v>0</v>
      </c>
      <c r="F37" s="44">
        <v>3</v>
      </c>
      <c r="G37" s="315">
        <v>4</v>
      </c>
      <c r="H37" s="315">
        <v>1</v>
      </c>
      <c r="I37" s="44">
        <v>3</v>
      </c>
      <c r="J37" s="44">
        <v>5</v>
      </c>
      <c r="K37" s="44">
        <v>3</v>
      </c>
      <c r="L37" s="394"/>
      <c r="M37" s="394"/>
      <c r="N37" s="395"/>
      <c r="O37" s="88">
        <f>SUM(C37:N37)</f>
        <v>22</v>
      </c>
    </row>
    <row r="38" spans="1:18" x14ac:dyDescent="0.25">
      <c r="A38" s="9" t="s">
        <v>53</v>
      </c>
      <c r="B38" s="213" t="s">
        <v>70</v>
      </c>
      <c r="C38" s="235">
        <f>C37/C22</f>
        <v>0</v>
      </c>
      <c r="D38" s="425">
        <f t="shared" ref="D38:N38" si="15">D37/D22</f>
        <v>0.3</v>
      </c>
      <c r="E38" s="431">
        <f t="shared" si="15"/>
        <v>0</v>
      </c>
      <c r="F38" s="209">
        <f t="shared" si="15"/>
        <v>0.23076923076923078</v>
      </c>
      <c r="G38" s="431">
        <f t="shared" si="15"/>
        <v>0.4</v>
      </c>
      <c r="H38" s="431">
        <f t="shared" si="15"/>
        <v>0.14285714285714285</v>
      </c>
      <c r="I38" s="209">
        <f t="shared" si="15"/>
        <v>0.42857142857142855</v>
      </c>
      <c r="J38" s="209">
        <f t="shared" si="15"/>
        <v>0.29411764705882354</v>
      </c>
      <c r="K38" s="209">
        <f t="shared" si="15"/>
        <v>0.375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0.22680412371134021</v>
      </c>
    </row>
    <row r="39" spans="1:18" x14ac:dyDescent="0.25">
      <c r="A39" s="9" t="s">
        <v>54</v>
      </c>
      <c r="B39" s="234" t="s">
        <v>117</v>
      </c>
      <c r="C39" s="227">
        <v>0</v>
      </c>
      <c r="D39" s="444">
        <v>1</v>
      </c>
      <c r="E39" s="444">
        <v>1</v>
      </c>
      <c r="F39" s="228">
        <v>0</v>
      </c>
      <c r="G39" s="444">
        <v>0</v>
      </c>
      <c r="H39" s="444">
        <v>0</v>
      </c>
      <c r="I39" s="228">
        <v>0</v>
      </c>
      <c r="J39" s="228">
        <v>1</v>
      </c>
      <c r="K39" s="228">
        <v>0</v>
      </c>
      <c r="L39" s="422"/>
      <c r="M39" s="422"/>
      <c r="N39" s="423"/>
      <c r="O39" s="234">
        <f>SUM(C39:N39)</f>
        <v>3</v>
      </c>
    </row>
    <row r="40" spans="1:18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0.1</v>
      </c>
      <c r="E40" s="431">
        <f t="shared" si="16"/>
        <v>6.25E-2</v>
      </c>
      <c r="F40" s="209">
        <f t="shared" si="16"/>
        <v>0</v>
      </c>
      <c r="G40" s="431">
        <f t="shared" si="16"/>
        <v>0</v>
      </c>
      <c r="H40" s="431">
        <f t="shared" si="16"/>
        <v>0</v>
      </c>
      <c r="I40" s="209">
        <f t="shared" si="16"/>
        <v>0</v>
      </c>
      <c r="J40" s="209">
        <f t="shared" si="16"/>
        <v>5.8823529411764705E-2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3.0927835051546393E-2</v>
      </c>
      <c r="R40" s="272"/>
    </row>
    <row r="41" spans="1:18" ht="26.25" thickTop="1" thickBot="1" x14ac:dyDescent="0.3">
      <c r="A41" s="9" t="s">
        <v>56</v>
      </c>
      <c r="B41" s="31" t="s">
        <v>72</v>
      </c>
      <c r="C41" s="15">
        <v>9</v>
      </c>
      <c r="D41" s="428">
        <v>13</v>
      </c>
      <c r="E41" s="428">
        <v>14</v>
      </c>
      <c r="F41" s="15">
        <v>10</v>
      </c>
      <c r="G41" s="428">
        <v>10</v>
      </c>
      <c r="H41" s="428">
        <v>8</v>
      </c>
      <c r="I41" s="15">
        <v>12</v>
      </c>
      <c r="J41" s="15">
        <v>11</v>
      </c>
      <c r="K41" s="15">
        <v>8</v>
      </c>
      <c r="L41" s="399"/>
      <c r="M41" s="399"/>
      <c r="N41" s="400"/>
      <c r="O41" s="273">
        <f>SUM(C41:N41)</f>
        <v>95</v>
      </c>
    </row>
    <row r="42" spans="1:18" ht="15.75" thickTop="1" x14ac:dyDescent="0.25">
      <c r="A42" s="9" t="s">
        <v>57</v>
      </c>
      <c r="B42" s="215" t="s">
        <v>165</v>
      </c>
      <c r="C42" s="216">
        <v>5</v>
      </c>
      <c r="D42" s="429">
        <v>7</v>
      </c>
      <c r="E42" s="429">
        <v>8</v>
      </c>
      <c r="F42" s="217">
        <v>5</v>
      </c>
      <c r="G42" s="429">
        <v>5</v>
      </c>
      <c r="H42" s="429">
        <v>5</v>
      </c>
      <c r="I42" s="217">
        <v>4</v>
      </c>
      <c r="J42" s="217">
        <v>7</v>
      </c>
      <c r="K42" s="217">
        <v>5</v>
      </c>
      <c r="L42" s="402"/>
      <c r="M42" s="401"/>
      <c r="N42" s="403"/>
      <c r="O42" s="215">
        <f>SUM(C42:N42)</f>
        <v>51</v>
      </c>
    </row>
    <row r="43" spans="1:18" x14ac:dyDescent="0.25">
      <c r="A43" s="9" t="s">
        <v>58</v>
      </c>
      <c r="B43" s="178" t="s">
        <v>70</v>
      </c>
      <c r="C43" s="209">
        <f>C42/C22</f>
        <v>0.55555555555555558</v>
      </c>
      <c r="D43" s="431">
        <f t="shared" ref="D43:N43" si="17">D42/D22</f>
        <v>0.7</v>
      </c>
      <c r="E43" s="431">
        <f t="shared" si="17"/>
        <v>0.5</v>
      </c>
      <c r="F43" s="209">
        <f t="shared" si="17"/>
        <v>0.38461538461538464</v>
      </c>
      <c r="G43" s="431">
        <f t="shared" si="17"/>
        <v>0.5</v>
      </c>
      <c r="H43" s="431">
        <f t="shared" si="17"/>
        <v>0.7142857142857143</v>
      </c>
      <c r="I43" s="209">
        <f t="shared" si="17"/>
        <v>0.5714285714285714</v>
      </c>
      <c r="J43" s="209">
        <f t="shared" si="17"/>
        <v>0.41176470588235292</v>
      </c>
      <c r="K43" s="209">
        <f t="shared" si="17"/>
        <v>0.625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0.52577319587628868</v>
      </c>
    </row>
    <row r="44" spans="1:18" x14ac:dyDescent="0.25">
      <c r="A44" s="9" t="s">
        <v>59</v>
      </c>
      <c r="B44" s="88" t="s">
        <v>166</v>
      </c>
      <c r="C44" s="80">
        <v>3</v>
      </c>
      <c r="D44" s="315">
        <v>3</v>
      </c>
      <c r="E44" s="315">
        <v>3</v>
      </c>
      <c r="F44" s="44">
        <v>3</v>
      </c>
      <c r="G44" s="315">
        <v>3</v>
      </c>
      <c r="H44" s="315">
        <v>2</v>
      </c>
      <c r="I44" s="44">
        <v>8</v>
      </c>
      <c r="J44" s="44">
        <v>2</v>
      </c>
      <c r="K44" s="44">
        <v>3</v>
      </c>
      <c r="L44" s="394"/>
      <c r="M44" s="394"/>
      <c r="N44" s="395"/>
      <c r="O44" s="88">
        <f>SUM(C44:N44)</f>
        <v>30</v>
      </c>
    </row>
    <row r="45" spans="1:18" x14ac:dyDescent="0.25">
      <c r="A45" s="9" t="s">
        <v>60</v>
      </c>
      <c r="B45" s="178" t="s">
        <v>70</v>
      </c>
      <c r="C45" s="209">
        <f>C44/C22</f>
        <v>0.33333333333333331</v>
      </c>
      <c r="D45" s="431">
        <f t="shared" ref="D45:N45" si="18">D44/D22</f>
        <v>0.3</v>
      </c>
      <c r="E45" s="431">
        <f t="shared" si="18"/>
        <v>0.1875</v>
      </c>
      <c r="F45" s="209">
        <f t="shared" si="18"/>
        <v>0.23076923076923078</v>
      </c>
      <c r="G45" s="431">
        <f t="shared" si="18"/>
        <v>0.3</v>
      </c>
      <c r="H45" s="431">
        <f t="shared" si="18"/>
        <v>0.2857142857142857</v>
      </c>
      <c r="I45" s="209">
        <f t="shared" si="18"/>
        <v>1.1428571428571428</v>
      </c>
      <c r="J45" s="209">
        <f t="shared" si="18"/>
        <v>0.11764705882352941</v>
      </c>
      <c r="K45" s="209">
        <f t="shared" si="18"/>
        <v>0.375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0.30927835051546393</v>
      </c>
    </row>
    <row r="46" spans="1:18" x14ac:dyDescent="0.25">
      <c r="A46" s="9" t="s">
        <v>61</v>
      </c>
      <c r="B46" s="88" t="s">
        <v>167</v>
      </c>
      <c r="C46" s="80">
        <v>1</v>
      </c>
      <c r="D46" s="315">
        <v>2</v>
      </c>
      <c r="E46" s="315">
        <v>4</v>
      </c>
      <c r="F46" s="44">
        <v>1</v>
      </c>
      <c r="G46" s="315">
        <v>3</v>
      </c>
      <c r="H46" s="315">
        <v>1</v>
      </c>
      <c r="I46" s="44">
        <v>1</v>
      </c>
      <c r="J46" s="44">
        <v>1</v>
      </c>
      <c r="K46" s="44">
        <v>0</v>
      </c>
      <c r="L46" s="394"/>
      <c r="M46" s="394"/>
      <c r="N46" s="395"/>
      <c r="O46" s="88">
        <f>SUM(C46:N46)</f>
        <v>14</v>
      </c>
    </row>
    <row r="47" spans="1:18" x14ac:dyDescent="0.25">
      <c r="A47" s="9" t="s">
        <v>62</v>
      </c>
      <c r="B47" s="178" t="s">
        <v>70</v>
      </c>
      <c r="C47" s="209">
        <f>C46/C22</f>
        <v>0.1111111111111111</v>
      </c>
      <c r="D47" s="431">
        <f t="shared" ref="D47:N47" si="19">D46/D22</f>
        <v>0.2</v>
      </c>
      <c r="E47" s="431">
        <f>E46/E22</f>
        <v>0.25</v>
      </c>
      <c r="F47" s="209">
        <f t="shared" si="19"/>
        <v>7.6923076923076927E-2</v>
      </c>
      <c r="G47" s="431">
        <f t="shared" si="19"/>
        <v>0.3</v>
      </c>
      <c r="H47" s="431">
        <f t="shared" si="19"/>
        <v>0.14285714285714285</v>
      </c>
      <c r="I47" s="209">
        <f t="shared" si="19"/>
        <v>0.14285714285714285</v>
      </c>
      <c r="J47" s="209">
        <f t="shared" si="19"/>
        <v>5.8823529411764705E-2</v>
      </c>
      <c r="K47" s="209">
        <f t="shared" si="19"/>
        <v>0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0.14432989690721648</v>
      </c>
    </row>
    <row r="48" spans="1:18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0</v>
      </c>
    </row>
    <row r="49" spans="1:19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0</v>
      </c>
    </row>
    <row r="50" spans="1:19" x14ac:dyDescent="0.25">
      <c r="A50" s="9" t="s">
        <v>65</v>
      </c>
      <c r="B50" s="212" t="s">
        <v>169</v>
      </c>
      <c r="C50" s="43">
        <v>0</v>
      </c>
      <c r="D50" s="315">
        <v>0</v>
      </c>
      <c r="E50" s="315">
        <v>0</v>
      </c>
      <c r="F50" s="44">
        <v>3</v>
      </c>
      <c r="G50" s="315">
        <v>0</v>
      </c>
      <c r="H50" s="315">
        <v>0</v>
      </c>
      <c r="I50" s="44">
        <v>0</v>
      </c>
      <c r="J50" s="44">
        <v>2</v>
      </c>
      <c r="K50" s="44">
        <v>0</v>
      </c>
      <c r="L50" s="394"/>
      <c r="M50" s="394"/>
      <c r="N50" s="395"/>
      <c r="O50" s="88">
        <f>SUM(C50:N50)</f>
        <v>5</v>
      </c>
    </row>
    <row r="51" spans="1:19" x14ac:dyDescent="0.25">
      <c r="A51" s="9" t="s">
        <v>66</v>
      </c>
      <c r="B51" s="178" t="s">
        <v>70</v>
      </c>
      <c r="C51" s="209">
        <f>C50/C22</f>
        <v>0</v>
      </c>
      <c r="D51" s="431">
        <f t="shared" ref="D51:N51" si="21">D50/D22</f>
        <v>0</v>
      </c>
      <c r="E51" s="431">
        <f t="shared" si="21"/>
        <v>0</v>
      </c>
      <c r="F51" s="209">
        <f t="shared" si="21"/>
        <v>0.23076923076923078</v>
      </c>
      <c r="G51" s="431">
        <f t="shared" si="21"/>
        <v>0</v>
      </c>
      <c r="H51" s="431">
        <f t="shared" si="21"/>
        <v>0</v>
      </c>
      <c r="I51" s="209">
        <f t="shared" si="21"/>
        <v>0</v>
      </c>
      <c r="J51" s="209">
        <f t="shared" si="21"/>
        <v>0.11764705882352941</v>
      </c>
      <c r="K51" s="209">
        <f t="shared" si="21"/>
        <v>0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5.1546391752577317E-2</v>
      </c>
    </row>
    <row r="52" spans="1:19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9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9" x14ac:dyDescent="0.25">
      <c r="A54" s="9" t="s">
        <v>73</v>
      </c>
      <c r="B54" s="88" t="s">
        <v>294</v>
      </c>
      <c r="C54" s="43">
        <v>1</v>
      </c>
      <c r="D54" s="315">
        <v>2</v>
      </c>
      <c r="E54" s="315">
        <v>0</v>
      </c>
      <c r="F54" s="44">
        <v>0</v>
      </c>
      <c r="G54" s="315">
        <v>1</v>
      </c>
      <c r="H54" s="315">
        <v>0</v>
      </c>
      <c r="I54" s="44">
        <v>0</v>
      </c>
      <c r="J54" s="44">
        <v>0</v>
      </c>
      <c r="K54" s="44">
        <v>0</v>
      </c>
      <c r="L54" s="394"/>
      <c r="M54" s="394"/>
      <c r="N54" s="395"/>
      <c r="O54" s="88">
        <f>SUM(C54:N54)</f>
        <v>4</v>
      </c>
    </row>
    <row r="55" spans="1:19" ht="15.75" thickBot="1" x14ac:dyDescent="0.3">
      <c r="A55" s="9" t="s">
        <v>74</v>
      </c>
      <c r="B55" s="183" t="s">
        <v>70</v>
      </c>
      <c r="C55" s="218">
        <f>C54/C22</f>
        <v>0.1111111111111111</v>
      </c>
      <c r="D55" s="432">
        <f t="shared" ref="D55:N55" si="23">D54/D22</f>
        <v>0.2</v>
      </c>
      <c r="E55" s="432">
        <f t="shared" si="23"/>
        <v>0</v>
      </c>
      <c r="F55" s="219">
        <f t="shared" si="23"/>
        <v>0</v>
      </c>
      <c r="G55" s="432">
        <f t="shared" si="23"/>
        <v>0.1</v>
      </c>
      <c r="H55" s="432">
        <f t="shared" si="23"/>
        <v>0</v>
      </c>
      <c r="I55" s="219">
        <f t="shared" si="23"/>
        <v>0</v>
      </c>
      <c r="J55" s="219">
        <f t="shared" si="23"/>
        <v>0</v>
      </c>
      <c r="K55" s="219">
        <f t="shared" si="23"/>
        <v>0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4.1237113402061855E-2</v>
      </c>
    </row>
    <row r="56" spans="1:19" ht="20.100000000000001" customHeight="1" thickBot="1" x14ac:dyDescent="0.3">
      <c r="A56" s="21" t="s">
        <v>336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9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9" ht="15.75" thickBot="1" x14ac:dyDescent="0.3">
      <c r="A58" s="29" t="s">
        <v>75</v>
      </c>
      <c r="B58" s="26" t="s">
        <v>296</v>
      </c>
      <c r="C58" s="16">
        <v>5</v>
      </c>
      <c r="D58" s="318">
        <v>13</v>
      </c>
      <c r="E58" s="318">
        <v>9</v>
      </c>
      <c r="F58" s="16">
        <v>10</v>
      </c>
      <c r="G58" s="318">
        <v>13</v>
      </c>
      <c r="H58" s="318">
        <v>14</v>
      </c>
      <c r="I58" s="16">
        <v>10</v>
      </c>
      <c r="J58" s="16">
        <v>5</v>
      </c>
      <c r="K58" s="16">
        <v>20</v>
      </c>
      <c r="L58" s="318"/>
      <c r="M58" s="318"/>
      <c r="N58" s="318"/>
      <c r="O58" s="26">
        <f>SUM(C58:N58)</f>
        <v>99</v>
      </c>
      <c r="R58">
        <f>K61+K79+K81+K83+K85+K87+K89+K91+K93+K95</f>
        <v>20</v>
      </c>
      <c r="S58" t="b">
        <f>R58=K58</f>
        <v>1</v>
      </c>
    </row>
    <row r="59" spans="1:19" x14ac:dyDescent="0.25">
      <c r="A59" s="29" t="s">
        <v>76</v>
      </c>
      <c r="B59" s="222" t="s">
        <v>301</v>
      </c>
      <c r="C59" s="211">
        <v>4</v>
      </c>
      <c r="D59" s="314">
        <v>3</v>
      </c>
      <c r="E59" s="314">
        <v>6</v>
      </c>
      <c r="F59" s="200">
        <v>5</v>
      </c>
      <c r="G59" s="314">
        <v>7</v>
      </c>
      <c r="H59" s="314">
        <v>8</v>
      </c>
      <c r="I59" s="200">
        <v>6</v>
      </c>
      <c r="J59" s="200">
        <v>2</v>
      </c>
      <c r="K59" s="200">
        <v>12</v>
      </c>
      <c r="L59" s="393"/>
      <c r="M59" s="393"/>
      <c r="N59" s="404"/>
      <c r="O59" s="27">
        <f>SUM(C59:N59)</f>
        <v>53</v>
      </c>
    </row>
    <row r="60" spans="1:19" x14ac:dyDescent="0.25">
      <c r="A60" s="29" t="s">
        <v>77</v>
      </c>
      <c r="B60" s="221" t="s">
        <v>81</v>
      </c>
      <c r="C60" s="209">
        <f>C59/C58</f>
        <v>0.8</v>
      </c>
      <c r="D60" s="431">
        <f t="shared" ref="D60:N60" si="24">D59/D58</f>
        <v>0.23076923076923078</v>
      </c>
      <c r="E60" s="431">
        <f t="shared" si="24"/>
        <v>0.66666666666666663</v>
      </c>
      <c r="F60" s="209">
        <f t="shared" si="24"/>
        <v>0.5</v>
      </c>
      <c r="G60" s="431">
        <f t="shared" si="24"/>
        <v>0.53846153846153844</v>
      </c>
      <c r="H60" s="431">
        <f t="shared" si="24"/>
        <v>0.5714285714285714</v>
      </c>
      <c r="I60" s="209">
        <f t="shared" si="24"/>
        <v>0.6</v>
      </c>
      <c r="J60" s="209">
        <f t="shared" si="24"/>
        <v>0.4</v>
      </c>
      <c r="K60" s="209">
        <f t="shared" si="24"/>
        <v>0.6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0.53535353535353536</v>
      </c>
    </row>
    <row r="61" spans="1:19" x14ac:dyDescent="0.25">
      <c r="A61" s="29" t="s">
        <v>88</v>
      </c>
      <c r="B61" s="223" t="s">
        <v>79</v>
      </c>
      <c r="C61" s="43">
        <v>5</v>
      </c>
      <c r="D61" s="315">
        <v>2</v>
      </c>
      <c r="E61" s="315">
        <v>7</v>
      </c>
      <c r="F61" s="44">
        <v>7</v>
      </c>
      <c r="G61" s="315">
        <v>7</v>
      </c>
      <c r="H61" s="315">
        <v>6</v>
      </c>
      <c r="I61" s="44">
        <v>8</v>
      </c>
      <c r="J61" s="44">
        <v>2</v>
      </c>
      <c r="K61" s="44">
        <v>9</v>
      </c>
      <c r="L61" s="394"/>
      <c r="M61" s="394"/>
      <c r="N61" s="395"/>
      <c r="O61" s="224">
        <f>SUM(C61:N61)</f>
        <v>53</v>
      </c>
    </row>
    <row r="62" spans="1:19" x14ac:dyDescent="0.25">
      <c r="A62" s="29" t="s">
        <v>89</v>
      </c>
      <c r="B62" s="221" t="s">
        <v>81</v>
      </c>
      <c r="C62" s="209">
        <f>C61/C58</f>
        <v>1</v>
      </c>
      <c r="D62" s="431">
        <f t="shared" ref="D62:N62" si="25">D61/D58</f>
        <v>0.15384615384615385</v>
      </c>
      <c r="E62" s="431">
        <f t="shared" si="25"/>
        <v>0.77777777777777779</v>
      </c>
      <c r="F62" s="209">
        <f t="shared" si="25"/>
        <v>0.7</v>
      </c>
      <c r="G62" s="431">
        <f t="shared" si="25"/>
        <v>0.53846153846153844</v>
      </c>
      <c r="H62" s="431">
        <f t="shared" si="25"/>
        <v>0.42857142857142855</v>
      </c>
      <c r="I62" s="209">
        <f t="shared" si="25"/>
        <v>0.8</v>
      </c>
      <c r="J62" s="209">
        <f t="shared" si="25"/>
        <v>0.4</v>
      </c>
      <c r="K62" s="209">
        <f t="shared" si="25"/>
        <v>0.45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0.53535353535353536</v>
      </c>
    </row>
    <row r="63" spans="1:19" x14ac:dyDescent="0.25">
      <c r="A63" s="29" t="s">
        <v>90</v>
      </c>
      <c r="B63" s="223" t="s">
        <v>304</v>
      </c>
      <c r="C63" s="43">
        <v>4</v>
      </c>
      <c r="D63" s="315">
        <v>0</v>
      </c>
      <c r="E63" s="315">
        <v>5</v>
      </c>
      <c r="F63" s="44">
        <v>2</v>
      </c>
      <c r="G63" s="315">
        <v>3</v>
      </c>
      <c r="H63" s="315">
        <v>4</v>
      </c>
      <c r="I63" s="44">
        <v>5</v>
      </c>
      <c r="J63" s="44">
        <v>0</v>
      </c>
      <c r="K63" s="44">
        <v>6</v>
      </c>
      <c r="L63" s="394"/>
      <c r="M63" s="394"/>
      <c r="N63" s="395"/>
      <c r="O63" s="224">
        <f>SUM(C63:N63)</f>
        <v>29</v>
      </c>
    </row>
    <row r="64" spans="1:19" x14ac:dyDescent="0.25">
      <c r="A64" s="29" t="s">
        <v>91</v>
      </c>
      <c r="B64" s="207" t="s">
        <v>81</v>
      </c>
      <c r="C64" s="209">
        <f>C63/C58</f>
        <v>0.8</v>
      </c>
      <c r="D64" s="431">
        <f t="shared" ref="D64:N64" si="26">D63/D58</f>
        <v>0</v>
      </c>
      <c r="E64" s="431">
        <f t="shared" si="26"/>
        <v>0.55555555555555558</v>
      </c>
      <c r="F64" s="209">
        <f t="shared" si="26"/>
        <v>0.2</v>
      </c>
      <c r="G64" s="431">
        <f t="shared" si="26"/>
        <v>0.23076923076923078</v>
      </c>
      <c r="H64" s="431">
        <f t="shared" si="26"/>
        <v>0.2857142857142857</v>
      </c>
      <c r="I64" s="209">
        <f t="shared" si="26"/>
        <v>0.5</v>
      </c>
      <c r="J64" s="209">
        <f t="shared" si="26"/>
        <v>0</v>
      </c>
      <c r="K64" s="209">
        <f t="shared" si="26"/>
        <v>0.3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0.29292929292929293</v>
      </c>
    </row>
    <row r="65" spans="1:15" x14ac:dyDescent="0.25">
      <c r="A65" s="29" t="s">
        <v>92</v>
      </c>
      <c r="B65" s="223" t="s">
        <v>305</v>
      </c>
      <c r="C65" s="43">
        <v>5</v>
      </c>
      <c r="D65" s="315">
        <v>2</v>
      </c>
      <c r="E65" s="315">
        <v>5</v>
      </c>
      <c r="F65" s="44">
        <v>6</v>
      </c>
      <c r="G65" s="315">
        <v>5</v>
      </c>
      <c r="H65" s="315">
        <v>5</v>
      </c>
      <c r="I65" s="44">
        <v>5</v>
      </c>
      <c r="J65" s="44">
        <v>2</v>
      </c>
      <c r="K65" s="44">
        <v>7</v>
      </c>
      <c r="L65" s="394"/>
      <c r="M65" s="394"/>
      <c r="N65" s="395"/>
      <c r="O65" s="224">
        <f>SUM(C65:N65)</f>
        <v>42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1</v>
      </c>
      <c r="D66" s="442">
        <f>D65/D58</f>
        <v>0.15384615384615385</v>
      </c>
      <c r="E66" s="442">
        <f t="shared" ref="E66:N66" si="27">E65/E58</f>
        <v>0.55555555555555558</v>
      </c>
      <c r="F66" s="214">
        <f t="shared" si="27"/>
        <v>0.6</v>
      </c>
      <c r="G66" s="442">
        <f t="shared" si="27"/>
        <v>0.38461538461538464</v>
      </c>
      <c r="H66" s="442">
        <f t="shared" si="27"/>
        <v>0.35714285714285715</v>
      </c>
      <c r="I66" s="214">
        <f t="shared" si="27"/>
        <v>0.5</v>
      </c>
      <c r="J66" s="214">
        <f t="shared" si="27"/>
        <v>0.4</v>
      </c>
      <c r="K66" s="214">
        <f t="shared" si="27"/>
        <v>0.35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0.42424242424242425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0</v>
      </c>
      <c r="E67" s="429">
        <f t="shared" si="28"/>
        <v>2</v>
      </c>
      <c r="F67" s="217">
        <f t="shared" si="28"/>
        <v>1</v>
      </c>
      <c r="G67" s="429">
        <f t="shared" si="28"/>
        <v>2</v>
      </c>
      <c r="H67" s="429">
        <f t="shared" si="28"/>
        <v>1</v>
      </c>
      <c r="I67" s="217">
        <f t="shared" si="28"/>
        <v>3</v>
      </c>
      <c r="J67" s="217">
        <v>0</v>
      </c>
      <c r="K67" s="217">
        <v>2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11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0</v>
      </c>
      <c r="E68" s="443">
        <f t="shared" si="29"/>
        <v>0.22222222222222221</v>
      </c>
      <c r="F68" s="269">
        <f t="shared" si="29"/>
        <v>0.1</v>
      </c>
      <c r="G68" s="443">
        <f t="shared" si="29"/>
        <v>0.15384615384615385</v>
      </c>
      <c r="H68" s="443">
        <f t="shared" si="29"/>
        <v>7.1428571428571425E-2</v>
      </c>
      <c r="I68" s="269">
        <f t="shared" si="29"/>
        <v>0.3</v>
      </c>
      <c r="J68" s="269">
        <f t="shared" si="29"/>
        <v>0</v>
      </c>
      <c r="K68" s="269">
        <f t="shared" si="29"/>
        <v>0.1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0.1111111111111111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0</v>
      </c>
      <c r="E69" s="444">
        <v>2</v>
      </c>
      <c r="F69" s="228">
        <v>1</v>
      </c>
      <c r="G69" s="444">
        <v>1</v>
      </c>
      <c r="H69" s="444">
        <v>0</v>
      </c>
      <c r="I69" s="228">
        <v>2</v>
      </c>
      <c r="J69" s="228">
        <v>0</v>
      </c>
      <c r="K69" s="228">
        <v>2</v>
      </c>
      <c r="L69" s="422"/>
      <c r="M69" s="422"/>
      <c r="N69" s="423"/>
      <c r="O69" s="28">
        <f>SUM(C69:N69)</f>
        <v>8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0</v>
      </c>
      <c r="E70" s="431">
        <f t="shared" si="30"/>
        <v>0.22222222222222221</v>
      </c>
      <c r="F70" s="209">
        <f t="shared" si="30"/>
        <v>0.1</v>
      </c>
      <c r="G70" s="431">
        <f t="shared" si="30"/>
        <v>7.6923076923076927E-2</v>
      </c>
      <c r="H70" s="431">
        <f t="shared" si="30"/>
        <v>0</v>
      </c>
      <c r="I70" s="209">
        <f t="shared" si="30"/>
        <v>0.2</v>
      </c>
      <c r="J70" s="209">
        <f t="shared" si="30"/>
        <v>0</v>
      </c>
      <c r="K70" s="209">
        <f t="shared" si="30"/>
        <v>0.1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8.0808080808080815E-2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0</v>
      </c>
      <c r="G71" s="444">
        <v>0</v>
      </c>
      <c r="H71" s="444">
        <v>0</v>
      </c>
      <c r="I71" s="228">
        <v>1</v>
      </c>
      <c r="J71" s="228">
        <v>0</v>
      </c>
      <c r="K71" s="228">
        <v>0</v>
      </c>
      <c r="L71" s="422"/>
      <c r="M71" s="422"/>
      <c r="N71" s="423"/>
      <c r="O71" s="28">
        <f>SUM(C71:N71)</f>
        <v>1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0</v>
      </c>
      <c r="G72" s="431">
        <f t="shared" si="31"/>
        <v>0</v>
      </c>
      <c r="H72" s="431">
        <f t="shared" si="31"/>
        <v>0</v>
      </c>
      <c r="I72" s="209">
        <f t="shared" si="31"/>
        <v>0.1</v>
      </c>
      <c r="J72" s="209">
        <f t="shared" si="31"/>
        <v>0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1.0101010101010102E-2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1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1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0</v>
      </c>
      <c r="G74" s="431">
        <f t="shared" si="32"/>
        <v>0</v>
      </c>
      <c r="H74" s="431">
        <f t="shared" si="32"/>
        <v>7.1428571428571425E-2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1.0101010101010102E-2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0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394"/>
      <c r="M75" s="394"/>
      <c r="N75" s="395"/>
      <c r="O75" s="224">
        <f>SUM(C75:N75)</f>
        <v>1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0</v>
      </c>
      <c r="F76" s="209">
        <f t="shared" si="33"/>
        <v>0</v>
      </c>
      <c r="G76" s="431">
        <f t="shared" si="33"/>
        <v>7.6923076923076927E-2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1.0101010101010102E-2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1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7.1428571428571425E-2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1.0101010101010102E-2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1</v>
      </c>
      <c r="E81" s="315">
        <v>0</v>
      </c>
      <c r="F81" s="44">
        <v>1</v>
      </c>
      <c r="G81" s="315">
        <v>0</v>
      </c>
      <c r="H81" s="315">
        <v>2</v>
      </c>
      <c r="I81" s="44">
        <v>0</v>
      </c>
      <c r="J81" s="44">
        <v>1</v>
      </c>
      <c r="K81" s="44">
        <v>5</v>
      </c>
      <c r="L81" s="394"/>
      <c r="M81" s="394"/>
      <c r="N81" s="395"/>
      <c r="O81" s="224">
        <f>SUM(C81:N81)</f>
        <v>10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7.6923076923076927E-2</v>
      </c>
      <c r="E82" s="431">
        <f t="shared" si="36"/>
        <v>0</v>
      </c>
      <c r="F82" s="209">
        <f t="shared" si="36"/>
        <v>0.1</v>
      </c>
      <c r="G82" s="431">
        <f t="shared" si="36"/>
        <v>0</v>
      </c>
      <c r="H82" s="431">
        <f t="shared" si="36"/>
        <v>0.14285714285714285</v>
      </c>
      <c r="I82" s="209">
        <f t="shared" si="36"/>
        <v>0</v>
      </c>
      <c r="J82" s="209">
        <f t="shared" si="36"/>
        <v>0.2</v>
      </c>
      <c r="K82" s="209">
        <f t="shared" si="36"/>
        <v>0.25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0.10101010101010101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3</v>
      </c>
      <c r="E83" s="315">
        <v>0</v>
      </c>
      <c r="F83" s="44">
        <v>0</v>
      </c>
      <c r="G83" s="315">
        <v>0</v>
      </c>
      <c r="H83" s="315">
        <v>1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4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0.23076923076923078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7.1428571428571425E-2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4.0404040404040407E-2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1</v>
      </c>
      <c r="F85" s="44">
        <v>0</v>
      </c>
      <c r="G85" s="315">
        <v>0</v>
      </c>
      <c r="H85" s="315">
        <v>0</v>
      </c>
      <c r="I85" s="44">
        <v>1</v>
      </c>
      <c r="J85" s="44">
        <v>1</v>
      </c>
      <c r="K85" s="44">
        <v>0</v>
      </c>
      <c r="L85" s="394"/>
      <c r="M85" s="394"/>
      <c r="N85" s="395"/>
      <c r="O85" s="224">
        <f>SUM(C85:N85)</f>
        <v>3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0.1111111111111111</v>
      </c>
      <c r="F86" s="209">
        <f t="shared" si="38"/>
        <v>0</v>
      </c>
      <c r="G86" s="431">
        <f t="shared" si="38"/>
        <v>0</v>
      </c>
      <c r="H86" s="431">
        <f t="shared" si="38"/>
        <v>0</v>
      </c>
      <c r="I86" s="209">
        <f t="shared" si="38"/>
        <v>0.1</v>
      </c>
      <c r="J86" s="209">
        <f t="shared" si="38"/>
        <v>0.2</v>
      </c>
      <c r="K86" s="209">
        <f t="shared" si="38"/>
        <v>0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3.0303030303030304E-2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1</v>
      </c>
      <c r="E87" s="315">
        <v>0</v>
      </c>
      <c r="F87" s="44">
        <v>0</v>
      </c>
      <c r="G87" s="315">
        <v>0</v>
      </c>
      <c r="H87" s="315">
        <v>0</v>
      </c>
      <c r="I87" s="44">
        <v>0</v>
      </c>
      <c r="J87" s="44">
        <v>1</v>
      </c>
      <c r="K87" s="44">
        <v>1</v>
      </c>
      <c r="L87" s="394"/>
      <c r="M87" s="394"/>
      <c r="N87" s="395"/>
      <c r="O87" s="224">
        <f>SUM(C87:N87)</f>
        <v>3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7.6923076923076927E-2</v>
      </c>
      <c r="E88" s="431">
        <f t="shared" si="39"/>
        <v>0</v>
      </c>
      <c r="F88" s="209">
        <f t="shared" si="39"/>
        <v>0</v>
      </c>
      <c r="G88" s="431">
        <f t="shared" si="39"/>
        <v>0</v>
      </c>
      <c r="H88" s="431">
        <f t="shared" si="39"/>
        <v>0</v>
      </c>
      <c r="I88" s="209">
        <f t="shared" si="39"/>
        <v>0</v>
      </c>
      <c r="J88" s="209">
        <f t="shared" si="39"/>
        <v>0.2</v>
      </c>
      <c r="K88" s="209">
        <f t="shared" si="39"/>
        <v>0.05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3.0303030303030304E-2</v>
      </c>
    </row>
    <row r="89" spans="1:15" ht="24.75" x14ac:dyDescent="0.25">
      <c r="A89" s="29" t="s">
        <v>234</v>
      </c>
      <c r="B89" s="230" t="s">
        <v>297</v>
      </c>
      <c r="C89" s="43">
        <v>0</v>
      </c>
      <c r="D89" s="315">
        <v>1</v>
      </c>
      <c r="E89" s="315">
        <v>1</v>
      </c>
      <c r="F89" s="44">
        <v>1</v>
      </c>
      <c r="G89" s="315">
        <v>1</v>
      </c>
      <c r="H89" s="315">
        <v>4</v>
      </c>
      <c r="I89" s="44">
        <v>0</v>
      </c>
      <c r="J89" s="44">
        <v>0</v>
      </c>
      <c r="K89" s="44">
        <v>2</v>
      </c>
      <c r="L89" s="394"/>
      <c r="M89" s="394"/>
      <c r="N89" s="395"/>
      <c r="O89" s="224">
        <f>SUM(C89:N89)</f>
        <v>10</v>
      </c>
    </row>
    <row r="90" spans="1:15" x14ac:dyDescent="0.25">
      <c r="A90" s="29" t="s">
        <v>236</v>
      </c>
      <c r="B90" s="207" t="s">
        <v>81</v>
      </c>
      <c r="C90" s="209">
        <f>C89/C58</f>
        <v>0</v>
      </c>
      <c r="D90" s="431">
        <f t="shared" ref="D90:N90" si="40">D89/D58</f>
        <v>7.6923076923076927E-2</v>
      </c>
      <c r="E90" s="431">
        <f t="shared" si="40"/>
        <v>0.1111111111111111</v>
      </c>
      <c r="F90" s="209">
        <f t="shared" si="40"/>
        <v>0.1</v>
      </c>
      <c r="G90" s="431">
        <f t="shared" si="40"/>
        <v>7.6923076923076927E-2</v>
      </c>
      <c r="H90" s="431">
        <f t="shared" si="40"/>
        <v>0.2857142857142857</v>
      </c>
      <c r="I90" s="209">
        <f t="shared" si="40"/>
        <v>0</v>
      </c>
      <c r="J90" s="209">
        <f t="shared" si="40"/>
        <v>0</v>
      </c>
      <c r="K90" s="209">
        <f t="shared" si="40"/>
        <v>0.1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0.10101010101010101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2</v>
      </c>
      <c r="E91" s="315">
        <v>0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394"/>
      <c r="M91" s="394"/>
      <c r="N91" s="395"/>
      <c r="O91" s="224">
        <f>SUM(C91:N91)</f>
        <v>2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0.15384615384615385</v>
      </c>
      <c r="E92" s="431">
        <f t="shared" si="41"/>
        <v>0</v>
      </c>
      <c r="F92" s="209">
        <f t="shared" si="41"/>
        <v>0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2.0202020202020204E-2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N95" si="43">C58-C61-C79-C81-C83-C85-C87-C89-C91-C93</f>
        <v>0</v>
      </c>
      <c r="D95" s="315">
        <f t="shared" si="43"/>
        <v>3</v>
      </c>
      <c r="E95" s="317">
        <f t="shared" si="43"/>
        <v>0</v>
      </c>
      <c r="F95" s="80">
        <f t="shared" si="43"/>
        <v>1</v>
      </c>
      <c r="G95" s="317">
        <f t="shared" si="43"/>
        <v>5</v>
      </c>
      <c r="H95" s="317">
        <f t="shared" si="43"/>
        <v>0</v>
      </c>
      <c r="I95" s="80">
        <f t="shared" si="43"/>
        <v>1</v>
      </c>
      <c r="J95" s="80">
        <f t="shared" si="43"/>
        <v>0</v>
      </c>
      <c r="K95" s="80">
        <f t="shared" si="43"/>
        <v>3</v>
      </c>
      <c r="L95" s="396">
        <f t="shared" si="43"/>
        <v>0</v>
      </c>
      <c r="M95" s="396">
        <f t="shared" si="43"/>
        <v>0</v>
      </c>
      <c r="N95" s="396">
        <f t="shared" si="43"/>
        <v>0</v>
      </c>
      <c r="O95" s="224">
        <f>SUM(C95:N95)</f>
        <v>13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</v>
      </c>
      <c r="D96" s="432">
        <f t="shared" ref="D96:N96" si="44">D95/D58</f>
        <v>0.23076923076923078</v>
      </c>
      <c r="E96" s="432">
        <f t="shared" si="44"/>
        <v>0</v>
      </c>
      <c r="F96" s="219">
        <f t="shared" si="44"/>
        <v>0.1</v>
      </c>
      <c r="G96" s="432">
        <f t="shared" si="44"/>
        <v>0.38461538461538464</v>
      </c>
      <c r="H96" s="432">
        <f t="shared" si="44"/>
        <v>0</v>
      </c>
      <c r="I96" s="219">
        <f t="shared" si="44"/>
        <v>0.1</v>
      </c>
      <c r="J96" s="219">
        <f t="shared" si="44"/>
        <v>0</v>
      </c>
      <c r="K96" s="219">
        <f t="shared" si="44"/>
        <v>0.15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0.13131313131313133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="90" zoomScaleNormal="100" zoomScaleSheetLayoutView="90" workbookViewId="0">
      <selection activeCell="P1" sqref="P1:U1048576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3" t="s">
        <v>319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7"/>
    </row>
    <row r="2" spans="1:15" ht="48.75" thickBot="1" x14ac:dyDescent="0.3">
      <c r="A2" s="244" t="s">
        <v>7</v>
      </c>
      <c r="B2" s="62" t="s">
        <v>0</v>
      </c>
      <c r="C2" s="61" t="s">
        <v>1</v>
      </c>
      <c r="D2" s="61" t="s">
        <v>373</v>
      </c>
      <c r="E2" s="61" t="s">
        <v>374</v>
      </c>
      <c r="F2" s="61" t="s">
        <v>375</v>
      </c>
      <c r="G2" s="61" t="s">
        <v>376</v>
      </c>
      <c r="H2" s="61" t="s">
        <v>377</v>
      </c>
      <c r="I2" s="61" t="s">
        <v>378</v>
      </c>
      <c r="J2" s="61" t="s">
        <v>379</v>
      </c>
      <c r="K2" s="61" t="s">
        <v>380</v>
      </c>
      <c r="L2" s="61" t="s">
        <v>381</v>
      </c>
      <c r="M2" s="61" t="s">
        <v>382</v>
      </c>
      <c r="N2" s="61" t="s">
        <v>383</v>
      </c>
      <c r="O2" s="61" t="s">
        <v>384</v>
      </c>
    </row>
    <row r="3" spans="1:15" ht="15.75" thickBot="1" x14ac:dyDescent="0.3">
      <c r="A3" s="12" t="s">
        <v>8</v>
      </c>
      <c r="B3" s="5" t="s">
        <v>6</v>
      </c>
      <c r="C3" s="6">
        <v>138</v>
      </c>
      <c r="D3" s="6">
        <v>145</v>
      </c>
      <c r="E3" s="313">
        <v>149</v>
      </c>
      <c r="F3" s="313">
        <v>146</v>
      </c>
      <c r="G3" s="6">
        <v>150</v>
      </c>
      <c r="H3" s="313">
        <v>136</v>
      </c>
      <c r="I3" s="313">
        <v>137</v>
      </c>
      <c r="J3" s="6">
        <v>134</v>
      </c>
      <c r="K3" s="6">
        <v>131</v>
      </c>
      <c r="L3" s="6">
        <v>130</v>
      </c>
      <c r="M3" s="313"/>
      <c r="N3" s="313"/>
      <c r="O3" s="370"/>
    </row>
    <row r="4" spans="1:15" x14ac:dyDescent="0.25">
      <c r="A4" s="12" t="s">
        <v>9</v>
      </c>
      <c r="B4" s="197" t="s">
        <v>42</v>
      </c>
      <c r="C4" s="199">
        <v>117</v>
      </c>
      <c r="D4" s="200">
        <v>121</v>
      </c>
      <c r="E4" s="314">
        <v>126</v>
      </c>
      <c r="F4" s="314">
        <v>124</v>
      </c>
      <c r="G4" s="200">
        <v>129</v>
      </c>
      <c r="H4" s="314">
        <v>117</v>
      </c>
      <c r="I4" s="314">
        <v>116</v>
      </c>
      <c r="J4" s="200">
        <v>112</v>
      </c>
      <c r="K4" s="200">
        <v>111</v>
      </c>
      <c r="L4" s="200">
        <v>108</v>
      </c>
      <c r="M4" s="393"/>
      <c r="N4" s="393"/>
      <c r="O4" s="404"/>
    </row>
    <row r="5" spans="1:15" x14ac:dyDescent="0.25">
      <c r="A5" s="12" t="s">
        <v>10</v>
      </c>
      <c r="B5" s="196" t="s">
        <v>16</v>
      </c>
      <c r="C5" s="198">
        <f>C4/C3</f>
        <v>0.84782608695652173</v>
      </c>
      <c r="D5" s="236">
        <f>D4/D3</f>
        <v>0.83448275862068966</v>
      </c>
      <c r="E5" s="425">
        <f t="shared" ref="E5:O5" si="0">E4/E3</f>
        <v>0.84563758389261745</v>
      </c>
      <c r="F5" s="425">
        <f t="shared" si="0"/>
        <v>0.84931506849315064</v>
      </c>
      <c r="G5" s="236">
        <f t="shared" si="0"/>
        <v>0.86</v>
      </c>
      <c r="H5" s="425">
        <f t="shared" si="0"/>
        <v>0.86029411764705888</v>
      </c>
      <c r="I5" s="425">
        <f t="shared" si="0"/>
        <v>0.84671532846715325</v>
      </c>
      <c r="J5" s="236">
        <f t="shared" si="0"/>
        <v>0.83582089552238803</v>
      </c>
      <c r="K5" s="236">
        <f t="shared" si="0"/>
        <v>0.84732824427480913</v>
      </c>
      <c r="L5" s="236">
        <f t="shared" si="0"/>
        <v>0.83076923076923082</v>
      </c>
      <c r="M5" s="389" t="e">
        <f t="shared" si="0"/>
        <v>#DIV/0!</v>
      </c>
      <c r="N5" s="389" t="e">
        <f t="shared" si="0"/>
        <v>#DIV/0!</v>
      </c>
      <c r="O5" s="390" t="e">
        <f t="shared" si="0"/>
        <v>#DIV/0!</v>
      </c>
    </row>
    <row r="6" spans="1:15" x14ac:dyDescent="0.25">
      <c r="A6" s="12" t="s">
        <v>11</v>
      </c>
      <c r="B6" s="201" t="s">
        <v>289</v>
      </c>
      <c r="C6" s="202">
        <v>11</v>
      </c>
      <c r="D6" s="44">
        <v>11</v>
      </c>
      <c r="E6" s="315">
        <v>11</v>
      </c>
      <c r="F6" s="315">
        <v>11</v>
      </c>
      <c r="G6" s="44">
        <v>11</v>
      </c>
      <c r="H6" s="315">
        <v>10</v>
      </c>
      <c r="I6" s="315">
        <v>13</v>
      </c>
      <c r="J6" s="44">
        <v>12</v>
      </c>
      <c r="K6" s="44">
        <v>10</v>
      </c>
      <c r="L6" s="44">
        <v>9</v>
      </c>
      <c r="M6" s="394"/>
      <c r="N6" s="394"/>
      <c r="O6" s="395"/>
    </row>
    <row r="7" spans="1:15" x14ac:dyDescent="0.25">
      <c r="A7" s="12" t="s">
        <v>12</v>
      </c>
      <c r="B7" s="196" t="s">
        <v>16</v>
      </c>
      <c r="C7" s="198">
        <f>C6/C3</f>
        <v>7.9710144927536225E-2</v>
      </c>
      <c r="D7" s="236">
        <f>D6/D3</f>
        <v>7.586206896551724E-2</v>
      </c>
      <c r="E7" s="425">
        <f t="shared" ref="E7:O7" si="1">E6/E3</f>
        <v>7.3825503355704702E-2</v>
      </c>
      <c r="F7" s="425">
        <f t="shared" si="1"/>
        <v>7.5342465753424653E-2</v>
      </c>
      <c r="G7" s="236">
        <f t="shared" si="1"/>
        <v>7.3333333333333334E-2</v>
      </c>
      <c r="H7" s="425">
        <f t="shared" si="1"/>
        <v>7.3529411764705885E-2</v>
      </c>
      <c r="I7" s="425">
        <f t="shared" si="1"/>
        <v>9.4890510948905105E-2</v>
      </c>
      <c r="J7" s="236">
        <f t="shared" si="1"/>
        <v>8.9552238805970144E-2</v>
      </c>
      <c r="K7" s="236">
        <f t="shared" si="1"/>
        <v>7.6335877862595422E-2</v>
      </c>
      <c r="L7" s="236">
        <f t="shared" si="1"/>
        <v>6.9230769230769235E-2</v>
      </c>
      <c r="M7" s="389" t="e">
        <f t="shared" si="1"/>
        <v>#DIV/0!</v>
      </c>
      <c r="N7" s="389" t="e">
        <f t="shared" si="1"/>
        <v>#DIV/0!</v>
      </c>
      <c r="O7" s="390" t="e">
        <f t="shared" si="1"/>
        <v>#DIV/0!</v>
      </c>
    </row>
    <row r="8" spans="1:15" x14ac:dyDescent="0.25">
      <c r="A8" s="12" t="s">
        <v>13</v>
      </c>
      <c r="B8" s="201" t="s">
        <v>17</v>
      </c>
      <c r="C8" s="202">
        <v>27</v>
      </c>
      <c r="D8" s="44">
        <v>27</v>
      </c>
      <c r="E8" s="315">
        <v>29</v>
      </c>
      <c r="F8" s="315">
        <v>23</v>
      </c>
      <c r="G8" s="44">
        <v>28</v>
      </c>
      <c r="H8" s="315">
        <v>21</v>
      </c>
      <c r="I8" s="315">
        <v>23</v>
      </c>
      <c r="J8" s="44">
        <v>24</v>
      </c>
      <c r="K8" s="44">
        <v>21</v>
      </c>
      <c r="L8" s="44">
        <v>18</v>
      </c>
      <c r="M8" s="394"/>
      <c r="N8" s="394"/>
      <c r="O8" s="395"/>
    </row>
    <row r="9" spans="1:15" x14ac:dyDescent="0.25">
      <c r="A9" s="12" t="s">
        <v>14</v>
      </c>
      <c r="B9" s="196" t="s">
        <v>16</v>
      </c>
      <c r="C9" s="198">
        <f>C8/C3</f>
        <v>0.19565217391304349</v>
      </c>
      <c r="D9" s="236">
        <f>D8/D3</f>
        <v>0.18620689655172415</v>
      </c>
      <c r="E9" s="425">
        <f t="shared" ref="E9:O9" si="2">E8/E3</f>
        <v>0.19463087248322147</v>
      </c>
      <c r="F9" s="425">
        <f t="shared" si="2"/>
        <v>0.15753424657534246</v>
      </c>
      <c r="G9" s="236">
        <f t="shared" si="2"/>
        <v>0.18666666666666668</v>
      </c>
      <c r="H9" s="425">
        <f t="shared" si="2"/>
        <v>0.15441176470588236</v>
      </c>
      <c r="I9" s="425">
        <f t="shared" si="2"/>
        <v>0.16788321167883211</v>
      </c>
      <c r="J9" s="236">
        <f t="shared" si="2"/>
        <v>0.17910447761194029</v>
      </c>
      <c r="K9" s="236">
        <f t="shared" si="2"/>
        <v>0.16030534351145037</v>
      </c>
      <c r="L9" s="236">
        <f t="shared" si="2"/>
        <v>0.13846153846153847</v>
      </c>
      <c r="M9" s="389" t="e">
        <f t="shared" si="2"/>
        <v>#DIV/0!</v>
      </c>
      <c r="N9" s="389" t="e">
        <f t="shared" si="2"/>
        <v>#DIV/0!</v>
      </c>
      <c r="O9" s="390" t="e">
        <f t="shared" si="2"/>
        <v>#DIV/0!</v>
      </c>
    </row>
    <row r="10" spans="1:15" x14ac:dyDescent="0.25">
      <c r="A10" s="12" t="s">
        <v>19</v>
      </c>
      <c r="B10" s="201" t="s">
        <v>18</v>
      </c>
      <c r="C10" s="202">
        <v>71</v>
      </c>
      <c r="D10" s="44">
        <v>72</v>
      </c>
      <c r="E10" s="315">
        <v>77</v>
      </c>
      <c r="F10" s="315">
        <v>71</v>
      </c>
      <c r="G10" s="44">
        <v>70</v>
      </c>
      <c r="H10" s="315">
        <v>63</v>
      </c>
      <c r="I10" s="315">
        <v>70</v>
      </c>
      <c r="J10" s="44">
        <v>69</v>
      </c>
      <c r="K10" s="44">
        <v>69</v>
      </c>
      <c r="L10" s="44">
        <v>63</v>
      </c>
      <c r="M10" s="394"/>
      <c r="N10" s="394"/>
      <c r="O10" s="395"/>
    </row>
    <row r="11" spans="1:15" x14ac:dyDescent="0.25">
      <c r="A11" s="12" t="s">
        <v>20</v>
      </c>
      <c r="B11" s="196" t="s">
        <v>16</v>
      </c>
      <c r="C11" s="198">
        <f>C10/C3</f>
        <v>0.51449275362318836</v>
      </c>
      <c r="D11" s="236">
        <f>D10/D3</f>
        <v>0.49655172413793103</v>
      </c>
      <c r="E11" s="425">
        <f t="shared" ref="E11:O11" si="3">E10/E3</f>
        <v>0.51677852348993292</v>
      </c>
      <c r="F11" s="425">
        <f t="shared" si="3"/>
        <v>0.4863013698630137</v>
      </c>
      <c r="G11" s="236">
        <f t="shared" si="3"/>
        <v>0.46666666666666667</v>
      </c>
      <c r="H11" s="425">
        <f t="shared" si="3"/>
        <v>0.46323529411764708</v>
      </c>
      <c r="I11" s="425">
        <f t="shared" si="3"/>
        <v>0.51094890510948909</v>
      </c>
      <c r="J11" s="236">
        <f t="shared" si="3"/>
        <v>0.5149253731343284</v>
      </c>
      <c r="K11" s="236">
        <f t="shared" si="3"/>
        <v>0.52671755725190839</v>
      </c>
      <c r="L11" s="236">
        <f t="shared" si="3"/>
        <v>0.48461538461538461</v>
      </c>
      <c r="M11" s="389" t="e">
        <f t="shared" si="3"/>
        <v>#DIV/0!</v>
      </c>
      <c r="N11" s="389" t="e">
        <f t="shared" si="3"/>
        <v>#DIV/0!</v>
      </c>
      <c r="O11" s="390" t="e">
        <f t="shared" si="3"/>
        <v>#DIV/0!</v>
      </c>
    </row>
    <row r="12" spans="1:15" x14ac:dyDescent="0.25">
      <c r="A12" s="12" t="s">
        <v>21</v>
      </c>
      <c r="B12" s="203" t="s">
        <v>39</v>
      </c>
      <c r="C12" s="202">
        <v>12</v>
      </c>
      <c r="D12" s="44">
        <v>15</v>
      </c>
      <c r="E12" s="315">
        <v>17</v>
      </c>
      <c r="F12" s="315">
        <v>14</v>
      </c>
      <c r="G12" s="44">
        <v>3</v>
      </c>
      <c r="H12" s="315">
        <v>2</v>
      </c>
      <c r="I12" s="315">
        <v>3</v>
      </c>
      <c r="J12" s="44">
        <v>3</v>
      </c>
      <c r="K12" s="44">
        <v>3</v>
      </c>
      <c r="L12" s="44">
        <v>4</v>
      </c>
      <c r="M12" s="394"/>
      <c r="N12" s="394"/>
      <c r="O12" s="395"/>
    </row>
    <row r="13" spans="1:15" x14ac:dyDescent="0.25">
      <c r="A13" s="12" t="s">
        <v>22</v>
      </c>
      <c r="B13" s="196" t="s">
        <v>16</v>
      </c>
      <c r="C13" s="198">
        <f>C12/C3</f>
        <v>8.6956521739130432E-2</v>
      </c>
      <c r="D13" s="236">
        <f>D12/D3</f>
        <v>0.10344827586206896</v>
      </c>
      <c r="E13" s="425">
        <f t="shared" ref="E13:O13" si="4">E12/E3</f>
        <v>0.11409395973154363</v>
      </c>
      <c r="F13" s="425">
        <f t="shared" si="4"/>
        <v>9.5890410958904104E-2</v>
      </c>
      <c r="G13" s="236">
        <f t="shared" si="4"/>
        <v>0.02</v>
      </c>
      <c r="H13" s="425">
        <f t="shared" si="4"/>
        <v>1.4705882352941176E-2</v>
      </c>
      <c r="I13" s="425">
        <f t="shared" si="4"/>
        <v>2.1897810218978103E-2</v>
      </c>
      <c r="J13" s="236">
        <f t="shared" si="4"/>
        <v>2.2388059701492536E-2</v>
      </c>
      <c r="K13" s="236">
        <f t="shared" si="4"/>
        <v>2.2900763358778626E-2</v>
      </c>
      <c r="L13" s="236">
        <f t="shared" si="4"/>
        <v>3.0769230769230771E-2</v>
      </c>
      <c r="M13" s="389" t="e">
        <f t="shared" si="4"/>
        <v>#DIV/0!</v>
      </c>
      <c r="N13" s="389" t="e">
        <f t="shared" si="4"/>
        <v>#DIV/0!</v>
      </c>
      <c r="O13" s="390" t="e">
        <f t="shared" si="4"/>
        <v>#DIV/0!</v>
      </c>
    </row>
    <row r="14" spans="1:15" x14ac:dyDescent="0.25">
      <c r="A14" s="12" t="s">
        <v>23</v>
      </c>
      <c r="B14" s="201" t="s">
        <v>40</v>
      </c>
      <c r="C14" s="202">
        <v>22</v>
      </c>
      <c r="D14" s="44">
        <v>25</v>
      </c>
      <c r="E14" s="315">
        <v>28</v>
      </c>
      <c r="F14" s="315">
        <v>25</v>
      </c>
      <c r="G14" s="44">
        <v>26</v>
      </c>
      <c r="H14" s="315">
        <v>24</v>
      </c>
      <c r="I14" s="315">
        <v>28</v>
      </c>
      <c r="J14" s="44">
        <v>24</v>
      </c>
      <c r="K14" s="44">
        <v>23</v>
      </c>
      <c r="L14" s="44">
        <v>22</v>
      </c>
      <c r="M14" s="424"/>
      <c r="N14" s="394"/>
      <c r="O14" s="395"/>
    </row>
    <row r="15" spans="1:15" x14ac:dyDescent="0.25">
      <c r="A15" s="12" t="s">
        <v>24</v>
      </c>
      <c r="B15" s="196" t="s">
        <v>16</v>
      </c>
      <c r="C15" s="198">
        <f>C14/C3</f>
        <v>0.15942028985507245</v>
      </c>
      <c r="D15" s="236">
        <f>D14/D3</f>
        <v>0.17241379310344829</v>
      </c>
      <c r="E15" s="425">
        <f t="shared" ref="E15:O15" si="5">E14/E3</f>
        <v>0.18791946308724833</v>
      </c>
      <c r="F15" s="425">
        <f t="shared" si="5"/>
        <v>0.17123287671232876</v>
      </c>
      <c r="G15" s="236">
        <f t="shared" si="5"/>
        <v>0.17333333333333334</v>
      </c>
      <c r="H15" s="425">
        <f t="shared" si="5"/>
        <v>0.17647058823529413</v>
      </c>
      <c r="I15" s="425">
        <f t="shared" si="5"/>
        <v>0.20437956204379562</v>
      </c>
      <c r="J15" s="236">
        <f t="shared" si="5"/>
        <v>0.17910447761194029</v>
      </c>
      <c r="K15" s="236">
        <f t="shared" si="5"/>
        <v>0.17557251908396945</v>
      </c>
      <c r="L15" s="236">
        <f t="shared" si="5"/>
        <v>0.16923076923076924</v>
      </c>
      <c r="M15" s="389" t="e">
        <f t="shared" si="5"/>
        <v>#DIV/0!</v>
      </c>
      <c r="N15" s="389" t="e">
        <f t="shared" si="5"/>
        <v>#DIV/0!</v>
      </c>
      <c r="O15" s="390" t="e">
        <f t="shared" si="5"/>
        <v>#DIV/0!</v>
      </c>
    </row>
    <row r="16" spans="1:15" x14ac:dyDescent="0.25">
      <c r="A16" s="12" t="s">
        <v>25</v>
      </c>
      <c r="B16" s="201" t="s">
        <v>41</v>
      </c>
      <c r="C16" s="202">
        <v>30</v>
      </c>
      <c r="D16" s="44">
        <v>33</v>
      </c>
      <c r="E16" s="315">
        <v>35</v>
      </c>
      <c r="F16" s="315">
        <v>31</v>
      </c>
      <c r="G16" s="44">
        <v>28</v>
      </c>
      <c r="H16" s="315">
        <v>25</v>
      </c>
      <c r="I16" s="315">
        <v>27</v>
      </c>
      <c r="J16" s="44">
        <v>25</v>
      </c>
      <c r="K16" s="44">
        <v>22</v>
      </c>
      <c r="L16" s="44">
        <v>23</v>
      </c>
      <c r="M16" s="394"/>
      <c r="N16" s="394"/>
      <c r="O16" s="395"/>
    </row>
    <row r="17" spans="1:15" x14ac:dyDescent="0.25">
      <c r="A17" s="12" t="s">
        <v>26</v>
      </c>
      <c r="B17" s="204" t="s">
        <v>16</v>
      </c>
      <c r="C17" s="198">
        <f>C16/C3</f>
        <v>0.21739130434782608</v>
      </c>
      <c r="D17" s="236">
        <f>D16/D3</f>
        <v>0.22758620689655173</v>
      </c>
      <c r="E17" s="425">
        <f t="shared" ref="E17:O17" si="6">E16/E3</f>
        <v>0.2348993288590604</v>
      </c>
      <c r="F17" s="425">
        <f t="shared" si="6"/>
        <v>0.21232876712328766</v>
      </c>
      <c r="G17" s="236">
        <f t="shared" si="6"/>
        <v>0.18666666666666668</v>
      </c>
      <c r="H17" s="425">
        <f t="shared" si="6"/>
        <v>0.18382352941176472</v>
      </c>
      <c r="I17" s="425">
        <f t="shared" si="6"/>
        <v>0.19708029197080293</v>
      </c>
      <c r="J17" s="236">
        <f t="shared" si="6"/>
        <v>0.18656716417910449</v>
      </c>
      <c r="K17" s="236">
        <f t="shared" si="6"/>
        <v>0.16793893129770993</v>
      </c>
      <c r="L17" s="236">
        <f t="shared" si="6"/>
        <v>0.17692307692307693</v>
      </c>
      <c r="M17" s="389" t="e">
        <f t="shared" si="6"/>
        <v>#DIV/0!</v>
      </c>
      <c r="N17" s="389" t="e">
        <f t="shared" si="6"/>
        <v>#DIV/0!</v>
      </c>
      <c r="O17" s="390" t="e">
        <f t="shared" si="6"/>
        <v>#DIV/0!</v>
      </c>
    </row>
    <row r="18" spans="1:15" x14ac:dyDescent="0.25">
      <c r="A18" s="12" t="s">
        <v>27</v>
      </c>
      <c r="B18" s="201" t="s">
        <v>125</v>
      </c>
      <c r="C18" s="202">
        <v>19</v>
      </c>
      <c r="D18" s="44">
        <v>19</v>
      </c>
      <c r="E18" s="315">
        <v>20</v>
      </c>
      <c r="F18" s="315">
        <v>18</v>
      </c>
      <c r="G18" s="44">
        <v>18</v>
      </c>
      <c r="H18" s="315">
        <v>19</v>
      </c>
      <c r="I18" s="315">
        <v>19</v>
      </c>
      <c r="J18" s="44">
        <v>18</v>
      </c>
      <c r="K18" s="44">
        <v>18</v>
      </c>
      <c r="L18" s="44">
        <v>17</v>
      </c>
      <c r="M18" s="394"/>
      <c r="N18" s="394"/>
      <c r="O18" s="395"/>
    </row>
    <row r="19" spans="1:15" ht="15.75" thickBot="1" x14ac:dyDescent="0.3">
      <c r="A19" s="12" t="s">
        <v>28</v>
      </c>
      <c r="B19" s="205" t="s">
        <v>16</v>
      </c>
      <c r="C19" s="206">
        <f>C18/C3</f>
        <v>0.13768115942028986</v>
      </c>
      <c r="D19" s="249">
        <f>D18/D3</f>
        <v>0.1310344827586207</v>
      </c>
      <c r="E19" s="426">
        <f>E18/E3</f>
        <v>0.13422818791946309</v>
      </c>
      <c r="F19" s="426">
        <f t="shared" ref="F19:O19" si="7">F18/F3</f>
        <v>0.12328767123287671</v>
      </c>
      <c r="G19" s="249">
        <f t="shared" si="7"/>
        <v>0.12</v>
      </c>
      <c r="H19" s="426">
        <f t="shared" si="7"/>
        <v>0.13970588235294118</v>
      </c>
      <c r="I19" s="426">
        <f t="shared" si="7"/>
        <v>0.13868613138686131</v>
      </c>
      <c r="J19" s="249">
        <f t="shared" si="7"/>
        <v>0.13432835820895522</v>
      </c>
      <c r="K19" s="249">
        <f t="shared" si="7"/>
        <v>0.13740458015267176</v>
      </c>
      <c r="L19" s="249">
        <f t="shared" si="7"/>
        <v>0.13076923076923078</v>
      </c>
      <c r="M19" s="391" t="e">
        <f t="shared" si="7"/>
        <v>#DIV/0!</v>
      </c>
      <c r="N19" s="391" t="e">
        <f t="shared" si="7"/>
        <v>#DIV/0!</v>
      </c>
      <c r="O19" s="392" t="e">
        <f t="shared" si="7"/>
        <v>#DIV/0!</v>
      </c>
    </row>
    <row r="20" spans="1:15" ht="20.100000000000001" customHeight="1" thickBot="1" x14ac:dyDescent="0.3">
      <c r="A20" s="20" t="s">
        <v>320</v>
      </c>
      <c r="C20" s="17"/>
      <c r="D20" s="17"/>
      <c r="E20" s="17"/>
      <c r="F20" s="17"/>
      <c r="G20" s="17"/>
      <c r="H20" s="17"/>
      <c r="I20" s="17"/>
      <c r="J20" s="17"/>
      <c r="K20" s="170"/>
      <c r="L20" s="17"/>
      <c r="M20" s="17"/>
      <c r="N20" s="17"/>
      <c r="O20" s="17"/>
    </row>
    <row r="21" spans="1:15" ht="48.75" thickBot="1" x14ac:dyDescent="0.3">
      <c r="A21" s="63" t="s">
        <v>7</v>
      </c>
      <c r="B21" s="54" t="s">
        <v>0</v>
      </c>
      <c r="C21" s="55" t="s">
        <v>373</v>
      </c>
      <c r="D21" s="55" t="s">
        <v>374</v>
      </c>
      <c r="E21" s="55" t="s">
        <v>375</v>
      </c>
      <c r="F21" s="55" t="s">
        <v>376</v>
      </c>
      <c r="G21" s="55" t="s">
        <v>377</v>
      </c>
      <c r="H21" s="55" t="s">
        <v>378</v>
      </c>
      <c r="I21" s="55" t="s">
        <v>379</v>
      </c>
      <c r="J21" s="55" t="s">
        <v>380</v>
      </c>
      <c r="K21" s="55" t="s">
        <v>381</v>
      </c>
      <c r="L21" s="55" t="s">
        <v>382</v>
      </c>
      <c r="M21" s="55" t="s">
        <v>383</v>
      </c>
      <c r="N21" s="55" t="s">
        <v>384</v>
      </c>
      <c r="O21" s="56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15</v>
      </c>
      <c r="D22" s="316">
        <v>15</v>
      </c>
      <c r="E22" s="316">
        <v>15</v>
      </c>
      <c r="F22" s="8">
        <v>17</v>
      </c>
      <c r="G22" s="316">
        <v>7</v>
      </c>
      <c r="H22" s="316">
        <v>12</v>
      </c>
      <c r="I22" s="8">
        <v>16</v>
      </c>
      <c r="J22" s="8">
        <v>10</v>
      </c>
      <c r="K22" s="8">
        <v>19</v>
      </c>
      <c r="L22" s="316"/>
      <c r="M22" s="316"/>
      <c r="N22" s="316"/>
      <c r="O22" s="7">
        <f>SUM(C22:N22)</f>
        <v>126</v>
      </c>
    </row>
    <row r="23" spans="1:15" x14ac:dyDescent="0.25">
      <c r="A23" s="9" t="s">
        <v>30</v>
      </c>
      <c r="B23" s="208" t="s">
        <v>45</v>
      </c>
      <c r="C23" s="211">
        <v>7</v>
      </c>
      <c r="D23" s="314">
        <v>7</v>
      </c>
      <c r="E23" s="314">
        <v>5</v>
      </c>
      <c r="F23" s="200">
        <v>7</v>
      </c>
      <c r="G23" s="314">
        <v>2</v>
      </c>
      <c r="H23" s="314">
        <v>5</v>
      </c>
      <c r="I23" s="200">
        <v>7</v>
      </c>
      <c r="J23" s="200">
        <v>0</v>
      </c>
      <c r="K23" s="200">
        <v>5</v>
      </c>
      <c r="L23" s="393"/>
      <c r="M23" s="393"/>
      <c r="N23" s="404"/>
      <c r="O23" s="208">
        <f>SUM(C23:N23)</f>
        <v>45</v>
      </c>
    </row>
    <row r="24" spans="1:15" x14ac:dyDescent="0.25">
      <c r="A24" s="9" t="s">
        <v>31</v>
      </c>
      <c r="B24" s="178" t="s">
        <v>70</v>
      </c>
      <c r="C24" s="209">
        <f>C23/C22</f>
        <v>0.46666666666666667</v>
      </c>
      <c r="D24" s="431">
        <f>D23/D22</f>
        <v>0.46666666666666667</v>
      </c>
      <c r="E24" s="431">
        <f t="shared" ref="E24:N24" si="8">E23/E22</f>
        <v>0.33333333333333331</v>
      </c>
      <c r="F24" s="209">
        <f>F23/F22</f>
        <v>0.41176470588235292</v>
      </c>
      <c r="G24" s="431">
        <f t="shared" si="8"/>
        <v>0.2857142857142857</v>
      </c>
      <c r="H24" s="431">
        <f t="shared" si="8"/>
        <v>0.41666666666666669</v>
      </c>
      <c r="I24" s="209">
        <f t="shared" si="8"/>
        <v>0.4375</v>
      </c>
      <c r="J24" s="209">
        <f t="shared" si="8"/>
        <v>0</v>
      </c>
      <c r="K24" s="209">
        <f t="shared" si="8"/>
        <v>0.26315789473684209</v>
      </c>
      <c r="L24" s="405" t="e">
        <f t="shared" si="8"/>
        <v>#DIV/0!</v>
      </c>
      <c r="M24" s="405" t="e">
        <f t="shared" si="8"/>
        <v>#DIV/0!</v>
      </c>
      <c r="N24" s="405" t="e">
        <f t="shared" si="8"/>
        <v>#DIV/0!</v>
      </c>
      <c r="O24" s="210">
        <f>O23/O22</f>
        <v>0.35714285714285715</v>
      </c>
    </row>
    <row r="25" spans="1:15" x14ac:dyDescent="0.25">
      <c r="A25" s="9" t="s">
        <v>32</v>
      </c>
      <c r="B25" s="88" t="s">
        <v>343</v>
      </c>
      <c r="C25" s="80">
        <v>6</v>
      </c>
      <c r="D25" s="317">
        <v>10</v>
      </c>
      <c r="E25" s="317">
        <v>7</v>
      </c>
      <c r="F25" s="80">
        <v>5</v>
      </c>
      <c r="G25" s="317">
        <v>3</v>
      </c>
      <c r="H25" s="317">
        <v>9</v>
      </c>
      <c r="I25" s="80">
        <v>8</v>
      </c>
      <c r="J25" s="80">
        <v>6</v>
      </c>
      <c r="K25" s="80">
        <v>7</v>
      </c>
      <c r="L25" s="396"/>
      <c r="M25" s="396"/>
      <c r="N25" s="406"/>
      <c r="O25" s="88">
        <f>SUM(C25:N25)</f>
        <v>61</v>
      </c>
    </row>
    <row r="26" spans="1:15" x14ac:dyDescent="0.25">
      <c r="A26" s="9" t="s">
        <v>33</v>
      </c>
      <c r="B26" s="178" t="s">
        <v>70</v>
      </c>
      <c r="C26" s="209">
        <f>C25/C22</f>
        <v>0.4</v>
      </c>
      <c r="D26" s="431">
        <f>D25/D22</f>
        <v>0.66666666666666663</v>
      </c>
      <c r="E26" s="431">
        <f t="shared" ref="E26:N26" si="9">E25/E22</f>
        <v>0.46666666666666667</v>
      </c>
      <c r="F26" s="209">
        <f t="shared" si="9"/>
        <v>0.29411764705882354</v>
      </c>
      <c r="G26" s="431">
        <f t="shared" si="9"/>
        <v>0.42857142857142855</v>
      </c>
      <c r="H26" s="431">
        <f t="shared" si="9"/>
        <v>0.75</v>
      </c>
      <c r="I26" s="209">
        <f t="shared" si="9"/>
        <v>0.5</v>
      </c>
      <c r="J26" s="209">
        <f t="shared" si="9"/>
        <v>0.6</v>
      </c>
      <c r="K26" s="209">
        <f t="shared" si="9"/>
        <v>0.36842105263157893</v>
      </c>
      <c r="L26" s="405" t="e">
        <f t="shared" si="9"/>
        <v>#DIV/0!</v>
      </c>
      <c r="M26" s="405" t="e">
        <f t="shared" si="9"/>
        <v>#DIV/0!</v>
      </c>
      <c r="N26" s="405" t="e">
        <f t="shared" si="9"/>
        <v>#DIV/0!</v>
      </c>
      <c r="O26" s="210">
        <f>O25/O22</f>
        <v>0.48412698412698413</v>
      </c>
    </row>
    <row r="27" spans="1:15" x14ac:dyDescent="0.25">
      <c r="A27" s="9" t="s">
        <v>34</v>
      </c>
      <c r="B27" s="88" t="s">
        <v>291</v>
      </c>
      <c r="C27" s="80">
        <v>11</v>
      </c>
      <c r="D27" s="315">
        <v>15</v>
      </c>
      <c r="E27" s="315">
        <v>14</v>
      </c>
      <c r="F27" s="44">
        <v>16</v>
      </c>
      <c r="G27" s="315">
        <v>5</v>
      </c>
      <c r="H27" s="315">
        <v>9</v>
      </c>
      <c r="I27" s="44">
        <v>13</v>
      </c>
      <c r="J27" s="44">
        <v>9</v>
      </c>
      <c r="K27" s="44">
        <v>13</v>
      </c>
      <c r="L27" s="394"/>
      <c r="M27" s="394"/>
      <c r="N27" s="395"/>
      <c r="O27" s="88">
        <f>SUM(C27:N27)</f>
        <v>105</v>
      </c>
    </row>
    <row r="28" spans="1:15" x14ac:dyDescent="0.25">
      <c r="A28" s="9" t="s">
        <v>35</v>
      </c>
      <c r="B28" s="178" t="s">
        <v>70</v>
      </c>
      <c r="C28" s="209">
        <f>C27/C22</f>
        <v>0.73333333333333328</v>
      </c>
      <c r="D28" s="431">
        <f t="shared" ref="D28:N28" si="10">D27/D22</f>
        <v>1</v>
      </c>
      <c r="E28" s="431">
        <f t="shared" si="10"/>
        <v>0.93333333333333335</v>
      </c>
      <c r="F28" s="209">
        <f t="shared" si="10"/>
        <v>0.94117647058823528</v>
      </c>
      <c r="G28" s="431">
        <f t="shared" si="10"/>
        <v>0.7142857142857143</v>
      </c>
      <c r="H28" s="431">
        <f t="shared" si="10"/>
        <v>0.75</v>
      </c>
      <c r="I28" s="209">
        <f t="shared" si="10"/>
        <v>0.8125</v>
      </c>
      <c r="J28" s="209">
        <f t="shared" si="10"/>
        <v>0.9</v>
      </c>
      <c r="K28" s="209">
        <f t="shared" si="10"/>
        <v>0.68421052631578949</v>
      </c>
      <c r="L28" s="405" t="e">
        <f t="shared" si="10"/>
        <v>#DIV/0!</v>
      </c>
      <c r="M28" s="405" t="e">
        <f t="shared" si="10"/>
        <v>#DIV/0!</v>
      </c>
      <c r="N28" s="405" t="e">
        <f t="shared" si="10"/>
        <v>#DIV/0!</v>
      </c>
      <c r="O28" s="210">
        <f>O27/O22</f>
        <v>0.83333333333333337</v>
      </c>
    </row>
    <row r="29" spans="1:15" x14ac:dyDescent="0.25">
      <c r="A29" s="9" t="s">
        <v>36</v>
      </c>
      <c r="B29" s="88" t="s">
        <v>164</v>
      </c>
      <c r="C29" s="80">
        <v>1</v>
      </c>
      <c r="D29" s="315">
        <v>0</v>
      </c>
      <c r="E29" s="315">
        <v>0</v>
      </c>
      <c r="F29" s="44">
        <v>1</v>
      </c>
      <c r="G29" s="315">
        <v>0</v>
      </c>
      <c r="H29" s="315">
        <v>3</v>
      </c>
      <c r="I29" s="44">
        <v>0</v>
      </c>
      <c r="J29" s="451">
        <v>0</v>
      </c>
      <c r="K29" s="44">
        <v>2</v>
      </c>
      <c r="L29" s="394"/>
      <c r="M29" s="394"/>
      <c r="N29" s="395"/>
      <c r="O29" s="88">
        <f>SUM(C29:N29)</f>
        <v>7</v>
      </c>
    </row>
    <row r="30" spans="1:15" x14ac:dyDescent="0.25">
      <c r="A30" s="9" t="s">
        <v>37</v>
      </c>
      <c r="B30" s="178" t="s">
        <v>70</v>
      </c>
      <c r="C30" s="209">
        <f>C29/C22</f>
        <v>6.6666666666666666E-2</v>
      </c>
      <c r="D30" s="431">
        <f t="shared" ref="D30:N30" si="11">D29/D22</f>
        <v>0</v>
      </c>
      <c r="E30" s="431">
        <f t="shared" si="11"/>
        <v>0</v>
      </c>
      <c r="F30" s="209">
        <f t="shared" si="11"/>
        <v>5.8823529411764705E-2</v>
      </c>
      <c r="G30" s="431">
        <f t="shared" si="11"/>
        <v>0</v>
      </c>
      <c r="H30" s="431">
        <f t="shared" si="11"/>
        <v>0.25</v>
      </c>
      <c r="I30" s="209">
        <f t="shared" si="11"/>
        <v>0</v>
      </c>
      <c r="J30" s="209">
        <f t="shared" si="11"/>
        <v>0</v>
      </c>
      <c r="K30" s="209">
        <f t="shared" si="11"/>
        <v>0.10526315789473684</v>
      </c>
      <c r="L30" s="405" t="e">
        <f t="shared" si="11"/>
        <v>#DIV/0!</v>
      </c>
      <c r="M30" s="405" t="e">
        <f t="shared" si="11"/>
        <v>#DIV/0!</v>
      </c>
      <c r="N30" s="405" t="e">
        <f t="shared" si="11"/>
        <v>#DIV/0!</v>
      </c>
      <c r="O30" s="210">
        <f>O29/O22</f>
        <v>5.5555555555555552E-2</v>
      </c>
    </row>
    <row r="31" spans="1:15" x14ac:dyDescent="0.25">
      <c r="A31" s="9" t="s">
        <v>38</v>
      </c>
      <c r="B31" s="88" t="s">
        <v>133</v>
      </c>
      <c r="C31" s="80">
        <v>4</v>
      </c>
      <c r="D31" s="315">
        <v>0</v>
      </c>
      <c r="E31" s="315">
        <v>1</v>
      </c>
      <c r="F31" s="44">
        <v>1</v>
      </c>
      <c r="G31" s="315">
        <v>2</v>
      </c>
      <c r="H31" s="315">
        <v>3</v>
      </c>
      <c r="I31" s="44">
        <v>3</v>
      </c>
      <c r="J31" s="44">
        <v>1</v>
      </c>
      <c r="K31" s="44">
        <v>6</v>
      </c>
      <c r="L31" s="394"/>
      <c r="M31" s="394"/>
      <c r="N31" s="395"/>
      <c r="O31" s="88">
        <f>SUM(C31:N31)</f>
        <v>21</v>
      </c>
    </row>
    <row r="32" spans="1:15" x14ac:dyDescent="0.25">
      <c r="A32" s="9" t="s">
        <v>47</v>
      </c>
      <c r="B32" s="178" t="s">
        <v>70</v>
      </c>
      <c r="C32" s="209">
        <f>C31/C22</f>
        <v>0.26666666666666666</v>
      </c>
      <c r="D32" s="431">
        <f t="shared" ref="D32:N32" si="12">D31/D22</f>
        <v>0</v>
      </c>
      <c r="E32" s="431">
        <f t="shared" si="12"/>
        <v>6.6666666666666666E-2</v>
      </c>
      <c r="F32" s="209">
        <f t="shared" si="12"/>
        <v>5.8823529411764705E-2</v>
      </c>
      <c r="G32" s="431">
        <f t="shared" si="12"/>
        <v>0.2857142857142857</v>
      </c>
      <c r="H32" s="431">
        <f t="shared" si="12"/>
        <v>0.25</v>
      </c>
      <c r="I32" s="209">
        <f t="shared" si="12"/>
        <v>0.1875</v>
      </c>
      <c r="J32" s="209">
        <f t="shared" si="12"/>
        <v>0.1</v>
      </c>
      <c r="K32" s="209">
        <f t="shared" si="12"/>
        <v>0.31578947368421051</v>
      </c>
      <c r="L32" s="405" t="e">
        <f t="shared" si="12"/>
        <v>#DIV/0!</v>
      </c>
      <c r="M32" s="405" t="e">
        <f t="shared" si="12"/>
        <v>#DIV/0!</v>
      </c>
      <c r="N32" s="405" t="e">
        <f t="shared" si="12"/>
        <v>#DIV/0!</v>
      </c>
      <c r="O32" s="210">
        <f>O31/O22</f>
        <v>0.16666666666666666</v>
      </c>
    </row>
    <row r="33" spans="1:15" ht="24.75" x14ac:dyDescent="0.25">
      <c r="A33" s="9" t="s">
        <v>48</v>
      </c>
      <c r="B33" s="212" t="s">
        <v>68</v>
      </c>
      <c r="C33" s="80">
        <v>4</v>
      </c>
      <c r="D33" s="315">
        <v>3</v>
      </c>
      <c r="E33" s="315">
        <v>1</v>
      </c>
      <c r="F33" s="44">
        <v>0</v>
      </c>
      <c r="G33" s="315">
        <v>2</v>
      </c>
      <c r="H33" s="315">
        <v>2</v>
      </c>
      <c r="I33" s="44">
        <v>1</v>
      </c>
      <c r="J33" s="44">
        <v>1</v>
      </c>
      <c r="K33" s="44">
        <v>5</v>
      </c>
      <c r="L33" s="394"/>
      <c r="M33" s="394"/>
      <c r="N33" s="395"/>
      <c r="O33" s="88">
        <f>SUM(C33:N33)</f>
        <v>19</v>
      </c>
    </row>
    <row r="34" spans="1:15" x14ac:dyDescent="0.25">
      <c r="A34" s="9" t="s">
        <v>49</v>
      </c>
      <c r="B34" s="178" t="s">
        <v>70</v>
      </c>
      <c r="C34" s="209">
        <f>C33/C22</f>
        <v>0.26666666666666666</v>
      </c>
      <c r="D34" s="431">
        <f t="shared" ref="D34:N34" si="13">D33/D22</f>
        <v>0.2</v>
      </c>
      <c r="E34" s="431">
        <f t="shared" si="13"/>
        <v>6.6666666666666666E-2</v>
      </c>
      <c r="F34" s="209">
        <f t="shared" si="13"/>
        <v>0</v>
      </c>
      <c r="G34" s="431">
        <f t="shared" si="13"/>
        <v>0.2857142857142857</v>
      </c>
      <c r="H34" s="431">
        <f t="shared" si="13"/>
        <v>0.16666666666666666</v>
      </c>
      <c r="I34" s="209">
        <f t="shared" si="13"/>
        <v>6.25E-2</v>
      </c>
      <c r="J34" s="209">
        <f t="shared" si="13"/>
        <v>0.1</v>
      </c>
      <c r="K34" s="209">
        <f t="shared" si="13"/>
        <v>0.26315789473684209</v>
      </c>
      <c r="L34" s="405" t="e">
        <f t="shared" si="13"/>
        <v>#DIV/0!</v>
      </c>
      <c r="M34" s="405" t="e">
        <f t="shared" si="13"/>
        <v>#DIV/0!</v>
      </c>
      <c r="N34" s="405" t="e">
        <f t="shared" si="13"/>
        <v>#DIV/0!</v>
      </c>
      <c r="O34" s="210">
        <f>O33/O22</f>
        <v>0.15079365079365079</v>
      </c>
    </row>
    <row r="35" spans="1:15" x14ac:dyDescent="0.25">
      <c r="A35" s="9" t="s">
        <v>50</v>
      </c>
      <c r="B35" s="88" t="s">
        <v>292</v>
      </c>
      <c r="C35" s="80">
        <v>4</v>
      </c>
      <c r="D35" s="315">
        <v>3</v>
      </c>
      <c r="E35" s="315">
        <v>1</v>
      </c>
      <c r="F35" s="44">
        <v>2</v>
      </c>
      <c r="G35" s="315">
        <v>0</v>
      </c>
      <c r="H35" s="315">
        <v>4</v>
      </c>
      <c r="I35" s="44">
        <v>0</v>
      </c>
      <c r="J35" s="44">
        <v>0</v>
      </c>
      <c r="K35" s="44">
        <v>1</v>
      </c>
      <c r="L35" s="394"/>
      <c r="M35" s="394"/>
      <c r="N35" s="395"/>
      <c r="O35" s="88">
        <f>SUM(C35:N35)</f>
        <v>15</v>
      </c>
    </row>
    <row r="36" spans="1:15" x14ac:dyDescent="0.25">
      <c r="A36" s="9" t="s">
        <v>51</v>
      </c>
      <c r="B36" s="213" t="s">
        <v>70</v>
      </c>
      <c r="C36" s="209">
        <f>C35/C22</f>
        <v>0.26666666666666666</v>
      </c>
      <c r="D36" s="431">
        <f t="shared" ref="D36:N36" si="14">D35/D22</f>
        <v>0.2</v>
      </c>
      <c r="E36" s="431">
        <f t="shared" si="14"/>
        <v>6.6666666666666666E-2</v>
      </c>
      <c r="F36" s="209">
        <f t="shared" si="14"/>
        <v>0.11764705882352941</v>
      </c>
      <c r="G36" s="431">
        <f t="shared" si="14"/>
        <v>0</v>
      </c>
      <c r="H36" s="431">
        <f t="shared" si="14"/>
        <v>0.33333333333333331</v>
      </c>
      <c r="I36" s="209">
        <f t="shared" si="14"/>
        <v>0</v>
      </c>
      <c r="J36" s="209">
        <f t="shared" si="14"/>
        <v>0</v>
      </c>
      <c r="K36" s="209">
        <f t="shared" si="14"/>
        <v>5.2631578947368418E-2</v>
      </c>
      <c r="L36" s="405" t="e">
        <f t="shared" si="14"/>
        <v>#DIV/0!</v>
      </c>
      <c r="M36" s="405" t="e">
        <f t="shared" si="14"/>
        <v>#DIV/0!</v>
      </c>
      <c r="N36" s="405" t="e">
        <f t="shared" si="14"/>
        <v>#DIV/0!</v>
      </c>
      <c r="O36" s="210">
        <f>O35/O22</f>
        <v>0.11904761904761904</v>
      </c>
    </row>
    <row r="37" spans="1:15" x14ac:dyDescent="0.25">
      <c r="A37" s="9" t="s">
        <v>52</v>
      </c>
      <c r="B37" s="88" t="s">
        <v>293</v>
      </c>
      <c r="C37" s="43">
        <v>6</v>
      </c>
      <c r="D37" s="315">
        <v>3</v>
      </c>
      <c r="E37" s="315">
        <v>2</v>
      </c>
      <c r="F37" s="44">
        <v>1</v>
      </c>
      <c r="G37" s="315">
        <v>3</v>
      </c>
      <c r="H37" s="315">
        <v>3</v>
      </c>
      <c r="I37" s="44">
        <v>3</v>
      </c>
      <c r="J37" s="44">
        <v>1</v>
      </c>
      <c r="K37" s="44">
        <v>5</v>
      </c>
      <c r="L37" s="394"/>
      <c r="M37" s="394"/>
      <c r="N37" s="395"/>
      <c r="O37" s="88">
        <f>SUM(C37:N37)</f>
        <v>27</v>
      </c>
    </row>
    <row r="38" spans="1:15" x14ac:dyDescent="0.25">
      <c r="A38" s="9" t="s">
        <v>53</v>
      </c>
      <c r="B38" s="213" t="s">
        <v>70</v>
      </c>
      <c r="C38" s="235">
        <f>C37/C22</f>
        <v>0.4</v>
      </c>
      <c r="D38" s="425">
        <f t="shared" ref="D38:N38" si="15">D37/D22</f>
        <v>0.2</v>
      </c>
      <c r="E38" s="431">
        <f t="shared" si="15"/>
        <v>0.13333333333333333</v>
      </c>
      <c r="F38" s="209">
        <f t="shared" si="15"/>
        <v>5.8823529411764705E-2</v>
      </c>
      <c r="G38" s="431">
        <f t="shared" si="15"/>
        <v>0.42857142857142855</v>
      </c>
      <c r="H38" s="431">
        <f t="shared" si="15"/>
        <v>0.25</v>
      </c>
      <c r="I38" s="209">
        <f t="shared" si="15"/>
        <v>0.1875</v>
      </c>
      <c r="J38" s="209">
        <f t="shared" si="15"/>
        <v>0.1</v>
      </c>
      <c r="K38" s="209">
        <f t="shared" si="15"/>
        <v>0.26315789473684209</v>
      </c>
      <c r="L38" s="405" t="e">
        <f t="shared" si="15"/>
        <v>#DIV/0!</v>
      </c>
      <c r="M38" s="405" t="e">
        <f t="shared" si="15"/>
        <v>#DIV/0!</v>
      </c>
      <c r="N38" s="405" t="e">
        <f t="shared" si="15"/>
        <v>#DIV/0!</v>
      </c>
      <c r="O38" s="210">
        <f>O37/O22</f>
        <v>0.21428571428571427</v>
      </c>
    </row>
    <row r="39" spans="1:15" x14ac:dyDescent="0.25">
      <c r="A39" s="9" t="s">
        <v>54</v>
      </c>
      <c r="B39" s="234" t="s">
        <v>117</v>
      </c>
      <c r="C39" s="227">
        <v>0</v>
      </c>
      <c r="D39" s="444">
        <v>1</v>
      </c>
      <c r="E39" s="444">
        <v>1</v>
      </c>
      <c r="F39" s="228">
        <v>0</v>
      </c>
      <c r="G39" s="444">
        <v>0</v>
      </c>
      <c r="H39" s="444">
        <v>0</v>
      </c>
      <c r="I39" s="228">
        <v>2</v>
      </c>
      <c r="J39" s="228">
        <v>0</v>
      </c>
      <c r="K39" s="228">
        <v>0</v>
      </c>
      <c r="L39" s="422"/>
      <c r="M39" s="422"/>
      <c r="N39" s="423"/>
      <c r="O39" s="234">
        <f>SUM(C39:N39)</f>
        <v>4</v>
      </c>
    </row>
    <row r="40" spans="1:15" ht="15.75" thickBot="1" x14ac:dyDescent="0.3">
      <c r="A40" s="9" t="s">
        <v>55</v>
      </c>
      <c r="B40" s="233" t="s">
        <v>70</v>
      </c>
      <c r="C40" s="209">
        <f>C39/C22</f>
        <v>0</v>
      </c>
      <c r="D40" s="431">
        <f t="shared" ref="D40:N40" si="16">D39/D22</f>
        <v>6.6666666666666666E-2</v>
      </c>
      <c r="E40" s="431">
        <f t="shared" si="16"/>
        <v>6.6666666666666666E-2</v>
      </c>
      <c r="F40" s="209">
        <f t="shared" si="16"/>
        <v>0</v>
      </c>
      <c r="G40" s="431">
        <f t="shared" si="16"/>
        <v>0</v>
      </c>
      <c r="H40" s="431">
        <f t="shared" si="16"/>
        <v>0</v>
      </c>
      <c r="I40" s="209">
        <f t="shared" si="16"/>
        <v>0.125</v>
      </c>
      <c r="J40" s="209">
        <f t="shared" si="16"/>
        <v>0</v>
      </c>
      <c r="K40" s="209">
        <f t="shared" si="16"/>
        <v>0</v>
      </c>
      <c r="L40" s="405" t="e">
        <f t="shared" si="16"/>
        <v>#DIV/0!</v>
      </c>
      <c r="M40" s="405" t="e">
        <f t="shared" si="16"/>
        <v>#DIV/0!</v>
      </c>
      <c r="N40" s="405" t="e">
        <f t="shared" si="16"/>
        <v>#DIV/0!</v>
      </c>
      <c r="O40" s="210">
        <f>O39/O22</f>
        <v>3.1746031746031744E-2</v>
      </c>
    </row>
    <row r="41" spans="1:15" ht="26.25" thickTop="1" thickBot="1" x14ac:dyDescent="0.3">
      <c r="A41" s="9" t="s">
        <v>56</v>
      </c>
      <c r="B41" s="31" t="s">
        <v>72</v>
      </c>
      <c r="C41" s="15">
        <v>12</v>
      </c>
      <c r="D41" s="428">
        <v>15</v>
      </c>
      <c r="E41" s="428">
        <v>14</v>
      </c>
      <c r="F41" s="15">
        <v>17</v>
      </c>
      <c r="G41" s="428">
        <v>13</v>
      </c>
      <c r="H41" s="428">
        <v>15</v>
      </c>
      <c r="I41" s="15">
        <v>16</v>
      </c>
      <c r="J41" s="15">
        <v>11</v>
      </c>
      <c r="K41" s="15">
        <v>25</v>
      </c>
      <c r="L41" s="399"/>
      <c r="M41" s="399"/>
      <c r="N41" s="400"/>
      <c r="O41" s="273">
        <f>SUM(C41:N41)</f>
        <v>138</v>
      </c>
    </row>
    <row r="42" spans="1:15" ht="15.75" thickTop="1" x14ac:dyDescent="0.25">
      <c r="A42" s="9" t="s">
        <v>57</v>
      </c>
      <c r="B42" s="215" t="s">
        <v>165</v>
      </c>
      <c r="C42" s="216">
        <v>9</v>
      </c>
      <c r="D42" s="429">
        <v>8</v>
      </c>
      <c r="E42" s="429">
        <v>8</v>
      </c>
      <c r="F42" s="217">
        <v>8</v>
      </c>
      <c r="G42" s="429">
        <v>5</v>
      </c>
      <c r="H42" s="429">
        <v>7</v>
      </c>
      <c r="I42" s="217">
        <v>5</v>
      </c>
      <c r="J42" s="217">
        <v>4</v>
      </c>
      <c r="K42" s="217">
        <v>10</v>
      </c>
      <c r="L42" s="402"/>
      <c r="M42" s="401"/>
      <c r="N42" s="403"/>
      <c r="O42" s="215">
        <f>SUM(C42:N42)</f>
        <v>64</v>
      </c>
    </row>
    <row r="43" spans="1:15" x14ac:dyDescent="0.25">
      <c r="A43" s="9" t="s">
        <v>58</v>
      </c>
      <c r="B43" s="178" t="s">
        <v>70</v>
      </c>
      <c r="C43" s="209">
        <f>C42/C22</f>
        <v>0.6</v>
      </c>
      <c r="D43" s="431">
        <f t="shared" ref="D43:N43" si="17">D42/D22</f>
        <v>0.53333333333333333</v>
      </c>
      <c r="E43" s="431">
        <f t="shared" si="17"/>
        <v>0.53333333333333333</v>
      </c>
      <c r="F43" s="209">
        <f t="shared" si="17"/>
        <v>0.47058823529411764</v>
      </c>
      <c r="G43" s="431">
        <f t="shared" si="17"/>
        <v>0.7142857142857143</v>
      </c>
      <c r="H43" s="431">
        <f t="shared" si="17"/>
        <v>0.58333333333333337</v>
      </c>
      <c r="I43" s="209">
        <f t="shared" si="17"/>
        <v>0.3125</v>
      </c>
      <c r="J43" s="209">
        <f t="shared" si="17"/>
        <v>0.4</v>
      </c>
      <c r="K43" s="209">
        <f t="shared" si="17"/>
        <v>0.52631578947368418</v>
      </c>
      <c r="L43" s="405" t="e">
        <f t="shared" si="17"/>
        <v>#DIV/0!</v>
      </c>
      <c r="M43" s="405" t="e">
        <f t="shared" si="17"/>
        <v>#DIV/0!</v>
      </c>
      <c r="N43" s="405" t="e">
        <f t="shared" si="17"/>
        <v>#DIV/0!</v>
      </c>
      <c r="O43" s="210">
        <f>O42/O22</f>
        <v>0.50793650793650791</v>
      </c>
    </row>
    <row r="44" spans="1:15" x14ac:dyDescent="0.25">
      <c r="A44" s="9" t="s">
        <v>59</v>
      </c>
      <c r="B44" s="88" t="s">
        <v>166</v>
      </c>
      <c r="C44" s="80">
        <v>1</v>
      </c>
      <c r="D44" s="315">
        <v>4</v>
      </c>
      <c r="E44" s="315">
        <v>4</v>
      </c>
      <c r="F44" s="44">
        <v>3</v>
      </c>
      <c r="G44" s="315">
        <v>7</v>
      </c>
      <c r="H44" s="315">
        <v>5</v>
      </c>
      <c r="I44" s="44">
        <v>5</v>
      </c>
      <c r="J44" s="44">
        <v>5</v>
      </c>
      <c r="K44" s="44">
        <v>12</v>
      </c>
      <c r="L44" s="394"/>
      <c r="M44" s="394"/>
      <c r="N44" s="395"/>
      <c r="O44" s="88">
        <f>SUM(C44:N44)</f>
        <v>46</v>
      </c>
    </row>
    <row r="45" spans="1:15" x14ac:dyDescent="0.25">
      <c r="A45" s="9" t="s">
        <v>60</v>
      </c>
      <c r="B45" s="178" t="s">
        <v>70</v>
      </c>
      <c r="C45" s="209">
        <f>C44/C22</f>
        <v>6.6666666666666666E-2</v>
      </c>
      <c r="D45" s="431">
        <f t="shared" ref="D45:N45" si="18">D44/D22</f>
        <v>0.26666666666666666</v>
      </c>
      <c r="E45" s="431">
        <f t="shared" si="18"/>
        <v>0.26666666666666666</v>
      </c>
      <c r="F45" s="209">
        <f t="shared" si="18"/>
        <v>0.17647058823529413</v>
      </c>
      <c r="G45" s="431">
        <f t="shared" si="18"/>
        <v>1</v>
      </c>
      <c r="H45" s="431">
        <f t="shared" si="18"/>
        <v>0.41666666666666669</v>
      </c>
      <c r="I45" s="209">
        <f t="shared" si="18"/>
        <v>0.3125</v>
      </c>
      <c r="J45" s="209">
        <f t="shared" si="18"/>
        <v>0.5</v>
      </c>
      <c r="K45" s="209">
        <f t="shared" si="18"/>
        <v>0.63157894736842102</v>
      </c>
      <c r="L45" s="405" t="e">
        <f t="shared" si="18"/>
        <v>#DIV/0!</v>
      </c>
      <c r="M45" s="405" t="e">
        <f t="shared" si="18"/>
        <v>#DIV/0!</v>
      </c>
      <c r="N45" s="405" t="e">
        <f t="shared" si="18"/>
        <v>#DIV/0!</v>
      </c>
      <c r="O45" s="210">
        <f>O44/O22</f>
        <v>0.36507936507936506</v>
      </c>
    </row>
    <row r="46" spans="1:15" x14ac:dyDescent="0.25">
      <c r="A46" s="9" t="s">
        <v>61</v>
      </c>
      <c r="B46" s="88" t="s">
        <v>167</v>
      </c>
      <c r="C46" s="80">
        <v>2</v>
      </c>
      <c r="D46" s="315">
        <v>2</v>
      </c>
      <c r="E46" s="315">
        <v>3</v>
      </c>
      <c r="F46" s="44">
        <v>6</v>
      </c>
      <c r="G46" s="315">
        <v>0</v>
      </c>
      <c r="H46" s="315">
        <v>2</v>
      </c>
      <c r="I46" s="44">
        <v>3</v>
      </c>
      <c r="J46" s="44">
        <v>2</v>
      </c>
      <c r="K46" s="44">
        <v>2</v>
      </c>
      <c r="L46" s="394"/>
      <c r="M46" s="394"/>
      <c r="N46" s="395"/>
      <c r="O46" s="88">
        <f>SUM(C46:N46)</f>
        <v>22</v>
      </c>
    </row>
    <row r="47" spans="1:15" x14ac:dyDescent="0.25">
      <c r="A47" s="9" t="s">
        <v>62</v>
      </c>
      <c r="B47" s="178" t="s">
        <v>70</v>
      </c>
      <c r="C47" s="209">
        <f>C46/C22</f>
        <v>0.13333333333333333</v>
      </c>
      <c r="D47" s="431">
        <f t="shared" ref="D47:N47" si="19">D46/D22</f>
        <v>0.13333333333333333</v>
      </c>
      <c r="E47" s="431">
        <f>E46/E22</f>
        <v>0.2</v>
      </c>
      <c r="F47" s="209">
        <f t="shared" si="19"/>
        <v>0.35294117647058826</v>
      </c>
      <c r="G47" s="431">
        <f t="shared" si="19"/>
        <v>0</v>
      </c>
      <c r="H47" s="431">
        <f t="shared" si="19"/>
        <v>0.16666666666666666</v>
      </c>
      <c r="I47" s="209">
        <f t="shared" si="19"/>
        <v>0.1875</v>
      </c>
      <c r="J47" s="209">
        <f t="shared" si="19"/>
        <v>0.2</v>
      </c>
      <c r="K47" s="209">
        <f t="shared" si="19"/>
        <v>0.10526315789473684</v>
      </c>
      <c r="L47" s="405" t="e">
        <f t="shared" si="19"/>
        <v>#DIV/0!</v>
      </c>
      <c r="M47" s="405" t="e">
        <f t="shared" si="19"/>
        <v>#DIV/0!</v>
      </c>
      <c r="N47" s="405" t="e">
        <f t="shared" si="19"/>
        <v>#DIV/0!</v>
      </c>
      <c r="O47" s="210">
        <f>O46/O22</f>
        <v>0.17460317460317459</v>
      </c>
    </row>
    <row r="48" spans="1:15" x14ac:dyDescent="0.25">
      <c r="A48" s="9" t="s">
        <v>63</v>
      </c>
      <c r="B48" s="88" t="s">
        <v>310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394"/>
      <c r="M48" s="394"/>
      <c r="N48" s="395"/>
      <c r="O48" s="88">
        <f>SUM(C48:N48)</f>
        <v>0</v>
      </c>
    </row>
    <row r="49" spans="1:15" x14ac:dyDescent="0.25">
      <c r="A49" s="9" t="s">
        <v>64</v>
      </c>
      <c r="B49" s="178" t="s">
        <v>70</v>
      </c>
      <c r="C49" s="209">
        <f>C48/C22</f>
        <v>0</v>
      </c>
      <c r="D49" s="431">
        <f t="shared" ref="D49:N49" si="20">D48/D22</f>
        <v>0</v>
      </c>
      <c r="E49" s="431">
        <f t="shared" si="20"/>
        <v>0</v>
      </c>
      <c r="F49" s="209">
        <f t="shared" si="20"/>
        <v>0</v>
      </c>
      <c r="G49" s="431">
        <f t="shared" si="20"/>
        <v>0</v>
      </c>
      <c r="H49" s="431">
        <f t="shared" si="20"/>
        <v>0</v>
      </c>
      <c r="I49" s="209">
        <f t="shared" si="20"/>
        <v>0</v>
      </c>
      <c r="J49" s="209">
        <f t="shared" si="20"/>
        <v>0</v>
      </c>
      <c r="K49" s="209">
        <f t="shared" si="20"/>
        <v>0</v>
      </c>
      <c r="L49" s="405" t="e">
        <f t="shared" si="20"/>
        <v>#DIV/0!</v>
      </c>
      <c r="M49" s="405" t="e">
        <f t="shared" si="20"/>
        <v>#DIV/0!</v>
      </c>
      <c r="N49" s="405" t="e">
        <f t="shared" si="20"/>
        <v>#DIV/0!</v>
      </c>
      <c r="O49" s="210">
        <f>O48/O22</f>
        <v>0</v>
      </c>
    </row>
    <row r="50" spans="1:15" x14ac:dyDescent="0.25">
      <c r="A50" s="9" t="s">
        <v>65</v>
      </c>
      <c r="B50" s="212" t="s">
        <v>169</v>
      </c>
      <c r="C50" s="43">
        <v>0</v>
      </c>
      <c r="D50" s="315">
        <v>2</v>
      </c>
      <c r="E50" s="315">
        <v>1</v>
      </c>
      <c r="F50" s="44">
        <v>0</v>
      </c>
      <c r="G50" s="315">
        <v>1</v>
      </c>
      <c r="H50" s="315">
        <v>0</v>
      </c>
      <c r="I50" s="44">
        <v>3</v>
      </c>
      <c r="J50" s="44">
        <v>0</v>
      </c>
      <c r="K50" s="44">
        <v>3</v>
      </c>
      <c r="L50" s="394"/>
      <c r="M50" s="394"/>
      <c r="N50" s="395"/>
      <c r="O50" s="88">
        <f>SUM(C50:N50)</f>
        <v>10</v>
      </c>
    </row>
    <row r="51" spans="1:15" x14ac:dyDescent="0.25">
      <c r="A51" s="9" t="s">
        <v>66</v>
      </c>
      <c r="B51" s="178" t="s">
        <v>70</v>
      </c>
      <c r="C51" s="209">
        <f>C50/C22</f>
        <v>0</v>
      </c>
      <c r="D51" s="431">
        <f t="shared" ref="D51:N51" si="21">D50/D22</f>
        <v>0.13333333333333333</v>
      </c>
      <c r="E51" s="431">
        <f t="shared" si="21"/>
        <v>6.6666666666666666E-2</v>
      </c>
      <c r="F51" s="209">
        <f t="shared" si="21"/>
        <v>0</v>
      </c>
      <c r="G51" s="431">
        <f t="shared" si="21"/>
        <v>0.14285714285714285</v>
      </c>
      <c r="H51" s="431">
        <f t="shared" si="21"/>
        <v>0</v>
      </c>
      <c r="I51" s="209">
        <f t="shared" si="21"/>
        <v>0.1875</v>
      </c>
      <c r="J51" s="209">
        <f t="shared" si="21"/>
        <v>0</v>
      </c>
      <c r="K51" s="209">
        <f t="shared" si="21"/>
        <v>0.15789473684210525</v>
      </c>
      <c r="L51" s="405" t="e">
        <f t="shared" si="21"/>
        <v>#DIV/0!</v>
      </c>
      <c r="M51" s="405" t="e">
        <f t="shared" si="21"/>
        <v>#DIV/0!</v>
      </c>
      <c r="N51" s="405" t="e">
        <f t="shared" si="21"/>
        <v>#DIV/0!</v>
      </c>
      <c r="O51" s="210">
        <f>O50/O22</f>
        <v>7.9365079365079361E-2</v>
      </c>
    </row>
    <row r="52" spans="1:15" ht="24.75" x14ac:dyDescent="0.25">
      <c r="A52" s="9" t="s">
        <v>156</v>
      </c>
      <c r="B52" s="212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394"/>
      <c r="M52" s="394"/>
      <c r="N52" s="395"/>
      <c r="O52" s="88">
        <f>SUM(C52:N52)</f>
        <v>0</v>
      </c>
    </row>
    <row r="53" spans="1:15" x14ac:dyDescent="0.25">
      <c r="A53" s="9" t="s">
        <v>67</v>
      </c>
      <c r="B53" s="178" t="s">
        <v>70</v>
      </c>
      <c r="C53" s="209">
        <f>C52/C22</f>
        <v>0</v>
      </c>
      <c r="D53" s="431">
        <f t="shared" ref="D53:N53" si="22">D52/D22</f>
        <v>0</v>
      </c>
      <c r="E53" s="431">
        <f t="shared" si="22"/>
        <v>0</v>
      </c>
      <c r="F53" s="209">
        <f t="shared" si="22"/>
        <v>0</v>
      </c>
      <c r="G53" s="431">
        <f t="shared" si="22"/>
        <v>0</v>
      </c>
      <c r="H53" s="431">
        <f t="shared" si="22"/>
        <v>0</v>
      </c>
      <c r="I53" s="209">
        <f t="shared" si="22"/>
        <v>0</v>
      </c>
      <c r="J53" s="209">
        <f t="shared" si="22"/>
        <v>0</v>
      </c>
      <c r="K53" s="209">
        <f t="shared" si="22"/>
        <v>0</v>
      </c>
      <c r="L53" s="405" t="e">
        <f t="shared" si="22"/>
        <v>#DIV/0!</v>
      </c>
      <c r="M53" s="405" t="e">
        <f t="shared" si="22"/>
        <v>#DIV/0!</v>
      </c>
      <c r="N53" s="405" t="e">
        <f t="shared" si="22"/>
        <v>#DIV/0!</v>
      </c>
      <c r="O53" s="210">
        <f>O52/O22</f>
        <v>0</v>
      </c>
    </row>
    <row r="54" spans="1:15" x14ac:dyDescent="0.25">
      <c r="A54" s="9" t="s">
        <v>73</v>
      </c>
      <c r="B54" s="88" t="s">
        <v>294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1</v>
      </c>
      <c r="I54" s="44">
        <v>1</v>
      </c>
      <c r="J54" s="44">
        <v>2</v>
      </c>
      <c r="K54" s="44">
        <v>0</v>
      </c>
      <c r="L54" s="394"/>
      <c r="M54" s="394"/>
      <c r="N54" s="395"/>
      <c r="O54" s="88">
        <f>SUM(C54:N54)</f>
        <v>4</v>
      </c>
    </row>
    <row r="55" spans="1:15" ht="15.75" thickBot="1" x14ac:dyDescent="0.3">
      <c r="A55" s="9" t="s">
        <v>74</v>
      </c>
      <c r="B55" s="183" t="s">
        <v>70</v>
      </c>
      <c r="C55" s="218">
        <f>C54/C22</f>
        <v>0</v>
      </c>
      <c r="D55" s="432">
        <f t="shared" ref="D55:N55" si="23">D54/D22</f>
        <v>0</v>
      </c>
      <c r="E55" s="432">
        <f t="shared" si="23"/>
        <v>0</v>
      </c>
      <c r="F55" s="219">
        <f t="shared" si="23"/>
        <v>0</v>
      </c>
      <c r="G55" s="432">
        <f t="shared" si="23"/>
        <v>0</v>
      </c>
      <c r="H55" s="432">
        <f t="shared" si="23"/>
        <v>8.3333333333333329E-2</v>
      </c>
      <c r="I55" s="219">
        <f t="shared" si="23"/>
        <v>6.25E-2</v>
      </c>
      <c r="J55" s="219">
        <f t="shared" si="23"/>
        <v>0.2</v>
      </c>
      <c r="K55" s="219">
        <f t="shared" si="23"/>
        <v>0</v>
      </c>
      <c r="L55" s="407" t="e">
        <f t="shared" si="23"/>
        <v>#DIV/0!</v>
      </c>
      <c r="M55" s="407" t="e">
        <f t="shared" si="23"/>
        <v>#DIV/0!</v>
      </c>
      <c r="N55" s="407" t="e">
        <f t="shared" si="23"/>
        <v>#DIV/0!</v>
      </c>
      <c r="O55" s="220">
        <f>O54/O22</f>
        <v>3.1746031746031744E-2</v>
      </c>
    </row>
    <row r="56" spans="1:15" ht="20.100000000000001" customHeight="1" thickBot="1" x14ac:dyDescent="0.3">
      <c r="A56" s="21" t="s">
        <v>337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3" t="s">
        <v>7</v>
      </c>
      <c r="B57" s="57" t="s">
        <v>0</v>
      </c>
      <c r="C57" s="58" t="s">
        <v>373</v>
      </c>
      <c r="D57" s="58" t="s">
        <v>374</v>
      </c>
      <c r="E57" s="58" t="s">
        <v>375</v>
      </c>
      <c r="F57" s="58" t="s">
        <v>376</v>
      </c>
      <c r="G57" s="58" t="s">
        <v>377</v>
      </c>
      <c r="H57" s="58" t="s">
        <v>378</v>
      </c>
      <c r="I57" s="58" t="s">
        <v>379</v>
      </c>
      <c r="J57" s="58" t="s">
        <v>380</v>
      </c>
      <c r="K57" s="58" t="s">
        <v>381</v>
      </c>
      <c r="L57" s="58" t="s">
        <v>382</v>
      </c>
      <c r="M57" s="58" t="s">
        <v>383</v>
      </c>
      <c r="N57" s="58" t="s">
        <v>384</v>
      </c>
      <c r="O57" s="195" t="s">
        <v>106</v>
      </c>
    </row>
    <row r="58" spans="1:15" ht="15.75" thickBot="1" x14ac:dyDescent="0.3">
      <c r="A58" s="29" t="s">
        <v>75</v>
      </c>
      <c r="B58" s="26" t="s">
        <v>296</v>
      </c>
      <c r="C58" s="16">
        <v>8</v>
      </c>
      <c r="D58" s="318">
        <v>11</v>
      </c>
      <c r="E58" s="318">
        <v>18</v>
      </c>
      <c r="F58" s="16">
        <v>13</v>
      </c>
      <c r="G58" s="318">
        <v>21</v>
      </c>
      <c r="H58" s="318">
        <v>11</v>
      </c>
      <c r="I58" s="16">
        <v>19</v>
      </c>
      <c r="J58" s="16">
        <v>13</v>
      </c>
      <c r="K58" s="16">
        <v>20</v>
      </c>
      <c r="L58" s="318"/>
      <c r="M58" s="318"/>
      <c r="N58" s="318"/>
      <c r="O58" s="26">
        <f>SUM(C58:N58)</f>
        <v>134</v>
      </c>
    </row>
    <row r="59" spans="1:15" x14ac:dyDescent="0.25">
      <c r="A59" s="29" t="s">
        <v>76</v>
      </c>
      <c r="B59" s="222" t="s">
        <v>301</v>
      </c>
      <c r="C59" s="211">
        <v>5</v>
      </c>
      <c r="D59" s="314">
        <v>5</v>
      </c>
      <c r="E59" s="314">
        <v>13</v>
      </c>
      <c r="F59" s="200">
        <v>6</v>
      </c>
      <c r="G59" s="314">
        <v>10</v>
      </c>
      <c r="H59" s="314">
        <v>2</v>
      </c>
      <c r="I59" s="200">
        <v>9</v>
      </c>
      <c r="J59" s="200">
        <v>6</v>
      </c>
      <c r="K59" s="200">
        <v>13</v>
      </c>
      <c r="L59" s="314"/>
      <c r="M59" s="314"/>
      <c r="N59" s="371"/>
      <c r="O59" s="27">
        <f>SUM(C59:N59)</f>
        <v>69</v>
      </c>
    </row>
    <row r="60" spans="1:15" x14ac:dyDescent="0.25">
      <c r="A60" s="29" t="s">
        <v>77</v>
      </c>
      <c r="B60" s="221" t="s">
        <v>81</v>
      </c>
      <c r="C60" s="209">
        <f>C59/C58</f>
        <v>0.625</v>
      </c>
      <c r="D60" s="431">
        <f t="shared" ref="D60:N60" si="24">D59/D58</f>
        <v>0.45454545454545453</v>
      </c>
      <c r="E60" s="431">
        <f t="shared" si="24"/>
        <v>0.72222222222222221</v>
      </c>
      <c r="F60" s="209">
        <f t="shared" si="24"/>
        <v>0.46153846153846156</v>
      </c>
      <c r="G60" s="431">
        <f t="shared" si="24"/>
        <v>0.47619047619047616</v>
      </c>
      <c r="H60" s="431">
        <f t="shared" si="24"/>
        <v>0.18181818181818182</v>
      </c>
      <c r="I60" s="209">
        <f t="shared" si="24"/>
        <v>0.47368421052631576</v>
      </c>
      <c r="J60" s="209">
        <f t="shared" si="24"/>
        <v>0.46153846153846156</v>
      </c>
      <c r="K60" s="209">
        <f t="shared" si="24"/>
        <v>0.65</v>
      </c>
      <c r="L60" s="405" t="e">
        <f t="shared" si="24"/>
        <v>#DIV/0!</v>
      </c>
      <c r="M60" s="405" t="e">
        <f t="shared" si="24"/>
        <v>#DIV/0!</v>
      </c>
      <c r="N60" s="390" t="e">
        <f t="shared" si="24"/>
        <v>#DIV/0!</v>
      </c>
      <c r="O60" s="266">
        <f>O59/O58</f>
        <v>0.5149253731343284</v>
      </c>
    </row>
    <row r="61" spans="1:15" x14ac:dyDescent="0.25">
      <c r="A61" s="29" t="s">
        <v>88</v>
      </c>
      <c r="B61" s="223" t="s">
        <v>79</v>
      </c>
      <c r="C61" s="43">
        <v>6</v>
      </c>
      <c r="D61" s="315">
        <v>7</v>
      </c>
      <c r="E61" s="315">
        <v>10</v>
      </c>
      <c r="F61" s="44">
        <v>8</v>
      </c>
      <c r="G61" s="315">
        <v>12</v>
      </c>
      <c r="H61" s="315">
        <v>7</v>
      </c>
      <c r="I61" s="44">
        <v>13</v>
      </c>
      <c r="J61" s="44">
        <v>8</v>
      </c>
      <c r="K61" s="44">
        <v>15</v>
      </c>
      <c r="L61" s="394"/>
      <c r="M61" s="394"/>
      <c r="N61" s="395"/>
      <c r="O61" s="224">
        <f>SUM(C61:N61)</f>
        <v>86</v>
      </c>
    </row>
    <row r="62" spans="1:15" x14ac:dyDescent="0.25">
      <c r="A62" s="29" t="s">
        <v>89</v>
      </c>
      <c r="B62" s="221" t="s">
        <v>81</v>
      </c>
      <c r="C62" s="209">
        <f>C61/C58</f>
        <v>0.75</v>
      </c>
      <c r="D62" s="431">
        <f t="shared" ref="D62:N62" si="25">D61/D58</f>
        <v>0.63636363636363635</v>
      </c>
      <c r="E62" s="431">
        <f t="shared" si="25"/>
        <v>0.55555555555555558</v>
      </c>
      <c r="F62" s="209">
        <f t="shared" si="25"/>
        <v>0.61538461538461542</v>
      </c>
      <c r="G62" s="431">
        <f t="shared" si="25"/>
        <v>0.5714285714285714</v>
      </c>
      <c r="H62" s="431">
        <f t="shared" si="25"/>
        <v>0.63636363636363635</v>
      </c>
      <c r="I62" s="209">
        <f t="shared" si="25"/>
        <v>0.68421052631578949</v>
      </c>
      <c r="J62" s="209">
        <f t="shared" si="25"/>
        <v>0.61538461538461542</v>
      </c>
      <c r="K62" s="209">
        <f t="shared" si="25"/>
        <v>0.75</v>
      </c>
      <c r="L62" s="405" t="e">
        <f t="shared" si="25"/>
        <v>#DIV/0!</v>
      </c>
      <c r="M62" s="405" t="e">
        <f t="shared" si="25"/>
        <v>#DIV/0!</v>
      </c>
      <c r="N62" s="390" t="e">
        <f t="shared" si="25"/>
        <v>#DIV/0!</v>
      </c>
      <c r="O62" s="266">
        <f>O61/O58</f>
        <v>0.64179104477611937</v>
      </c>
    </row>
    <row r="63" spans="1:15" x14ac:dyDescent="0.25">
      <c r="A63" s="29" t="s">
        <v>90</v>
      </c>
      <c r="B63" s="223" t="s">
        <v>304</v>
      </c>
      <c r="C63" s="43">
        <v>4</v>
      </c>
      <c r="D63" s="315">
        <v>4</v>
      </c>
      <c r="E63" s="315">
        <v>8</v>
      </c>
      <c r="F63" s="44">
        <v>5</v>
      </c>
      <c r="G63" s="315">
        <v>6</v>
      </c>
      <c r="H63" s="315">
        <v>1</v>
      </c>
      <c r="I63" s="44">
        <v>8</v>
      </c>
      <c r="J63" s="44">
        <v>3</v>
      </c>
      <c r="K63" s="44">
        <v>11</v>
      </c>
      <c r="L63" s="394"/>
      <c r="M63" s="394"/>
      <c r="N63" s="395"/>
      <c r="O63" s="224">
        <f>SUM(C63:N63)</f>
        <v>50</v>
      </c>
    </row>
    <row r="64" spans="1:15" x14ac:dyDescent="0.25">
      <c r="A64" s="29" t="s">
        <v>91</v>
      </c>
      <c r="B64" s="207" t="s">
        <v>81</v>
      </c>
      <c r="C64" s="209">
        <f>C63/C58</f>
        <v>0.5</v>
      </c>
      <c r="D64" s="431">
        <f t="shared" ref="D64:N64" si="26">D63/D58</f>
        <v>0.36363636363636365</v>
      </c>
      <c r="E64" s="431">
        <f t="shared" si="26"/>
        <v>0.44444444444444442</v>
      </c>
      <c r="F64" s="209">
        <f t="shared" si="26"/>
        <v>0.38461538461538464</v>
      </c>
      <c r="G64" s="431">
        <f t="shared" si="26"/>
        <v>0.2857142857142857</v>
      </c>
      <c r="H64" s="431">
        <f t="shared" si="26"/>
        <v>9.0909090909090912E-2</v>
      </c>
      <c r="I64" s="209">
        <f t="shared" si="26"/>
        <v>0.42105263157894735</v>
      </c>
      <c r="J64" s="209">
        <f t="shared" si="26"/>
        <v>0.23076923076923078</v>
      </c>
      <c r="K64" s="209">
        <f t="shared" si="26"/>
        <v>0.55000000000000004</v>
      </c>
      <c r="L64" s="405" t="e">
        <f t="shared" si="26"/>
        <v>#DIV/0!</v>
      </c>
      <c r="M64" s="405" t="e">
        <f t="shared" si="26"/>
        <v>#DIV/0!</v>
      </c>
      <c r="N64" s="390" t="e">
        <f t="shared" si="26"/>
        <v>#DIV/0!</v>
      </c>
      <c r="O64" s="266">
        <f>O63/O58</f>
        <v>0.37313432835820898</v>
      </c>
    </row>
    <row r="65" spans="1:15" x14ac:dyDescent="0.25">
      <c r="A65" s="29" t="s">
        <v>92</v>
      </c>
      <c r="B65" s="223" t="s">
        <v>305</v>
      </c>
      <c r="C65" s="43">
        <v>6</v>
      </c>
      <c r="D65" s="315">
        <v>6</v>
      </c>
      <c r="E65" s="315">
        <v>9</v>
      </c>
      <c r="F65" s="44">
        <v>6</v>
      </c>
      <c r="G65" s="315">
        <v>10</v>
      </c>
      <c r="H65" s="315">
        <v>6</v>
      </c>
      <c r="I65" s="44">
        <v>7</v>
      </c>
      <c r="J65" s="44">
        <v>7</v>
      </c>
      <c r="K65" s="44">
        <v>14</v>
      </c>
      <c r="L65" s="394"/>
      <c r="M65" s="394"/>
      <c r="N65" s="395"/>
      <c r="O65" s="224">
        <f>SUM(C65:N65)</f>
        <v>71</v>
      </c>
    </row>
    <row r="66" spans="1:15" ht="15.75" thickBot="1" x14ac:dyDescent="0.3">
      <c r="A66" s="29" t="s">
        <v>93</v>
      </c>
      <c r="B66" s="225" t="s">
        <v>81</v>
      </c>
      <c r="C66" s="267">
        <f>C65/C58</f>
        <v>0.75</v>
      </c>
      <c r="D66" s="442">
        <f>D65/D58</f>
        <v>0.54545454545454541</v>
      </c>
      <c r="E66" s="442">
        <f t="shared" ref="E66:N66" si="27">E65/E58</f>
        <v>0.5</v>
      </c>
      <c r="F66" s="214">
        <f t="shared" si="27"/>
        <v>0.46153846153846156</v>
      </c>
      <c r="G66" s="442">
        <f t="shared" si="27"/>
        <v>0.47619047619047616</v>
      </c>
      <c r="H66" s="442">
        <f t="shared" si="27"/>
        <v>0.54545454545454541</v>
      </c>
      <c r="I66" s="214">
        <f t="shared" si="27"/>
        <v>0.36842105263157893</v>
      </c>
      <c r="J66" s="214">
        <f t="shared" si="27"/>
        <v>0.53846153846153844</v>
      </c>
      <c r="K66" s="214">
        <f t="shared" si="27"/>
        <v>0.7</v>
      </c>
      <c r="L66" s="419" t="e">
        <f t="shared" si="27"/>
        <v>#DIV/0!</v>
      </c>
      <c r="M66" s="419" t="e">
        <f t="shared" si="27"/>
        <v>#DIV/0!</v>
      </c>
      <c r="N66" s="398" t="e">
        <f t="shared" si="27"/>
        <v>#DIV/0!</v>
      </c>
      <c r="O66" s="268">
        <f>O65/O58</f>
        <v>0.52985074626865669</v>
      </c>
    </row>
    <row r="67" spans="1:15" ht="15.75" thickTop="1" x14ac:dyDescent="0.25">
      <c r="A67" s="29" t="s">
        <v>94</v>
      </c>
      <c r="B67" s="240" t="s">
        <v>306</v>
      </c>
      <c r="C67" s="239">
        <f>C69+C71+C73+C75+C77</f>
        <v>0</v>
      </c>
      <c r="D67" s="429">
        <f t="shared" ref="D67:N67" si="28">D69+D71+D73+D75+D77</f>
        <v>1</v>
      </c>
      <c r="E67" s="429">
        <f t="shared" si="28"/>
        <v>1</v>
      </c>
      <c r="F67" s="217">
        <f t="shared" si="28"/>
        <v>2</v>
      </c>
      <c r="G67" s="429">
        <f t="shared" si="28"/>
        <v>2</v>
      </c>
      <c r="H67" s="429">
        <f t="shared" si="28"/>
        <v>1</v>
      </c>
      <c r="I67" s="217">
        <f t="shared" si="28"/>
        <v>6</v>
      </c>
      <c r="J67" s="217">
        <v>1</v>
      </c>
      <c r="K67" s="217">
        <v>1</v>
      </c>
      <c r="L67" s="401">
        <f t="shared" si="28"/>
        <v>0</v>
      </c>
      <c r="M67" s="401">
        <f t="shared" si="28"/>
        <v>0</v>
      </c>
      <c r="N67" s="403">
        <f t="shared" si="28"/>
        <v>0</v>
      </c>
      <c r="O67" s="238">
        <f>SUM(C67:N67)</f>
        <v>15</v>
      </c>
    </row>
    <row r="68" spans="1:15" ht="15.75" thickBot="1" x14ac:dyDescent="0.3">
      <c r="A68" s="29" t="s">
        <v>95</v>
      </c>
      <c r="B68" s="225" t="s">
        <v>81</v>
      </c>
      <c r="C68" s="267">
        <f>C67/C58</f>
        <v>0</v>
      </c>
      <c r="D68" s="443">
        <f t="shared" ref="D68:N68" si="29">D67/D58</f>
        <v>9.0909090909090912E-2</v>
      </c>
      <c r="E68" s="443">
        <f t="shared" si="29"/>
        <v>5.5555555555555552E-2</v>
      </c>
      <c r="F68" s="269">
        <f t="shared" si="29"/>
        <v>0.15384615384615385</v>
      </c>
      <c r="G68" s="443">
        <f t="shared" si="29"/>
        <v>9.5238095238095233E-2</v>
      </c>
      <c r="H68" s="443">
        <f t="shared" si="29"/>
        <v>9.0909090909090912E-2</v>
      </c>
      <c r="I68" s="269">
        <f t="shared" si="29"/>
        <v>0.31578947368421051</v>
      </c>
      <c r="J68" s="269">
        <f t="shared" si="29"/>
        <v>7.6923076923076927E-2</v>
      </c>
      <c r="K68" s="269">
        <f t="shared" si="29"/>
        <v>0.05</v>
      </c>
      <c r="L68" s="420" t="e">
        <f t="shared" si="29"/>
        <v>#DIV/0!</v>
      </c>
      <c r="M68" s="420" t="e">
        <f t="shared" si="29"/>
        <v>#DIV/0!</v>
      </c>
      <c r="N68" s="421" t="e">
        <f t="shared" si="29"/>
        <v>#DIV/0!</v>
      </c>
      <c r="O68" s="268">
        <f>O67/O58</f>
        <v>0.11194029850746269</v>
      </c>
    </row>
    <row r="69" spans="1:15" ht="15.75" thickTop="1" x14ac:dyDescent="0.25">
      <c r="A69" s="29" t="s">
        <v>96</v>
      </c>
      <c r="B69" s="226" t="s">
        <v>311</v>
      </c>
      <c r="C69" s="237">
        <v>0</v>
      </c>
      <c r="D69" s="444">
        <v>1</v>
      </c>
      <c r="E69" s="444">
        <v>0</v>
      </c>
      <c r="F69" s="228">
        <v>1</v>
      </c>
      <c r="G69" s="444">
        <v>0</v>
      </c>
      <c r="H69" s="444">
        <v>0</v>
      </c>
      <c r="I69" s="228">
        <v>5</v>
      </c>
      <c r="J69" s="228">
        <v>0</v>
      </c>
      <c r="K69" s="228">
        <v>1</v>
      </c>
      <c r="L69" s="422"/>
      <c r="M69" s="422"/>
      <c r="N69" s="423"/>
      <c r="O69" s="28">
        <f>SUM(C69:N69)</f>
        <v>8</v>
      </c>
    </row>
    <row r="70" spans="1:15" x14ac:dyDescent="0.25">
      <c r="A70" s="29" t="s">
        <v>97</v>
      </c>
      <c r="B70" s="221" t="s">
        <v>81</v>
      </c>
      <c r="C70" s="235">
        <f>C69/C58</f>
        <v>0</v>
      </c>
      <c r="D70" s="431">
        <f t="shared" ref="D70:N70" si="30">D69/D58</f>
        <v>9.0909090909090912E-2</v>
      </c>
      <c r="E70" s="431">
        <f t="shared" si="30"/>
        <v>0</v>
      </c>
      <c r="F70" s="209">
        <f t="shared" si="30"/>
        <v>7.6923076923076927E-2</v>
      </c>
      <c r="G70" s="431">
        <f t="shared" si="30"/>
        <v>0</v>
      </c>
      <c r="H70" s="431">
        <f t="shared" si="30"/>
        <v>0</v>
      </c>
      <c r="I70" s="209">
        <f t="shared" si="30"/>
        <v>0.26315789473684209</v>
      </c>
      <c r="J70" s="209">
        <f t="shared" si="30"/>
        <v>0</v>
      </c>
      <c r="K70" s="209">
        <f t="shared" si="30"/>
        <v>0.05</v>
      </c>
      <c r="L70" s="405" t="e">
        <f t="shared" si="30"/>
        <v>#DIV/0!</v>
      </c>
      <c r="M70" s="405" t="e">
        <f t="shared" si="30"/>
        <v>#DIV/0!</v>
      </c>
      <c r="N70" s="390" t="e">
        <f t="shared" si="30"/>
        <v>#DIV/0!</v>
      </c>
      <c r="O70" s="266">
        <f>O69/O58</f>
        <v>5.9701492537313432E-2</v>
      </c>
    </row>
    <row r="71" spans="1:15" x14ac:dyDescent="0.25">
      <c r="A71" s="29" t="s">
        <v>98</v>
      </c>
      <c r="B71" s="226" t="s">
        <v>312</v>
      </c>
      <c r="C71" s="227">
        <v>0</v>
      </c>
      <c r="D71" s="444">
        <v>0</v>
      </c>
      <c r="E71" s="444">
        <v>0</v>
      </c>
      <c r="F71" s="228">
        <v>1</v>
      </c>
      <c r="G71" s="444">
        <v>0</v>
      </c>
      <c r="H71" s="444">
        <v>0</v>
      </c>
      <c r="I71" s="228">
        <v>1</v>
      </c>
      <c r="J71" s="228">
        <v>1</v>
      </c>
      <c r="K71" s="228">
        <v>0</v>
      </c>
      <c r="L71" s="422"/>
      <c r="M71" s="422"/>
      <c r="N71" s="423"/>
      <c r="O71" s="28">
        <f>SUM(C71:N71)</f>
        <v>3</v>
      </c>
    </row>
    <row r="72" spans="1:15" x14ac:dyDescent="0.25">
      <c r="A72" s="29" t="s">
        <v>99</v>
      </c>
      <c r="B72" s="207" t="s">
        <v>81</v>
      </c>
      <c r="C72" s="209">
        <f>C71/C58</f>
        <v>0</v>
      </c>
      <c r="D72" s="431">
        <f t="shared" ref="D72:N72" si="31">D71/D58</f>
        <v>0</v>
      </c>
      <c r="E72" s="431">
        <f t="shared" si="31"/>
        <v>0</v>
      </c>
      <c r="F72" s="209">
        <f t="shared" si="31"/>
        <v>7.6923076923076927E-2</v>
      </c>
      <c r="G72" s="431">
        <f t="shared" si="31"/>
        <v>0</v>
      </c>
      <c r="H72" s="431">
        <f t="shared" si="31"/>
        <v>0</v>
      </c>
      <c r="I72" s="209">
        <f t="shared" si="31"/>
        <v>5.2631578947368418E-2</v>
      </c>
      <c r="J72" s="209">
        <f t="shared" si="31"/>
        <v>7.6923076923076927E-2</v>
      </c>
      <c r="K72" s="209">
        <f t="shared" si="31"/>
        <v>0</v>
      </c>
      <c r="L72" s="405" t="e">
        <f t="shared" si="31"/>
        <v>#DIV/0!</v>
      </c>
      <c r="M72" s="405" t="e">
        <f t="shared" si="31"/>
        <v>#DIV/0!</v>
      </c>
      <c r="N72" s="390" t="e">
        <f t="shared" si="31"/>
        <v>#DIV/0!</v>
      </c>
      <c r="O72" s="266">
        <f>O71/O58</f>
        <v>2.2388059701492536E-2</v>
      </c>
    </row>
    <row r="73" spans="1:15" ht="23.25" x14ac:dyDescent="0.25">
      <c r="A73" s="29" t="s">
        <v>100</v>
      </c>
      <c r="B73" s="229" t="s">
        <v>307</v>
      </c>
      <c r="C73" s="43">
        <v>0</v>
      </c>
      <c r="D73" s="315">
        <v>0</v>
      </c>
      <c r="E73" s="315">
        <v>0</v>
      </c>
      <c r="F73" s="44">
        <v>0</v>
      </c>
      <c r="G73" s="315">
        <v>1</v>
      </c>
      <c r="H73" s="315">
        <v>1</v>
      </c>
      <c r="I73" s="44">
        <v>0</v>
      </c>
      <c r="J73" s="44">
        <v>0</v>
      </c>
      <c r="K73" s="44">
        <v>0</v>
      </c>
      <c r="L73" s="394"/>
      <c r="M73" s="394"/>
      <c r="N73" s="395"/>
      <c r="O73" s="224">
        <f>SUM(C73:N73)</f>
        <v>2</v>
      </c>
    </row>
    <row r="74" spans="1:15" x14ac:dyDescent="0.25">
      <c r="A74" s="29" t="s">
        <v>101</v>
      </c>
      <c r="B74" s="207" t="s">
        <v>81</v>
      </c>
      <c r="C74" s="209">
        <f>C73/C58</f>
        <v>0</v>
      </c>
      <c r="D74" s="431">
        <f t="shared" ref="D74:N74" si="32">D73/D58</f>
        <v>0</v>
      </c>
      <c r="E74" s="431">
        <f t="shared" si="32"/>
        <v>0</v>
      </c>
      <c r="F74" s="209">
        <f t="shared" si="32"/>
        <v>0</v>
      </c>
      <c r="G74" s="431">
        <f t="shared" si="32"/>
        <v>4.7619047619047616E-2</v>
      </c>
      <c r="H74" s="431">
        <f t="shared" si="32"/>
        <v>9.0909090909090912E-2</v>
      </c>
      <c r="I74" s="209">
        <f t="shared" si="32"/>
        <v>0</v>
      </c>
      <c r="J74" s="209">
        <f t="shared" si="32"/>
        <v>0</v>
      </c>
      <c r="K74" s="209">
        <f t="shared" si="32"/>
        <v>0</v>
      </c>
      <c r="L74" s="405" t="e">
        <f t="shared" si="32"/>
        <v>#DIV/0!</v>
      </c>
      <c r="M74" s="405" t="e">
        <f t="shared" si="32"/>
        <v>#DIV/0!</v>
      </c>
      <c r="N74" s="390" t="e">
        <f t="shared" si="32"/>
        <v>#DIV/0!</v>
      </c>
      <c r="O74" s="266">
        <f>O73/O58</f>
        <v>1.4925373134328358E-2</v>
      </c>
    </row>
    <row r="75" spans="1:15" ht="23.25" x14ac:dyDescent="0.25">
      <c r="A75" s="29" t="s">
        <v>102</v>
      </c>
      <c r="B75" s="229" t="s">
        <v>308</v>
      </c>
      <c r="C75" s="80">
        <v>0</v>
      </c>
      <c r="D75" s="315">
        <v>0</v>
      </c>
      <c r="E75" s="315">
        <v>1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394"/>
      <c r="M75" s="394"/>
      <c r="N75" s="395"/>
      <c r="O75" s="224">
        <f>SUM(C75:N75)</f>
        <v>2</v>
      </c>
    </row>
    <row r="76" spans="1:15" x14ac:dyDescent="0.25">
      <c r="A76" s="29" t="s">
        <v>103</v>
      </c>
      <c r="B76" s="207" t="s">
        <v>81</v>
      </c>
      <c r="C76" s="209">
        <f>C75/C58</f>
        <v>0</v>
      </c>
      <c r="D76" s="431">
        <f t="shared" ref="D76:N76" si="33">D75/D58</f>
        <v>0</v>
      </c>
      <c r="E76" s="431">
        <f t="shared" si="33"/>
        <v>5.5555555555555552E-2</v>
      </c>
      <c r="F76" s="209">
        <f t="shared" si="33"/>
        <v>0</v>
      </c>
      <c r="G76" s="431">
        <f t="shared" si="33"/>
        <v>4.7619047619047616E-2</v>
      </c>
      <c r="H76" s="431">
        <f t="shared" si="33"/>
        <v>0</v>
      </c>
      <c r="I76" s="209">
        <f t="shared" si="33"/>
        <v>0</v>
      </c>
      <c r="J76" s="209">
        <f t="shared" si="33"/>
        <v>0</v>
      </c>
      <c r="K76" s="209">
        <f t="shared" si="33"/>
        <v>0</v>
      </c>
      <c r="L76" s="405" t="e">
        <f t="shared" si="33"/>
        <v>#DIV/0!</v>
      </c>
      <c r="M76" s="405" t="e">
        <f t="shared" si="33"/>
        <v>#DIV/0!</v>
      </c>
      <c r="N76" s="390" t="e">
        <f t="shared" si="33"/>
        <v>#DIV/0!</v>
      </c>
      <c r="O76" s="266">
        <f>O75/O58</f>
        <v>1.4925373134328358E-2</v>
      </c>
    </row>
    <row r="77" spans="1:15" x14ac:dyDescent="0.25">
      <c r="A77" s="29" t="s">
        <v>104</v>
      </c>
      <c r="B77" s="229" t="s">
        <v>309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394"/>
      <c r="M77" s="394"/>
      <c r="N77" s="395"/>
      <c r="O77" s="224">
        <f>SUM(C77:N77)</f>
        <v>0</v>
      </c>
    </row>
    <row r="78" spans="1:15" x14ac:dyDescent="0.25">
      <c r="A78" s="29" t="s">
        <v>105</v>
      </c>
      <c r="B78" s="207" t="s">
        <v>81</v>
      </c>
      <c r="C78" s="209">
        <f>C77/C58</f>
        <v>0</v>
      </c>
      <c r="D78" s="431">
        <f t="shared" ref="D78:N78" si="34">D77/D58</f>
        <v>0</v>
      </c>
      <c r="E78" s="431">
        <f t="shared" si="34"/>
        <v>0</v>
      </c>
      <c r="F78" s="209">
        <f t="shared" si="34"/>
        <v>0</v>
      </c>
      <c r="G78" s="431">
        <f t="shared" si="34"/>
        <v>0</v>
      </c>
      <c r="H78" s="431">
        <f t="shared" si="34"/>
        <v>0</v>
      </c>
      <c r="I78" s="209">
        <f t="shared" si="34"/>
        <v>0</v>
      </c>
      <c r="J78" s="209">
        <f t="shared" si="34"/>
        <v>0</v>
      </c>
      <c r="K78" s="209">
        <f t="shared" si="34"/>
        <v>0</v>
      </c>
      <c r="L78" s="405" t="e">
        <f t="shared" si="34"/>
        <v>#DIV/0!</v>
      </c>
      <c r="M78" s="405" t="e">
        <f t="shared" si="34"/>
        <v>#DIV/0!</v>
      </c>
      <c r="N78" s="390" t="e">
        <f t="shared" si="34"/>
        <v>#DIV/0!</v>
      </c>
      <c r="O78" s="266">
        <f>O77/O58</f>
        <v>0</v>
      </c>
    </row>
    <row r="79" spans="1:15" x14ac:dyDescent="0.25">
      <c r="A79" s="29" t="s">
        <v>157</v>
      </c>
      <c r="B79" s="223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394"/>
      <c r="M79" s="394"/>
      <c r="N79" s="395"/>
      <c r="O79" s="224">
        <f>SUM(C79:N79)</f>
        <v>1</v>
      </c>
    </row>
    <row r="80" spans="1:15" x14ac:dyDescent="0.25">
      <c r="A80" s="29" t="s">
        <v>158</v>
      </c>
      <c r="B80" s="207" t="s">
        <v>81</v>
      </c>
      <c r="C80" s="209">
        <f>C79/C58</f>
        <v>0</v>
      </c>
      <c r="D80" s="431">
        <f t="shared" ref="D80:N80" si="35">D79/D58</f>
        <v>0</v>
      </c>
      <c r="E80" s="431">
        <f t="shared" si="35"/>
        <v>0</v>
      </c>
      <c r="F80" s="209">
        <f t="shared" si="35"/>
        <v>0</v>
      </c>
      <c r="G80" s="431">
        <f t="shared" si="35"/>
        <v>0</v>
      </c>
      <c r="H80" s="431">
        <f t="shared" si="35"/>
        <v>9.0909090909090912E-2</v>
      </c>
      <c r="I80" s="209">
        <f t="shared" si="35"/>
        <v>0</v>
      </c>
      <c r="J80" s="209">
        <f t="shared" si="35"/>
        <v>0</v>
      </c>
      <c r="K80" s="209">
        <f t="shared" si="35"/>
        <v>0</v>
      </c>
      <c r="L80" s="405" t="e">
        <f t="shared" si="35"/>
        <v>#DIV/0!</v>
      </c>
      <c r="M80" s="405" t="e">
        <f t="shared" si="35"/>
        <v>#DIV/0!</v>
      </c>
      <c r="N80" s="390" t="e">
        <f t="shared" si="35"/>
        <v>#DIV/0!</v>
      </c>
      <c r="O80" s="266">
        <f>O79/O58</f>
        <v>7.462686567164179E-3</v>
      </c>
    </row>
    <row r="81" spans="1:15" x14ac:dyDescent="0.25">
      <c r="A81" s="29" t="s">
        <v>159</v>
      </c>
      <c r="B81" s="223" t="s">
        <v>82</v>
      </c>
      <c r="C81" s="43">
        <v>0</v>
      </c>
      <c r="D81" s="315">
        <v>0</v>
      </c>
      <c r="E81" s="315">
        <v>0</v>
      </c>
      <c r="F81" s="44">
        <v>0</v>
      </c>
      <c r="G81" s="315">
        <v>3</v>
      </c>
      <c r="H81" s="315">
        <v>1</v>
      </c>
      <c r="I81" s="44">
        <v>0</v>
      </c>
      <c r="J81" s="44">
        <v>3</v>
      </c>
      <c r="K81" s="44">
        <v>1</v>
      </c>
      <c r="L81" s="394"/>
      <c r="M81" s="394"/>
      <c r="N81" s="395"/>
      <c r="O81" s="224">
        <f>SUM(C81:N81)</f>
        <v>8</v>
      </c>
    </row>
    <row r="82" spans="1:15" x14ac:dyDescent="0.25">
      <c r="A82" s="29" t="s">
        <v>160</v>
      </c>
      <c r="B82" s="207" t="s">
        <v>81</v>
      </c>
      <c r="C82" s="209">
        <f>C81/C58</f>
        <v>0</v>
      </c>
      <c r="D82" s="431">
        <f t="shared" ref="D82:N82" si="36">D81/D58</f>
        <v>0</v>
      </c>
      <c r="E82" s="431">
        <f t="shared" si="36"/>
        <v>0</v>
      </c>
      <c r="F82" s="209">
        <f t="shared" si="36"/>
        <v>0</v>
      </c>
      <c r="G82" s="431">
        <f t="shared" si="36"/>
        <v>0.14285714285714285</v>
      </c>
      <c r="H82" s="431">
        <f t="shared" si="36"/>
        <v>9.0909090909090912E-2</v>
      </c>
      <c r="I82" s="209">
        <f t="shared" si="36"/>
        <v>0</v>
      </c>
      <c r="J82" s="209">
        <f t="shared" si="36"/>
        <v>0.23076923076923078</v>
      </c>
      <c r="K82" s="209">
        <f t="shared" si="36"/>
        <v>0.05</v>
      </c>
      <c r="L82" s="405" t="e">
        <f t="shared" si="36"/>
        <v>#DIV/0!</v>
      </c>
      <c r="M82" s="405" t="e">
        <f t="shared" si="36"/>
        <v>#DIV/0!</v>
      </c>
      <c r="N82" s="390" t="e">
        <f t="shared" si="36"/>
        <v>#DIV/0!</v>
      </c>
      <c r="O82" s="266">
        <f>O81/O58</f>
        <v>5.9701492537313432E-2</v>
      </c>
    </row>
    <row r="83" spans="1:15" ht="24.75" x14ac:dyDescent="0.25">
      <c r="A83" s="29" t="s">
        <v>226</v>
      </c>
      <c r="B83" s="230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394"/>
      <c r="M83" s="394"/>
      <c r="N83" s="395"/>
      <c r="O83" s="224">
        <f>SUM(C83:N83)</f>
        <v>0</v>
      </c>
    </row>
    <row r="84" spans="1:15" x14ac:dyDescent="0.25">
      <c r="A84" s="29" t="s">
        <v>227</v>
      </c>
      <c r="B84" s="207" t="s">
        <v>81</v>
      </c>
      <c r="C84" s="209">
        <f>C83/C58</f>
        <v>0</v>
      </c>
      <c r="D84" s="431">
        <f t="shared" ref="D84:N84" si="37">D83/D58</f>
        <v>0</v>
      </c>
      <c r="E84" s="431">
        <f t="shared" si="37"/>
        <v>0</v>
      </c>
      <c r="F84" s="209">
        <f t="shared" si="37"/>
        <v>0</v>
      </c>
      <c r="G84" s="431">
        <f t="shared" si="37"/>
        <v>0</v>
      </c>
      <c r="H84" s="431">
        <f t="shared" si="37"/>
        <v>0</v>
      </c>
      <c r="I84" s="209">
        <f t="shared" si="37"/>
        <v>0</v>
      </c>
      <c r="J84" s="209">
        <f t="shared" si="37"/>
        <v>0</v>
      </c>
      <c r="K84" s="209">
        <f t="shared" si="37"/>
        <v>0</v>
      </c>
      <c r="L84" s="405" t="e">
        <f t="shared" si="37"/>
        <v>#DIV/0!</v>
      </c>
      <c r="M84" s="405" t="e">
        <f t="shared" si="37"/>
        <v>#DIV/0!</v>
      </c>
      <c r="N84" s="390" t="e">
        <f t="shared" si="37"/>
        <v>#DIV/0!</v>
      </c>
      <c r="O84" s="266">
        <f>O83/O58</f>
        <v>0</v>
      </c>
    </row>
    <row r="85" spans="1:15" ht="24" x14ac:dyDescent="0.25">
      <c r="A85" s="29" t="s">
        <v>228</v>
      </c>
      <c r="B85" s="231" t="s">
        <v>84</v>
      </c>
      <c r="C85" s="43">
        <v>0</v>
      </c>
      <c r="D85" s="315">
        <v>0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1</v>
      </c>
      <c r="L85" s="394"/>
      <c r="M85" s="394"/>
      <c r="N85" s="395"/>
      <c r="O85" s="224">
        <f>SUM(C85:N85)</f>
        <v>1</v>
      </c>
    </row>
    <row r="86" spans="1:15" x14ac:dyDescent="0.25">
      <c r="A86" s="29" t="s">
        <v>229</v>
      </c>
      <c r="B86" s="207" t="s">
        <v>81</v>
      </c>
      <c r="C86" s="209">
        <f>C85/C58</f>
        <v>0</v>
      </c>
      <c r="D86" s="431">
        <f t="shared" ref="D86:N86" si="38">D85/D58</f>
        <v>0</v>
      </c>
      <c r="E86" s="431">
        <f t="shared" si="38"/>
        <v>0</v>
      </c>
      <c r="F86" s="209">
        <f t="shared" si="38"/>
        <v>0</v>
      </c>
      <c r="G86" s="431">
        <f t="shared" si="38"/>
        <v>0</v>
      </c>
      <c r="H86" s="431">
        <f t="shared" si="38"/>
        <v>0</v>
      </c>
      <c r="I86" s="209">
        <f t="shared" si="38"/>
        <v>0</v>
      </c>
      <c r="J86" s="209">
        <f t="shared" si="38"/>
        <v>0</v>
      </c>
      <c r="K86" s="209">
        <f t="shared" si="38"/>
        <v>0.05</v>
      </c>
      <c r="L86" s="405" t="e">
        <f t="shared" si="38"/>
        <v>#DIV/0!</v>
      </c>
      <c r="M86" s="405" t="e">
        <f t="shared" si="38"/>
        <v>#DIV/0!</v>
      </c>
      <c r="N86" s="390" t="e">
        <f t="shared" si="38"/>
        <v>#DIV/0!</v>
      </c>
      <c r="O86" s="266">
        <f>O85/O58</f>
        <v>7.462686567164179E-3</v>
      </c>
    </row>
    <row r="87" spans="1:15" ht="24.75" x14ac:dyDescent="0.25">
      <c r="A87" s="29" t="s">
        <v>230</v>
      </c>
      <c r="B87" s="230" t="s">
        <v>85</v>
      </c>
      <c r="C87" s="43">
        <v>0</v>
      </c>
      <c r="D87" s="315">
        <v>1</v>
      </c>
      <c r="E87" s="315">
        <v>1</v>
      </c>
      <c r="F87" s="44">
        <v>2</v>
      </c>
      <c r="G87" s="315">
        <v>4</v>
      </c>
      <c r="H87" s="315">
        <v>0</v>
      </c>
      <c r="I87" s="44">
        <v>3</v>
      </c>
      <c r="J87" s="44">
        <v>1</v>
      </c>
      <c r="K87" s="44">
        <v>0</v>
      </c>
      <c r="L87" s="394"/>
      <c r="M87" s="394"/>
      <c r="N87" s="395"/>
      <c r="O87" s="224">
        <f>SUM(C87:N87)</f>
        <v>12</v>
      </c>
    </row>
    <row r="88" spans="1:15" x14ac:dyDescent="0.25">
      <c r="A88" s="29" t="s">
        <v>233</v>
      </c>
      <c r="B88" s="207" t="s">
        <v>81</v>
      </c>
      <c r="C88" s="209">
        <f>C87/C58</f>
        <v>0</v>
      </c>
      <c r="D88" s="431">
        <f t="shared" ref="D88:N88" si="39">D87/D58</f>
        <v>9.0909090909090912E-2</v>
      </c>
      <c r="E88" s="431">
        <f t="shared" si="39"/>
        <v>5.5555555555555552E-2</v>
      </c>
      <c r="F88" s="209">
        <f t="shared" si="39"/>
        <v>0.15384615384615385</v>
      </c>
      <c r="G88" s="431">
        <f t="shared" si="39"/>
        <v>0.19047619047619047</v>
      </c>
      <c r="H88" s="431">
        <f t="shared" si="39"/>
        <v>0</v>
      </c>
      <c r="I88" s="209">
        <f t="shared" si="39"/>
        <v>0.15789473684210525</v>
      </c>
      <c r="J88" s="209">
        <f t="shared" si="39"/>
        <v>7.6923076923076927E-2</v>
      </c>
      <c r="K88" s="209">
        <f t="shared" si="39"/>
        <v>0</v>
      </c>
      <c r="L88" s="405" t="e">
        <f t="shared" si="39"/>
        <v>#DIV/0!</v>
      </c>
      <c r="M88" s="405" t="e">
        <f t="shared" si="39"/>
        <v>#DIV/0!</v>
      </c>
      <c r="N88" s="390" t="e">
        <f t="shared" si="39"/>
        <v>#DIV/0!</v>
      </c>
      <c r="O88" s="266">
        <f>O87/O58</f>
        <v>8.9552238805970144E-2</v>
      </c>
    </row>
    <row r="89" spans="1:15" ht="24.75" x14ac:dyDescent="0.25">
      <c r="A89" s="29" t="s">
        <v>234</v>
      </c>
      <c r="B89" s="230" t="s">
        <v>297</v>
      </c>
      <c r="C89" s="43">
        <v>1</v>
      </c>
      <c r="D89" s="315">
        <v>1</v>
      </c>
      <c r="E89" s="315">
        <v>1</v>
      </c>
      <c r="F89" s="44">
        <v>2</v>
      </c>
      <c r="G89" s="315">
        <v>1</v>
      </c>
      <c r="H89" s="315">
        <v>0</v>
      </c>
      <c r="I89" s="44">
        <v>1</v>
      </c>
      <c r="J89" s="44">
        <v>1</v>
      </c>
      <c r="K89" s="44">
        <v>0</v>
      </c>
      <c r="L89" s="394"/>
      <c r="M89" s="394"/>
      <c r="N89" s="395"/>
      <c r="O89" s="224">
        <f>SUM(C89:N89)</f>
        <v>8</v>
      </c>
    </row>
    <row r="90" spans="1:15" x14ac:dyDescent="0.25">
      <c r="A90" s="29" t="s">
        <v>236</v>
      </c>
      <c r="B90" s="207" t="s">
        <v>81</v>
      </c>
      <c r="C90" s="209">
        <f>C89/C58</f>
        <v>0.125</v>
      </c>
      <c r="D90" s="431">
        <f t="shared" ref="D90:N90" si="40">D89/D58</f>
        <v>9.0909090909090912E-2</v>
      </c>
      <c r="E90" s="431">
        <f t="shared" si="40"/>
        <v>5.5555555555555552E-2</v>
      </c>
      <c r="F90" s="209">
        <f t="shared" si="40"/>
        <v>0.15384615384615385</v>
      </c>
      <c r="G90" s="431">
        <f t="shared" si="40"/>
        <v>4.7619047619047616E-2</v>
      </c>
      <c r="H90" s="431">
        <f t="shared" si="40"/>
        <v>0</v>
      </c>
      <c r="I90" s="209">
        <f t="shared" si="40"/>
        <v>5.2631578947368418E-2</v>
      </c>
      <c r="J90" s="209">
        <f t="shared" si="40"/>
        <v>7.6923076923076927E-2</v>
      </c>
      <c r="K90" s="209">
        <f t="shared" si="40"/>
        <v>0</v>
      </c>
      <c r="L90" s="405" t="e">
        <f t="shared" si="40"/>
        <v>#DIV/0!</v>
      </c>
      <c r="M90" s="405" t="e">
        <f t="shared" si="40"/>
        <v>#DIV/0!</v>
      </c>
      <c r="N90" s="390" t="e">
        <f t="shared" si="40"/>
        <v>#DIV/0!</v>
      </c>
      <c r="O90" s="266">
        <f>O89/O58</f>
        <v>5.9701492537313432E-2</v>
      </c>
    </row>
    <row r="91" spans="1:15" ht="24.75" x14ac:dyDescent="0.25">
      <c r="A91" s="29" t="s">
        <v>237</v>
      </c>
      <c r="B91" s="230" t="s">
        <v>298</v>
      </c>
      <c r="C91" s="80">
        <v>0</v>
      </c>
      <c r="D91" s="315">
        <v>0</v>
      </c>
      <c r="E91" s="315">
        <v>0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1</v>
      </c>
      <c r="L91" s="394"/>
      <c r="M91" s="394"/>
      <c r="N91" s="395"/>
      <c r="O91" s="224">
        <f>SUM(C91:N91)</f>
        <v>1</v>
      </c>
    </row>
    <row r="92" spans="1:15" x14ac:dyDescent="0.25">
      <c r="A92" s="29" t="s">
        <v>238</v>
      </c>
      <c r="B92" s="207" t="s">
        <v>81</v>
      </c>
      <c r="C92" s="209">
        <f>C91/C58</f>
        <v>0</v>
      </c>
      <c r="D92" s="431">
        <f t="shared" ref="D92:N92" si="41">D91/D58</f>
        <v>0</v>
      </c>
      <c r="E92" s="431">
        <f t="shared" si="41"/>
        <v>0</v>
      </c>
      <c r="F92" s="209">
        <f t="shared" si="41"/>
        <v>0</v>
      </c>
      <c r="G92" s="431">
        <f t="shared" si="41"/>
        <v>0</v>
      </c>
      <c r="H92" s="431">
        <f t="shared" si="41"/>
        <v>0</v>
      </c>
      <c r="I92" s="209">
        <f t="shared" si="41"/>
        <v>0</v>
      </c>
      <c r="J92" s="209">
        <f t="shared" si="41"/>
        <v>0</v>
      </c>
      <c r="K92" s="209">
        <f t="shared" si="41"/>
        <v>0.05</v>
      </c>
      <c r="L92" s="405" t="e">
        <f t="shared" si="41"/>
        <v>#DIV/0!</v>
      </c>
      <c r="M92" s="405" t="e">
        <f t="shared" si="41"/>
        <v>#DIV/0!</v>
      </c>
      <c r="N92" s="390" t="e">
        <f t="shared" si="41"/>
        <v>#DIV/0!</v>
      </c>
      <c r="O92" s="266">
        <f>O91/O58</f>
        <v>7.462686567164179E-3</v>
      </c>
    </row>
    <row r="93" spans="1:15" ht="24.75" x14ac:dyDescent="0.25">
      <c r="A93" s="29" t="s">
        <v>239</v>
      </c>
      <c r="B93" s="230" t="s">
        <v>299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394"/>
      <c r="M93" s="394"/>
      <c r="N93" s="395"/>
      <c r="O93" s="224">
        <f>SUM(C93:N93)</f>
        <v>0</v>
      </c>
    </row>
    <row r="94" spans="1:15" x14ac:dyDescent="0.25">
      <c r="A94" s="29" t="s">
        <v>240</v>
      </c>
      <c r="B94" s="207" t="s">
        <v>81</v>
      </c>
      <c r="C94" s="209">
        <f>C93/C58</f>
        <v>0</v>
      </c>
      <c r="D94" s="431">
        <f t="shared" ref="D94:N94" si="42">D93/D58</f>
        <v>0</v>
      </c>
      <c r="E94" s="431">
        <f t="shared" si="42"/>
        <v>0</v>
      </c>
      <c r="F94" s="209">
        <f t="shared" si="42"/>
        <v>0</v>
      </c>
      <c r="G94" s="431">
        <f t="shared" si="42"/>
        <v>0</v>
      </c>
      <c r="H94" s="431">
        <f t="shared" si="42"/>
        <v>0</v>
      </c>
      <c r="I94" s="209">
        <f t="shared" si="42"/>
        <v>0</v>
      </c>
      <c r="J94" s="209">
        <f t="shared" si="42"/>
        <v>0</v>
      </c>
      <c r="K94" s="209">
        <f t="shared" si="42"/>
        <v>0</v>
      </c>
      <c r="L94" s="405" t="e">
        <f t="shared" si="42"/>
        <v>#DIV/0!</v>
      </c>
      <c r="M94" s="405" t="e">
        <f t="shared" si="42"/>
        <v>#DIV/0!</v>
      </c>
      <c r="N94" s="390" t="e">
        <f t="shared" si="42"/>
        <v>#DIV/0!</v>
      </c>
      <c r="O94" s="266">
        <f>O93/O58</f>
        <v>0</v>
      </c>
    </row>
    <row r="95" spans="1:15" ht="24.75" x14ac:dyDescent="0.25">
      <c r="A95" s="29" t="s">
        <v>302</v>
      </c>
      <c r="B95" s="230" t="s">
        <v>300</v>
      </c>
      <c r="C95" s="43">
        <f t="shared" ref="C95:J95" si="43">C58-C61-C79-C81-C83-C85-C87-C89-C91-C93</f>
        <v>1</v>
      </c>
      <c r="D95" s="315">
        <f t="shared" si="43"/>
        <v>2</v>
      </c>
      <c r="E95" s="317">
        <f t="shared" si="43"/>
        <v>6</v>
      </c>
      <c r="F95" s="80">
        <f t="shared" si="43"/>
        <v>1</v>
      </c>
      <c r="G95" s="317">
        <f t="shared" si="43"/>
        <v>1</v>
      </c>
      <c r="H95" s="317">
        <f t="shared" si="43"/>
        <v>2</v>
      </c>
      <c r="I95" s="80">
        <f t="shared" si="43"/>
        <v>2</v>
      </c>
      <c r="J95" s="80">
        <f t="shared" si="43"/>
        <v>0</v>
      </c>
      <c r="K95" s="80">
        <f>K58-K61-K79-K81-K83-K85-K87-K89-K91-K93</f>
        <v>2</v>
      </c>
      <c r="L95" s="396">
        <f>L58-L61-L79-L81-L83-L85-L87-L89-L91-L93</f>
        <v>0</v>
      </c>
      <c r="M95" s="396">
        <f>M58-M61-M79-M81-M83-M85-M87-M89-M91-M93</f>
        <v>0</v>
      </c>
      <c r="N95" s="396">
        <f>N58-N61-N79-N81-N83-N85-N87-N89-N91-N93</f>
        <v>0</v>
      </c>
      <c r="O95" s="224">
        <f>SUM(C95:N95)</f>
        <v>17</v>
      </c>
    </row>
    <row r="96" spans="1:15" ht="15.75" thickBot="1" x14ac:dyDescent="0.3">
      <c r="A96" s="29" t="s">
        <v>303</v>
      </c>
      <c r="B96" s="232" t="s">
        <v>81</v>
      </c>
      <c r="C96" s="218">
        <f>C95/C58</f>
        <v>0.125</v>
      </c>
      <c r="D96" s="432">
        <f t="shared" ref="D96:N96" si="44">D95/D58</f>
        <v>0.18181818181818182</v>
      </c>
      <c r="E96" s="432">
        <f t="shared" si="44"/>
        <v>0.33333333333333331</v>
      </c>
      <c r="F96" s="219">
        <f t="shared" si="44"/>
        <v>7.6923076923076927E-2</v>
      </c>
      <c r="G96" s="432">
        <f t="shared" si="44"/>
        <v>4.7619047619047616E-2</v>
      </c>
      <c r="H96" s="432">
        <f t="shared" si="44"/>
        <v>0.18181818181818182</v>
      </c>
      <c r="I96" s="219">
        <f t="shared" si="44"/>
        <v>0.10526315789473684</v>
      </c>
      <c r="J96" s="219">
        <f t="shared" si="44"/>
        <v>0</v>
      </c>
      <c r="K96" s="219">
        <f t="shared" si="44"/>
        <v>0.1</v>
      </c>
      <c r="L96" s="407" t="e">
        <f t="shared" si="44"/>
        <v>#DIV/0!</v>
      </c>
      <c r="M96" s="407" t="e">
        <f t="shared" si="44"/>
        <v>#DIV/0!</v>
      </c>
      <c r="N96" s="392" t="e">
        <f t="shared" si="44"/>
        <v>#DIV/0!</v>
      </c>
      <c r="O96" s="270">
        <f>O95/O58</f>
        <v>0.12686567164179105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Alicja Czesak</cp:lastModifiedBy>
  <cp:lastPrinted>2021-10-21T05:52:02Z</cp:lastPrinted>
  <dcterms:created xsi:type="dcterms:W3CDTF">2020-01-27T09:34:57Z</dcterms:created>
  <dcterms:modified xsi:type="dcterms:W3CDTF">2021-11-15T09:28:25Z</dcterms:modified>
</cp:coreProperties>
</file>