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en_skoroszyt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4\"/>
    </mc:Choice>
  </mc:AlternateContent>
  <xr:revisionPtr revIDLastSave="0" documentId="13_ncr:1_{DEFB59CB-F463-49D2-AF5C-FF2AB4443F8E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2">Aktywizacja!$A$1:$O$97</definedName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</workbook>
</file>

<file path=xl/calcChain.xml><?xml version="1.0" encoding="utf-8"?>
<calcChain xmlns="http://schemas.openxmlformats.org/spreadsheetml/2006/main">
  <c r="E28" i="10" l="1"/>
  <c r="O83" i="1"/>
  <c r="N66" i="3"/>
  <c r="N32" i="3"/>
  <c r="M28" i="3" l="1"/>
  <c r="O81" i="3" l="1"/>
  <c r="L10" i="3" l="1"/>
  <c r="L77" i="3" l="1"/>
  <c r="L18" i="4"/>
  <c r="K37" i="3"/>
  <c r="K31" i="3"/>
  <c r="K42" i="3"/>
  <c r="K82" i="3"/>
  <c r="F95" i="6"/>
  <c r="K67" i="3"/>
  <c r="J31" i="3"/>
  <c r="J37" i="3"/>
  <c r="J34" i="3"/>
  <c r="J95" i="12"/>
  <c r="J65" i="12"/>
  <c r="J95" i="7"/>
  <c r="J65" i="5"/>
  <c r="J82" i="3"/>
  <c r="J73" i="3"/>
  <c r="I31" i="6" l="1"/>
  <c r="I82" i="3" l="1"/>
  <c r="O86" i="3"/>
  <c r="I71" i="3"/>
  <c r="I73" i="3"/>
  <c r="I77" i="3"/>
  <c r="I87" i="3"/>
  <c r="I90" i="3"/>
  <c r="H34" i="3" l="1"/>
  <c r="H67" i="3" l="1"/>
  <c r="H95" i="8" l="1"/>
  <c r="J9" i="5" l="1"/>
  <c r="H27" i="4"/>
  <c r="H16" i="4"/>
  <c r="Y44" i="4"/>
  <c r="U29" i="4"/>
  <c r="S24" i="4"/>
  <c r="G37" i="3"/>
  <c r="G32" i="3" s="1"/>
  <c r="O58" i="2"/>
  <c r="G82" i="3"/>
  <c r="G34" i="3"/>
  <c r="F34" i="3"/>
  <c r="F77" i="3"/>
  <c r="G67" i="3"/>
  <c r="G41" i="3"/>
  <c r="G31" i="3"/>
  <c r="G28" i="3"/>
  <c r="O60" i="1"/>
  <c r="G67" i="5" l="1"/>
  <c r="G65" i="5"/>
  <c r="G31" i="8"/>
  <c r="G67" i="6"/>
  <c r="G65" i="6" s="1"/>
  <c r="G67" i="7"/>
  <c r="G65" i="7" s="1"/>
  <c r="Q5" i="4" l="1"/>
  <c r="H9" i="1"/>
  <c r="N95" i="14"/>
  <c r="N96" i="14" s="1"/>
  <c r="M95" i="14"/>
  <c r="M96" i="14" s="1"/>
  <c r="L95" i="14"/>
  <c r="L96" i="14" s="1"/>
  <c r="K95" i="14"/>
  <c r="K96" i="14" s="1"/>
  <c r="J95" i="14"/>
  <c r="J96" i="14" s="1"/>
  <c r="I95" i="14"/>
  <c r="I96" i="14" s="1"/>
  <c r="H95" i="14"/>
  <c r="G95" i="14"/>
  <c r="F95" i="14"/>
  <c r="F96" i="14" s="1"/>
  <c r="E95" i="14"/>
  <c r="E96" i="14" s="1"/>
  <c r="D95" i="14"/>
  <c r="D96" i="14" s="1"/>
  <c r="C95" i="14"/>
  <c r="C96" i="14" s="1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C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L68" i="14" s="1"/>
  <c r="K67" i="14"/>
  <c r="J67" i="14"/>
  <c r="I67" i="14"/>
  <c r="H67" i="14"/>
  <c r="G67" i="14"/>
  <c r="F67" i="14"/>
  <c r="E67" i="14"/>
  <c r="E68" i="14" s="1"/>
  <c r="D67" i="14"/>
  <c r="D68" i="14" s="1"/>
  <c r="C67" i="14"/>
  <c r="C68" i="14" s="1"/>
  <c r="I65" i="14"/>
  <c r="H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O94" i="14" s="1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O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O33" i="14"/>
  <c r="N31" i="14"/>
  <c r="M31" i="14"/>
  <c r="L31" i="14"/>
  <c r="L32" i="14" s="1"/>
  <c r="K31" i="14"/>
  <c r="J31" i="14"/>
  <c r="I31" i="14"/>
  <c r="H31" i="14"/>
  <c r="G31" i="14"/>
  <c r="F31" i="14"/>
  <c r="E31" i="14"/>
  <c r="D31" i="14"/>
  <c r="C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O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N95" i="13"/>
  <c r="N96" i="13" s="1"/>
  <c r="M95" i="13"/>
  <c r="M96" i="13" s="1"/>
  <c r="L95" i="13"/>
  <c r="L96" i="13" s="1"/>
  <c r="K95" i="13"/>
  <c r="K96" i="13" s="1"/>
  <c r="J95" i="13"/>
  <c r="J96" i="13" s="1"/>
  <c r="I95" i="13"/>
  <c r="I96" i="13" s="1"/>
  <c r="H95" i="13"/>
  <c r="G95" i="13"/>
  <c r="F95" i="13"/>
  <c r="F96" i="13" s="1"/>
  <c r="E95" i="13"/>
  <c r="E96" i="13" s="1"/>
  <c r="D95" i="13"/>
  <c r="D96" i="13" s="1"/>
  <c r="C95" i="13"/>
  <c r="C96" i="13" s="1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L65" i="13" s="1"/>
  <c r="K67" i="13"/>
  <c r="J67" i="13"/>
  <c r="I67" i="13"/>
  <c r="H67" i="13"/>
  <c r="G67" i="13"/>
  <c r="F67" i="13"/>
  <c r="F68" i="13" s="1"/>
  <c r="E67" i="13"/>
  <c r="E68" i="13" s="1"/>
  <c r="D67" i="13"/>
  <c r="D68" i="13" s="1"/>
  <c r="C67" i="13"/>
  <c r="C65" i="13" s="1"/>
  <c r="J65" i="13"/>
  <c r="F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O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5" i="12"/>
  <c r="N96" i="12" s="1"/>
  <c r="M95" i="12"/>
  <c r="M96" i="12" s="1"/>
  <c r="L95" i="12"/>
  <c r="L96" i="12" s="1"/>
  <c r="K95" i="12"/>
  <c r="K96" i="12" s="1"/>
  <c r="I95" i="12"/>
  <c r="H95" i="12"/>
  <c r="G95" i="12"/>
  <c r="F95" i="12"/>
  <c r="F96" i="12" s="1"/>
  <c r="E95" i="12"/>
  <c r="E96" i="12" s="1"/>
  <c r="D95" i="12"/>
  <c r="D96" i="12" s="1"/>
  <c r="C95" i="12"/>
  <c r="C96" i="12" s="1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K67" i="12"/>
  <c r="J67" i="12"/>
  <c r="I67" i="12"/>
  <c r="I65" i="12" s="1"/>
  <c r="I66" i="12" s="1"/>
  <c r="H67" i="12"/>
  <c r="G67" i="12"/>
  <c r="F67" i="12"/>
  <c r="F65" i="12" s="1"/>
  <c r="F66" i="12" s="1"/>
  <c r="E67" i="12"/>
  <c r="D67" i="12"/>
  <c r="C67" i="12"/>
  <c r="C65" i="12" s="1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O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1" i="12"/>
  <c r="M31" i="12"/>
  <c r="L31" i="12"/>
  <c r="L32" i="12" s="1"/>
  <c r="K31" i="12"/>
  <c r="J31" i="12"/>
  <c r="I31" i="12"/>
  <c r="H31" i="12"/>
  <c r="G31" i="12"/>
  <c r="F31" i="12"/>
  <c r="E31" i="12"/>
  <c r="D31" i="12"/>
  <c r="C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C19" i="11"/>
  <c r="C17" i="11"/>
  <c r="C15" i="11"/>
  <c r="C13" i="11"/>
  <c r="C11" i="11"/>
  <c r="C9" i="11"/>
  <c r="C7" i="11"/>
  <c r="C5" i="11"/>
  <c r="N95" i="10"/>
  <c r="M95" i="10"/>
  <c r="L95" i="10"/>
  <c r="K95" i="10"/>
  <c r="J95" i="10"/>
  <c r="I95" i="10"/>
  <c r="H95" i="10"/>
  <c r="G95" i="10"/>
  <c r="F95" i="10"/>
  <c r="F96" i="10" s="1"/>
  <c r="E95" i="10"/>
  <c r="E96" i="10" s="1"/>
  <c r="D95" i="10"/>
  <c r="D96" i="10" s="1"/>
  <c r="C95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I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N65" i="10" s="1"/>
  <c r="M67" i="10"/>
  <c r="M68" i="10" s="1"/>
  <c r="L67" i="10"/>
  <c r="K67" i="10"/>
  <c r="J67" i="10"/>
  <c r="I67" i="10"/>
  <c r="I65" i="10" s="1"/>
  <c r="H67" i="10"/>
  <c r="H65" i="10" s="1"/>
  <c r="G67" i="10"/>
  <c r="F67" i="10"/>
  <c r="E67" i="10"/>
  <c r="E65" i="10" s="1"/>
  <c r="D67" i="10"/>
  <c r="D68" i="10" s="1"/>
  <c r="C67" i="10"/>
  <c r="C65" i="10" s="1"/>
  <c r="C66" i="10" s="1"/>
  <c r="F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O42" i="10"/>
  <c r="O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O33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C32" i="10" s="1"/>
  <c r="N30" i="10"/>
  <c r="M30" i="10"/>
  <c r="L30" i="10"/>
  <c r="K30" i="10"/>
  <c r="J30" i="10"/>
  <c r="I30" i="10"/>
  <c r="H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H28" i="10"/>
  <c r="G28" i="10"/>
  <c r="F28" i="10"/>
  <c r="D28" i="10"/>
  <c r="C28" i="10"/>
  <c r="O27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O25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O23" i="10"/>
  <c r="O22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5" i="9"/>
  <c r="N96" i="9" s="1"/>
  <c r="M95" i="9"/>
  <c r="M96" i="9" s="1"/>
  <c r="L95" i="9"/>
  <c r="L96" i="9" s="1"/>
  <c r="K95" i="9"/>
  <c r="K96" i="9" s="1"/>
  <c r="J95" i="9"/>
  <c r="J96" i="9" s="1"/>
  <c r="I95" i="9"/>
  <c r="I96" i="9" s="1"/>
  <c r="H95" i="9"/>
  <c r="G95" i="9"/>
  <c r="F95" i="9"/>
  <c r="E95" i="9"/>
  <c r="E96" i="9" s="1"/>
  <c r="D95" i="9"/>
  <c r="D96" i="9" s="1"/>
  <c r="C95" i="9"/>
  <c r="C96" i="9" s="1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L68" i="9" s="1"/>
  <c r="K67" i="9"/>
  <c r="J67" i="9"/>
  <c r="I67" i="9"/>
  <c r="I65" i="9" s="1"/>
  <c r="H67" i="9"/>
  <c r="G67" i="9"/>
  <c r="F67" i="9"/>
  <c r="E67" i="9"/>
  <c r="E65" i="9" s="1"/>
  <c r="D67" i="9"/>
  <c r="D65" i="9" s="1"/>
  <c r="C67" i="9"/>
  <c r="C68" i="9" s="1"/>
  <c r="H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O41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D32" i="9"/>
  <c r="N31" i="9"/>
  <c r="M31" i="9"/>
  <c r="L31" i="9"/>
  <c r="L32" i="9" s="1"/>
  <c r="K31" i="9"/>
  <c r="J31" i="9"/>
  <c r="I31" i="9"/>
  <c r="I32" i="9" s="1"/>
  <c r="H31" i="9"/>
  <c r="G31" i="9"/>
  <c r="F31" i="9"/>
  <c r="F32" i="9" s="1"/>
  <c r="E31" i="9"/>
  <c r="D31" i="9"/>
  <c r="C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M26" i="9"/>
  <c r="L26" i="9"/>
  <c r="K26" i="9"/>
  <c r="J26" i="9"/>
  <c r="I26" i="9"/>
  <c r="H26" i="9"/>
  <c r="G26" i="9"/>
  <c r="F26" i="9"/>
  <c r="E26" i="9"/>
  <c r="D26" i="9"/>
  <c r="C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5" i="8"/>
  <c r="N96" i="8" s="1"/>
  <c r="M95" i="8"/>
  <c r="M96" i="8" s="1"/>
  <c r="L95" i="8"/>
  <c r="L96" i="8" s="1"/>
  <c r="K95" i="8"/>
  <c r="K96" i="8" s="1"/>
  <c r="J95" i="8"/>
  <c r="J96" i="8" s="1"/>
  <c r="I95" i="8"/>
  <c r="G95" i="8"/>
  <c r="F95" i="8"/>
  <c r="F96" i="8" s="1"/>
  <c r="E95" i="8"/>
  <c r="E96" i="8" s="1"/>
  <c r="D95" i="8"/>
  <c r="D96" i="8" s="1"/>
  <c r="C95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L65" i="8" s="1"/>
  <c r="L66" i="8" s="1"/>
  <c r="K67" i="8"/>
  <c r="J67" i="8"/>
  <c r="I67" i="8"/>
  <c r="I68" i="8" s="1"/>
  <c r="H67" i="8"/>
  <c r="G67" i="8"/>
  <c r="F67" i="8"/>
  <c r="F68" i="8" s="1"/>
  <c r="E67" i="8"/>
  <c r="E65" i="8" s="1"/>
  <c r="D67" i="8"/>
  <c r="D68" i="8" s="1"/>
  <c r="C67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O41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1" i="8"/>
  <c r="M31" i="8"/>
  <c r="L31" i="8"/>
  <c r="L32" i="8" s="1"/>
  <c r="K31" i="8"/>
  <c r="J31" i="8"/>
  <c r="I31" i="8"/>
  <c r="I32" i="8" s="1"/>
  <c r="H31" i="8"/>
  <c r="F31" i="8"/>
  <c r="F32" i="8" s="1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N26" i="8"/>
  <c r="M26" i="8"/>
  <c r="L26" i="8"/>
  <c r="K26" i="8"/>
  <c r="J26" i="8"/>
  <c r="I26" i="8"/>
  <c r="H26" i="8"/>
  <c r="G26" i="8"/>
  <c r="F26" i="8"/>
  <c r="E26" i="8"/>
  <c r="D26" i="8"/>
  <c r="C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N95" i="7"/>
  <c r="N96" i="7" s="1"/>
  <c r="M95" i="7"/>
  <c r="M96" i="7" s="1"/>
  <c r="L95" i="7"/>
  <c r="L96" i="7" s="1"/>
  <c r="K95" i="7"/>
  <c r="K96" i="7" s="1"/>
  <c r="I95" i="7"/>
  <c r="I96" i="7" s="1"/>
  <c r="H95" i="7"/>
  <c r="G95" i="7"/>
  <c r="F95" i="7"/>
  <c r="F96" i="7" s="1"/>
  <c r="E95" i="7"/>
  <c r="E96" i="7" s="1"/>
  <c r="D95" i="7"/>
  <c r="D96" i="7" s="1"/>
  <c r="C95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G68" i="7"/>
  <c r="N67" i="7"/>
  <c r="M67" i="7"/>
  <c r="L67" i="7"/>
  <c r="L68" i="7" s="1"/>
  <c r="K67" i="7"/>
  <c r="J67" i="7"/>
  <c r="I67" i="7"/>
  <c r="I65" i="7" s="1"/>
  <c r="H67" i="7"/>
  <c r="F67" i="7"/>
  <c r="E67" i="7"/>
  <c r="E68" i="7" s="1"/>
  <c r="D67" i="7"/>
  <c r="D68" i="7" s="1"/>
  <c r="C67" i="7"/>
  <c r="C68" i="7" s="1"/>
  <c r="G66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O41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1" i="7"/>
  <c r="M31" i="7"/>
  <c r="L31" i="7"/>
  <c r="L32" i="7" s="1"/>
  <c r="K31" i="7"/>
  <c r="J31" i="7"/>
  <c r="I31" i="7"/>
  <c r="H31" i="7"/>
  <c r="G31" i="7"/>
  <c r="F31" i="7"/>
  <c r="F32" i="7" s="1"/>
  <c r="E31" i="7"/>
  <c r="D31" i="7"/>
  <c r="C31" i="7"/>
  <c r="C32" i="7" s="1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N26" i="7"/>
  <c r="M26" i="7"/>
  <c r="L26" i="7"/>
  <c r="K26" i="7"/>
  <c r="J26" i="7"/>
  <c r="I26" i="7"/>
  <c r="H26" i="7"/>
  <c r="G26" i="7"/>
  <c r="F26" i="7"/>
  <c r="E26" i="7"/>
  <c r="D26" i="7"/>
  <c r="C26" i="7"/>
  <c r="O25" i="7"/>
  <c r="N24" i="7"/>
  <c r="M24" i="7"/>
  <c r="L24" i="7"/>
  <c r="K24" i="7"/>
  <c r="J24" i="7"/>
  <c r="I24" i="7"/>
  <c r="H24" i="7"/>
  <c r="G24" i="7"/>
  <c r="F24" i="7"/>
  <c r="E24" i="7"/>
  <c r="D24" i="7"/>
  <c r="C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N96" i="6"/>
  <c r="M95" i="6"/>
  <c r="L95" i="6"/>
  <c r="L96" i="6" s="1"/>
  <c r="K95" i="6"/>
  <c r="K96" i="6" s="1"/>
  <c r="J96" i="6"/>
  <c r="I95" i="6"/>
  <c r="H95" i="6"/>
  <c r="G95" i="6"/>
  <c r="F96" i="6"/>
  <c r="E95" i="6"/>
  <c r="E96" i="6" s="1"/>
  <c r="D95" i="6"/>
  <c r="D96" i="6" s="1"/>
  <c r="C95" i="6"/>
  <c r="C96" i="6" s="1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G68" i="6"/>
  <c r="N67" i="6"/>
  <c r="M67" i="6"/>
  <c r="L67" i="6"/>
  <c r="L65" i="6" s="1"/>
  <c r="K67" i="6"/>
  <c r="J67" i="6"/>
  <c r="I67" i="6"/>
  <c r="I68" i="6" s="1"/>
  <c r="H67" i="6"/>
  <c r="F67" i="6"/>
  <c r="F68" i="6" s="1"/>
  <c r="E67" i="6"/>
  <c r="E68" i="6" s="1"/>
  <c r="D67" i="6"/>
  <c r="D65" i="6" s="1"/>
  <c r="C67" i="6"/>
  <c r="N65" i="6"/>
  <c r="F65" i="6"/>
  <c r="F66" i="6" s="1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O41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1" i="6"/>
  <c r="M31" i="6"/>
  <c r="L31" i="6"/>
  <c r="L32" i="6" s="1"/>
  <c r="K31" i="6"/>
  <c r="J31" i="6"/>
  <c r="I32" i="6"/>
  <c r="H31" i="6"/>
  <c r="F31" i="6"/>
  <c r="F32" i="6" s="1"/>
  <c r="E31" i="6"/>
  <c r="D31" i="6"/>
  <c r="C31" i="6"/>
  <c r="C32" i="6" s="1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N26" i="6"/>
  <c r="M26" i="6"/>
  <c r="L26" i="6"/>
  <c r="K26" i="6"/>
  <c r="J26" i="6"/>
  <c r="I26" i="6"/>
  <c r="H26" i="6"/>
  <c r="G26" i="6"/>
  <c r="F26" i="6"/>
  <c r="E26" i="6"/>
  <c r="D26" i="6"/>
  <c r="C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3" i="6"/>
  <c r="O22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D5" i="6"/>
  <c r="C5" i="6"/>
  <c r="N96" i="5"/>
  <c r="M95" i="5"/>
  <c r="M96" i="5" s="1"/>
  <c r="L95" i="5"/>
  <c r="L96" i="5" s="1"/>
  <c r="K95" i="5"/>
  <c r="K96" i="5" s="1"/>
  <c r="J95" i="5"/>
  <c r="I95" i="5"/>
  <c r="H95" i="5"/>
  <c r="G95" i="5"/>
  <c r="F95" i="5"/>
  <c r="F96" i="5" s="1"/>
  <c r="E95" i="5"/>
  <c r="E96" i="5" s="1"/>
  <c r="D95" i="5"/>
  <c r="D96" i="5" s="1"/>
  <c r="C95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G68" i="5"/>
  <c r="N67" i="5"/>
  <c r="M67" i="5"/>
  <c r="L67" i="5"/>
  <c r="L65" i="5" s="1"/>
  <c r="K67" i="5"/>
  <c r="J67" i="5"/>
  <c r="I67" i="5"/>
  <c r="I65" i="5" s="1"/>
  <c r="H67" i="5"/>
  <c r="F67" i="5"/>
  <c r="F65" i="5" s="1"/>
  <c r="F66" i="5" s="1"/>
  <c r="E67" i="5"/>
  <c r="E65" i="5" s="1"/>
  <c r="D67" i="5"/>
  <c r="D65" i="5" s="1"/>
  <c r="C67" i="5"/>
  <c r="C68" i="5" s="1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O41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1" i="5"/>
  <c r="M31" i="5"/>
  <c r="L31" i="5"/>
  <c r="L32" i="5" s="1"/>
  <c r="K31" i="5"/>
  <c r="J31" i="5"/>
  <c r="I31" i="5"/>
  <c r="I32" i="5" s="1"/>
  <c r="H31" i="5"/>
  <c r="G31" i="5"/>
  <c r="F31" i="5"/>
  <c r="F32" i="5" s="1"/>
  <c r="E31" i="5"/>
  <c r="D31" i="5"/>
  <c r="C31" i="5"/>
  <c r="C32" i="5" s="1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O5" i="5"/>
  <c r="N5" i="5"/>
  <c r="M5" i="5"/>
  <c r="L5" i="5"/>
  <c r="K5" i="5"/>
  <c r="J5" i="5"/>
  <c r="I5" i="5"/>
  <c r="H5" i="5"/>
  <c r="G5" i="5"/>
  <c r="F5" i="5"/>
  <c r="E5" i="5"/>
  <c r="D5" i="5"/>
  <c r="C5" i="5"/>
  <c r="Z73" i="4"/>
  <c r="Y73" i="4"/>
  <c r="X73" i="4"/>
  <c r="V73" i="4"/>
  <c r="U73" i="4"/>
  <c r="T73" i="4"/>
  <c r="S73" i="4"/>
  <c r="R73" i="4"/>
  <c r="Q73" i="4"/>
  <c r="M73" i="4"/>
  <c r="L73" i="4"/>
  <c r="K73" i="4"/>
  <c r="J73" i="4"/>
  <c r="I73" i="4"/>
  <c r="H73" i="4"/>
  <c r="G73" i="4"/>
  <c r="F73" i="4"/>
  <c r="E73" i="4"/>
  <c r="D73" i="4"/>
  <c r="C73" i="4"/>
  <c r="Z71" i="4"/>
  <c r="Y71" i="4"/>
  <c r="X71" i="4"/>
  <c r="V71" i="4"/>
  <c r="U71" i="4"/>
  <c r="T71" i="4"/>
  <c r="S71" i="4"/>
  <c r="R71" i="4"/>
  <c r="Q71" i="4"/>
  <c r="M71" i="4"/>
  <c r="L71" i="4"/>
  <c r="K71" i="4"/>
  <c r="J71" i="4"/>
  <c r="I71" i="4"/>
  <c r="H71" i="4"/>
  <c r="G71" i="4"/>
  <c r="F71" i="4"/>
  <c r="E71" i="4"/>
  <c r="D71" i="4"/>
  <c r="C71" i="4"/>
  <c r="Z69" i="4"/>
  <c r="Y69" i="4"/>
  <c r="X69" i="4"/>
  <c r="V69" i="4"/>
  <c r="U69" i="4"/>
  <c r="T69" i="4"/>
  <c r="S69" i="4"/>
  <c r="R69" i="4"/>
  <c r="Q69" i="4"/>
  <c r="M69" i="4"/>
  <c r="L69" i="4"/>
  <c r="K69" i="4"/>
  <c r="J69" i="4"/>
  <c r="I69" i="4"/>
  <c r="H69" i="4"/>
  <c r="G69" i="4"/>
  <c r="F69" i="4"/>
  <c r="E69" i="4"/>
  <c r="D69" i="4"/>
  <c r="C69" i="4"/>
  <c r="Z67" i="4"/>
  <c r="Y67" i="4"/>
  <c r="X67" i="4"/>
  <c r="V67" i="4"/>
  <c r="U67" i="4"/>
  <c r="T67" i="4"/>
  <c r="S67" i="4"/>
  <c r="R67" i="4"/>
  <c r="Q67" i="4"/>
  <c r="M67" i="4"/>
  <c r="L67" i="4"/>
  <c r="K67" i="4"/>
  <c r="J67" i="4"/>
  <c r="I67" i="4"/>
  <c r="H67" i="4"/>
  <c r="G67" i="4"/>
  <c r="F67" i="4"/>
  <c r="E67" i="4"/>
  <c r="D67" i="4"/>
  <c r="C67" i="4"/>
  <c r="Z65" i="4"/>
  <c r="Y65" i="4"/>
  <c r="X65" i="4"/>
  <c r="V65" i="4"/>
  <c r="U65" i="4"/>
  <c r="T65" i="4"/>
  <c r="S65" i="4"/>
  <c r="R65" i="4"/>
  <c r="Q65" i="4"/>
  <c r="M65" i="4"/>
  <c r="L65" i="4"/>
  <c r="K65" i="4"/>
  <c r="J65" i="4"/>
  <c r="I65" i="4"/>
  <c r="H65" i="4"/>
  <c r="G65" i="4"/>
  <c r="F65" i="4"/>
  <c r="E65" i="4"/>
  <c r="D65" i="4"/>
  <c r="C65" i="4"/>
  <c r="Z63" i="4"/>
  <c r="Y63" i="4"/>
  <c r="X63" i="4"/>
  <c r="V63" i="4"/>
  <c r="U63" i="4"/>
  <c r="T63" i="4"/>
  <c r="S63" i="4"/>
  <c r="R63" i="4"/>
  <c r="Q63" i="4"/>
  <c r="M63" i="4"/>
  <c r="L63" i="4"/>
  <c r="K63" i="4"/>
  <c r="J63" i="4"/>
  <c r="I63" i="4"/>
  <c r="H63" i="4"/>
  <c r="G63" i="4"/>
  <c r="F63" i="4"/>
  <c r="E63" i="4"/>
  <c r="D63" i="4"/>
  <c r="C63" i="4"/>
  <c r="Z61" i="4"/>
  <c r="Y61" i="4"/>
  <c r="X61" i="4"/>
  <c r="V61" i="4"/>
  <c r="U61" i="4"/>
  <c r="T61" i="4"/>
  <c r="S61" i="4"/>
  <c r="R61" i="4"/>
  <c r="Q61" i="4"/>
  <c r="M61" i="4"/>
  <c r="L61" i="4"/>
  <c r="K61" i="4"/>
  <c r="J61" i="4"/>
  <c r="I61" i="4"/>
  <c r="H61" i="4"/>
  <c r="G61" i="4"/>
  <c r="F61" i="4"/>
  <c r="E61" i="4"/>
  <c r="D61" i="4"/>
  <c r="C61" i="4"/>
  <c r="Z59" i="4"/>
  <c r="Y59" i="4"/>
  <c r="X59" i="4"/>
  <c r="V59" i="4"/>
  <c r="U59" i="4"/>
  <c r="T59" i="4"/>
  <c r="S59" i="4"/>
  <c r="R59" i="4"/>
  <c r="Q59" i="4"/>
  <c r="M59" i="4"/>
  <c r="L59" i="4"/>
  <c r="K59" i="4"/>
  <c r="J59" i="4"/>
  <c r="I59" i="4"/>
  <c r="H59" i="4"/>
  <c r="G59" i="4"/>
  <c r="F59" i="4"/>
  <c r="E59" i="4"/>
  <c r="D59" i="4"/>
  <c r="C59" i="4"/>
  <c r="Z57" i="4"/>
  <c r="Y57" i="4"/>
  <c r="X57" i="4"/>
  <c r="V57" i="4"/>
  <c r="U57" i="4"/>
  <c r="T57" i="4"/>
  <c r="S57" i="4"/>
  <c r="R57" i="4"/>
  <c r="Q57" i="4"/>
  <c r="M57" i="4"/>
  <c r="L57" i="4"/>
  <c r="K57" i="4"/>
  <c r="J57" i="4"/>
  <c r="I57" i="4"/>
  <c r="H57" i="4"/>
  <c r="G57" i="4"/>
  <c r="F57" i="4"/>
  <c r="E57" i="4"/>
  <c r="D57" i="4"/>
  <c r="C57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V54" i="4"/>
  <c r="U54" i="4"/>
  <c r="T54" i="4"/>
  <c r="S54" i="4"/>
  <c r="R54" i="4"/>
  <c r="Q54" i="4"/>
  <c r="M54" i="4"/>
  <c r="L54" i="4"/>
  <c r="K54" i="4"/>
  <c r="J54" i="4"/>
  <c r="I54" i="4"/>
  <c r="H54" i="4"/>
  <c r="G54" i="4"/>
  <c r="F54" i="4"/>
  <c r="E54" i="4"/>
  <c r="D54" i="4"/>
  <c r="C54" i="4"/>
  <c r="Z52" i="4"/>
  <c r="Y52" i="4"/>
  <c r="X52" i="4"/>
  <c r="V52" i="4"/>
  <c r="U52" i="4"/>
  <c r="T52" i="4"/>
  <c r="S52" i="4"/>
  <c r="R52" i="4"/>
  <c r="Q52" i="4"/>
  <c r="M52" i="4"/>
  <c r="L52" i="4"/>
  <c r="K52" i="4"/>
  <c r="J52" i="4"/>
  <c r="I52" i="4"/>
  <c r="H52" i="4"/>
  <c r="G52" i="4"/>
  <c r="F52" i="4"/>
  <c r="E52" i="4"/>
  <c r="D52" i="4"/>
  <c r="C52" i="4"/>
  <c r="Z50" i="4"/>
  <c r="Y50" i="4"/>
  <c r="X50" i="4"/>
  <c r="V50" i="4"/>
  <c r="U50" i="4"/>
  <c r="T50" i="4"/>
  <c r="S50" i="4"/>
  <c r="R50" i="4"/>
  <c r="Q50" i="4"/>
  <c r="M50" i="4"/>
  <c r="L50" i="4"/>
  <c r="K50" i="4"/>
  <c r="J50" i="4"/>
  <c r="I50" i="4"/>
  <c r="H50" i="4"/>
  <c r="G50" i="4"/>
  <c r="F50" i="4"/>
  <c r="E50" i="4"/>
  <c r="D50" i="4"/>
  <c r="C50" i="4"/>
  <c r="Z48" i="4"/>
  <c r="Y48" i="4"/>
  <c r="X48" i="4"/>
  <c r="V48" i="4"/>
  <c r="U48" i="4"/>
  <c r="T48" i="4"/>
  <c r="S48" i="4"/>
  <c r="R48" i="4"/>
  <c r="Q48" i="4"/>
  <c r="M48" i="4"/>
  <c r="L48" i="4"/>
  <c r="K48" i="4"/>
  <c r="J48" i="4"/>
  <c r="I48" i="4"/>
  <c r="H48" i="4"/>
  <c r="G48" i="4"/>
  <c r="F48" i="4"/>
  <c r="E48" i="4"/>
  <c r="D48" i="4"/>
  <c r="C48" i="4"/>
  <c r="Z46" i="4"/>
  <c r="Y46" i="4"/>
  <c r="X46" i="4"/>
  <c r="V46" i="4"/>
  <c r="U46" i="4"/>
  <c r="T46" i="4"/>
  <c r="S46" i="4"/>
  <c r="R46" i="4"/>
  <c r="Q46" i="4"/>
  <c r="M46" i="4"/>
  <c r="L46" i="4"/>
  <c r="K46" i="4"/>
  <c r="J46" i="4"/>
  <c r="I46" i="4"/>
  <c r="H46" i="4"/>
  <c r="G46" i="4"/>
  <c r="F46" i="4"/>
  <c r="E46" i="4"/>
  <c r="D46" i="4"/>
  <c r="C46" i="4"/>
  <c r="Z44" i="4"/>
  <c r="X44" i="4"/>
  <c r="V44" i="4"/>
  <c r="U44" i="4"/>
  <c r="T44" i="4"/>
  <c r="S44" i="4"/>
  <c r="R44" i="4"/>
  <c r="Q44" i="4"/>
  <c r="M44" i="4"/>
  <c r="L44" i="4"/>
  <c r="K44" i="4"/>
  <c r="J44" i="4"/>
  <c r="I44" i="4"/>
  <c r="H44" i="4"/>
  <c r="G44" i="4"/>
  <c r="F44" i="4"/>
  <c r="E44" i="4"/>
  <c r="D44" i="4"/>
  <c r="C44" i="4"/>
  <c r="Z42" i="4"/>
  <c r="Y42" i="4"/>
  <c r="X42" i="4"/>
  <c r="V42" i="4"/>
  <c r="U42" i="4"/>
  <c r="T42" i="4"/>
  <c r="S42" i="4"/>
  <c r="R42" i="4"/>
  <c r="Q42" i="4"/>
  <c r="M42" i="4"/>
  <c r="L42" i="4"/>
  <c r="K42" i="4"/>
  <c r="J42" i="4"/>
  <c r="I42" i="4"/>
  <c r="H42" i="4"/>
  <c r="G42" i="4"/>
  <c r="F42" i="4"/>
  <c r="E42" i="4"/>
  <c r="D42" i="4"/>
  <c r="C42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V39" i="4"/>
  <c r="U39" i="4"/>
  <c r="T39" i="4"/>
  <c r="S39" i="4"/>
  <c r="R39" i="4"/>
  <c r="Q39" i="4"/>
  <c r="M39" i="4"/>
  <c r="L39" i="4"/>
  <c r="K39" i="4"/>
  <c r="J39" i="4"/>
  <c r="I39" i="4"/>
  <c r="H39" i="4"/>
  <c r="G39" i="4"/>
  <c r="F39" i="4"/>
  <c r="E39" i="4"/>
  <c r="D39" i="4"/>
  <c r="C39" i="4"/>
  <c r="Z37" i="4"/>
  <c r="Y37" i="4"/>
  <c r="X37" i="4"/>
  <c r="V37" i="4"/>
  <c r="U37" i="4"/>
  <c r="T37" i="4"/>
  <c r="S37" i="4"/>
  <c r="R37" i="4"/>
  <c r="Q37" i="4"/>
  <c r="M37" i="4"/>
  <c r="L37" i="4"/>
  <c r="K37" i="4"/>
  <c r="J37" i="4"/>
  <c r="I37" i="4"/>
  <c r="H37" i="4"/>
  <c r="G37" i="4"/>
  <c r="F37" i="4"/>
  <c r="E37" i="4"/>
  <c r="D37" i="4"/>
  <c r="C37" i="4"/>
  <c r="Z35" i="4"/>
  <c r="Y35" i="4"/>
  <c r="X35" i="4"/>
  <c r="V35" i="4"/>
  <c r="U35" i="4"/>
  <c r="T35" i="4"/>
  <c r="S35" i="4"/>
  <c r="R35" i="4"/>
  <c r="Q35" i="4"/>
  <c r="M35" i="4"/>
  <c r="L35" i="4"/>
  <c r="K35" i="4"/>
  <c r="J35" i="4"/>
  <c r="I35" i="4"/>
  <c r="H35" i="4"/>
  <c r="G35" i="4"/>
  <c r="F35" i="4"/>
  <c r="E35" i="4"/>
  <c r="D35" i="4"/>
  <c r="C35" i="4"/>
  <c r="Y33" i="4"/>
  <c r="X33" i="4"/>
  <c r="V33" i="4"/>
  <c r="U33" i="4"/>
  <c r="T33" i="4"/>
  <c r="S33" i="4"/>
  <c r="R33" i="4"/>
  <c r="Q33" i="4"/>
  <c r="M33" i="4"/>
  <c r="L33" i="4"/>
  <c r="K33" i="4"/>
  <c r="J33" i="4"/>
  <c r="I33" i="4"/>
  <c r="H33" i="4"/>
  <c r="G33" i="4"/>
  <c r="F33" i="4"/>
  <c r="E33" i="4"/>
  <c r="D33" i="4"/>
  <c r="C33" i="4"/>
  <c r="Z31" i="4"/>
  <c r="Y31" i="4"/>
  <c r="X31" i="4"/>
  <c r="V31" i="4"/>
  <c r="U31" i="4"/>
  <c r="T31" i="4"/>
  <c r="S31" i="4"/>
  <c r="R31" i="4"/>
  <c r="Q31" i="4"/>
  <c r="M31" i="4"/>
  <c r="L31" i="4"/>
  <c r="K31" i="4"/>
  <c r="J31" i="4"/>
  <c r="I31" i="4"/>
  <c r="H31" i="4"/>
  <c r="G31" i="4"/>
  <c r="F31" i="4"/>
  <c r="E31" i="4"/>
  <c r="D31" i="4"/>
  <c r="C31" i="4"/>
  <c r="Z29" i="4"/>
  <c r="Y29" i="4"/>
  <c r="X29" i="4"/>
  <c r="V29" i="4"/>
  <c r="T29" i="4"/>
  <c r="S29" i="4"/>
  <c r="R29" i="4"/>
  <c r="Q29" i="4"/>
  <c r="M29" i="4"/>
  <c r="L29" i="4"/>
  <c r="K29" i="4"/>
  <c r="J29" i="4"/>
  <c r="I29" i="4"/>
  <c r="H29" i="4"/>
  <c r="G29" i="4"/>
  <c r="F29" i="4"/>
  <c r="E29" i="4"/>
  <c r="D29" i="4"/>
  <c r="C29" i="4"/>
  <c r="M27" i="4"/>
  <c r="L27" i="4"/>
  <c r="K27" i="4"/>
  <c r="J27" i="4"/>
  <c r="I27" i="4"/>
  <c r="G27" i="4"/>
  <c r="F27" i="4"/>
  <c r="E27" i="4"/>
  <c r="D27" i="4"/>
  <c r="C27" i="4"/>
  <c r="Z26" i="4"/>
  <c r="Y26" i="4"/>
  <c r="X26" i="4"/>
  <c r="V26" i="4"/>
  <c r="U26" i="4"/>
  <c r="T26" i="4"/>
  <c r="S26" i="4"/>
  <c r="R26" i="4"/>
  <c r="Q26" i="4"/>
  <c r="M26" i="4"/>
  <c r="L26" i="4"/>
  <c r="K26" i="4"/>
  <c r="J26" i="4"/>
  <c r="I26" i="4"/>
  <c r="H26" i="4"/>
  <c r="G26" i="4"/>
  <c r="F26" i="4"/>
  <c r="E26" i="4"/>
  <c r="D26" i="4"/>
  <c r="C26" i="4"/>
  <c r="Z24" i="4"/>
  <c r="Y24" i="4"/>
  <c r="X24" i="4"/>
  <c r="V24" i="4"/>
  <c r="U24" i="4"/>
  <c r="T24" i="4"/>
  <c r="R24" i="4"/>
  <c r="Q24" i="4"/>
  <c r="M24" i="4"/>
  <c r="L24" i="4"/>
  <c r="K24" i="4"/>
  <c r="J24" i="4"/>
  <c r="I24" i="4"/>
  <c r="H24" i="4"/>
  <c r="G24" i="4"/>
  <c r="F24" i="4"/>
  <c r="E24" i="4"/>
  <c r="D24" i="4"/>
  <c r="C24" i="4"/>
  <c r="Z22" i="4"/>
  <c r="Y22" i="4"/>
  <c r="X22" i="4"/>
  <c r="V22" i="4"/>
  <c r="U22" i="4"/>
  <c r="T22" i="4"/>
  <c r="S22" i="4"/>
  <c r="R22" i="4"/>
  <c r="Q22" i="4"/>
  <c r="M22" i="4"/>
  <c r="L22" i="4"/>
  <c r="K22" i="4"/>
  <c r="J22" i="4"/>
  <c r="I22" i="4"/>
  <c r="H22" i="4"/>
  <c r="G22" i="4"/>
  <c r="F22" i="4"/>
  <c r="E22" i="4"/>
  <c r="D22" i="4"/>
  <c r="C22" i="4"/>
  <c r="Z20" i="4"/>
  <c r="Y20" i="4"/>
  <c r="X20" i="4"/>
  <c r="V20" i="4"/>
  <c r="U20" i="4"/>
  <c r="T20" i="4"/>
  <c r="S20" i="4"/>
  <c r="R20" i="4"/>
  <c r="Q20" i="4"/>
  <c r="M20" i="4"/>
  <c r="L20" i="4"/>
  <c r="K20" i="4"/>
  <c r="J20" i="4"/>
  <c r="I20" i="4"/>
  <c r="H20" i="4"/>
  <c r="G20" i="4"/>
  <c r="F20" i="4"/>
  <c r="E20" i="4"/>
  <c r="D20" i="4"/>
  <c r="C20" i="4"/>
  <c r="Z18" i="4"/>
  <c r="Y18" i="4"/>
  <c r="X18" i="4"/>
  <c r="V18" i="4"/>
  <c r="U18" i="4"/>
  <c r="T18" i="4"/>
  <c r="S18" i="4"/>
  <c r="R18" i="4"/>
  <c r="Q18" i="4"/>
  <c r="M18" i="4"/>
  <c r="K18" i="4"/>
  <c r="J18" i="4"/>
  <c r="I18" i="4"/>
  <c r="H18" i="4"/>
  <c r="G18" i="4"/>
  <c r="F18" i="4"/>
  <c r="E18" i="4"/>
  <c r="D18" i="4"/>
  <c r="C18" i="4"/>
  <c r="M16" i="4"/>
  <c r="L16" i="4"/>
  <c r="K16" i="4"/>
  <c r="J16" i="4"/>
  <c r="I16" i="4"/>
  <c r="G16" i="4"/>
  <c r="F16" i="4"/>
  <c r="E16" i="4"/>
  <c r="D16" i="4"/>
  <c r="C16" i="4"/>
  <c r="Z15" i="4"/>
  <c r="Y15" i="4"/>
  <c r="X15" i="4"/>
  <c r="V15" i="4"/>
  <c r="U15" i="4"/>
  <c r="T15" i="4"/>
  <c r="S15" i="4"/>
  <c r="R15" i="4"/>
  <c r="Q15" i="4"/>
  <c r="M15" i="4"/>
  <c r="L15" i="4"/>
  <c r="K15" i="4"/>
  <c r="J15" i="4"/>
  <c r="I15" i="4"/>
  <c r="H15" i="4"/>
  <c r="G15" i="4"/>
  <c r="F15" i="4"/>
  <c r="E15" i="4"/>
  <c r="D15" i="4"/>
  <c r="C15" i="4"/>
  <c r="Z13" i="4"/>
  <c r="Y13" i="4"/>
  <c r="X13" i="4"/>
  <c r="V13" i="4"/>
  <c r="U13" i="4"/>
  <c r="T13" i="4"/>
  <c r="S13" i="4"/>
  <c r="R13" i="4"/>
  <c r="Q13" i="4"/>
  <c r="M13" i="4"/>
  <c r="L13" i="4"/>
  <c r="K13" i="4"/>
  <c r="J13" i="4"/>
  <c r="I13" i="4"/>
  <c r="H13" i="4"/>
  <c r="G13" i="4"/>
  <c r="F13" i="4"/>
  <c r="E13" i="4"/>
  <c r="D13" i="4"/>
  <c r="C13" i="4"/>
  <c r="Z11" i="4"/>
  <c r="Y11" i="4"/>
  <c r="X11" i="4"/>
  <c r="V11" i="4"/>
  <c r="U11" i="4"/>
  <c r="T11" i="4"/>
  <c r="S11" i="4"/>
  <c r="R11" i="4"/>
  <c r="Q11" i="4"/>
  <c r="M11" i="4"/>
  <c r="L11" i="4"/>
  <c r="K11" i="4"/>
  <c r="J11" i="4"/>
  <c r="I11" i="4"/>
  <c r="H11" i="4"/>
  <c r="G11" i="4"/>
  <c r="F11" i="4"/>
  <c r="E11" i="4"/>
  <c r="D11" i="4"/>
  <c r="C11" i="4"/>
  <c r="Z9" i="4"/>
  <c r="Y9" i="4"/>
  <c r="X9" i="4"/>
  <c r="V9" i="4"/>
  <c r="U9" i="4"/>
  <c r="T9" i="4"/>
  <c r="S9" i="4"/>
  <c r="R9" i="4"/>
  <c r="Q9" i="4"/>
  <c r="M9" i="4"/>
  <c r="L9" i="4"/>
  <c r="K9" i="4"/>
  <c r="J9" i="4"/>
  <c r="I9" i="4"/>
  <c r="H9" i="4"/>
  <c r="G9" i="4"/>
  <c r="F9" i="4"/>
  <c r="E9" i="4"/>
  <c r="D9" i="4"/>
  <c r="C9" i="4"/>
  <c r="Z7" i="4"/>
  <c r="Y7" i="4"/>
  <c r="X7" i="4"/>
  <c r="V7" i="4"/>
  <c r="U7" i="4"/>
  <c r="T7" i="4"/>
  <c r="S7" i="4"/>
  <c r="R7" i="4"/>
  <c r="Q7" i="4"/>
  <c r="M7" i="4"/>
  <c r="L7" i="4"/>
  <c r="K7" i="4"/>
  <c r="J7" i="4"/>
  <c r="I7" i="4"/>
  <c r="H7" i="4"/>
  <c r="G7" i="4"/>
  <c r="F7" i="4"/>
  <c r="E7" i="4"/>
  <c r="D7" i="4"/>
  <c r="C7" i="4"/>
  <c r="Z5" i="4"/>
  <c r="Y5" i="4"/>
  <c r="X5" i="4"/>
  <c r="V5" i="4"/>
  <c r="U5" i="4"/>
  <c r="T5" i="4"/>
  <c r="S5" i="4"/>
  <c r="R5" i="4"/>
  <c r="M5" i="4"/>
  <c r="L5" i="4"/>
  <c r="K5" i="4"/>
  <c r="J5" i="4"/>
  <c r="I5" i="4"/>
  <c r="H5" i="4"/>
  <c r="G5" i="4"/>
  <c r="F5" i="4"/>
  <c r="E5" i="4"/>
  <c r="D5" i="4"/>
  <c r="C5" i="4"/>
  <c r="N69" i="4"/>
  <c r="O97" i="3"/>
  <c r="O96" i="3"/>
  <c r="O95" i="3"/>
  <c r="O92" i="3"/>
  <c r="O91" i="3"/>
  <c r="N90" i="3"/>
  <c r="M90" i="3"/>
  <c r="L90" i="3"/>
  <c r="K90" i="3"/>
  <c r="J90" i="3"/>
  <c r="H90" i="3"/>
  <c r="G90" i="3"/>
  <c r="F90" i="3"/>
  <c r="E90" i="3"/>
  <c r="D90" i="3"/>
  <c r="C90" i="3"/>
  <c r="O89" i="3"/>
  <c r="O88" i="3"/>
  <c r="N87" i="3"/>
  <c r="M87" i="3"/>
  <c r="L87" i="3"/>
  <c r="J87" i="3"/>
  <c r="H87" i="3"/>
  <c r="G87" i="3"/>
  <c r="F87" i="3"/>
  <c r="E87" i="3"/>
  <c r="D87" i="3"/>
  <c r="C87" i="3"/>
  <c r="O85" i="3"/>
  <c r="O84" i="3"/>
  <c r="O83" i="3"/>
  <c r="N82" i="3"/>
  <c r="M82" i="3"/>
  <c r="L82" i="3"/>
  <c r="H82" i="3"/>
  <c r="F82" i="3"/>
  <c r="E82" i="3"/>
  <c r="D82" i="3"/>
  <c r="C82" i="3"/>
  <c r="O80" i="3"/>
  <c r="O79" i="3"/>
  <c r="O78" i="3"/>
  <c r="N77" i="3"/>
  <c r="M77" i="3"/>
  <c r="K77" i="3"/>
  <c r="J77" i="3"/>
  <c r="H77" i="3"/>
  <c r="G77" i="3"/>
  <c r="E77" i="3"/>
  <c r="D77" i="3"/>
  <c r="C77" i="3"/>
  <c r="O76" i="3"/>
  <c r="O75" i="3"/>
  <c r="O74" i="3"/>
  <c r="N73" i="3"/>
  <c r="M73" i="3"/>
  <c r="L73" i="3"/>
  <c r="K73" i="3"/>
  <c r="H73" i="3"/>
  <c r="G73" i="3"/>
  <c r="F73" i="3"/>
  <c r="E73" i="3"/>
  <c r="D73" i="3"/>
  <c r="C73" i="3"/>
  <c r="O72" i="3"/>
  <c r="N71" i="3"/>
  <c r="M71" i="3"/>
  <c r="L71" i="3"/>
  <c r="K71" i="3"/>
  <c r="J71" i="3"/>
  <c r="H71" i="3"/>
  <c r="G71" i="3"/>
  <c r="F71" i="3"/>
  <c r="E71" i="3"/>
  <c r="D71" i="3"/>
  <c r="C71" i="3"/>
  <c r="O70" i="3"/>
  <c r="O69" i="3"/>
  <c r="O68" i="3"/>
  <c r="N67" i="3"/>
  <c r="M67" i="3"/>
  <c r="L67" i="3"/>
  <c r="J67" i="3"/>
  <c r="F67" i="3"/>
  <c r="E67" i="3"/>
  <c r="D67" i="3"/>
  <c r="C67" i="3"/>
  <c r="O63" i="3"/>
  <c r="O62" i="3"/>
  <c r="O59" i="3"/>
  <c r="O55" i="3"/>
  <c r="O54" i="3"/>
  <c r="O53" i="3"/>
  <c r="O50" i="3"/>
  <c r="O49" i="3"/>
  <c r="O46" i="3"/>
  <c r="O45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F41" i="3"/>
  <c r="E41" i="3"/>
  <c r="D41" i="3"/>
  <c r="C41" i="3"/>
  <c r="O40" i="3"/>
  <c r="O39" i="3"/>
  <c r="O38" i="3"/>
  <c r="M37" i="3"/>
  <c r="M32" i="3" s="1"/>
  <c r="L37" i="3"/>
  <c r="L32" i="3" s="1"/>
  <c r="K32" i="3"/>
  <c r="J32" i="3"/>
  <c r="I37" i="3"/>
  <c r="I32" i="3" s="1"/>
  <c r="H37" i="3"/>
  <c r="H32" i="3" s="1"/>
  <c r="F37" i="3"/>
  <c r="F32" i="3" s="1"/>
  <c r="E37" i="3"/>
  <c r="E32" i="3" s="1"/>
  <c r="D37" i="3"/>
  <c r="D32" i="3" s="1"/>
  <c r="C37" i="3"/>
  <c r="O36" i="3"/>
  <c r="O35" i="3"/>
  <c r="N34" i="3"/>
  <c r="M34" i="3"/>
  <c r="L34" i="3"/>
  <c r="K34" i="3"/>
  <c r="I34" i="3"/>
  <c r="E34" i="3"/>
  <c r="D34" i="3"/>
  <c r="C34" i="3"/>
  <c r="O33" i="3"/>
  <c r="N31" i="3"/>
  <c r="L31" i="3"/>
  <c r="I31" i="3"/>
  <c r="F31" i="3"/>
  <c r="E31" i="3"/>
  <c r="D31" i="3"/>
  <c r="C31" i="3"/>
  <c r="O30" i="3"/>
  <c r="O29" i="3"/>
  <c r="N28" i="3"/>
  <c r="L28" i="3"/>
  <c r="K28" i="3"/>
  <c r="J28" i="3"/>
  <c r="I28" i="3"/>
  <c r="F28" i="3"/>
  <c r="E28" i="3"/>
  <c r="D28" i="3"/>
  <c r="C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N13" i="3"/>
  <c r="M13" i="3"/>
  <c r="L13" i="3"/>
  <c r="K13" i="3"/>
  <c r="J13" i="3"/>
  <c r="I13" i="3"/>
  <c r="H13" i="3"/>
  <c r="F13" i="3"/>
  <c r="E13" i="3"/>
  <c r="D13" i="3"/>
  <c r="C13" i="3"/>
  <c r="N10" i="3"/>
  <c r="M10" i="3"/>
  <c r="K10" i="3"/>
  <c r="J10" i="3"/>
  <c r="I10" i="3"/>
  <c r="H10" i="3"/>
  <c r="G10" i="3"/>
  <c r="F10" i="3"/>
  <c r="E10" i="3"/>
  <c r="D10" i="3"/>
  <c r="C10" i="3"/>
  <c r="O9" i="3"/>
  <c r="O8" i="3"/>
  <c r="O7" i="3"/>
  <c r="O6" i="3"/>
  <c r="O5" i="3"/>
  <c r="O4" i="3"/>
  <c r="O3" i="3"/>
  <c r="N82" i="2"/>
  <c r="M82" i="2"/>
  <c r="L82" i="2"/>
  <c r="K82" i="2"/>
  <c r="J82" i="2"/>
  <c r="I82" i="2"/>
  <c r="H81" i="2"/>
  <c r="G81" i="2"/>
  <c r="G82" i="2" s="1"/>
  <c r="F81" i="2"/>
  <c r="F82" i="2" s="1"/>
  <c r="E81" i="2"/>
  <c r="E82" i="2" s="1"/>
  <c r="D81" i="2"/>
  <c r="D82" i="2" s="1"/>
  <c r="C81" i="2"/>
  <c r="C82" i="2" s="1"/>
  <c r="N80" i="2"/>
  <c r="M80" i="2"/>
  <c r="L80" i="2"/>
  <c r="K80" i="2"/>
  <c r="J80" i="2"/>
  <c r="I80" i="2"/>
  <c r="H80" i="2"/>
  <c r="G80" i="2"/>
  <c r="F80" i="2"/>
  <c r="E80" i="2"/>
  <c r="D80" i="2"/>
  <c r="C80" i="2"/>
  <c r="O79" i="2"/>
  <c r="N78" i="2"/>
  <c r="M78" i="2"/>
  <c r="L78" i="2"/>
  <c r="K78" i="2"/>
  <c r="J78" i="2"/>
  <c r="I78" i="2"/>
  <c r="H78" i="2"/>
  <c r="G78" i="2"/>
  <c r="F78" i="2"/>
  <c r="E78" i="2"/>
  <c r="D78" i="2"/>
  <c r="C78" i="2"/>
  <c r="O77" i="2"/>
  <c r="N76" i="2"/>
  <c r="M76" i="2"/>
  <c r="L76" i="2"/>
  <c r="K76" i="2"/>
  <c r="J76" i="2"/>
  <c r="I76" i="2"/>
  <c r="H76" i="2"/>
  <c r="G76" i="2"/>
  <c r="F76" i="2"/>
  <c r="E76" i="2"/>
  <c r="D76" i="2"/>
  <c r="C76" i="2"/>
  <c r="O75" i="2"/>
  <c r="N74" i="2"/>
  <c r="M74" i="2"/>
  <c r="L74" i="2"/>
  <c r="K74" i="2"/>
  <c r="J74" i="2"/>
  <c r="I74" i="2"/>
  <c r="H74" i="2"/>
  <c r="G74" i="2"/>
  <c r="F74" i="2"/>
  <c r="E74" i="2"/>
  <c r="D74" i="2"/>
  <c r="C74" i="2"/>
  <c r="O73" i="2"/>
  <c r="N72" i="2"/>
  <c r="M72" i="2"/>
  <c r="L72" i="2"/>
  <c r="K72" i="2"/>
  <c r="J72" i="2"/>
  <c r="I72" i="2"/>
  <c r="H72" i="2"/>
  <c r="G72" i="2"/>
  <c r="F72" i="2"/>
  <c r="E72" i="2"/>
  <c r="D72" i="2"/>
  <c r="C72" i="2"/>
  <c r="O71" i="2"/>
  <c r="N70" i="2"/>
  <c r="M70" i="2"/>
  <c r="L70" i="2"/>
  <c r="K70" i="2"/>
  <c r="J70" i="2"/>
  <c r="I70" i="2"/>
  <c r="H70" i="2"/>
  <c r="G70" i="2"/>
  <c r="F70" i="2"/>
  <c r="E70" i="2"/>
  <c r="D70" i="2"/>
  <c r="C70" i="2"/>
  <c r="O69" i="2"/>
  <c r="N68" i="2"/>
  <c r="M68" i="2"/>
  <c r="L68" i="2"/>
  <c r="K68" i="2"/>
  <c r="J68" i="2"/>
  <c r="I68" i="2"/>
  <c r="H68" i="2"/>
  <c r="G68" i="2"/>
  <c r="F68" i="2"/>
  <c r="E68" i="2"/>
  <c r="D68" i="2"/>
  <c r="C68" i="2"/>
  <c r="O67" i="2"/>
  <c r="N66" i="2"/>
  <c r="M66" i="2"/>
  <c r="L66" i="2"/>
  <c r="K66" i="2"/>
  <c r="J66" i="2"/>
  <c r="I66" i="2"/>
  <c r="H66" i="2"/>
  <c r="G66" i="2"/>
  <c r="F66" i="2"/>
  <c r="E66" i="2"/>
  <c r="D66" i="2"/>
  <c r="C66" i="2"/>
  <c r="O65" i="2"/>
  <c r="N64" i="2"/>
  <c r="M64" i="2"/>
  <c r="L64" i="2"/>
  <c r="K64" i="2"/>
  <c r="J64" i="2"/>
  <c r="I64" i="2"/>
  <c r="H64" i="2"/>
  <c r="G64" i="2"/>
  <c r="F64" i="2"/>
  <c r="E64" i="2"/>
  <c r="D64" i="2"/>
  <c r="C64" i="2"/>
  <c r="O63" i="2"/>
  <c r="N62" i="2"/>
  <c r="M62" i="2"/>
  <c r="L62" i="2"/>
  <c r="K62" i="2"/>
  <c r="J62" i="2"/>
  <c r="I62" i="2"/>
  <c r="H62" i="2"/>
  <c r="G62" i="2"/>
  <c r="F62" i="2"/>
  <c r="E62" i="2"/>
  <c r="D62" i="2"/>
  <c r="C62" i="2"/>
  <c r="O61" i="2"/>
  <c r="N60" i="2"/>
  <c r="M60" i="2"/>
  <c r="L60" i="2"/>
  <c r="K60" i="2"/>
  <c r="J60" i="2"/>
  <c r="I60" i="2"/>
  <c r="H60" i="2"/>
  <c r="G60" i="2"/>
  <c r="F60" i="2"/>
  <c r="E60" i="2"/>
  <c r="D60" i="2"/>
  <c r="C60" i="2"/>
  <c r="O59" i="2"/>
  <c r="N55" i="2"/>
  <c r="M55" i="2"/>
  <c r="L55" i="2"/>
  <c r="K55" i="2"/>
  <c r="J55" i="2"/>
  <c r="I55" i="2"/>
  <c r="H55" i="2"/>
  <c r="G55" i="2"/>
  <c r="F55" i="2"/>
  <c r="E55" i="2"/>
  <c r="D55" i="2"/>
  <c r="C55" i="2"/>
  <c r="O54" i="2"/>
  <c r="N53" i="2"/>
  <c r="M53" i="2"/>
  <c r="L53" i="2"/>
  <c r="K53" i="2"/>
  <c r="J53" i="2"/>
  <c r="I53" i="2"/>
  <c r="H53" i="2"/>
  <c r="G53" i="2"/>
  <c r="F53" i="2"/>
  <c r="E53" i="2"/>
  <c r="D53" i="2"/>
  <c r="C53" i="2"/>
  <c r="O52" i="2"/>
  <c r="N51" i="2"/>
  <c r="M51" i="2"/>
  <c r="L51" i="2"/>
  <c r="K51" i="2"/>
  <c r="J51" i="2"/>
  <c r="I51" i="2"/>
  <c r="H51" i="2"/>
  <c r="G51" i="2"/>
  <c r="F51" i="2"/>
  <c r="E51" i="2"/>
  <c r="D51" i="2"/>
  <c r="C51" i="2"/>
  <c r="O50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2" i="2"/>
  <c r="M32" i="2"/>
  <c r="L32" i="2"/>
  <c r="K32" i="2"/>
  <c r="J32" i="2"/>
  <c r="I32" i="2"/>
  <c r="H31" i="2"/>
  <c r="H32" i="2" s="1"/>
  <c r="G31" i="2"/>
  <c r="G32" i="2" s="1"/>
  <c r="F31" i="2"/>
  <c r="F32" i="2" s="1"/>
  <c r="E31" i="2"/>
  <c r="E32" i="2" s="1"/>
  <c r="D31" i="2"/>
  <c r="D32" i="2" s="1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M26" i="2"/>
  <c r="L26" i="2"/>
  <c r="K26" i="2"/>
  <c r="J26" i="2"/>
  <c r="I26" i="2"/>
  <c r="H26" i="2"/>
  <c r="G26" i="2"/>
  <c r="F26" i="2"/>
  <c r="N26" i="2"/>
  <c r="E25" i="2"/>
  <c r="E26" i="2" s="1"/>
  <c r="D25" i="2"/>
  <c r="D26" i="2" s="1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O22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9" i="2"/>
  <c r="N9" i="2"/>
  <c r="M9" i="2"/>
  <c r="L9" i="2"/>
  <c r="K9" i="2"/>
  <c r="J9" i="2"/>
  <c r="I9" i="2"/>
  <c r="H9" i="2"/>
  <c r="G9" i="2"/>
  <c r="F9" i="2"/>
  <c r="E9" i="2"/>
  <c r="D9" i="2"/>
  <c r="C9" i="2"/>
  <c r="O7" i="2"/>
  <c r="N7" i="2"/>
  <c r="M7" i="2"/>
  <c r="L7" i="2"/>
  <c r="K7" i="2"/>
  <c r="J7" i="2"/>
  <c r="I7" i="2"/>
  <c r="H7" i="2"/>
  <c r="G7" i="2"/>
  <c r="F7" i="2"/>
  <c r="E7" i="2"/>
  <c r="D7" i="2"/>
  <c r="C7" i="2"/>
  <c r="O5" i="2"/>
  <c r="N5" i="2"/>
  <c r="M5" i="2"/>
  <c r="L5" i="2"/>
  <c r="K5" i="2"/>
  <c r="J5" i="2"/>
  <c r="I5" i="2"/>
  <c r="H5" i="2"/>
  <c r="G5" i="2"/>
  <c r="F5" i="2"/>
  <c r="E5" i="2"/>
  <c r="D5" i="2"/>
  <c r="C5" i="2"/>
  <c r="L84" i="1"/>
  <c r="I84" i="1"/>
  <c r="H83" i="1"/>
  <c r="G83" i="1"/>
  <c r="F83" i="1"/>
  <c r="F84" i="1" s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N80" i="1"/>
  <c r="M80" i="1"/>
  <c r="L80" i="1"/>
  <c r="K80" i="1"/>
  <c r="J80" i="1"/>
  <c r="I80" i="1"/>
  <c r="H80" i="1"/>
  <c r="G80" i="1"/>
  <c r="F80" i="1"/>
  <c r="E80" i="1"/>
  <c r="D80" i="1"/>
  <c r="C80" i="1"/>
  <c r="O79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5" i="1"/>
  <c r="N74" i="1"/>
  <c r="M74" i="1"/>
  <c r="L74" i="1"/>
  <c r="K74" i="1"/>
  <c r="J74" i="1"/>
  <c r="I74" i="1"/>
  <c r="H74" i="1"/>
  <c r="G74" i="1"/>
  <c r="F74" i="1"/>
  <c r="E74" i="1"/>
  <c r="D74" i="1"/>
  <c r="C74" i="1"/>
  <c r="O73" i="1"/>
  <c r="N72" i="1"/>
  <c r="M72" i="1"/>
  <c r="L72" i="1"/>
  <c r="K72" i="1"/>
  <c r="J72" i="1"/>
  <c r="I72" i="1"/>
  <c r="H72" i="1"/>
  <c r="G72" i="1"/>
  <c r="F72" i="1"/>
  <c r="E72" i="1"/>
  <c r="D72" i="1"/>
  <c r="C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69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N66" i="1"/>
  <c r="M66" i="1"/>
  <c r="L66" i="1"/>
  <c r="K66" i="1"/>
  <c r="J66" i="1"/>
  <c r="I66" i="1"/>
  <c r="H66" i="1"/>
  <c r="G66" i="1"/>
  <c r="F66" i="1"/>
  <c r="E66" i="1"/>
  <c r="D66" i="1"/>
  <c r="C66" i="1"/>
  <c r="O65" i="1"/>
  <c r="N64" i="1"/>
  <c r="M64" i="1"/>
  <c r="L64" i="1"/>
  <c r="K64" i="1"/>
  <c r="J64" i="1"/>
  <c r="I64" i="1"/>
  <c r="H64" i="1"/>
  <c r="G64" i="1"/>
  <c r="F64" i="1"/>
  <c r="E64" i="1"/>
  <c r="D64" i="1"/>
  <c r="C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N57" i="1"/>
  <c r="M57" i="1"/>
  <c r="L57" i="1"/>
  <c r="K57" i="1"/>
  <c r="J57" i="1"/>
  <c r="I57" i="1"/>
  <c r="H57" i="1"/>
  <c r="G57" i="1"/>
  <c r="F57" i="1"/>
  <c r="E57" i="1"/>
  <c r="D57" i="1"/>
  <c r="C57" i="1"/>
  <c r="O56" i="1"/>
  <c r="N55" i="1"/>
  <c r="M55" i="1"/>
  <c r="L55" i="1"/>
  <c r="K55" i="1"/>
  <c r="J55" i="1"/>
  <c r="I55" i="1"/>
  <c r="H55" i="1"/>
  <c r="G55" i="1"/>
  <c r="F55" i="1"/>
  <c r="E55" i="1"/>
  <c r="D55" i="1"/>
  <c r="C55" i="1"/>
  <c r="O54" i="1"/>
  <c r="N53" i="1"/>
  <c r="M53" i="1"/>
  <c r="L53" i="1"/>
  <c r="K53" i="1"/>
  <c r="J53" i="1"/>
  <c r="I53" i="1"/>
  <c r="H53" i="1"/>
  <c r="G53" i="1"/>
  <c r="F53" i="1"/>
  <c r="E53" i="1"/>
  <c r="D53" i="1"/>
  <c r="C53" i="1"/>
  <c r="O52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6" i="1"/>
  <c r="G36" i="1"/>
  <c r="H35" i="1"/>
  <c r="F35" i="1"/>
  <c r="F36" i="1" s="1"/>
  <c r="E35" i="1"/>
  <c r="D35" i="1"/>
  <c r="C35" i="1"/>
  <c r="C36" i="1" s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O26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9" i="1"/>
  <c r="N9" i="1"/>
  <c r="M9" i="1"/>
  <c r="L9" i="1"/>
  <c r="K9" i="1"/>
  <c r="J9" i="1"/>
  <c r="I9" i="1"/>
  <c r="G9" i="1"/>
  <c r="F9" i="1"/>
  <c r="E9" i="1"/>
  <c r="D9" i="1"/>
  <c r="C9" i="1"/>
  <c r="N68" i="10" l="1"/>
  <c r="N32" i="7"/>
  <c r="M96" i="6"/>
  <c r="M65" i="14"/>
  <c r="K65" i="5"/>
  <c r="J96" i="12"/>
  <c r="J96" i="7"/>
  <c r="J96" i="5"/>
  <c r="I96" i="8"/>
  <c r="I96" i="5"/>
  <c r="I96" i="6"/>
  <c r="I96" i="12"/>
  <c r="E32" i="9"/>
  <c r="N96" i="10"/>
  <c r="M68" i="7"/>
  <c r="D65" i="8"/>
  <c r="E68" i="8"/>
  <c r="M32" i="9"/>
  <c r="D68" i="9"/>
  <c r="D65" i="10"/>
  <c r="J84" i="1"/>
  <c r="E32" i="6"/>
  <c r="O55" i="1"/>
  <c r="E65" i="6"/>
  <c r="L65" i="7"/>
  <c r="L66" i="7" s="1"/>
  <c r="M65" i="8"/>
  <c r="I65" i="6"/>
  <c r="I66" i="6" s="1"/>
  <c r="L65" i="9"/>
  <c r="L66" i="9" s="1"/>
  <c r="K66" i="3"/>
  <c r="N24" i="4"/>
  <c r="J68" i="5"/>
  <c r="M68" i="8"/>
  <c r="H32" i="9"/>
  <c r="K65" i="9"/>
  <c r="L32" i="10"/>
  <c r="K96" i="10"/>
  <c r="E65" i="13"/>
  <c r="M32" i="14"/>
  <c r="M68" i="14"/>
  <c r="C66" i="3"/>
  <c r="J32" i="5"/>
  <c r="K68" i="5"/>
  <c r="H96" i="7"/>
  <c r="K68" i="10"/>
  <c r="H96" i="10"/>
  <c r="L96" i="10"/>
  <c r="K32" i="5"/>
  <c r="L68" i="5"/>
  <c r="H96" i="9"/>
  <c r="I32" i="10"/>
  <c r="L65" i="10"/>
  <c r="I96" i="10"/>
  <c r="M96" i="10"/>
  <c r="F32" i="12"/>
  <c r="J68" i="12"/>
  <c r="H96" i="12"/>
  <c r="N84" i="1"/>
  <c r="I66" i="3"/>
  <c r="N32" i="5"/>
  <c r="I66" i="10"/>
  <c r="J96" i="10"/>
  <c r="N32" i="12"/>
  <c r="N68" i="12"/>
  <c r="M65" i="13"/>
  <c r="I32" i="14"/>
  <c r="O34" i="3"/>
  <c r="H96" i="5"/>
  <c r="H96" i="6"/>
  <c r="H96" i="14"/>
  <c r="H96" i="13"/>
  <c r="H32" i="10"/>
  <c r="H96" i="8"/>
  <c r="H65" i="7"/>
  <c r="O24" i="7"/>
  <c r="O28" i="7"/>
  <c r="O40" i="7"/>
  <c r="O67" i="6"/>
  <c r="O68" i="6" s="1"/>
  <c r="O28" i="5"/>
  <c r="D66" i="8"/>
  <c r="E66" i="10"/>
  <c r="D36" i="1"/>
  <c r="D84" i="1"/>
  <c r="F68" i="5"/>
  <c r="O95" i="5"/>
  <c r="O96" i="5" s="1"/>
  <c r="J65" i="6"/>
  <c r="K68" i="6"/>
  <c r="O67" i="8"/>
  <c r="O68" i="8" s="1"/>
  <c r="E68" i="9"/>
  <c r="D32" i="5"/>
  <c r="O47" i="5"/>
  <c r="O55" i="5"/>
  <c r="J66" i="5"/>
  <c r="J32" i="6"/>
  <c r="M65" i="6"/>
  <c r="M68" i="6"/>
  <c r="C65" i="7"/>
  <c r="C66" i="7" s="1"/>
  <c r="N68" i="7"/>
  <c r="N68" i="8"/>
  <c r="H68" i="9"/>
  <c r="O95" i="10"/>
  <c r="O96" i="10" s="1"/>
  <c r="H32" i="12"/>
  <c r="K65" i="12"/>
  <c r="C68" i="12"/>
  <c r="E32" i="13"/>
  <c r="I65" i="13"/>
  <c r="D65" i="14"/>
  <c r="N20" i="4"/>
  <c r="C65" i="5"/>
  <c r="C66" i="5" s="1"/>
  <c r="H68" i="5"/>
  <c r="K32" i="6"/>
  <c r="C68" i="6"/>
  <c r="N68" i="6"/>
  <c r="O36" i="7"/>
  <c r="D65" i="7"/>
  <c r="O74" i="7"/>
  <c r="O86" i="7"/>
  <c r="D32" i="8"/>
  <c r="H65" i="8"/>
  <c r="I68" i="9"/>
  <c r="G96" i="9"/>
  <c r="D32" i="10"/>
  <c r="J65" i="10"/>
  <c r="C68" i="10"/>
  <c r="J32" i="12"/>
  <c r="N65" i="12"/>
  <c r="F68" i="12"/>
  <c r="F32" i="13"/>
  <c r="E65" i="14"/>
  <c r="O25" i="2"/>
  <c r="O31" i="2"/>
  <c r="E66" i="3"/>
  <c r="O24" i="5"/>
  <c r="G32" i="5"/>
  <c r="O36" i="5"/>
  <c r="O45" i="5"/>
  <c r="O53" i="5"/>
  <c r="M32" i="6"/>
  <c r="E66" i="6"/>
  <c r="O95" i="6"/>
  <c r="O96" i="6" s="1"/>
  <c r="O62" i="7"/>
  <c r="G96" i="7"/>
  <c r="E32" i="8"/>
  <c r="I65" i="8"/>
  <c r="O95" i="8"/>
  <c r="O96" i="8" s="1"/>
  <c r="M65" i="10"/>
  <c r="E68" i="10"/>
  <c r="K32" i="12"/>
  <c r="G96" i="12"/>
  <c r="I32" i="13"/>
  <c r="I68" i="13"/>
  <c r="D32" i="14"/>
  <c r="O31" i="3"/>
  <c r="N13" i="4"/>
  <c r="N50" i="4"/>
  <c r="H32" i="5"/>
  <c r="G96" i="5"/>
  <c r="C96" i="5"/>
  <c r="N32" i="6"/>
  <c r="G32" i="7"/>
  <c r="H68" i="7"/>
  <c r="H32" i="8"/>
  <c r="C65" i="9"/>
  <c r="C66" i="9" s="1"/>
  <c r="M68" i="9"/>
  <c r="K32" i="10"/>
  <c r="I68" i="10"/>
  <c r="J66" i="12"/>
  <c r="K68" i="12"/>
  <c r="J32" i="13"/>
  <c r="N65" i="13"/>
  <c r="J68" i="13"/>
  <c r="G96" i="13"/>
  <c r="E32" i="14"/>
  <c r="O43" i="5"/>
  <c r="O51" i="5"/>
  <c r="J32" i="7"/>
  <c r="I68" i="7"/>
  <c r="J68" i="10"/>
  <c r="G96" i="10"/>
  <c r="M32" i="13"/>
  <c r="M68" i="13"/>
  <c r="H32" i="14"/>
  <c r="L65" i="14"/>
  <c r="H68" i="14"/>
  <c r="G96" i="14"/>
  <c r="O40" i="5"/>
  <c r="N68" i="5"/>
  <c r="K32" i="7"/>
  <c r="J68" i="7"/>
  <c r="O88" i="10"/>
  <c r="N32" i="13"/>
  <c r="N68" i="13"/>
  <c r="I68" i="14"/>
  <c r="O13" i="3"/>
  <c r="C26" i="2"/>
  <c r="C32" i="2"/>
  <c r="O28" i="3"/>
  <c r="O41" i="3"/>
  <c r="L66" i="3"/>
  <c r="N9" i="4"/>
  <c r="O49" i="5"/>
  <c r="N65" i="5"/>
  <c r="D68" i="5"/>
  <c r="J68" i="6"/>
  <c r="G96" i="6"/>
  <c r="O70" i="7"/>
  <c r="O82" i="7"/>
  <c r="O95" i="7"/>
  <c r="O96" i="7" s="1"/>
  <c r="M32" i="8"/>
  <c r="J68" i="8"/>
  <c r="G96" i="8"/>
  <c r="C32" i="12"/>
  <c r="O95" i="12"/>
  <c r="O96" i="12" s="1"/>
  <c r="H82" i="2"/>
  <c r="O55" i="2"/>
  <c r="H84" i="1"/>
  <c r="O28" i="1"/>
  <c r="O42" i="1"/>
  <c r="O30" i="1"/>
  <c r="O53" i="1"/>
  <c r="O34" i="1"/>
  <c r="O40" i="1"/>
  <c r="O45" i="1"/>
  <c r="O57" i="1"/>
  <c r="O32" i="1"/>
  <c r="O38" i="1"/>
  <c r="O49" i="1"/>
  <c r="O24" i="2"/>
  <c r="O28" i="2"/>
  <c r="O45" i="2"/>
  <c r="O32" i="2"/>
  <c r="O26" i="2"/>
  <c r="O40" i="2"/>
  <c r="O36" i="2"/>
  <c r="O53" i="2"/>
  <c r="O49" i="2"/>
  <c r="O87" i="3"/>
  <c r="G66" i="3"/>
  <c r="O44" i="3"/>
  <c r="O37" i="3"/>
  <c r="O10" i="3"/>
  <c r="O70" i="14"/>
  <c r="O76" i="14"/>
  <c r="O86" i="14"/>
  <c r="O92" i="14"/>
  <c r="O62" i="14"/>
  <c r="O72" i="14"/>
  <c r="O82" i="14"/>
  <c r="O88" i="14"/>
  <c r="O96" i="14"/>
  <c r="O64" i="14"/>
  <c r="O78" i="14"/>
  <c r="O84" i="14"/>
  <c r="O60" i="14"/>
  <c r="O74" i="14"/>
  <c r="O80" i="14"/>
  <c r="O90" i="14"/>
  <c r="O36" i="14"/>
  <c r="O43" i="14"/>
  <c r="O51" i="14"/>
  <c r="O40" i="14"/>
  <c r="O28" i="14"/>
  <c r="O88" i="13"/>
  <c r="O60" i="13"/>
  <c r="O76" i="13"/>
  <c r="O84" i="13"/>
  <c r="O92" i="13"/>
  <c r="O43" i="13"/>
  <c r="O49" i="13"/>
  <c r="O40" i="13"/>
  <c r="O55" i="13"/>
  <c r="O51" i="13"/>
  <c r="O47" i="13"/>
  <c r="O72" i="12"/>
  <c r="G65" i="12"/>
  <c r="G68" i="12"/>
  <c r="O60" i="12"/>
  <c r="O28" i="12"/>
  <c r="G32" i="12"/>
  <c r="O36" i="12"/>
  <c r="O45" i="12"/>
  <c r="O49" i="12"/>
  <c r="O53" i="12"/>
  <c r="O24" i="12"/>
  <c r="O43" i="12"/>
  <c r="O47" i="12"/>
  <c r="O51" i="12"/>
  <c r="O55" i="12"/>
  <c r="O40" i="12"/>
  <c r="G32" i="10"/>
  <c r="O28" i="10"/>
  <c r="O51" i="10"/>
  <c r="O24" i="10"/>
  <c r="O40" i="10"/>
  <c r="O36" i="10"/>
  <c r="G65" i="9"/>
  <c r="O82" i="9"/>
  <c r="O62" i="9"/>
  <c r="O78" i="9"/>
  <c r="O94" i="9"/>
  <c r="O74" i="9"/>
  <c r="O90" i="9"/>
  <c r="O70" i="9"/>
  <c r="O86" i="9"/>
  <c r="O74" i="8"/>
  <c r="O62" i="8"/>
  <c r="O70" i="8"/>
  <c r="O86" i="8"/>
  <c r="O82" i="8"/>
  <c r="O78" i="8"/>
  <c r="O94" i="8"/>
  <c r="O90" i="8"/>
  <c r="O78" i="7"/>
  <c r="G32" i="6"/>
  <c r="O28" i="6"/>
  <c r="O40" i="6"/>
  <c r="O24" i="6"/>
  <c r="O36" i="6"/>
  <c r="O64" i="2"/>
  <c r="O72" i="2"/>
  <c r="O80" i="2"/>
  <c r="O66" i="2"/>
  <c r="O74" i="2"/>
  <c r="O60" i="2"/>
  <c r="O68" i="2"/>
  <c r="O76" i="2"/>
  <c r="O62" i="2"/>
  <c r="O70" i="2"/>
  <c r="O78" i="2"/>
  <c r="O62" i="1"/>
  <c r="O70" i="1"/>
  <c r="O78" i="1"/>
  <c r="O64" i="1"/>
  <c r="O72" i="1"/>
  <c r="O80" i="1"/>
  <c r="O66" i="1"/>
  <c r="O74" i="1"/>
  <c r="O82" i="1"/>
  <c r="O68" i="1"/>
  <c r="O76" i="1"/>
  <c r="D66" i="6"/>
  <c r="I66" i="7"/>
  <c r="H66" i="10"/>
  <c r="L66" i="10"/>
  <c r="D66" i="5"/>
  <c r="L66" i="6"/>
  <c r="E66" i="9"/>
  <c r="I66" i="9"/>
  <c r="L66" i="5"/>
  <c r="E66" i="5"/>
  <c r="I66" i="5"/>
  <c r="O81" i="2"/>
  <c r="O82" i="2" s="1"/>
  <c r="E36" i="1"/>
  <c r="I36" i="1"/>
  <c r="M36" i="1"/>
  <c r="E84" i="1"/>
  <c r="M84" i="1"/>
  <c r="C32" i="3"/>
  <c r="D66" i="3"/>
  <c r="H66" i="3"/>
  <c r="O67" i="3"/>
  <c r="O71" i="3"/>
  <c r="O90" i="3"/>
  <c r="N29" i="4"/>
  <c r="N33" i="4"/>
  <c r="N39" i="4"/>
  <c r="N42" i="4"/>
  <c r="N57" i="4"/>
  <c r="N63" i="4"/>
  <c r="N67" i="4"/>
  <c r="N71" i="4"/>
  <c r="O26" i="5"/>
  <c r="O30" i="5"/>
  <c r="E32" i="5"/>
  <c r="M32" i="5"/>
  <c r="O34" i="5"/>
  <c r="O38" i="5"/>
  <c r="O62" i="5"/>
  <c r="G66" i="5"/>
  <c r="K66" i="5"/>
  <c r="E68" i="5"/>
  <c r="I68" i="5"/>
  <c r="M68" i="5"/>
  <c r="O70" i="5"/>
  <c r="O74" i="5"/>
  <c r="O78" i="5"/>
  <c r="O82" i="5"/>
  <c r="O86" i="5"/>
  <c r="O90" i="5"/>
  <c r="O94" i="5"/>
  <c r="D32" i="6"/>
  <c r="H32" i="6"/>
  <c r="O45" i="6"/>
  <c r="O49" i="6"/>
  <c r="O53" i="6"/>
  <c r="C65" i="6"/>
  <c r="K65" i="6"/>
  <c r="N66" i="6"/>
  <c r="D68" i="6"/>
  <c r="H68" i="6"/>
  <c r="L68" i="6"/>
  <c r="O78" i="6"/>
  <c r="O82" i="6"/>
  <c r="O86" i="6"/>
  <c r="O90" i="6"/>
  <c r="O94" i="6"/>
  <c r="D32" i="7"/>
  <c r="H32" i="7"/>
  <c r="O45" i="7"/>
  <c r="O51" i="7"/>
  <c r="O55" i="7"/>
  <c r="E65" i="7"/>
  <c r="M65" i="7"/>
  <c r="D66" i="7"/>
  <c r="H66" i="7"/>
  <c r="K68" i="7"/>
  <c r="O72" i="7"/>
  <c r="O76" i="7"/>
  <c r="O80" i="7"/>
  <c r="O84" i="7"/>
  <c r="O88" i="7"/>
  <c r="O92" i="7"/>
  <c r="C96" i="7"/>
  <c r="O31" i="8"/>
  <c r="J32" i="8"/>
  <c r="N32" i="8"/>
  <c r="O43" i="8"/>
  <c r="O47" i="8"/>
  <c r="O51" i="8"/>
  <c r="O55" i="8"/>
  <c r="J65" i="8"/>
  <c r="N65" i="8"/>
  <c r="E66" i="8"/>
  <c r="M66" i="8"/>
  <c r="C68" i="8"/>
  <c r="G68" i="8"/>
  <c r="K68" i="8"/>
  <c r="O72" i="8"/>
  <c r="O76" i="8"/>
  <c r="O80" i="8"/>
  <c r="O84" i="8"/>
  <c r="O88" i="8"/>
  <c r="O92" i="8"/>
  <c r="C96" i="8"/>
  <c r="O31" i="9"/>
  <c r="J32" i="9"/>
  <c r="N32" i="9"/>
  <c r="O43" i="9"/>
  <c r="O47" i="9"/>
  <c r="O51" i="9"/>
  <c r="O55" i="9"/>
  <c r="M65" i="9"/>
  <c r="D66" i="9"/>
  <c r="H66" i="9"/>
  <c r="O67" i="9"/>
  <c r="O68" i="9" s="1"/>
  <c r="F68" i="9"/>
  <c r="J68" i="9"/>
  <c r="N68" i="9"/>
  <c r="O95" i="9"/>
  <c r="O96" i="9" s="1"/>
  <c r="F96" i="9"/>
  <c r="O26" i="10"/>
  <c r="O30" i="10"/>
  <c r="E32" i="10"/>
  <c r="M32" i="10"/>
  <c r="O34" i="10"/>
  <c r="O38" i="10"/>
  <c r="O47" i="10"/>
  <c r="O53" i="10"/>
  <c r="O62" i="10"/>
  <c r="J66" i="10"/>
  <c r="M66" i="10"/>
  <c r="O72" i="10"/>
  <c r="O76" i="10"/>
  <c r="O80" i="10"/>
  <c r="C96" i="10"/>
  <c r="D32" i="12"/>
  <c r="O38" i="12"/>
  <c r="O64" i="12"/>
  <c r="E68" i="12"/>
  <c r="E65" i="12"/>
  <c r="O74" i="12"/>
  <c r="L36" i="1"/>
  <c r="O35" i="1"/>
  <c r="O36" i="1" s="1"/>
  <c r="J36" i="1"/>
  <c r="O47" i="1"/>
  <c r="O51" i="1"/>
  <c r="O84" i="1"/>
  <c r="O30" i="2"/>
  <c r="O34" i="2"/>
  <c r="O38" i="2"/>
  <c r="O43" i="2"/>
  <c r="O47" i="2"/>
  <c r="O51" i="2"/>
  <c r="M66" i="3"/>
  <c r="N26" i="4"/>
  <c r="N31" i="4"/>
  <c r="N37" i="4"/>
  <c r="N44" i="4"/>
  <c r="N48" i="4"/>
  <c r="N52" i="4"/>
  <c r="N59" i="4"/>
  <c r="N73" i="4"/>
  <c r="O31" i="5"/>
  <c r="M65" i="5"/>
  <c r="O67" i="5"/>
  <c r="O68" i="5" s="1"/>
  <c r="O26" i="6"/>
  <c r="O30" i="6"/>
  <c r="O34" i="6"/>
  <c r="O38" i="6"/>
  <c r="O62" i="6"/>
  <c r="O70" i="6"/>
  <c r="O74" i="6"/>
  <c r="O26" i="7"/>
  <c r="O30" i="7"/>
  <c r="E32" i="7"/>
  <c r="I32" i="7"/>
  <c r="M32" i="7"/>
  <c r="O34" i="7"/>
  <c r="O38" i="7"/>
  <c r="O60" i="7"/>
  <c r="O64" i="7"/>
  <c r="F65" i="7"/>
  <c r="J65" i="7"/>
  <c r="N65" i="7"/>
  <c r="O24" i="8"/>
  <c r="O28" i="8"/>
  <c r="C32" i="8"/>
  <c r="G32" i="8"/>
  <c r="K32" i="8"/>
  <c r="O36" i="8"/>
  <c r="O40" i="8"/>
  <c r="O60" i="8"/>
  <c r="O64" i="8"/>
  <c r="G65" i="8"/>
  <c r="K65" i="8"/>
  <c r="H68" i="8"/>
  <c r="L68" i="8"/>
  <c r="O24" i="9"/>
  <c r="O28" i="9"/>
  <c r="C32" i="9"/>
  <c r="G32" i="9"/>
  <c r="K32" i="9"/>
  <c r="O36" i="9"/>
  <c r="O40" i="9"/>
  <c r="O60" i="9"/>
  <c r="O64" i="9"/>
  <c r="F65" i="9"/>
  <c r="J65" i="9"/>
  <c r="N65" i="9"/>
  <c r="G68" i="9"/>
  <c r="K68" i="9"/>
  <c r="O72" i="9"/>
  <c r="O76" i="9"/>
  <c r="O80" i="9"/>
  <c r="O84" i="9"/>
  <c r="O88" i="9"/>
  <c r="O92" i="9"/>
  <c r="O31" i="10"/>
  <c r="F32" i="10"/>
  <c r="J32" i="10"/>
  <c r="N32" i="10"/>
  <c r="O43" i="10"/>
  <c r="O49" i="10"/>
  <c r="F66" i="10"/>
  <c r="D66" i="10"/>
  <c r="F68" i="10"/>
  <c r="O92" i="10"/>
  <c r="E32" i="12"/>
  <c r="I32" i="12"/>
  <c r="M32" i="12"/>
  <c r="O34" i="12"/>
  <c r="C66" i="12"/>
  <c r="N66" i="12"/>
  <c r="O82" i="12"/>
  <c r="O90" i="12"/>
  <c r="K36" i="1"/>
  <c r="C84" i="1"/>
  <c r="G84" i="1"/>
  <c r="K84" i="1"/>
  <c r="F66" i="3"/>
  <c r="J66" i="3"/>
  <c r="O73" i="3"/>
  <c r="O77" i="3"/>
  <c r="O82" i="3"/>
  <c r="N5" i="4"/>
  <c r="N7" i="4"/>
  <c r="N11" i="4"/>
  <c r="N15" i="4"/>
  <c r="N18" i="4"/>
  <c r="N22" i="4"/>
  <c r="N35" i="4"/>
  <c r="N46" i="4"/>
  <c r="N54" i="4"/>
  <c r="N61" i="4"/>
  <c r="N65" i="4"/>
  <c r="O60" i="5"/>
  <c r="O64" i="5"/>
  <c r="O72" i="5"/>
  <c r="O76" i="5"/>
  <c r="O80" i="5"/>
  <c r="O84" i="5"/>
  <c r="O88" i="5"/>
  <c r="O92" i="5"/>
  <c r="O31" i="6"/>
  <c r="O43" i="6"/>
  <c r="O47" i="6"/>
  <c r="O51" i="6"/>
  <c r="O55" i="6"/>
  <c r="O80" i="6"/>
  <c r="O84" i="6"/>
  <c r="O88" i="6"/>
  <c r="O92" i="6"/>
  <c r="O31" i="7"/>
  <c r="O43" i="7"/>
  <c r="O47" i="7"/>
  <c r="O53" i="7"/>
  <c r="K65" i="7"/>
  <c r="O90" i="7"/>
  <c r="O94" i="7"/>
  <c r="O45" i="8"/>
  <c r="O49" i="8"/>
  <c r="O53" i="8"/>
  <c r="C65" i="8"/>
  <c r="C66" i="8"/>
  <c r="K66" i="8"/>
  <c r="O45" i="9"/>
  <c r="O49" i="9"/>
  <c r="O53" i="9"/>
  <c r="O45" i="10"/>
  <c r="O55" i="10"/>
  <c r="O60" i="10"/>
  <c r="O64" i="10"/>
  <c r="G65" i="10"/>
  <c r="K65" i="10"/>
  <c r="O67" i="10"/>
  <c r="O68" i="10" s="1"/>
  <c r="G68" i="10"/>
  <c r="O70" i="10"/>
  <c r="O74" i="10"/>
  <c r="O78" i="10"/>
  <c r="O30" i="12"/>
  <c r="O92" i="12"/>
  <c r="O88" i="12"/>
  <c r="O84" i="12"/>
  <c r="O80" i="12"/>
  <c r="O62" i="12"/>
  <c r="O67" i="12"/>
  <c r="O68" i="12" s="1"/>
  <c r="O76" i="12"/>
  <c r="C66" i="13"/>
  <c r="H36" i="1"/>
  <c r="O60" i="6"/>
  <c r="O64" i="6"/>
  <c r="O72" i="6"/>
  <c r="O76" i="6"/>
  <c r="O49" i="7"/>
  <c r="O67" i="7"/>
  <c r="O68" i="7" s="1"/>
  <c r="F68" i="7"/>
  <c r="O26" i="8"/>
  <c r="O30" i="8"/>
  <c r="O34" i="8"/>
  <c r="O38" i="8"/>
  <c r="H66" i="8"/>
  <c r="O26" i="9"/>
  <c r="O30" i="9"/>
  <c r="O34" i="9"/>
  <c r="O38" i="9"/>
  <c r="O94" i="10"/>
  <c r="O90" i="10"/>
  <c r="O86" i="10"/>
  <c r="O82" i="10"/>
  <c r="N66" i="10"/>
  <c r="H68" i="10"/>
  <c r="L68" i="10"/>
  <c r="O84" i="10"/>
  <c r="O26" i="12"/>
  <c r="G66" i="12"/>
  <c r="D65" i="12"/>
  <c r="D68" i="12"/>
  <c r="H65" i="12"/>
  <c r="H68" i="12"/>
  <c r="L65" i="12"/>
  <c r="L68" i="12"/>
  <c r="L66" i="13"/>
  <c r="O31" i="12"/>
  <c r="M65" i="12"/>
  <c r="O26" i="13"/>
  <c r="O30" i="13"/>
  <c r="O34" i="13"/>
  <c r="O38" i="13"/>
  <c r="O62" i="13"/>
  <c r="D65" i="13"/>
  <c r="H65" i="13"/>
  <c r="O70" i="13"/>
  <c r="O74" i="13"/>
  <c r="O78" i="13"/>
  <c r="O82" i="13"/>
  <c r="O86" i="13"/>
  <c r="O90" i="13"/>
  <c r="O94" i="13"/>
  <c r="O45" i="14"/>
  <c r="O49" i="14"/>
  <c r="O53" i="14"/>
  <c r="C65" i="14"/>
  <c r="G65" i="14"/>
  <c r="K65" i="14"/>
  <c r="O31" i="13"/>
  <c r="O67" i="13"/>
  <c r="O68" i="13" s="1"/>
  <c r="O95" i="13"/>
  <c r="O96" i="13" s="1"/>
  <c r="O26" i="14"/>
  <c r="O30" i="14"/>
  <c r="O34" i="14"/>
  <c r="O38" i="14"/>
  <c r="O24" i="13"/>
  <c r="O28" i="13"/>
  <c r="C32" i="13"/>
  <c r="G32" i="13"/>
  <c r="K32" i="13"/>
  <c r="O36" i="13"/>
  <c r="O64" i="13"/>
  <c r="E66" i="13"/>
  <c r="I66" i="13"/>
  <c r="M66" i="13"/>
  <c r="C68" i="13"/>
  <c r="G68" i="13"/>
  <c r="K68" i="13"/>
  <c r="O72" i="13"/>
  <c r="O80" i="13"/>
  <c r="O31" i="14"/>
  <c r="F32" i="14"/>
  <c r="J32" i="14"/>
  <c r="N32" i="14"/>
  <c r="O47" i="14"/>
  <c r="O55" i="14"/>
  <c r="D66" i="14"/>
  <c r="H66" i="14"/>
  <c r="O67" i="14"/>
  <c r="O68" i="14" s="1"/>
  <c r="F68" i="14"/>
  <c r="J68" i="14"/>
  <c r="N68" i="14"/>
  <c r="I68" i="12"/>
  <c r="M68" i="12"/>
  <c r="O70" i="12"/>
  <c r="O78" i="12"/>
  <c r="O86" i="12"/>
  <c r="O94" i="12"/>
  <c r="D32" i="13"/>
  <c r="H32" i="13"/>
  <c r="L32" i="13"/>
  <c r="O45" i="13"/>
  <c r="O53" i="13"/>
  <c r="G65" i="13"/>
  <c r="K65" i="13"/>
  <c r="F66" i="13"/>
  <c r="J66" i="13"/>
  <c r="N66" i="13"/>
  <c r="H68" i="13"/>
  <c r="L68" i="13"/>
  <c r="O24" i="14"/>
  <c r="C32" i="14"/>
  <c r="G32" i="14"/>
  <c r="K32" i="14"/>
  <c r="F65" i="14"/>
  <c r="J65" i="14"/>
  <c r="N65" i="14"/>
  <c r="E66" i="14"/>
  <c r="I66" i="14"/>
  <c r="M66" i="14"/>
  <c r="G68" i="14"/>
  <c r="K68" i="14"/>
  <c r="K66" i="9" l="1"/>
  <c r="J66" i="6"/>
  <c r="O65" i="9"/>
  <c r="G66" i="8"/>
  <c r="L66" i="14"/>
  <c r="O65" i="5"/>
  <c r="O66" i="5" s="1"/>
  <c r="O65" i="7"/>
  <c r="M66" i="6"/>
  <c r="K66" i="12"/>
  <c r="N66" i="5"/>
  <c r="O66" i="3"/>
  <c r="O65" i="13"/>
  <c r="G66" i="9"/>
  <c r="G66" i="13"/>
  <c r="K66" i="14"/>
  <c r="M66" i="12"/>
  <c r="O65" i="8"/>
  <c r="O32" i="6"/>
  <c r="O32" i="10"/>
  <c r="J66" i="9"/>
  <c r="N66" i="7"/>
  <c r="M66" i="5"/>
  <c r="O32" i="8"/>
  <c r="O32" i="3"/>
  <c r="N66" i="14"/>
  <c r="O32" i="13"/>
  <c r="G66" i="14"/>
  <c r="H66" i="13"/>
  <c r="O32" i="12"/>
  <c r="G66" i="10"/>
  <c r="K66" i="7"/>
  <c r="F66" i="9"/>
  <c r="J66" i="8"/>
  <c r="J66" i="7"/>
  <c r="H66" i="6"/>
  <c r="O32" i="5"/>
  <c r="M66" i="7"/>
  <c r="K66" i="6"/>
  <c r="J66" i="14"/>
  <c r="C66" i="14"/>
  <c r="O65" i="14"/>
  <c r="D66" i="13"/>
  <c r="D66" i="12"/>
  <c r="O65" i="12"/>
  <c r="O66" i="9"/>
  <c r="F66" i="8"/>
  <c r="F66" i="7"/>
  <c r="E66" i="12"/>
  <c r="M66" i="9"/>
  <c r="N66" i="8"/>
  <c r="E66" i="7"/>
  <c r="G66" i="6"/>
  <c r="F66" i="14"/>
  <c r="K66" i="13"/>
  <c r="O32" i="14"/>
  <c r="L66" i="12"/>
  <c r="H66" i="12"/>
  <c r="K66" i="10"/>
  <c r="O65" i="10"/>
  <c r="O32" i="7"/>
  <c r="N66" i="9"/>
  <c r="O32" i="9"/>
  <c r="I66" i="8"/>
  <c r="C66" i="6"/>
  <c r="O65" i="6"/>
  <c r="H66" i="5"/>
  <c r="O66" i="13" l="1"/>
  <c r="O66" i="7"/>
  <c r="O66" i="14"/>
  <c r="O66" i="8"/>
  <c r="O66" i="6"/>
  <c r="O66" i="10"/>
  <c r="O66" i="12"/>
</calcChain>
</file>

<file path=xl/sharedStrings.xml><?xml version="1.0" encoding="utf-8"?>
<sst xmlns="http://schemas.openxmlformats.org/spreadsheetml/2006/main" count="3275" uniqueCount="386">
  <si>
    <t>nr wiersza</t>
  </si>
  <si>
    <t>Miesiąc</t>
  </si>
  <si>
    <t>XII'23</t>
  </si>
  <si>
    <t>I'24</t>
  </si>
  <si>
    <t>II'24</t>
  </si>
  <si>
    <t>III'24</t>
  </si>
  <si>
    <t>IV'24</t>
  </si>
  <si>
    <t>V'24</t>
  </si>
  <si>
    <t>VI'24</t>
  </si>
  <si>
    <t>VII'24</t>
  </si>
  <si>
    <t>VIII'24</t>
  </si>
  <si>
    <t>IX'24</t>
  </si>
  <si>
    <t>X'24</t>
  </si>
  <si>
    <t>XI'24</t>
  </si>
  <si>
    <t>XII'24</t>
  </si>
  <si>
    <t>01</t>
  </si>
  <si>
    <t>Stopa bezrobocia POWIAT BOCHEŃSKI %</t>
  </si>
  <si>
    <t>02</t>
  </si>
  <si>
    <t>Stopa bezrobocia MAŁOPOLSKA %</t>
  </si>
  <si>
    <t>03</t>
  </si>
  <si>
    <t>Stopa bezrobocia POLSKA %</t>
  </si>
  <si>
    <t>Stan i struktura osób bezrobotnych w Powiatowym Urzędzie Pracy w Bochni</t>
  </si>
  <si>
    <t>04</t>
  </si>
  <si>
    <t>Liczba bezrobotnych ogółem</t>
  </si>
  <si>
    <t>05</t>
  </si>
  <si>
    <t xml:space="preserve">Liczba bezrobotnych poprzednio pracujących </t>
  </si>
  <si>
    <t>06</t>
  </si>
  <si>
    <t>% do ogółu bezrobotnych</t>
  </si>
  <si>
    <t>07</t>
  </si>
  <si>
    <t>z wiersza 05 zwolnieni z przyczyn zakładu pracy</t>
  </si>
  <si>
    <t>08</t>
  </si>
  <si>
    <t>09</t>
  </si>
  <si>
    <t>Liczba bezrobotnych z prawem do zasiłku</t>
  </si>
  <si>
    <t>10</t>
  </si>
  <si>
    <t>11</t>
  </si>
  <si>
    <t>Liczba bezrobotnych kobiet</t>
  </si>
  <si>
    <t>12</t>
  </si>
  <si>
    <t>13</t>
  </si>
  <si>
    <t>Liczba bezrobotnych zamieszkałych na wsi</t>
  </si>
  <si>
    <t>14</t>
  </si>
  <si>
    <t>15</t>
  </si>
  <si>
    <t>Liczba bezrobotnych w okresie 12 m-cy od dnia ukończenia nauki</t>
  </si>
  <si>
    <t>16</t>
  </si>
  <si>
    <t>17</t>
  </si>
  <si>
    <t>Liczba bezrobotnych bez kwalifikacji zawodowych</t>
  </si>
  <si>
    <t>18</t>
  </si>
  <si>
    <t>19</t>
  </si>
  <si>
    <t xml:space="preserve">Liczba bezrobotnych bez doświadczenia zawodowego </t>
  </si>
  <si>
    <t>20</t>
  </si>
  <si>
    <t>Napływ osób bezrobotnych do Powiatowego Urzędu Pracy w Bochni</t>
  </si>
  <si>
    <t>narastająco</t>
  </si>
  <si>
    <t>21</t>
  </si>
  <si>
    <t>Liczba osób zarejestrowanych - ogółem</t>
  </si>
  <si>
    <t>22</t>
  </si>
  <si>
    <t>Liczba osób zarejestrowanych po raz pierwszy</t>
  </si>
  <si>
    <t>23</t>
  </si>
  <si>
    <t>% do ogółu zarejestrowanych</t>
  </si>
  <si>
    <t>24</t>
  </si>
  <si>
    <t>Liczba zarejestrowanych kobiet</t>
  </si>
  <si>
    <t>25</t>
  </si>
  <si>
    <t>26</t>
  </si>
  <si>
    <t>Liczba osób zarejestrowanych które poprzednio pracowaly</t>
  </si>
  <si>
    <t>27</t>
  </si>
  <si>
    <t>28</t>
  </si>
  <si>
    <t>z wiersza 26 zwolnieni z przyczyn zakładu pracy</t>
  </si>
  <si>
    <t>29</t>
  </si>
  <si>
    <t>30</t>
  </si>
  <si>
    <t>Liczba osób zarejestrowanych, które dotychczas nie pracowały</t>
  </si>
  <si>
    <t>31</t>
  </si>
  <si>
    <t>32</t>
  </si>
  <si>
    <t xml:space="preserve">Liczba osób zarejestrowanych będących w okresie 12 m-cy od dnia ukończenia nauki </t>
  </si>
  <si>
    <t>33</t>
  </si>
  <si>
    <t>34</t>
  </si>
  <si>
    <t>Liczba osób zarjestrowanych bez kwalifikacji zawodowych</t>
  </si>
  <si>
    <t>35</t>
  </si>
  <si>
    <t>36</t>
  </si>
  <si>
    <t>Liczba osób zarejstrowanych bez doświadczenia zawodowego</t>
  </si>
  <si>
    <t>37</t>
  </si>
  <si>
    <t>38</t>
  </si>
  <si>
    <t>Liczba osób zarejestrowanych będących w szczególnej sytuacji na rynku pracy ogółem</t>
  </si>
  <si>
    <t>39</t>
  </si>
  <si>
    <t>z wiersza 38 - do 30 roku życia</t>
  </si>
  <si>
    <t>40</t>
  </si>
  <si>
    <t>41</t>
  </si>
  <si>
    <t>z wiersza 38 - długotrwale bezrobotne</t>
  </si>
  <si>
    <t>42</t>
  </si>
  <si>
    <t>43</t>
  </si>
  <si>
    <t>z wiersza 38 - powyżej 50 roku życia</t>
  </si>
  <si>
    <t>44</t>
  </si>
  <si>
    <t>45</t>
  </si>
  <si>
    <t>z wiersza 38 - korzystający ze świadczen pomocy społecznej</t>
  </si>
  <si>
    <t>46</t>
  </si>
  <si>
    <t>47</t>
  </si>
  <si>
    <t>z wiersza 38 - posiadające co najmniej jedno dziecko do 6 roku życia</t>
  </si>
  <si>
    <t>48</t>
  </si>
  <si>
    <t>49</t>
  </si>
  <si>
    <t>z wiersza 38 - posiadające co najmniej jedno dziecko niepełnosprawne do 18 roku życia</t>
  </si>
  <si>
    <t>50</t>
  </si>
  <si>
    <t>51</t>
  </si>
  <si>
    <t>z wiersza 38 - osoby niepełnosprawne</t>
  </si>
  <si>
    <t>52</t>
  </si>
  <si>
    <t>Odpływ osób bezrobotnych z ewidencji Powiatowego Urzędu Pracy w Bochni</t>
  </si>
  <si>
    <t>53</t>
  </si>
  <si>
    <t>Liczba osób wyłączonych z ewidencji - ogółem</t>
  </si>
  <si>
    <t>54</t>
  </si>
  <si>
    <t>Liczba osób wyłączonych z ewidencji z powodu podjęcia pracy</t>
  </si>
  <si>
    <t>55</t>
  </si>
  <si>
    <t>% do ogółu wyłączonych z ewidencji</t>
  </si>
  <si>
    <t>56</t>
  </si>
  <si>
    <t>z wiersza 54 - z powodu podjęcia pracy niesubsydiowanej</t>
  </si>
  <si>
    <t>57</t>
  </si>
  <si>
    <t>58</t>
  </si>
  <si>
    <t>z wiersza 54 - z powodu podjęcia pracy subsydiowanej</t>
  </si>
  <si>
    <t>59</t>
  </si>
  <si>
    <t>60</t>
  </si>
  <si>
    <t>Liczba osób wyłączonych z ewidencji z powodu rozpoczęcia szkolenia</t>
  </si>
  <si>
    <t>61</t>
  </si>
  <si>
    <t>62</t>
  </si>
  <si>
    <t>Liczba osób wyłączonych z ewidencji z powodu rozpoczęcia stażu</t>
  </si>
  <si>
    <t>63</t>
  </si>
  <si>
    <t>64</t>
  </si>
  <si>
    <t>Liczba osób wyłączonych z ewidencji z powodu rozpoczęcia prac społecznie - użytecznych, w tym w ramach PAI</t>
  </si>
  <si>
    <t>65</t>
  </si>
  <si>
    <t>66</t>
  </si>
  <si>
    <t xml:space="preserve">Liczba osób wyłączonych z ewidencji z powodu odmowy bez uzasadnionej przyczyny przyjęcia propozycji odpowiedniej pracy lub innej formy pomocy </t>
  </si>
  <si>
    <t>67</t>
  </si>
  <si>
    <t>68</t>
  </si>
  <si>
    <t>Liczba osób wyłączonych z ewidencji z powodu niepotwierdzenia gotowości do podjęcia pracy</t>
  </si>
  <si>
    <t>69</t>
  </si>
  <si>
    <t>70</t>
  </si>
  <si>
    <t>Liczba osób bezrobotnych wyłączonych z ewidencji z powodu dobrowolnej rezygnacji ze statusu bezrobotnego</t>
  </si>
  <si>
    <t>71</t>
  </si>
  <si>
    <t>72</t>
  </si>
  <si>
    <t>Liczba osób bezrobotnych wyłączonych z ewidencji z powodu osiągnięcia wieku emerytalnego</t>
  </si>
  <si>
    <t>73</t>
  </si>
  <si>
    <t>74</t>
  </si>
  <si>
    <t>Liczba osób bezrobotnych wyłączonych z ewidencji z powodu nabycia praw emerytalnych lub rentowych</t>
  </si>
  <si>
    <t>75</t>
  </si>
  <si>
    <t>76</t>
  </si>
  <si>
    <t>Liczba osób bezrobotnych wyłaczonych z ewidencji z innych powodów niż wymienione powyżej</t>
  </si>
  <si>
    <t>77</t>
  </si>
  <si>
    <t>Stan i struktura bezrobotnych kobiet w Powiatowym Urzędzie Pracy w Bochni</t>
  </si>
  <si>
    <t>Liczba bezrobotnych kobiet ogółem</t>
  </si>
  <si>
    <t xml:space="preserve">Liczba bezrobotnych kobiet poprzednio pracujących </t>
  </si>
  <si>
    <t>z wiersza 02 zwolnienione z przyczyn zakładu pracy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</si>
  <si>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</si>
  <si>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</si>
  <si>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</si>
  <si>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</si>
  <si>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</si>
  <si>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</si>
  <si>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Napływ bezrobotnych kobiet do Powiatowego Urzędu Pracy w Bochni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</si>
  <si>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</si>
  <si>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</si>
  <si>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</si>
  <si>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</si>
  <si>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z wiersza 23 zwolnione z przyczyn zakładu pracy</t>
  </si>
  <si>
    <t>Liczba zarejestrowanych kobiet, które dotychczas nie pracowały</t>
  </si>
  <si>
    <t>Liczba  zarejstrowanych kobiet bez kwalifikacji zawodowych</t>
  </si>
  <si>
    <t>Liczba zarjestrowanych kobiet bez doświadczenia zawodowego</t>
  </si>
  <si>
    <t xml:space="preserve">Liczba zarejestrowanych kobiet, które nie podjeły pracy po urodzeniu dziecka </t>
  </si>
  <si>
    <t>Liczba zarejestrowanych kobiet będących w szczególnej sytuacji na rynku pracy ogółem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</si>
  <si>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</si>
  <si>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</si>
  <si>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</si>
  <si>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</si>
  <si>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</si>
  <si>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</si>
  <si>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</si>
  <si>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Odpływ bezrobotnych kobiet z ewidencji Powiatowego Urzędu Pracy w Bochni</t>
  </si>
  <si>
    <t>Liczba kobiet wyłączonych z ewidencji - ogółem</t>
  </si>
  <si>
    <t>Liczba kobiet wyłączonych z ewidencji z powodu podjęcia pracy</t>
  </si>
  <si>
    <t>z wiersza 53 - z powodu podjęcia pracy niesubsydiowanej</t>
  </si>
  <si>
    <t>z wiersza 53 - z powodu podjęcia pracy subsydiowanej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</si>
  <si>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</si>
  <si>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</si>
  <si>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</si>
  <si>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</si>
  <si>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</si>
  <si>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</si>
  <si>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</si>
  <si>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</si>
  <si>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</si>
  <si>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 xml:space="preserve">Działania w ramach poradnictwa zawodowego </t>
  </si>
  <si>
    <t xml:space="preserve">nr wiersza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</si>
  <si>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</si>
  <si>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</si>
  <si>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</si>
  <si>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Spotkania informacyjno-edukacyjne z uczniami szkół ponadpodstawowoych (l. uczniów)</t>
  </si>
  <si>
    <t>Porady grupowe w Zakładzie Karnym</t>
  </si>
  <si>
    <t>Inne spotkania informacyjne</t>
  </si>
  <si>
    <t>Działania w ramach poradnictwa zawodowego-ogółem</t>
  </si>
  <si>
    <t>Realizacja zadań pośrednictwa pracy</t>
  </si>
  <si>
    <t>Wizyty w zakładach pracy - ogółem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</si>
  <si>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</si>
  <si>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</si>
  <si>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</si>
  <si>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</si>
  <si>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</si>
  <si>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</si>
  <si>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</si>
  <si>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</si>
  <si>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</si>
  <si>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</si>
  <si>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Kontakty telefoniczne z zakładami pracy</t>
  </si>
  <si>
    <t>Kontakty bezpośrednie z pracodawcami w Urzędzie</t>
  </si>
  <si>
    <t>Nowe firmy pozyskane do współpracy</t>
  </si>
  <si>
    <t>Miejsca pracy pozyskane przez pośrednika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</si>
  <si>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</si>
  <si>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</si>
  <si>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23 - miejsca pracy subsydiowanej</t>
  </si>
  <si>
    <t>z wiersza 23 - miejsca pracy niesubsydiowanej</t>
  </si>
  <si>
    <t>Pozyskane miejsca pracy i aktywizacji zawodowej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</si>
  <si>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</si>
  <si>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</si>
  <si>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</si>
  <si>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</si>
  <si>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</si>
  <si>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</si>
  <si>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</si>
  <si>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</si>
  <si>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</si>
  <si>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z wiersza 37 - liczba osób skierowanych na miejsca pracy subsydiowanej</t>
  </si>
  <si>
    <t>z wiersza 37 - liczba osób skierowanych na miejsca pracy niesubsydiowanej</t>
  </si>
  <si>
    <t>Liczba osób, które za pośrednictwem PUP podjeły pracę, zostały zatrudnione w ramach miejsc aktywizacji zawodowej lub rozpoczeły kontrakt socjalny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</si>
  <si>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</si>
  <si>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</si>
  <si>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</si>
  <si>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</si>
  <si>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</si>
  <si>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</si>
  <si>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</si>
  <si>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</si>
  <si>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</si>
  <si>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</si>
  <si>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</si>
  <si>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</si>
  <si>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</si>
  <si>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</si>
  <si>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</si>
  <si>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Subsydiowane programy rynku pracy łącznie z rotacją pracowników</t>
  </si>
  <si>
    <t>Liczba osób rozpoczynających wsparcie ogółem</t>
  </si>
  <si>
    <t>Liczba osób zatrudnionych w ramach prac interwencyjnych</t>
  </si>
  <si>
    <t>z wiersza 59 - w ramach środków Funduszu Pracy</t>
  </si>
  <si>
    <t>z wiersza 59 - w ramach programu FEM 2021-2027</t>
  </si>
  <si>
    <t>z wiersza 59 - w ramach programu regionalnego Firma + 1</t>
  </si>
  <si>
    <t>Liczba osób zatrudnionych w ramach robót publicznych</t>
  </si>
  <si>
    <t>z wiersza 64 - w ramach środków Funduszu Pracy</t>
  </si>
  <si>
    <t>Liczba osób wyłączonych z ewidencji w związku z otrzymaniem dotacji na pdojęcie działalności gospodarczej</t>
  </si>
  <si>
    <t>z wiersza 66 - w ramach programu FEM 2021-2027</t>
  </si>
  <si>
    <t>z wiersza 66 - w ramach środków Funduszu Pracy</t>
  </si>
  <si>
    <t>z wiersza 66 - w ramach środków rezerwy Funduszu Pracy</t>
  </si>
  <si>
    <t xml:space="preserve">Liczba osób zatrudnionych w ramach refundacji kosztów wyposażenia lub doposażenia stanowiska pracy </t>
  </si>
  <si>
    <t>z wiersza 70 - w ramach środków Funduszu Pracy</t>
  </si>
  <si>
    <t>z wiersza 70 - w ramach programu FEM 2021-2027</t>
  </si>
  <si>
    <t>z wiersza 70 - w ramach programu regionalnego Firma + 1</t>
  </si>
  <si>
    <t>Liczba osób wyłaczonych z ewidencji w związku ze skierowaniem do miejsc odbywania stażu</t>
  </si>
  <si>
    <t>z wiersza 75 - w ramach programu FEM 2021-2027</t>
  </si>
  <si>
    <t>78</t>
  </si>
  <si>
    <t>z wiersza 75 - w ramach programu regionalnego Firma + 1</t>
  </si>
  <si>
    <t>79</t>
  </si>
  <si>
    <t>z wiersza 75 - w ramach środków Funduszu Pracy</t>
  </si>
  <si>
    <t>80</t>
  </si>
  <si>
    <t>Liczba osób wyłaczonych z ewidencji w związku ze skierowaniem na szkolenie</t>
  </si>
  <si>
    <t>81</t>
  </si>
  <si>
    <t>83</t>
  </si>
  <si>
    <t>84</t>
  </si>
  <si>
    <t>Liczba osób wyłaczonych z ewidencji w związku ze skierowaniem na prace społecznie - użyteczne</t>
  </si>
  <si>
    <t>85</t>
  </si>
  <si>
    <t>z wiersza 84 - w ramach środków Funduszu Pracy</t>
  </si>
  <si>
    <t>86</t>
  </si>
  <si>
    <t>Liczba osób skierowanych do realizacji kontraktu socjalnego</t>
  </si>
  <si>
    <t>Zatrudnienie cudzoziemców</t>
  </si>
  <si>
    <t>87</t>
  </si>
  <si>
    <t>Liczba złożonych oświadczeń o powierzeniu wykonywania pracy cudzoziemcowi</t>
  </si>
  <si>
    <t>88</t>
  </si>
  <si>
    <t>Liczba złożonych wniosków o wydanie zezwolenia na prace sezonową cudzoziemca</t>
  </si>
  <si>
    <t>Liczba złożonych powiadomień o powierzeniu wykonywania pracy obywatelom Ukrainy</t>
  </si>
  <si>
    <t>Struktura bezrobocia w powiecie w podziele na wiek, wykształcenie, czas pozostawania bez pracy i staż pracy</t>
  </si>
  <si>
    <t>Miasto/Gmina</t>
  </si>
  <si>
    <t>Miasto Bochnia</t>
  </si>
  <si>
    <t>Gmina Bochnia</t>
  </si>
  <si>
    <t>Gmina Drwinia</t>
  </si>
  <si>
    <t>Gmina Lipnica Murowana</t>
  </si>
  <si>
    <t>Gmina Łapanów</t>
  </si>
  <si>
    <t>Miasto Nowy Wiśnicz</t>
  </si>
  <si>
    <t>Gmina Nowy Wiśnicz</t>
  </si>
  <si>
    <t>Gmina Rzezawa</t>
  </si>
  <si>
    <t>Gmina Trzciana</t>
  </si>
  <si>
    <t>Gmina Żegocina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</si>
  <si>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</si>
  <si>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</si>
  <si>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</si>
  <si>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</si>
  <si>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</si>
  <si>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</si>
  <si>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</si>
  <si>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</si>
  <si>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</si>
  <si>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</si>
  <si>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</si>
  <si>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</si>
  <si>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</si>
  <si>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</si>
  <si>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</si>
  <si>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</si>
  <si>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</si>
  <si>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</si>
  <si>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</si>
  <si>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</si>
  <si>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</si>
  <si>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</si>
  <si>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</si>
  <si>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</si>
  <si>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Liczba osób w szczególnej sytyacji na rynku pracy ogółem</t>
  </si>
  <si>
    <t>Liczba osób w szczególnej sytuacji na rynku pracy ogółem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</si>
  <si>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</si>
  <si>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</si>
  <si>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</si>
  <si>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</si>
  <si>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</si>
  <si>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</si>
  <si>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</si>
  <si>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</si>
  <si>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</si>
  <si>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</si>
  <si>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</si>
  <si>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zarejestrowanych  - ogółem</t>
  </si>
  <si>
    <t>Liczba osób zarejestrowanych, które poprzednio pracowaly</t>
  </si>
  <si>
    <t>z wiersza 23 zwolnienione z przyczyn zakładu pracy</t>
  </si>
  <si>
    <t>Liczba  osób zarejstrowanych bez kwalifikacji zawodowych</t>
  </si>
  <si>
    <t>Liczba osób zarjestrowanych bez doświadczenia zawodowego</t>
  </si>
  <si>
    <t>z wiersza 37 - korzystające ze świadczeń pomocy społecznej</t>
  </si>
  <si>
    <t>z wiersza 37 - osoby niepełnosprawne</t>
  </si>
  <si>
    <t>Odpływ bezrobotnych mieszkańców MIASTA BOCHNIA z ewidencji Powiatowego Urzędu Pracy w Bochni</t>
  </si>
  <si>
    <t>Liczba wyłączonych z ewidencji - ogółem</t>
  </si>
  <si>
    <t>z wiersza 52 - liczba kobiet wyłączonych z ewidencji</t>
  </si>
  <si>
    <t>z wiersza 55 - kobiety podejmujące pracę</t>
  </si>
  <si>
    <t>z wiersza 55 - z powodu podjęcia pracy niesubsydiowanej</t>
  </si>
  <si>
    <t>z wiersza 55 - z powodu podjęcia pracy subsydiowanej</t>
  </si>
  <si>
    <t>z wiersza 61 - z powodu podjęcia pracy w ramach prac interwencyjnych</t>
  </si>
  <si>
    <t>z wiersza 61 - z powodu podjęcia pracy w ramach robót publicznych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</si>
  <si>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</si>
  <si>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</si>
  <si>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</si>
  <si>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82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</si>
  <si>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</si>
  <si>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</si>
  <si>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</si>
  <si>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89</t>
  </si>
  <si>
    <t>Liczba osób wyłaczonych z ewidencji z innych powodów niż wymienione powyżej</t>
  </si>
  <si>
    <t>90</t>
  </si>
  <si>
    <t>Stan i struktura bezrobotnych w GMINIE BOCHNIA</t>
  </si>
  <si>
    <t>Napływ bezrobotnych mieszkanców GMINY BOCHNIA do Powiatowego Urzędu Pracy w Bochni</t>
  </si>
  <si>
    <t>Odpływ bezrobotnych mieszkańców GMINY BOCHNIA z ewidencji Powiatowego Urzędu Pracy w Bochni</t>
  </si>
  <si>
    <t>Stan i struktura bezrobotnych w GMINIE DRWINIA</t>
  </si>
  <si>
    <t>Napływ bezrobotnych mieszkanców GMINY DRWINIA do Powiatowego Urzędu Pracy w Bochni</t>
  </si>
  <si>
    <t>Odpływ bezrobotnych mieszkańców GMINY DRWINIA z ewidencji Powiatowego Urzędu Pracy w Bochni</t>
  </si>
  <si>
    <t>Stan i struktura bezrobotnych w GMINIE LIPNICA MUROWANA</t>
  </si>
  <si>
    <t>Napływ bezrobotnych mieszkanców GMINY LIPNICA MUROWANA do Powiatowego Urzędu Pracy w Bochni</t>
  </si>
  <si>
    <t>Odpływ bezrobotnych mieszkańców GMINY LIPNICA MUROWANA z ewidencji Powiatowego Urzędu Pracy w Bochni</t>
  </si>
  <si>
    <t>Stan i struktura bezrobotnych w GMINIE ŁAPANÓW</t>
  </si>
  <si>
    <t>Napływ bezrobotnych mieszkanców GMINY ŁAPANÓW do Powiatowego Urzędu Pracy w Bochni</t>
  </si>
  <si>
    <t>Odpływ bezrobotnych mieszkańców GMINY ŁAPANÓW z ewidencji Powiatowego Urzędu Pracy w Bochni</t>
  </si>
  <si>
    <t>Stan i struktura bezrobotnych w MIEŚCIE NOWY WIŚNICZ</t>
  </si>
  <si>
    <t>Napływ bezrobotnych mieszkanców MIASTA NOWY WIŚNICZ do Powiatowego Urzędu Pracy w Bochni</t>
  </si>
  <si>
    <t>Odpływ bezrobotnych mieszkańców MIASTA NOWY WIŚNICZ z ewidencji Powiatowego Urzędu Pracy w Bochni</t>
  </si>
  <si>
    <t>Stan i struktura bezrobotnych w GMINIE NOWY WIŚNICZ</t>
  </si>
  <si>
    <t>XII24</t>
  </si>
  <si>
    <t>Napływ bezrobotnych mieszkanców GMINY NOWY WIŚNICZ do Powiatowego Urzędu Pracy w Bochni</t>
  </si>
  <si>
    <t>Odpływ bezrobotnych mieszkańców GMINY NOWY WIŚNICZ z ewidencji Powiatowego Urzędu Pracy w Bochni</t>
  </si>
  <si>
    <t>Stan i struktura bezrobotnych w GMINIE RZEZAWA</t>
  </si>
  <si>
    <t>Napływ bezrobotnych mieszkanców GMINY RZEZAWA do Powiatowego Urzędu Pracy w Bochni</t>
  </si>
  <si>
    <t>Odpływ bezrobotnych mieszkańców GMINY RZEZAWA z ewidencji Powiatowego Urzędu Pracy w Bochni</t>
  </si>
  <si>
    <t>Stan i struktura bezrobotnych w GMINIE TRZCIANA</t>
  </si>
  <si>
    <t>Napływ bezrobotnych mieszkanców GMINY TRZCIANA do Powiatowego Urzędu Pracy w Bochni</t>
  </si>
  <si>
    <t>Odpływ bezrobotnych mieszkańców GMINY TRZCIANA z ewidencji Powiatowego Urzędu Pracy w Bochni</t>
  </si>
  <si>
    <t>Stan i struktura bezrobotnych w GMINIE ŻEGOCINA</t>
  </si>
  <si>
    <t>Napływ bezrobotnych mieszkanców GMINY ŻEGOCINA do Powiatowego Urzędu Pracy w Bochni</t>
  </si>
  <si>
    <t>Odpływ bezrobotnych mieszkańców GMINY ŻEGOCINA z ewidencji Powiatowego Urzędu Pracy w Bochni</t>
  </si>
  <si>
    <t>z wiersza 75 - w ramach środków rezerwy Funduszu Pracy</t>
  </si>
  <si>
    <t>z wiersza 81 - w ramach programu FEM 2021-2027</t>
  </si>
  <si>
    <t>z wiersza 81 - w ramach środków Funduszu Pracy</t>
  </si>
  <si>
    <t>Liczba osób, które skorzystały z porad grupowych</t>
  </si>
  <si>
    <t>z wiersza 70 - w ramach programu RPO WM 2021 -2022</t>
  </si>
  <si>
    <t>Struktura bezrobotnych według gmin na koniec GRUDNIA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</si>
</sst>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7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.5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7.5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9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medium">
        <color auto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auto="1"/>
      </top>
      <bottom/>
      <diagonal/>
    </border>
    <border>
      <left/>
      <right style="medium">
        <color theme="1"/>
      </right>
      <top style="medium">
        <color theme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theme="1"/>
      </right>
      <top style="medium">
        <color auto="1"/>
      </top>
      <bottom/>
      <diagonal/>
    </border>
    <border>
      <left style="medium">
        <color theme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/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 style="double">
        <color auto="1"/>
      </diagonal>
    </border>
    <border>
      <left/>
      <right/>
      <top/>
      <bottom style="medium">
        <color theme="1"/>
      </bottom>
      <diagonal/>
    </border>
  </borders>
  <cellStyleXfs count="4">
    <xf numFmtId="0" fontId="0" fillId="0" borderId="0"/>
    <xf numFmtId="9" fontId="25" fillId="0" borderId="0" applyFont="0" applyFill="0" applyBorder="0" applyAlignment="0" applyProtection="0"/>
    <xf numFmtId="0" fontId="6" fillId="0" borderId="22" applyNumberFormat="0" applyFill="0" applyAlignment="0" applyProtection="0"/>
    <xf numFmtId="0" fontId="24" fillId="0" borderId="0"/>
  </cellStyleXfs>
  <cellXfs count="571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textRotation="90"/>
    </xf>
    <xf numFmtId="0" fontId="6" fillId="2" borderId="3" xfId="2" applyFill="1" applyBorder="1" applyAlignment="1">
      <alignment vertical="center"/>
    </xf>
    <xf numFmtId="49" fontId="5" fillId="0" borderId="5" xfId="0" applyNumberFormat="1" applyFont="1" applyBorder="1"/>
    <xf numFmtId="0" fontId="9" fillId="2" borderId="6" xfId="0" applyFont="1" applyFill="1" applyBorder="1"/>
    <xf numFmtId="0" fontId="9" fillId="2" borderId="7" xfId="0" applyFont="1" applyFill="1" applyBorder="1"/>
    <xf numFmtId="0" fontId="5" fillId="3" borderId="8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10" fillId="3" borderId="11" xfId="0" applyFont="1" applyFill="1" applyBorder="1"/>
    <xf numFmtId="164" fontId="10" fillId="0" borderId="12" xfId="0" applyNumberFormat="1" applyFont="1" applyBorder="1"/>
    <xf numFmtId="164" fontId="10" fillId="0" borderId="2" xfId="0" applyNumberFormat="1" applyFont="1" applyBorder="1"/>
    <xf numFmtId="0" fontId="5" fillId="3" borderId="13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3" borderId="13" xfId="0" applyFont="1" applyFill="1" applyBorder="1" applyAlignment="1">
      <alignment wrapText="1"/>
    </xf>
    <xf numFmtId="0" fontId="10" fillId="3" borderId="16" xfId="0" applyFont="1" applyFill="1" applyBorder="1"/>
    <xf numFmtId="0" fontId="10" fillId="3" borderId="17" xfId="0" applyFont="1" applyFill="1" applyBorder="1"/>
    <xf numFmtId="164" fontId="10" fillId="0" borderId="18" xfId="0" applyNumberFormat="1" applyFont="1" applyBorder="1"/>
    <xf numFmtId="164" fontId="10" fillId="0" borderId="19" xfId="0" applyNumberFormat="1" applyFont="1" applyBorder="1"/>
    <xf numFmtId="0" fontId="4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 textRotation="90"/>
    </xf>
    <xf numFmtId="0" fontId="6" fillId="4" borderId="22" xfId="2" applyFill="1" applyAlignment="1">
      <alignment vertical="center"/>
    </xf>
    <xf numFmtId="0" fontId="7" fillId="4" borderId="4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9" fillId="4" borderId="23" xfId="0" applyFont="1" applyFill="1" applyBorder="1"/>
    <xf numFmtId="0" fontId="9" fillId="4" borderId="7" xfId="0" applyFont="1" applyFill="1" applyBorder="1"/>
    <xf numFmtId="0" fontId="5" fillId="5" borderId="8" xfId="0" applyFont="1" applyFill="1" applyBorder="1"/>
    <xf numFmtId="0" fontId="10" fillId="5" borderId="11" xfId="0" applyFont="1" applyFill="1" applyBorder="1"/>
    <xf numFmtId="164" fontId="10" fillId="0" borderId="24" xfId="0" applyNumberFormat="1" applyFont="1" applyBorder="1"/>
    <xf numFmtId="0" fontId="5" fillId="5" borderId="13" xfId="0" applyFont="1" applyFill="1" applyBorder="1"/>
    <xf numFmtId="0" fontId="5" fillId="5" borderId="13" xfId="0" applyFont="1" applyFill="1" applyBorder="1" applyAlignment="1">
      <alignment wrapText="1"/>
    </xf>
    <xf numFmtId="0" fontId="10" fillId="5" borderId="16" xfId="0" applyFont="1" applyFill="1" applyBorder="1"/>
    <xf numFmtId="0" fontId="5" fillId="5" borderId="25" xfId="0" applyFont="1" applyFill="1" applyBorder="1"/>
    <xf numFmtId="0" fontId="10" fillId="5" borderId="26" xfId="0" applyFont="1" applyFill="1" applyBorder="1"/>
    <xf numFmtId="164" fontId="10" fillId="0" borderId="20" xfId="0" applyNumberFormat="1" applyFont="1" applyBorder="1"/>
    <xf numFmtId="0" fontId="5" fillId="5" borderId="27" xfId="0" applyFont="1" applyFill="1" applyBorder="1" applyAlignment="1">
      <alignment wrapText="1"/>
    </xf>
    <xf numFmtId="0" fontId="5" fillId="5" borderId="29" xfId="0" applyFont="1" applyFill="1" applyBorder="1"/>
    <xf numFmtId="0" fontId="10" fillId="5" borderId="17" xfId="0" applyFont="1" applyFill="1" applyBorder="1"/>
    <xf numFmtId="164" fontId="10" fillId="0" borderId="30" xfId="0" applyNumberFormat="1" applyFont="1" applyBorder="1"/>
    <xf numFmtId="0" fontId="4" fillId="0" borderId="0" xfId="0" applyFont="1" applyAlignment="1">
      <alignment vertical="center"/>
    </xf>
    <xf numFmtId="0" fontId="6" fillId="6" borderId="22" xfId="2" applyFill="1"/>
    <xf numFmtId="49" fontId="0" fillId="0" borderId="31" xfId="0" applyNumberFormat="1" applyBorder="1"/>
    <xf numFmtId="0" fontId="9" fillId="6" borderId="23" xfId="0" applyFont="1" applyFill="1" applyBorder="1"/>
    <xf numFmtId="0" fontId="9" fillId="6" borderId="7" xfId="0" applyFont="1" applyFill="1" applyBorder="1"/>
    <xf numFmtId="0" fontId="5" fillId="7" borderId="8" xfId="0" applyFont="1" applyFill="1" applyBorder="1"/>
    <xf numFmtId="0" fontId="10" fillId="7" borderId="16" xfId="0" applyFont="1" applyFill="1" applyBorder="1"/>
    <xf numFmtId="0" fontId="5" fillId="7" borderId="13" xfId="0" applyFont="1" applyFill="1" applyBorder="1"/>
    <xf numFmtId="0" fontId="10" fillId="7" borderId="11" xfId="0" applyFont="1" applyFill="1" applyBorder="1"/>
    <xf numFmtId="0" fontId="0" fillId="0" borderId="6" xfId="0" applyBorder="1" applyAlignment="1">
      <alignment vertical="center"/>
    </xf>
    <xf numFmtId="0" fontId="6" fillId="2" borderId="22" xfId="2" applyFill="1" applyAlignment="1">
      <alignment horizontal="center" vertical="center"/>
    </xf>
    <xf numFmtId="164" fontId="10" fillId="0" borderId="36" xfId="0" applyNumberFormat="1" applyFont="1" applyBorder="1"/>
    <xf numFmtId="164" fontId="10" fillId="0" borderId="38" xfId="0" applyNumberFormat="1" applyFont="1" applyBorder="1"/>
    <xf numFmtId="0" fontId="10" fillId="0" borderId="2" xfId="0" applyFont="1" applyBorder="1"/>
    <xf numFmtId="0" fontId="7" fillId="4" borderId="32" xfId="2" applyFont="1" applyFill="1" applyBorder="1" applyAlignment="1">
      <alignment horizontal="center" vertical="center" wrapText="1"/>
    </xf>
    <xf numFmtId="0" fontId="11" fillId="4" borderId="22" xfId="2" applyFont="1" applyFill="1" applyAlignment="1">
      <alignment horizontal="center" vertical="center"/>
    </xf>
    <xf numFmtId="164" fontId="10" fillId="5" borderId="16" xfId="0" applyNumberFormat="1" applyFont="1" applyFill="1" applyBorder="1"/>
    <xf numFmtId="164" fontId="10" fillId="5" borderId="25" xfId="0" applyNumberFormat="1" applyFont="1" applyFill="1" applyBorder="1"/>
    <xf numFmtId="164" fontId="10" fillId="5" borderId="40" xfId="0" applyNumberFormat="1" applyFont="1" applyFill="1" applyBorder="1"/>
    <xf numFmtId="0" fontId="11" fillId="6" borderId="22" xfId="2" applyFont="1" applyFill="1" applyAlignment="1">
      <alignment horizontal="center" vertical="center"/>
    </xf>
    <xf numFmtId="0" fontId="5" fillId="7" borderId="35" xfId="0" applyFont="1" applyFill="1" applyBorder="1"/>
    <xf numFmtId="164" fontId="10" fillId="7" borderId="11" xfId="0" applyNumberFormat="1" applyFont="1" applyFill="1" applyBorder="1"/>
    <xf numFmtId="0" fontId="5" fillId="7" borderId="41" xfId="0" applyFont="1" applyFill="1" applyBorder="1"/>
    <xf numFmtId="0" fontId="10" fillId="7" borderId="42" xfId="0" applyFont="1" applyFill="1" applyBorder="1"/>
    <xf numFmtId="164" fontId="10" fillId="0" borderId="43" xfId="0" applyNumberFormat="1" applyFont="1" applyBorder="1"/>
    <xf numFmtId="164" fontId="10" fillId="0" borderId="44" xfId="0" applyNumberFormat="1" applyFont="1" applyBorder="1"/>
    <xf numFmtId="164" fontId="10" fillId="0" borderId="45" xfId="0" applyNumberFormat="1" applyFont="1" applyBorder="1"/>
    <xf numFmtId="0" fontId="5" fillId="7" borderId="29" xfId="0" applyFont="1" applyFill="1" applyBorder="1"/>
    <xf numFmtId="0" fontId="12" fillId="7" borderId="25" xfId="0" applyFont="1" applyFill="1" applyBorder="1"/>
    <xf numFmtId="0" fontId="12" fillId="7" borderId="13" xfId="0" applyFont="1" applyFill="1" applyBorder="1" applyAlignment="1">
      <alignment wrapText="1"/>
    </xf>
    <xf numFmtId="0" fontId="5" fillId="7" borderId="13" xfId="0" applyFont="1" applyFill="1" applyBorder="1" applyAlignment="1">
      <alignment wrapText="1"/>
    </xf>
    <xf numFmtId="0" fontId="5" fillId="7" borderId="13" xfId="0" applyFont="1" applyFill="1" applyBorder="1" applyAlignment="1">
      <alignment vertical="center" wrapText="1"/>
    </xf>
    <xf numFmtId="0" fontId="5" fillId="0" borderId="46" xfId="0" applyFont="1" applyBorder="1"/>
    <xf numFmtId="0" fontId="5" fillId="0" borderId="47" xfId="0" applyFont="1" applyBorder="1"/>
    <xf numFmtId="0" fontId="10" fillId="7" borderId="17" xfId="0" applyFont="1" applyFill="1" applyBorder="1"/>
    <xf numFmtId="164" fontId="10" fillId="7" borderId="26" xfId="0" applyNumberFormat="1" applyFont="1" applyFill="1" applyBorder="1"/>
    <xf numFmtId="0" fontId="5" fillId="7" borderId="48" xfId="0" applyFont="1" applyFill="1" applyBorder="1"/>
    <xf numFmtId="0" fontId="5" fillId="7" borderId="33" xfId="0" applyFont="1" applyFill="1" applyBorder="1"/>
    <xf numFmtId="164" fontId="10" fillId="7" borderId="17" xfId="0" applyNumberFormat="1" applyFont="1" applyFill="1" applyBorder="1"/>
    <xf numFmtId="0" fontId="5" fillId="0" borderId="50" xfId="0" applyFont="1" applyBorder="1"/>
    <xf numFmtId="0" fontId="5" fillId="0" borderId="51" xfId="0" applyFont="1" applyBorder="1" applyAlignment="1">
      <alignment vertical="center"/>
    </xf>
    <xf numFmtId="0" fontId="5" fillId="0" borderId="52" xfId="0" applyFont="1" applyBorder="1"/>
    <xf numFmtId="0" fontId="5" fillId="5" borderId="53" xfId="0" applyFont="1" applyFill="1" applyBorder="1" applyAlignment="1">
      <alignment vertical="center"/>
    </xf>
    <xf numFmtId="0" fontId="5" fillId="0" borderId="54" xfId="0" applyFont="1" applyBorder="1"/>
    <xf numFmtId="164" fontId="10" fillId="0" borderId="15" xfId="0" applyNumberFormat="1" applyFont="1" applyBorder="1"/>
    <xf numFmtId="0" fontId="4" fillId="0" borderId="0" xfId="0" applyFont="1"/>
    <xf numFmtId="0" fontId="16" fillId="0" borderId="0" xfId="0" applyFont="1"/>
    <xf numFmtId="0" fontId="4" fillId="0" borderId="2" xfId="0" applyFont="1" applyBorder="1"/>
    <xf numFmtId="0" fontId="17" fillId="0" borderId="0" xfId="0" applyFont="1"/>
    <xf numFmtId="0" fontId="5" fillId="0" borderId="20" xfId="0" applyFont="1" applyBorder="1"/>
    <xf numFmtId="0" fontId="5" fillId="5" borderId="53" xfId="0" applyFont="1" applyFill="1" applyBorder="1" applyAlignment="1">
      <alignment wrapText="1"/>
    </xf>
    <xf numFmtId="0" fontId="5" fillId="0" borderId="39" xfId="0" applyFont="1" applyBorder="1" applyAlignment="1">
      <alignment vertical="center"/>
    </xf>
    <xf numFmtId="0" fontId="5" fillId="0" borderId="62" xfId="0" applyFont="1" applyBorder="1"/>
    <xf numFmtId="0" fontId="5" fillId="0" borderId="47" xfId="0" applyFont="1" applyBorder="1" applyAlignment="1">
      <alignment vertical="center"/>
    </xf>
    <xf numFmtId="164" fontId="10" fillId="0" borderId="11" xfId="0" applyNumberFormat="1" applyFont="1" applyBorder="1"/>
    <xf numFmtId="0" fontId="4" fillId="0" borderId="66" xfId="0" applyFont="1" applyBorder="1"/>
    <xf numFmtId="0" fontId="6" fillId="2" borderId="7" xfId="0" applyFont="1" applyFill="1" applyBorder="1"/>
    <xf numFmtId="0" fontId="5" fillId="9" borderId="9" xfId="0" applyFont="1" applyFill="1" applyBorder="1"/>
    <xf numFmtId="0" fontId="18" fillId="0" borderId="10" xfId="0" applyFont="1" applyBorder="1"/>
    <xf numFmtId="164" fontId="10" fillId="9" borderId="24" xfId="0" applyNumberFormat="1" applyFont="1" applyFill="1" applyBorder="1"/>
    <xf numFmtId="164" fontId="19" fillId="0" borderId="2" xfId="0" applyNumberFormat="1" applyFont="1" applyBorder="1"/>
    <xf numFmtId="0" fontId="5" fillId="9" borderId="47" xfId="0" applyFont="1" applyFill="1" applyBorder="1"/>
    <xf numFmtId="0" fontId="18" fillId="0" borderId="50" xfId="0" applyFont="1" applyBorder="1"/>
    <xf numFmtId="164" fontId="10" fillId="9" borderId="18" xfId="0" applyNumberFormat="1" applyFont="1" applyFill="1" applyBorder="1"/>
    <xf numFmtId="164" fontId="19" fillId="0" borderId="19" xfId="0" applyNumberFormat="1" applyFont="1" applyBorder="1"/>
    <xf numFmtId="0" fontId="6" fillId="4" borderId="22" xfId="2" applyFill="1" applyAlignment="1">
      <alignment horizontal="center" vertical="center"/>
    </xf>
    <xf numFmtId="0" fontId="6" fillId="4" borderId="23" xfId="0" applyFont="1" applyFill="1" applyBorder="1"/>
    <xf numFmtId="164" fontId="19" fillId="0" borderId="24" xfId="0" applyNumberFormat="1" applyFont="1" applyBorder="1"/>
    <xf numFmtId="0" fontId="18" fillId="0" borderId="47" xfId="0" applyFont="1" applyBorder="1"/>
    <xf numFmtId="0" fontId="18" fillId="0" borderId="15" xfId="0" applyFont="1" applyBorder="1"/>
    <xf numFmtId="0" fontId="18" fillId="0" borderId="51" xfId="0" applyFont="1" applyBorder="1" applyAlignment="1">
      <alignment vertical="center"/>
    </xf>
    <xf numFmtId="0" fontId="18" fillId="0" borderId="54" xfId="0" applyFont="1" applyBorder="1"/>
    <xf numFmtId="164" fontId="19" fillId="0" borderId="30" xfId="0" applyNumberFormat="1" applyFont="1" applyBorder="1"/>
    <xf numFmtId="0" fontId="6" fillId="6" borderId="22" xfId="2" applyFill="1" applyAlignment="1">
      <alignment horizontal="center" vertical="center"/>
    </xf>
    <xf numFmtId="0" fontId="9" fillId="6" borderId="22" xfId="2" applyFont="1" applyFill="1" applyAlignment="1">
      <alignment horizontal="center" vertical="center"/>
    </xf>
    <xf numFmtId="0" fontId="6" fillId="6" borderId="7" xfId="0" applyFont="1" applyFill="1" applyBorder="1"/>
    <xf numFmtId="0" fontId="7" fillId="0" borderId="0" xfId="3" applyFont="1"/>
    <xf numFmtId="164" fontId="19" fillId="0" borderId="20" xfId="0" applyNumberFormat="1" applyFont="1" applyBorder="1"/>
    <xf numFmtId="164" fontId="19" fillId="0" borderId="45" xfId="0" applyNumberFormat="1" applyFont="1" applyBorder="1"/>
    <xf numFmtId="0" fontId="5" fillId="0" borderId="5" xfId="0" applyFont="1" applyBorder="1" applyAlignment="1">
      <alignment horizontal="center" vertical="center" textRotation="90"/>
    </xf>
    <xf numFmtId="0" fontId="18" fillId="0" borderId="46" xfId="0" applyFont="1" applyBorder="1"/>
    <xf numFmtId="0" fontId="9" fillId="2" borderId="72" xfId="0" applyFont="1" applyFill="1" applyBorder="1"/>
    <xf numFmtId="164" fontId="10" fillId="9" borderId="12" xfId="0" applyNumberFormat="1" applyFont="1" applyFill="1" applyBorder="1"/>
    <xf numFmtId="0" fontId="5" fillId="9" borderId="46" xfId="0" applyFont="1" applyFill="1" applyBorder="1"/>
    <xf numFmtId="0" fontId="9" fillId="2" borderId="22" xfId="2" applyFont="1" applyFill="1" applyAlignment="1">
      <alignment horizontal="center" vertical="center"/>
    </xf>
    <xf numFmtId="0" fontId="9" fillId="4" borderId="22" xfId="2" applyFont="1" applyFill="1" applyAlignment="1">
      <alignment horizontal="center" vertical="center"/>
    </xf>
    <xf numFmtId="164" fontId="0" fillId="0" borderId="0" xfId="0" applyNumberFormat="1"/>
    <xf numFmtId="164" fontId="4" fillId="0" borderId="1" xfId="0" applyNumberFormat="1" applyFont="1" applyBorder="1" applyAlignment="1">
      <alignment vertical="center"/>
    </xf>
    <xf numFmtId="0" fontId="0" fillId="0" borderId="73" xfId="0" applyBorder="1" applyAlignment="1">
      <alignment vertical="center"/>
    </xf>
    <xf numFmtId="0" fontId="10" fillId="0" borderId="73" xfId="0" applyFont="1" applyBorder="1"/>
    <xf numFmtId="0" fontId="12" fillId="7" borderId="29" xfId="0" applyFont="1" applyFill="1" applyBorder="1"/>
    <xf numFmtId="0" fontId="16" fillId="0" borderId="0" xfId="0" applyFont="1" applyAlignment="1">
      <alignment vertical="center"/>
    </xf>
    <xf numFmtId="49" fontId="5" fillId="0" borderId="21" xfId="0" applyNumberFormat="1" applyFont="1" applyBorder="1" applyAlignment="1">
      <alignment horizontal="center" vertical="center" textRotation="90"/>
    </xf>
    <xf numFmtId="0" fontId="6" fillId="4" borderId="74" xfId="2" applyFill="1" applyBorder="1" applyAlignment="1">
      <alignment vertical="center"/>
    </xf>
    <xf numFmtId="0" fontId="6" fillId="4" borderId="75" xfId="2" applyFill="1" applyBorder="1" applyAlignment="1">
      <alignment horizontal="center" vertical="center"/>
    </xf>
    <xf numFmtId="0" fontId="6" fillId="4" borderId="76" xfId="2" applyFill="1" applyBorder="1" applyAlignment="1">
      <alignment horizontal="center" vertical="center"/>
    </xf>
    <xf numFmtId="0" fontId="6" fillId="4" borderId="59" xfId="2" applyFill="1" applyBorder="1" applyAlignment="1">
      <alignment horizontal="center" vertical="center"/>
    </xf>
    <xf numFmtId="49" fontId="0" fillId="0" borderId="21" xfId="0" applyNumberFormat="1" applyBorder="1"/>
    <xf numFmtId="0" fontId="14" fillId="4" borderId="77" xfId="0" applyFont="1" applyFill="1" applyBorder="1"/>
    <xf numFmtId="1" fontId="20" fillId="4" borderId="78" xfId="0" applyNumberFormat="1" applyFont="1" applyFill="1" applyBorder="1"/>
    <xf numFmtId="0" fontId="15" fillId="5" borderId="35" xfId="0" applyFont="1" applyFill="1" applyBorder="1"/>
    <xf numFmtId="0" fontId="15" fillId="0" borderId="9" xfId="0" applyFont="1" applyBorder="1"/>
    <xf numFmtId="0" fontId="15" fillId="0" borderId="10" xfId="0" applyFont="1" applyBorder="1"/>
    <xf numFmtId="0" fontId="21" fillId="0" borderId="10" xfId="0" applyFont="1" applyBorder="1"/>
    <xf numFmtId="0" fontId="15" fillId="5" borderId="41" xfId="0" applyFont="1" applyFill="1" applyBorder="1"/>
    <xf numFmtId="0" fontId="15" fillId="0" borderId="47" xfId="0" applyFont="1" applyBorder="1"/>
    <xf numFmtId="0" fontId="15" fillId="0" borderId="50" xfId="0" applyFont="1" applyBorder="1"/>
    <xf numFmtId="0" fontId="21" fillId="0" borderId="50" xfId="0" applyFont="1" applyBorder="1"/>
    <xf numFmtId="0" fontId="15" fillId="0" borderId="46" xfId="0" applyFont="1" applyBorder="1"/>
    <xf numFmtId="0" fontId="0" fillId="5" borderId="6" xfId="0" applyFill="1" applyBorder="1"/>
    <xf numFmtId="1" fontId="0" fillId="10" borderId="6" xfId="0" applyNumberFormat="1" applyFill="1" applyBorder="1"/>
    <xf numFmtId="1" fontId="16" fillId="10" borderId="6" xfId="0" applyNumberFormat="1" applyFont="1" applyFill="1" applyBorder="1"/>
    <xf numFmtId="0" fontId="15" fillId="5" borderId="33" xfId="0" applyFont="1" applyFill="1" applyBorder="1" applyAlignment="1">
      <alignment wrapText="1"/>
    </xf>
    <xf numFmtId="0" fontId="15" fillId="0" borderId="20" xfId="0" applyFont="1" applyBorder="1"/>
    <xf numFmtId="0" fontId="15" fillId="0" borderId="15" xfId="0" applyFont="1" applyBorder="1"/>
    <xf numFmtId="0" fontId="21" fillId="0" borderId="15" xfId="0" applyFont="1" applyBorder="1"/>
    <xf numFmtId="0" fontId="15" fillId="5" borderId="41" xfId="0" applyFont="1" applyFill="1" applyBorder="1" applyAlignment="1">
      <alignment wrapText="1"/>
    </xf>
    <xf numFmtId="1" fontId="0" fillId="0" borderId="6" xfId="0" applyNumberFormat="1" applyBorder="1"/>
    <xf numFmtId="1" fontId="16" fillId="0" borderId="6" xfId="0" applyNumberFormat="1" applyFont="1" applyBorder="1"/>
    <xf numFmtId="0" fontId="15" fillId="5" borderId="35" xfId="0" applyFont="1" applyFill="1" applyBorder="1" applyAlignment="1">
      <alignment wrapText="1"/>
    </xf>
    <xf numFmtId="1" fontId="15" fillId="0" borderId="9" xfId="0" applyNumberFormat="1" applyFont="1" applyBorder="1"/>
    <xf numFmtId="1" fontId="15" fillId="0" borderId="10" xfId="0" applyNumberFormat="1" applyFont="1" applyBorder="1"/>
    <xf numFmtId="1" fontId="21" fillId="0" borderId="10" xfId="0" applyNumberFormat="1" applyFont="1" applyBorder="1"/>
    <xf numFmtId="0" fontId="15" fillId="5" borderId="34" xfId="0" applyFont="1" applyFill="1" applyBorder="1"/>
    <xf numFmtId="0" fontId="15" fillId="0" borderId="62" xfId="0" applyFont="1" applyBorder="1"/>
    <xf numFmtId="0" fontId="10" fillId="5" borderId="36" xfId="0" applyFont="1" applyFill="1" applyBorder="1"/>
    <xf numFmtId="0" fontId="15" fillId="5" borderId="69" xfId="0" applyFont="1" applyFill="1" applyBorder="1" applyAlignment="1">
      <alignment wrapText="1"/>
    </xf>
    <xf numFmtId="0" fontId="15" fillId="5" borderId="69" xfId="0" applyFont="1" applyFill="1" applyBorder="1"/>
    <xf numFmtId="0" fontId="10" fillId="5" borderId="38" xfId="0" applyFont="1" applyFill="1" applyBorder="1"/>
    <xf numFmtId="0" fontId="0" fillId="0" borderId="6" xfId="0" applyBorder="1"/>
    <xf numFmtId="0" fontId="14" fillId="4" borderId="35" xfId="0" applyFont="1" applyFill="1" applyBorder="1" applyAlignment="1">
      <alignment wrapText="1"/>
    </xf>
    <xf numFmtId="1" fontId="14" fillId="4" borderId="8" xfId="0" applyNumberFormat="1" applyFont="1" applyFill="1" applyBorder="1"/>
    <xf numFmtId="1" fontId="20" fillId="4" borderId="8" xfId="0" applyNumberFormat="1" applyFont="1" applyFill="1" applyBorder="1"/>
    <xf numFmtId="0" fontId="10" fillId="4" borderId="17" xfId="0" applyFont="1" applyFill="1" applyBorder="1"/>
    <xf numFmtId="164" fontId="10" fillId="4" borderId="40" xfId="0" applyNumberFormat="1" applyFont="1" applyFill="1" applyBorder="1"/>
    <xf numFmtId="164" fontId="19" fillId="4" borderId="40" xfId="0" applyNumberFormat="1" applyFont="1" applyFill="1" applyBorder="1"/>
    <xf numFmtId="0" fontId="15" fillId="5" borderId="33" xfId="0" applyFont="1" applyFill="1" applyBorder="1"/>
    <xf numFmtId="49" fontId="5" fillId="0" borderId="31" xfId="0" applyNumberFormat="1" applyFont="1" applyBorder="1" applyAlignment="1">
      <alignment horizontal="center" vertical="center" textRotation="90"/>
    </xf>
    <xf numFmtId="0" fontId="15" fillId="5" borderId="8" xfId="0" applyFont="1" applyFill="1" applyBorder="1"/>
    <xf numFmtId="0" fontId="15" fillId="5" borderId="13" xfId="0" applyFont="1" applyFill="1" applyBorder="1" applyAlignment="1">
      <alignment wrapText="1"/>
    </xf>
    <xf numFmtId="0" fontId="15" fillId="5" borderId="13" xfId="0" applyFont="1" applyFill="1" applyBorder="1"/>
    <xf numFmtId="0" fontId="10" fillId="5" borderId="40" xfId="0" applyFont="1" applyFill="1" applyBorder="1"/>
    <xf numFmtId="0" fontId="14" fillId="4" borderId="8" xfId="0" applyFont="1" applyFill="1" applyBorder="1"/>
    <xf numFmtId="0" fontId="15" fillId="0" borderId="34" xfId="0" applyFont="1" applyBorder="1"/>
    <xf numFmtId="0" fontId="15" fillId="0" borderId="69" xfId="0" applyFont="1" applyBorder="1"/>
    <xf numFmtId="164" fontId="10" fillId="0" borderId="17" xfId="0" applyNumberFormat="1" applyFont="1" applyBorder="1"/>
    <xf numFmtId="0" fontId="15" fillId="0" borderId="37" xfId="0" applyFont="1" applyBorder="1"/>
    <xf numFmtId="0" fontId="15" fillId="5" borderId="79" xfId="0" applyFont="1" applyFill="1" applyBorder="1"/>
    <xf numFmtId="0" fontId="5" fillId="0" borderId="24" xfId="0" applyFont="1" applyBorder="1" applyAlignment="1">
      <alignment vertical="center"/>
    </xf>
    <xf numFmtId="0" fontId="18" fillId="0" borderId="2" xfId="0" applyFont="1" applyBorder="1"/>
    <xf numFmtId="0" fontId="5" fillId="0" borderId="2" xfId="0" applyFont="1" applyBorder="1"/>
    <xf numFmtId="0" fontId="15" fillId="5" borderId="80" xfId="0" applyFont="1" applyFill="1" applyBorder="1"/>
    <xf numFmtId="0" fontId="5" fillId="0" borderId="63" xfId="0" applyFont="1" applyBorder="1" applyAlignment="1">
      <alignment vertical="center"/>
    </xf>
    <xf numFmtId="0" fontId="18" fillId="0" borderId="21" xfId="0" applyFont="1" applyBorder="1"/>
    <xf numFmtId="0" fontId="5" fillId="0" borderId="21" xfId="0" applyFont="1" applyBorder="1"/>
    <xf numFmtId="0" fontId="15" fillId="5" borderId="80" xfId="0" applyFont="1" applyFill="1" applyBorder="1" applyAlignment="1">
      <alignment wrapText="1"/>
    </xf>
    <xf numFmtId="0" fontId="5" fillId="0" borderId="63" xfId="0" applyFont="1" applyBorder="1"/>
    <xf numFmtId="0" fontId="15" fillId="5" borderId="77" xfId="0" applyFont="1" applyFill="1" applyBorder="1"/>
    <xf numFmtId="0" fontId="5" fillId="0" borderId="46" xfId="0" applyFont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6" fillId="4" borderId="81" xfId="2" applyFill="1" applyBorder="1" applyAlignment="1">
      <alignment vertical="center"/>
    </xf>
    <xf numFmtId="0" fontId="6" fillId="4" borderId="58" xfId="2" applyFill="1" applyBorder="1" applyAlignment="1">
      <alignment horizontal="center" vertical="center"/>
    </xf>
    <xf numFmtId="0" fontId="14" fillId="4" borderId="23" xfId="0" applyFont="1" applyFill="1" applyBorder="1"/>
    <xf numFmtId="0" fontId="14" fillId="4" borderId="7" xfId="0" applyFont="1" applyFill="1" applyBorder="1"/>
    <xf numFmtId="0" fontId="20" fillId="4" borderId="7" xfId="0" applyFont="1" applyFill="1" applyBorder="1"/>
    <xf numFmtId="0" fontId="5" fillId="5" borderId="11" xfId="0" applyFont="1" applyFill="1" applyBorder="1"/>
    <xf numFmtId="0" fontId="5" fillId="5" borderId="80" xfId="0" applyFont="1" applyFill="1" applyBorder="1"/>
    <xf numFmtId="0" fontId="5" fillId="5" borderId="77" xfId="0" applyFont="1" applyFill="1" applyBorder="1"/>
    <xf numFmtId="0" fontId="4" fillId="5" borderId="17" xfId="0" applyFont="1" applyFill="1" applyBorder="1"/>
    <xf numFmtId="0" fontId="15" fillId="0" borderId="82" xfId="0" applyFont="1" applyBorder="1" applyAlignment="1">
      <alignment vertical="center"/>
    </xf>
    <xf numFmtId="0" fontId="15" fillId="0" borderId="83" xfId="0" applyFont="1" applyBorder="1"/>
    <xf numFmtId="0" fontId="21" fillId="0" borderId="83" xfId="0" applyFont="1" applyBorder="1"/>
    <xf numFmtId="0" fontId="4" fillId="5" borderId="23" xfId="0" applyFont="1" applyFill="1" applyBorder="1"/>
    <xf numFmtId="0" fontId="15" fillId="0" borderId="84" xfId="0" applyFont="1" applyBorder="1" applyAlignment="1">
      <alignment vertical="center"/>
    </xf>
    <xf numFmtId="0" fontId="15" fillId="5" borderId="11" xfId="0" applyFont="1" applyFill="1" applyBorder="1" applyAlignment="1">
      <alignment wrapText="1"/>
    </xf>
    <xf numFmtId="0" fontId="21" fillId="0" borderId="24" xfId="0" applyFont="1" applyBorder="1"/>
    <xf numFmtId="0" fontId="15" fillId="0" borderId="63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1" xfId="0" applyFont="1" applyBorder="1"/>
    <xf numFmtId="0" fontId="21" fillId="0" borderId="47" xfId="0" applyFont="1" applyBorder="1"/>
    <xf numFmtId="0" fontId="14" fillId="4" borderId="84" xfId="0" applyFont="1" applyFill="1" applyBorder="1" applyAlignment="1">
      <alignment vertical="center"/>
    </xf>
    <xf numFmtId="0" fontId="20" fillId="4" borderId="84" xfId="0" applyFont="1" applyFill="1" applyBorder="1" applyAlignment="1">
      <alignment vertical="center"/>
    </xf>
    <xf numFmtId="0" fontId="15" fillId="5" borderId="85" xfId="0" applyFont="1" applyFill="1" applyBorder="1"/>
    <xf numFmtId="0" fontId="15" fillId="0" borderId="86" xfId="0" applyFont="1" applyBorder="1" applyAlignment="1">
      <alignment vertical="center"/>
    </xf>
    <xf numFmtId="0" fontId="21" fillId="0" borderId="87" xfId="0" applyFont="1" applyBorder="1"/>
    <xf numFmtId="0" fontId="15" fillId="0" borderId="87" xfId="0" applyFont="1" applyBorder="1"/>
    <xf numFmtId="0" fontId="5" fillId="5" borderId="11" xfId="0" applyFont="1" applyFill="1" applyBorder="1" applyAlignment="1">
      <alignment wrapText="1"/>
    </xf>
    <xf numFmtId="0" fontId="18" fillId="0" borderId="24" xfId="0" applyFont="1" applyBorder="1" applyAlignment="1">
      <alignment vertical="center"/>
    </xf>
    <xf numFmtId="0" fontId="5" fillId="5" borderId="88" xfId="0" applyFont="1" applyFill="1" applyBorder="1" applyAlignment="1">
      <alignment wrapText="1"/>
    </xf>
    <xf numFmtId="0" fontId="18" fillId="0" borderId="89" xfId="0" applyFont="1" applyBorder="1"/>
    <xf numFmtId="0" fontId="18" fillId="0" borderId="90" xfId="0" applyFont="1" applyBorder="1"/>
    <xf numFmtId="0" fontId="5" fillId="0" borderId="90" xfId="0" applyFont="1" applyBorder="1"/>
    <xf numFmtId="0" fontId="15" fillId="5" borderId="26" xfId="0" applyFont="1" applyFill="1" applyBorder="1"/>
    <xf numFmtId="0" fontId="15" fillId="0" borderId="43" xfId="0" applyFont="1" applyBorder="1" applyAlignment="1">
      <alignment vertical="center"/>
    </xf>
    <xf numFmtId="0" fontId="21" fillId="0" borderId="44" xfId="0" applyFont="1" applyBorder="1"/>
    <xf numFmtId="0" fontId="15" fillId="0" borderId="44" xfId="0" applyFont="1" applyBorder="1"/>
    <xf numFmtId="0" fontId="15" fillId="5" borderId="49" xfId="0" applyFont="1" applyFill="1" applyBorder="1"/>
    <xf numFmtId="0" fontId="21" fillId="0" borderId="91" xfId="0" applyFont="1" applyBorder="1"/>
    <xf numFmtId="0" fontId="5" fillId="5" borderId="41" xfId="0" applyFont="1" applyFill="1" applyBorder="1"/>
    <xf numFmtId="0" fontId="14" fillId="4" borderId="23" xfId="0" applyFont="1" applyFill="1" applyBorder="1" applyAlignment="1">
      <alignment wrapText="1"/>
    </xf>
    <xf numFmtId="0" fontId="15" fillId="0" borderId="24" xfId="0" applyFont="1" applyBorder="1"/>
    <xf numFmtId="0" fontId="15" fillId="0" borderId="2" xfId="0" applyFont="1" applyBorder="1"/>
    <xf numFmtId="0" fontId="21" fillId="0" borderId="2" xfId="0" applyFont="1" applyBorder="1"/>
    <xf numFmtId="0" fontId="15" fillId="5" borderId="77" xfId="0" applyFont="1" applyFill="1" applyBorder="1" applyAlignment="1">
      <alignment wrapText="1"/>
    </xf>
    <xf numFmtId="0" fontId="15" fillId="0" borderId="78" xfId="0" applyFont="1" applyBorder="1"/>
    <xf numFmtId="0" fontId="15" fillId="0" borderId="66" xfId="0" applyFont="1" applyBorder="1"/>
    <xf numFmtId="0" fontId="21" fillId="0" borderId="66" xfId="0" applyFont="1" applyBorder="1"/>
    <xf numFmtId="0" fontId="6" fillId="4" borderId="76" xfId="2" applyFill="1" applyBorder="1" applyAlignment="1">
      <alignment vertical="center"/>
    </xf>
    <xf numFmtId="0" fontId="15" fillId="5" borderId="11" xfId="0" applyFont="1" applyFill="1" applyBorder="1"/>
    <xf numFmtId="0" fontId="15" fillId="0" borderId="24" xfId="0" applyFont="1" applyBorder="1" applyAlignment="1">
      <alignment vertical="center"/>
    </xf>
    <xf numFmtId="0" fontId="15" fillId="0" borderId="78" xfId="0" applyFont="1" applyBorder="1" applyAlignment="1">
      <alignment vertical="center"/>
    </xf>
    <xf numFmtId="0" fontId="6" fillId="4" borderId="92" xfId="2" applyFill="1" applyBorder="1" applyAlignment="1">
      <alignment vertical="center"/>
    </xf>
    <xf numFmtId="0" fontId="15" fillId="0" borderId="21" xfId="0" applyFont="1" applyBorder="1"/>
    <xf numFmtId="0" fontId="15" fillId="5" borderId="64" xfId="0" applyFont="1" applyFill="1" applyBorder="1"/>
    <xf numFmtId="0" fontId="4" fillId="0" borderId="93" xfId="0" applyFont="1" applyBorder="1" applyAlignment="1">
      <alignment vertical="center"/>
    </xf>
    <xf numFmtId="49" fontId="5" fillId="0" borderId="67" xfId="0" applyNumberFormat="1" applyFont="1" applyBorder="1" applyAlignment="1">
      <alignment horizontal="center" vertical="center" textRotation="90"/>
    </xf>
    <xf numFmtId="0" fontId="6" fillId="4" borderId="94" xfId="2" applyFill="1" applyBorder="1" applyAlignment="1">
      <alignment vertical="center"/>
    </xf>
    <xf numFmtId="49" fontId="0" fillId="0" borderId="80" xfId="0" applyNumberFormat="1" applyBorder="1"/>
    <xf numFmtId="0" fontId="15" fillId="5" borderId="60" xfId="0" applyFont="1" applyFill="1" applyBorder="1" applyAlignment="1">
      <alignment wrapText="1"/>
    </xf>
    <xf numFmtId="0" fontId="15" fillId="0" borderId="2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49" fontId="0" fillId="0" borderId="0" xfId="0" applyNumberFormat="1"/>
    <xf numFmtId="0" fontId="4" fillId="0" borderId="2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15" fillId="5" borderId="64" xfId="0" applyFont="1" applyFill="1" applyBorder="1" applyAlignment="1">
      <alignment wrapText="1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6" xfId="0" applyFont="1" applyBorder="1" applyAlignment="1">
      <alignment horizontal="right" vertical="center"/>
    </xf>
    <xf numFmtId="0" fontId="5" fillId="0" borderId="36" xfId="0" applyFont="1" applyBorder="1"/>
    <xf numFmtId="0" fontId="9" fillId="5" borderId="11" xfId="0" applyFont="1" applyFill="1" applyBorder="1"/>
    <xf numFmtId="0" fontId="5" fillId="0" borderId="5" xfId="0" applyFont="1" applyBorder="1"/>
    <xf numFmtId="0" fontId="5" fillId="0" borderId="69" xfId="0" applyFont="1" applyBorder="1"/>
    <xf numFmtId="0" fontId="9" fillId="5" borderId="13" xfId="0" applyFont="1" applyFill="1" applyBorder="1"/>
    <xf numFmtId="0" fontId="6" fillId="4" borderId="95" xfId="2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5" fillId="0" borderId="61" xfId="0" applyFont="1" applyBorder="1"/>
    <xf numFmtId="0" fontId="5" fillId="0" borderId="67" xfId="0" applyFont="1" applyBorder="1"/>
    <xf numFmtId="0" fontId="5" fillId="0" borderId="96" xfId="0" applyFont="1" applyBorder="1"/>
    <xf numFmtId="0" fontId="15" fillId="0" borderId="97" xfId="0" applyFont="1" applyBorder="1"/>
    <xf numFmtId="0" fontId="9" fillId="5" borderId="7" xfId="0" applyFont="1" applyFill="1" applyBorder="1"/>
    <xf numFmtId="0" fontId="15" fillId="5" borderId="16" xfId="0" applyFont="1" applyFill="1" applyBorder="1"/>
    <xf numFmtId="0" fontId="21" fillId="0" borderId="67" xfId="0" applyFont="1" applyBorder="1"/>
    <xf numFmtId="0" fontId="21" fillId="0" borderId="98" xfId="0" applyFont="1" applyBorder="1"/>
    <xf numFmtId="0" fontId="15" fillId="5" borderId="99" xfId="0" applyFont="1" applyFill="1" applyBorder="1"/>
    <xf numFmtId="0" fontId="5" fillId="5" borderId="16" xfId="0" applyFont="1" applyFill="1" applyBorder="1"/>
    <xf numFmtId="0" fontId="18" fillId="0" borderId="100" xfId="0" applyFont="1" applyBorder="1"/>
    <xf numFmtId="0" fontId="5" fillId="5" borderId="101" xfId="0" applyFont="1" applyFill="1" applyBorder="1"/>
    <xf numFmtId="0" fontId="21" fillId="0" borderId="102" xfId="0" applyFont="1" applyBorder="1"/>
    <xf numFmtId="0" fontId="15" fillId="5" borderId="42" xfId="0" applyFont="1" applyFill="1" applyBorder="1"/>
    <xf numFmtId="0" fontId="15" fillId="5" borderId="53" xfId="0" applyFont="1" applyFill="1" applyBorder="1"/>
    <xf numFmtId="0" fontId="18" fillId="0" borderId="61" xfId="0" applyFont="1" applyBorder="1"/>
    <xf numFmtId="0" fontId="18" fillId="0" borderId="67" xfId="0" applyFont="1" applyBorder="1"/>
    <xf numFmtId="0" fontId="18" fillId="0" borderId="69" xfId="0" applyFont="1" applyBorder="1"/>
    <xf numFmtId="0" fontId="15" fillId="0" borderId="103" xfId="0" applyFont="1" applyBorder="1"/>
    <xf numFmtId="0" fontId="15" fillId="5" borderId="25" xfId="0" applyFont="1" applyFill="1" applyBorder="1"/>
    <xf numFmtId="0" fontId="11" fillId="4" borderId="76" xfId="2" applyFont="1" applyFill="1" applyBorder="1" applyAlignment="1">
      <alignment horizontal="center" vertical="center"/>
    </xf>
    <xf numFmtId="0" fontId="15" fillId="0" borderId="36" xfId="0" applyFont="1" applyBorder="1"/>
    <xf numFmtId="0" fontId="15" fillId="5" borderId="104" xfId="0" applyFont="1" applyFill="1" applyBorder="1"/>
    <xf numFmtId="0" fontId="15" fillId="0" borderId="66" xfId="0" applyFont="1" applyBorder="1" applyAlignment="1">
      <alignment vertical="center"/>
    </xf>
    <xf numFmtId="0" fontId="15" fillId="0" borderId="68" xfId="0" applyFont="1" applyBorder="1"/>
    <xf numFmtId="49" fontId="5" fillId="0" borderId="69" xfId="0" applyNumberFormat="1" applyFont="1" applyBorder="1" applyAlignment="1">
      <alignment horizontal="center" vertical="center" textRotation="90"/>
    </xf>
    <xf numFmtId="0" fontId="6" fillId="4" borderId="105" xfId="2" applyFill="1" applyBorder="1" applyAlignment="1">
      <alignment vertical="center"/>
    </xf>
    <xf numFmtId="0" fontId="14" fillId="4" borderId="85" xfId="0" applyFont="1" applyFill="1" applyBorder="1"/>
    <xf numFmtId="0" fontId="14" fillId="4" borderId="85" xfId="0" applyFont="1" applyFill="1" applyBorder="1" applyAlignment="1">
      <alignment vertical="center"/>
    </xf>
    <xf numFmtId="0" fontId="20" fillId="4" borderId="85" xfId="0" applyFont="1" applyFill="1" applyBorder="1" applyAlignment="1">
      <alignment vertical="center"/>
    </xf>
    <xf numFmtId="0" fontId="9" fillId="5" borderId="26" xfId="0" applyFont="1" applyFill="1" applyBorder="1"/>
    <xf numFmtId="0" fontId="9" fillId="5" borderId="45" xfId="0" applyFont="1" applyFill="1" applyBorder="1" applyAlignment="1">
      <alignment vertical="center"/>
    </xf>
    <xf numFmtId="0" fontId="6" fillId="5" borderId="45" xfId="0" applyFont="1" applyFill="1" applyBorder="1" applyAlignment="1">
      <alignment vertical="center"/>
    </xf>
    <xf numFmtId="0" fontId="13" fillId="5" borderId="106" xfId="0" applyFont="1" applyFill="1" applyBorder="1"/>
    <xf numFmtId="0" fontId="13" fillId="0" borderId="24" xfId="0" applyFont="1" applyBorder="1" applyAlignment="1">
      <alignment vertical="center"/>
    </xf>
    <xf numFmtId="0" fontId="13" fillId="0" borderId="2" xfId="0" applyFont="1" applyBorder="1"/>
    <xf numFmtId="0" fontId="22" fillId="0" borderId="2" xfId="0" applyFont="1" applyBorder="1"/>
    <xf numFmtId="0" fontId="13" fillId="5" borderId="11" xfId="0" applyFont="1" applyFill="1" applyBorder="1" applyAlignment="1">
      <alignment wrapText="1"/>
    </xf>
    <xf numFmtId="0" fontId="13" fillId="5" borderId="88" xfId="0" applyFont="1" applyFill="1" applyBorder="1"/>
    <xf numFmtId="0" fontId="13" fillId="0" borderId="47" xfId="0" applyFont="1" applyBorder="1" applyAlignment="1">
      <alignment vertical="center"/>
    </xf>
    <xf numFmtId="0" fontId="13" fillId="0" borderId="50" xfId="0" applyFont="1" applyBorder="1"/>
    <xf numFmtId="0" fontId="22" fillId="0" borderId="50" xfId="0" applyFont="1" applyBorder="1"/>
    <xf numFmtId="0" fontId="9" fillId="5" borderId="49" xfId="0" applyFont="1" applyFill="1" applyBorder="1"/>
    <xf numFmtId="0" fontId="9" fillId="5" borderId="91" xfId="0" applyFont="1" applyFill="1" applyBorder="1"/>
    <xf numFmtId="0" fontId="6" fillId="5" borderId="91" xfId="0" applyFont="1" applyFill="1" applyBorder="1"/>
    <xf numFmtId="0" fontId="13" fillId="5" borderId="49" xfId="0" applyFont="1" applyFill="1" applyBorder="1"/>
    <xf numFmtId="0" fontId="13" fillId="0" borderId="20" xfId="0" applyFont="1" applyBorder="1" applyAlignment="1">
      <alignment vertical="center"/>
    </xf>
    <xf numFmtId="0" fontId="13" fillId="0" borderId="15" xfId="0" applyFont="1" applyBorder="1"/>
    <xf numFmtId="0" fontId="22" fillId="0" borderId="15" xfId="0" applyFont="1" applyBorder="1"/>
    <xf numFmtId="0" fontId="9" fillId="5" borderId="49" xfId="0" applyFont="1" applyFill="1" applyBorder="1" applyAlignment="1">
      <alignment wrapText="1"/>
    </xf>
    <xf numFmtId="0" fontId="13" fillId="5" borderId="80" xfId="0" applyFont="1" applyFill="1" applyBorder="1"/>
    <xf numFmtId="0" fontId="13" fillId="0" borderId="63" xfId="0" applyFont="1" applyBorder="1" applyAlignment="1">
      <alignment vertical="center"/>
    </xf>
    <xf numFmtId="0" fontId="13" fillId="0" borderId="21" xfId="0" applyFont="1" applyBorder="1"/>
    <xf numFmtId="0" fontId="22" fillId="0" borderId="21" xfId="0" applyFont="1" applyBorder="1"/>
    <xf numFmtId="0" fontId="13" fillId="5" borderId="31" xfId="0" applyFont="1" applyFill="1" applyBorder="1"/>
    <xf numFmtId="0" fontId="13" fillId="5" borderId="26" xfId="0" applyFont="1" applyFill="1" applyBorder="1"/>
    <xf numFmtId="0" fontId="15" fillId="0" borderId="107" xfId="0" applyFont="1" applyBorder="1" applyAlignment="1">
      <alignment vertical="center"/>
    </xf>
    <xf numFmtId="0" fontId="15" fillId="0" borderId="108" xfId="0" applyFont="1" applyBorder="1"/>
    <xf numFmtId="0" fontId="21" fillId="0" borderId="108" xfId="0" applyFont="1" applyBorder="1"/>
    <xf numFmtId="0" fontId="13" fillId="0" borderId="24" xfId="0" applyFont="1" applyBorder="1" applyAlignment="1">
      <alignment horizontal="right"/>
    </xf>
    <xf numFmtId="0" fontId="13" fillId="5" borderId="41" xfId="0" applyFont="1" applyFill="1" applyBorder="1"/>
    <xf numFmtId="0" fontId="6" fillId="5" borderId="28" xfId="0" applyFont="1" applyFill="1" applyBorder="1"/>
    <xf numFmtId="0" fontId="13" fillId="0" borderId="24" xfId="0" applyFont="1" applyBorder="1"/>
    <xf numFmtId="0" fontId="13" fillId="5" borderId="109" xfId="0" applyFont="1" applyFill="1" applyBorder="1"/>
    <xf numFmtId="0" fontId="13" fillId="0" borderId="110" xfId="0" applyFont="1" applyBorder="1" applyAlignment="1">
      <alignment vertical="center"/>
    </xf>
    <xf numFmtId="0" fontId="13" fillId="0" borderId="111" xfId="0" applyFont="1" applyBorder="1"/>
    <xf numFmtId="0" fontId="22" fillId="0" borderId="111" xfId="0" applyFont="1" applyBorder="1"/>
    <xf numFmtId="0" fontId="9" fillId="5" borderId="109" xfId="0" applyFont="1" applyFill="1" applyBorder="1" applyAlignment="1">
      <alignment wrapText="1"/>
    </xf>
    <xf numFmtId="0" fontId="9" fillId="5" borderId="110" xfId="0" applyFont="1" applyFill="1" applyBorder="1" applyAlignment="1">
      <alignment vertical="center"/>
    </xf>
    <xf numFmtId="0" fontId="9" fillId="5" borderId="110" xfId="0" applyFont="1" applyFill="1" applyBorder="1"/>
    <xf numFmtId="0" fontId="6" fillId="5" borderId="110" xfId="0" applyFont="1" applyFill="1" applyBorder="1"/>
    <xf numFmtId="0" fontId="4" fillId="0" borderId="33" xfId="0" applyFont="1" applyBorder="1"/>
    <xf numFmtId="0" fontId="15" fillId="5" borderId="79" xfId="0" applyFont="1" applyFill="1" applyBorder="1" applyAlignment="1">
      <alignment wrapText="1"/>
    </xf>
    <xf numFmtId="0" fontId="15" fillId="5" borderId="31" xfId="0" applyFont="1" applyFill="1" applyBorder="1" applyAlignment="1">
      <alignment wrapText="1"/>
    </xf>
    <xf numFmtId="0" fontId="15" fillId="0" borderId="112" xfId="0" applyFont="1" applyBorder="1"/>
    <xf numFmtId="0" fontId="15" fillId="5" borderId="17" xfId="0" applyFont="1" applyFill="1" applyBorder="1" applyAlignment="1">
      <alignment wrapText="1"/>
    </xf>
    <xf numFmtId="0" fontId="15" fillId="0" borderId="30" xfId="0" applyFont="1" applyBorder="1"/>
    <xf numFmtId="0" fontId="15" fillId="0" borderId="19" xfId="0" applyFont="1" applyBorder="1"/>
    <xf numFmtId="0" fontId="15" fillId="0" borderId="19" xfId="0" applyFont="1" applyBorder="1" applyAlignment="1">
      <alignment horizontal="right"/>
    </xf>
    <xf numFmtId="0" fontId="21" fillId="0" borderId="19" xfId="0" applyFont="1" applyBorder="1"/>
    <xf numFmtId="0" fontId="17" fillId="4" borderId="99" xfId="0" applyFont="1" applyFill="1" applyBorder="1"/>
    <xf numFmtId="0" fontId="9" fillId="5" borderId="53" xfId="0" applyFont="1" applyFill="1" applyBorder="1"/>
    <xf numFmtId="0" fontId="13" fillId="5" borderId="16" xfId="0" applyFont="1" applyFill="1" applyBorder="1"/>
    <xf numFmtId="0" fontId="13" fillId="5" borderId="13" xfId="0" applyFont="1" applyFill="1" applyBorder="1"/>
    <xf numFmtId="0" fontId="13" fillId="5" borderId="25" xfId="0" applyFont="1" applyFill="1" applyBorder="1"/>
    <xf numFmtId="0" fontId="13" fillId="5" borderId="115" xfId="0" applyFont="1" applyFill="1" applyBorder="1"/>
    <xf numFmtId="0" fontId="9" fillId="5" borderId="115" xfId="0" applyFont="1" applyFill="1" applyBorder="1"/>
    <xf numFmtId="0" fontId="15" fillId="5" borderId="60" xfId="0" applyFont="1" applyFill="1" applyBorder="1"/>
    <xf numFmtId="0" fontId="15" fillId="0" borderId="5" xfId="0" applyFont="1" applyBorder="1"/>
    <xf numFmtId="0" fontId="15" fillId="5" borderId="31" xfId="0" applyFont="1" applyFill="1" applyBorder="1"/>
    <xf numFmtId="0" fontId="15" fillId="0" borderId="38" xfId="0" applyFont="1" applyBorder="1"/>
    <xf numFmtId="0" fontId="15" fillId="5" borderId="40" xfId="0" applyFont="1" applyFill="1" applyBorder="1"/>
    <xf numFmtId="0" fontId="4" fillId="0" borderId="57" xfId="0" applyFont="1" applyBorder="1" applyAlignment="1">
      <alignment vertical="center"/>
    </xf>
    <xf numFmtId="0" fontId="5" fillId="3" borderId="13" xfId="0" applyFont="1" applyFill="1" applyBorder="1" applyAlignment="1">
      <alignment vertical="top" wrapText="1"/>
    </xf>
    <xf numFmtId="164" fontId="10" fillId="0" borderId="24" xfId="1" applyNumberFormat="1" applyFont="1" applyBorder="1"/>
    <xf numFmtId="164" fontId="19" fillId="0" borderId="24" xfId="1" applyNumberFormat="1" applyFont="1" applyBorder="1"/>
    <xf numFmtId="0" fontId="5" fillId="5" borderId="116" xfId="0" applyFont="1" applyFill="1" applyBorder="1" applyAlignment="1">
      <alignment vertical="center"/>
    </xf>
    <xf numFmtId="164" fontId="10" fillId="7" borderId="11" xfId="1" applyNumberFormat="1" applyFont="1" applyFill="1" applyBorder="1"/>
    <xf numFmtId="0" fontId="23" fillId="0" borderId="0" xfId="0" applyFont="1" applyAlignment="1">
      <alignment horizontal="left" vertical="top" textRotation="90"/>
    </xf>
    <xf numFmtId="1" fontId="7" fillId="0" borderId="0" xfId="3" applyNumberFormat="1" applyFont="1"/>
    <xf numFmtId="164" fontId="10" fillId="0" borderId="18" xfId="1" applyNumberFormat="1" applyFont="1" applyBorder="1"/>
    <xf numFmtId="164" fontId="10" fillId="0" borderId="30" xfId="1" applyNumberFormat="1" applyFont="1" applyBorder="1"/>
    <xf numFmtId="164" fontId="19" fillId="0" borderId="30" xfId="1" applyNumberFormat="1" applyFont="1" applyBorder="1"/>
    <xf numFmtId="164" fontId="10" fillId="7" borderId="17" xfId="1" applyNumberFormat="1" applyFont="1" applyFill="1" applyBorder="1"/>
    <xf numFmtId="0" fontId="23" fillId="0" borderId="5" xfId="0" applyFont="1" applyBorder="1" applyAlignment="1">
      <alignment horizontal="left" vertical="top" textRotation="90"/>
    </xf>
    <xf numFmtId="0" fontId="6" fillId="11" borderId="22" xfId="2" applyFill="1" applyAlignment="1">
      <alignment vertical="center"/>
    </xf>
    <xf numFmtId="0" fontId="6" fillId="11" borderId="22" xfId="2" applyFill="1" applyAlignment="1">
      <alignment horizontal="center" vertical="center"/>
    </xf>
    <xf numFmtId="0" fontId="5" fillId="12" borderId="79" xfId="0" applyFont="1" applyFill="1" applyBorder="1"/>
    <xf numFmtId="0" fontId="5" fillId="0" borderId="24" xfId="0" applyFont="1" applyBorder="1"/>
    <xf numFmtId="165" fontId="5" fillId="0" borderId="2" xfId="0" applyNumberFormat="1" applyFont="1" applyBorder="1"/>
    <xf numFmtId="165" fontId="18" fillId="0" borderId="2" xfId="0" applyNumberFormat="1" applyFont="1" applyBorder="1"/>
    <xf numFmtId="0" fontId="5" fillId="12" borderId="80" xfId="0" applyFont="1" applyFill="1" applyBorder="1"/>
    <xf numFmtId="165" fontId="18" fillId="0" borderId="21" xfId="0" applyNumberFormat="1" applyFont="1" applyBorder="1"/>
    <xf numFmtId="0" fontId="5" fillId="12" borderId="77" xfId="0" applyFont="1" applyFill="1" applyBorder="1"/>
    <xf numFmtId="0" fontId="5" fillId="0" borderId="78" xfId="0" applyFont="1" applyBorder="1"/>
    <xf numFmtId="0" fontId="18" fillId="0" borderId="66" xfId="0" applyFont="1" applyBorder="1"/>
    <xf numFmtId="0" fontId="5" fillId="0" borderId="66" xfId="0" applyFont="1" applyBorder="1"/>
    <xf numFmtId="165" fontId="5" fillId="0" borderId="66" xfId="0" applyNumberFormat="1" applyFont="1" applyBorder="1"/>
    <xf numFmtId="164" fontId="10" fillId="9" borderId="30" xfId="0" applyNumberFormat="1" applyFont="1" applyFill="1" applyBorder="1"/>
    <xf numFmtId="164" fontId="19" fillId="0" borderId="15" xfId="0" applyNumberFormat="1" applyFont="1" applyBorder="1"/>
    <xf numFmtId="0" fontId="5" fillId="0" borderId="103" xfId="0" applyFont="1" applyBorder="1"/>
    <xf numFmtId="165" fontId="18" fillId="0" borderId="66" xfId="0" applyNumberFormat="1" applyFont="1" applyBorder="1"/>
    <xf numFmtId="0" fontId="5" fillId="0" borderId="68" xfId="0" applyFont="1" applyBorder="1"/>
    <xf numFmtId="0" fontId="7" fillId="13" borderId="0" xfId="3" applyFont="1" applyFill="1"/>
    <xf numFmtId="0" fontId="26" fillId="0" borderId="0" xfId="0" applyFont="1" applyAlignment="1">
      <alignment vertical="center"/>
    </xf>
    <xf numFmtId="0" fontId="27" fillId="0" borderId="10" xfId="0" applyFont="1" applyBorder="1"/>
    <xf numFmtId="164" fontId="28" fillId="0" borderId="2" xfId="0" applyNumberFormat="1" applyFont="1" applyBorder="1"/>
    <xf numFmtId="0" fontId="27" fillId="0" borderId="47" xfId="0" applyFont="1" applyBorder="1"/>
    <xf numFmtId="0" fontId="27" fillId="0" borderId="50" xfId="0" applyFont="1" applyBorder="1"/>
    <xf numFmtId="0" fontId="27" fillId="0" borderId="51" xfId="0" applyFont="1" applyBorder="1" applyAlignment="1">
      <alignment vertical="center"/>
    </xf>
    <xf numFmtId="0" fontId="27" fillId="0" borderId="54" xfId="0" applyFont="1" applyBorder="1"/>
    <xf numFmtId="164" fontId="28" fillId="0" borderId="19" xfId="0" applyNumberFormat="1" applyFont="1" applyBorder="1"/>
    <xf numFmtId="0" fontId="29" fillId="4" borderId="78" xfId="0" applyFont="1" applyFill="1" applyBorder="1"/>
    <xf numFmtId="0" fontId="30" fillId="2" borderId="7" xfId="0" applyFont="1" applyFill="1" applyBorder="1"/>
    <xf numFmtId="0" fontId="29" fillId="4" borderId="77" xfId="0" applyFont="1" applyFill="1" applyBorder="1"/>
    <xf numFmtId="164" fontId="28" fillId="4" borderId="40" xfId="0" applyNumberFormat="1" applyFont="1" applyFill="1" applyBorder="1"/>
    <xf numFmtId="0" fontId="31" fillId="0" borderId="15" xfId="0" applyFont="1" applyBorder="1"/>
    <xf numFmtId="164" fontId="28" fillId="0" borderId="24" xfId="0" applyNumberFormat="1" applyFont="1" applyBorder="1"/>
    <xf numFmtId="0" fontId="31" fillId="0" borderId="50" xfId="0" applyFont="1" applyBorder="1"/>
    <xf numFmtId="164" fontId="28" fillId="0" borderId="30" xfId="0" applyNumberFormat="1" applyFont="1" applyBorder="1"/>
    <xf numFmtId="0" fontId="27" fillId="0" borderId="15" xfId="0" applyFont="1" applyBorder="1"/>
    <xf numFmtId="0" fontId="30" fillId="6" borderId="22" xfId="2" applyFont="1" applyFill="1" applyAlignment="1">
      <alignment horizontal="center" vertical="center"/>
    </xf>
    <xf numFmtId="0" fontId="30" fillId="6" borderId="7" xfId="0" applyFont="1" applyFill="1" applyBorder="1"/>
    <xf numFmtId="164" fontId="28" fillId="0" borderId="20" xfId="0" applyNumberFormat="1" applyFont="1" applyBorder="1"/>
    <xf numFmtId="164" fontId="28" fillId="0" borderId="45" xfId="0" applyNumberFormat="1" applyFont="1" applyBorder="1"/>
    <xf numFmtId="0" fontId="26" fillId="0" borderId="0" xfId="0" applyFont="1"/>
    <xf numFmtId="0" fontId="30" fillId="4" borderId="23" xfId="0" applyFont="1" applyFill="1" applyBorder="1"/>
    <xf numFmtId="0" fontId="29" fillId="4" borderId="85" xfId="0" applyFont="1" applyFill="1" applyBorder="1" applyAlignment="1">
      <alignment vertical="center"/>
    </xf>
    <xf numFmtId="0" fontId="32" fillId="0" borderId="2" xfId="0" applyFont="1" applyBorder="1"/>
    <xf numFmtId="0" fontId="32" fillId="0" borderId="50" xfId="0" applyFont="1" applyBorder="1"/>
    <xf numFmtId="0" fontId="30" fillId="5" borderId="91" xfId="0" applyFont="1" applyFill="1" applyBorder="1"/>
    <xf numFmtId="0" fontId="32" fillId="0" borderId="15" xfId="0" applyFont="1" applyBorder="1"/>
    <xf numFmtId="0" fontId="32" fillId="0" borderId="21" xfId="0" applyFont="1" applyBorder="1"/>
    <xf numFmtId="0" fontId="31" fillId="0" borderId="108" xfId="0" applyFont="1" applyBorder="1"/>
    <xf numFmtId="0" fontId="30" fillId="5" borderId="28" xfId="0" applyFont="1" applyFill="1" applyBorder="1"/>
    <xf numFmtId="0" fontId="32" fillId="0" borderId="111" xfId="0" applyFont="1" applyBorder="1"/>
    <xf numFmtId="0" fontId="30" fillId="5" borderId="110" xfId="0" applyFont="1" applyFill="1" applyBorder="1"/>
    <xf numFmtId="0" fontId="29" fillId="4" borderId="7" xfId="0" applyFont="1" applyFill="1" applyBorder="1"/>
    <xf numFmtId="0" fontId="27" fillId="0" borderId="2" xfId="0" applyFont="1" applyBorder="1"/>
    <xf numFmtId="0" fontId="27" fillId="0" borderId="21" xfId="0" applyFont="1" applyBorder="1"/>
    <xf numFmtId="0" fontId="31" fillId="0" borderId="87" xfId="0" applyFont="1" applyBorder="1"/>
    <xf numFmtId="0" fontId="27" fillId="0" borderId="24" xfId="0" applyFont="1" applyBorder="1" applyAlignment="1">
      <alignment vertical="center"/>
    </xf>
    <xf numFmtId="0" fontId="27" fillId="0" borderId="90" xfId="0" applyFont="1" applyBorder="1"/>
    <xf numFmtId="0" fontId="31" fillId="0" borderId="24" xfId="0" applyFont="1" applyBorder="1"/>
    <xf numFmtId="0" fontId="31" fillId="0" borderId="2" xfId="0" applyFont="1" applyBorder="1"/>
    <xf numFmtId="0" fontId="31" fillId="0" borderId="66" xfId="0" applyFont="1" applyBorder="1"/>
    <xf numFmtId="0" fontId="29" fillId="4" borderId="84" xfId="0" applyFont="1" applyFill="1" applyBorder="1" applyAlignment="1">
      <alignment vertical="center"/>
    </xf>
    <xf numFmtId="0" fontId="31" fillId="10" borderId="44" xfId="0" applyFont="1" applyFill="1" applyBorder="1"/>
    <xf numFmtId="0" fontId="31" fillId="10" borderId="91" xfId="0" applyFont="1" applyFill="1" applyBorder="1"/>
    <xf numFmtId="0" fontId="27" fillId="10" borderId="2" xfId="0" applyFont="1" applyFill="1" applyBorder="1"/>
    <xf numFmtId="0" fontId="30" fillId="14" borderId="7" xfId="0" applyFont="1" applyFill="1" applyBorder="1"/>
    <xf numFmtId="0" fontId="18" fillId="10" borderId="90" xfId="0" applyFont="1" applyFill="1" applyBorder="1"/>
    <xf numFmtId="0" fontId="21" fillId="10" borderId="44" xfId="0" applyFont="1" applyFill="1" applyBorder="1"/>
    <xf numFmtId="0" fontId="18" fillId="10" borderId="2" xfId="0" applyFont="1" applyFill="1" applyBorder="1"/>
    <xf numFmtId="0" fontId="18" fillId="10" borderId="21" xfId="0" applyFont="1" applyFill="1" applyBorder="1"/>
    <xf numFmtId="0" fontId="3" fillId="8" borderId="0" xfId="0" applyFont="1" applyFill="1"/>
    <xf numFmtId="0" fontId="30" fillId="5" borderId="45" xfId="0" applyFont="1" applyFill="1" applyBorder="1" applyAlignment="1">
      <alignment vertical="center"/>
    </xf>
    <xf numFmtId="0" fontId="3" fillId="0" borderId="0" xfId="0" applyFont="1"/>
    <xf numFmtId="164" fontId="28" fillId="0" borderId="15" xfId="0" applyNumberFormat="1" applyFont="1" applyBorder="1"/>
    <xf numFmtId="164" fontId="28" fillId="0" borderId="24" xfId="1" applyNumberFormat="1" applyFont="1" applyBorder="1"/>
    <xf numFmtId="164" fontId="28" fillId="0" borderId="30" xfId="1" applyNumberFormat="1" applyFont="1" applyBorder="1"/>
    <xf numFmtId="0" fontId="31" fillId="0" borderId="10" xfId="0" applyFont="1" applyBorder="1"/>
    <xf numFmtId="1" fontId="31" fillId="0" borderId="10" xfId="0" applyNumberFormat="1" applyFont="1" applyBorder="1"/>
    <xf numFmtId="1" fontId="26" fillId="0" borderId="6" xfId="0" applyNumberFormat="1" applyFont="1" applyBorder="1"/>
    <xf numFmtId="1" fontId="29" fillId="4" borderId="8" xfId="0" applyNumberFormat="1" applyFont="1" applyFill="1" applyBorder="1"/>
    <xf numFmtId="0" fontId="34" fillId="2" borderId="7" xfId="0" applyFont="1" applyFill="1" applyBorder="1"/>
    <xf numFmtId="0" fontId="35" fillId="0" borderId="10" xfId="0" applyFont="1" applyBorder="1"/>
    <xf numFmtId="164" fontId="36" fillId="0" borderId="2" xfId="0" applyNumberFormat="1" applyFont="1" applyBorder="1"/>
    <xf numFmtId="0" fontId="35" fillId="0" borderId="50" xfId="0" applyFont="1" applyBorder="1"/>
    <xf numFmtId="164" fontId="36" fillId="0" borderId="19" xfId="0" applyNumberFormat="1" applyFont="1" applyBorder="1"/>
    <xf numFmtId="0" fontId="34" fillId="4" borderId="23" xfId="0" applyFont="1" applyFill="1" applyBorder="1"/>
    <xf numFmtId="164" fontId="36" fillId="0" borderId="24" xfId="0" applyNumberFormat="1" applyFont="1" applyBorder="1"/>
    <xf numFmtId="0" fontId="35" fillId="0" borderId="47" xfId="0" applyFont="1" applyBorder="1"/>
    <xf numFmtId="0" fontId="35" fillId="0" borderId="15" xfId="0" applyFont="1" applyBorder="1"/>
    <xf numFmtId="0" fontId="35" fillId="0" borderId="51" xfId="0" applyFont="1" applyBorder="1" applyAlignment="1">
      <alignment vertical="center"/>
    </xf>
    <xf numFmtId="0" fontId="35" fillId="0" borderId="54" xfId="0" applyFont="1" applyBorder="1"/>
    <xf numFmtId="164" fontId="36" fillId="0" borderId="30" xfId="0" applyNumberFormat="1" applyFont="1" applyBorder="1"/>
    <xf numFmtId="0" fontId="2" fillId="0" borderId="0" xfId="0" applyFont="1" applyAlignment="1">
      <alignment vertical="center"/>
    </xf>
    <xf numFmtId="0" fontId="34" fillId="6" borderId="22" xfId="2" applyFont="1" applyFill="1" applyAlignment="1">
      <alignment horizontal="center" vertical="center"/>
    </xf>
    <xf numFmtId="0" fontId="34" fillId="6" borderId="7" xfId="0" applyFont="1" applyFill="1" applyBorder="1"/>
    <xf numFmtId="164" fontId="36" fillId="0" borderId="20" xfId="0" applyNumberFormat="1" applyFont="1" applyBorder="1"/>
    <xf numFmtId="164" fontId="36" fillId="0" borderId="45" xfId="0" applyNumberFormat="1" applyFont="1" applyBorder="1"/>
    <xf numFmtId="0" fontId="2" fillId="0" borderId="0" xfId="0" applyFont="1"/>
    <xf numFmtId="0" fontId="37" fillId="2" borderId="7" xfId="0" applyFont="1" applyFill="1" applyBorder="1"/>
    <xf numFmtId="0" fontId="38" fillId="0" borderId="10" xfId="0" applyFont="1" applyBorder="1"/>
    <xf numFmtId="164" fontId="39" fillId="0" borderId="2" xfId="0" applyNumberFormat="1" applyFont="1" applyBorder="1"/>
    <xf numFmtId="0" fontId="38" fillId="0" borderId="50" xfId="0" applyFont="1" applyBorder="1"/>
    <xf numFmtId="164" fontId="39" fillId="0" borderId="19" xfId="0" applyNumberFormat="1" applyFont="1" applyBorder="1"/>
    <xf numFmtId="0" fontId="37" fillId="4" borderId="23" xfId="0" applyFont="1" applyFill="1" applyBorder="1"/>
    <xf numFmtId="164" fontId="39" fillId="0" borderId="24" xfId="0" applyNumberFormat="1" applyFont="1" applyBorder="1"/>
    <xf numFmtId="0" fontId="38" fillId="0" borderId="47" xfId="0" applyFont="1" applyBorder="1"/>
    <xf numFmtId="0" fontId="38" fillId="0" borderId="15" xfId="0" applyFont="1" applyBorder="1"/>
    <xf numFmtId="0" fontId="38" fillId="0" borderId="51" xfId="0" applyFont="1" applyBorder="1" applyAlignment="1">
      <alignment vertical="center"/>
    </xf>
    <xf numFmtId="0" fontId="38" fillId="0" borderId="54" xfId="0" applyFont="1" applyBorder="1"/>
    <xf numFmtId="164" fontId="39" fillId="0" borderId="30" xfId="0" applyNumberFormat="1" applyFont="1" applyBorder="1"/>
    <xf numFmtId="0" fontId="37" fillId="6" borderId="7" xfId="0" applyFont="1" applyFill="1" applyBorder="1"/>
    <xf numFmtId="0" fontId="30" fillId="4" borderId="22" xfId="2" applyFont="1" applyFill="1" applyAlignment="1">
      <alignment horizontal="center" vertical="center"/>
    </xf>
    <xf numFmtId="0" fontId="30" fillId="2" borderId="22" xfId="2" applyFont="1" applyFill="1" applyAlignment="1">
      <alignment horizontal="center" vertical="center"/>
    </xf>
    <xf numFmtId="0" fontId="33" fillId="0" borderId="0" xfId="0" applyFont="1" applyAlignment="1">
      <alignment wrapText="1"/>
    </xf>
    <xf numFmtId="0" fontId="40" fillId="4" borderId="85" xfId="0" applyFont="1" applyFill="1" applyBorder="1" applyAlignment="1">
      <alignment vertical="center"/>
    </xf>
    <xf numFmtId="0" fontId="41" fillId="0" borderId="2" xfId="0" applyFont="1" applyBorder="1"/>
    <xf numFmtId="0" fontId="41" fillId="0" borderId="50" xfId="0" applyFont="1" applyBorder="1"/>
    <xf numFmtId="0" fontId="34" fillId="5" borderId="91" xfId="0" applyFont="1" applyFill="1" applyBorder="1"/>
    <xf numFmtId="0" fontId="41" fillId="0" borderId="15" xfId="0" applyFont="1" applyBorder="1"/>
    <xf numFmtId="0" fontId="41" fillId="0" borderId="21" xfId="0" applyFont="1" applyBorder="1"/>
    <xf numFmtId="0" fontId="42" fillId="0" borderId="108" xfId="0" applyFont="1" applyBorder="1"/>
    <xf numFmtId="0" fontId="34" fillId="5" borderId="28" xfId="0" applyFont="1" applyFill="1" applyBorder="1"/>
    <xf numFmtId="0" fontId="41" fillId="0" borderId="111" xfId="0" applyFont="1" applyBorder="1"/>
    <xf numFmtId="0" fontId="34" fillId="5" borderId="110" xfId="0" applyFont="1" applyFill="1" applyBorder="1"/>
    <xf numFmtId="0" fontId="42" fillId="10" borderId="91" xfId="0" applyFont="1" applyFill="1" applyBorder="1"/>
    <xf numFmtId="0" fontId="31" fillId="0" borderId="47" xfId="0" applyFont="1" applyBorder="1"/>
    <xf numFmtId="164" fontId="39" fillId="0" borderId="15" xfId="0" applyNumberFormat="1" applyFont="1" applyBorder="1"/>
    <xf numFmtId="164" fontId="39" fillId="0" borderId="24" xfId="1" applyNumberFormat="1" applyFont="1" applyBorder="1"/>
    <xf numFmtId="164" fontId="39" fillId="0" borderId="30" xfId="1" applyNumberFormat="1" applyFont="1" applyBorder="1"/>
    <xf numFmtId="1" fontId="43" fillId="4" borderId="78" xfId="0" applyNumberFormat="1" applyFont="1" applyFill="1" applyBorder="1"/>
    <xf numFmtId="0" fontId="44" fillId="0" borderId="10" xfId="0" applyFont="1" applyBorder="1"/>
    <xf numFmtId="0" fontId="44" fillId="0" borderId="50" xfId="0" applyFont="1" applyBorder="1"/>
    <xf numFmtId="1" fontId="45" fillId="10" borderId="6" xfId="0" applyNumberFormat="1" applyFont="1" applyFill="1" applyBorder="1"/>
    <xf numFmtId="0" fontId="44" fillId="0" borderId="15" xfId="0" applyFont="1" applyBorder="1"/>
    <xf numFmtId="1" fontId="45" fillId="0" borderId="6" xfId="0" applyNumberFormat="1" applyFont="1" applyBorder="1"/>
    <xf numFmtId="1" fontId="44" fillId="0" borderId="10" xfId="0" applyNumberFormat="1" applyFont="1" applyBorder="1"/>
    <xf numFmtId="1" fontId="43" fillId="4" borderId="8" xfId="0" applyNumberFormat="1" applyFont="1" applyFill="1" applyBorder="1"/>
    <xf numFmtId="164" fontId="39" fillId="4" borderId="40" xfId="0" applyNumberFormat="1" applyFont="1" applyFill="1" applyBorder="1"/>
    <xf numFmtId="164" fontId="39" fillId="0" borderId="20" xfId="0" applyNumberFormat="1" applyFont="1" applyBorder="1"/>
    <xf numFmtId="164" fontId="39" fillId="0" borderId="45" xfId="0" applyNumberFormat="1" applyFont="1" applyBorder="1"/>
    <xf numFmtId="0" fontId="37" fillId="4" borderId="7" xfId="0" applyFont="1" applyFill="1" applyBorder="1"/>
    <xf numFmtId="0" fontId="38" fillId="0" borderId="39" xfId="0" applyFont="1" applyBorder="1"/>
    <xf numFmtId="0" fontId="38" fillId="0" borderId="62" xfId="0" applyFont="1" applyBorder="1"/>
    <xf numFmtId="0" fontId="38" fillId="0" borderId="20" xfId="0" applyFont="1" applyBorder="1"/>
    <xf numFmtId="0" fontId="15" fillId="0" borderId="91" xfId="0" applyFont="1" applyBorder="1"/>
    <xf numFmtId="0" fontId="9" fillId="5" borderId="28" xfId="0" applyFont="1" applyFill="1" applyBorder="1"/>
    <xf numFmtId="49" fontId="1" fillId="0" borderId="5" xfId="0" applyNumberFormat="1" applyFont="1" applyBorder="1"/>
    <xf numFmtId="0" fontId="18" fillId="0" borderId="108" xfId="0" applyFont="1" applyBorder="1"/>
    <xf numFmtId="0" fontId="46" fillId="0" borderId="54" xfId="0" applyFont="1" applyBorder="1"/>
    <xf numFmtId="1" fontId="38" fillId="0" borderId="50" xfId="0" applyNumberFormat="1" applyFont="1" applyBorder="1"/>
    <xf numFmtId="0" fontId="13" fillId="5" borderId="33" xfId="0" applyFont="1" applyFill="1" applyBorder="1"/>
    <xf numFmtId="0" fontId="13" fillId="0" borderId="20" xfId="0" applyFont="1" applyBorder="1"/>
    <xf numFmtId="0" fontId="22" fillId="0" borderId="20" xfId="0" applyFont="1" applyBorder="1"/>
    <xf numFmtId="0" fontId="32" fillId="0" borderId="20" xfId="0" applyFont="1" applyBorder="1"/>
    <xf numFmtId="0" fontId="41" fillId="0" borderId="20" xfId="0" applyFont="1" applyBorder="1"/>
    <xf numFmtId="49" fontId="4" fillId="0" borderId="0" xfId="0" applyNumberFormat="1" applyFont="1" applyAlignment="1">
      <alignment vertical="center"/>
    </xf>
    <xf numFmtId="0" fontId="37" fillId="2" borderId="23" xfId="0" applyFont="1" applyFill="1" applyBorder="1"/>
    <xf numFmtId="0" fontId="38" fillId="0" borderId="34" xfId="0" applyFont="1" applyBorder="1"/>
    <xf numFmtId="164" fontId="39" fillId="0" borderId="36" xfId="0" applyNumberFormat="1" applyFont="1" applyBorder="1"/>
    <xf numFmtId="0" fontId="38" fillId="0" borderId="69" xfId="0" applyFont="1" applyBorder="1"/>
    <xf numFmtId="164" fontId="39" fillId="0" borderId="38" xfId="0" applyNumberFormat="1" applyFont="1" applyBorder="1"/>
    <xf numFmtId="0" fontId="38" fillId="0" borderId="41" xfId="0" applyFont="1" applyBorder="1"/>
    <xf numFmtId="164" fontId="39" fillId="0" borderId="37" xfId="0" applyNumberFormat="1" applyFont="1" applyBorder="1"/>
    <xf numFmtId="0" fontId="38" fillId="0" borderId="56" xfId="0" applyFont="1" applyBorder="1" applyAlignment="1">
      <alignment vertical="center"/>
    </xf>
    <xf numFmtId="0" fontId="38" fillId="0" borderId="70" xfId="0" applyFont="1" applyBorder="1"/>
    <xf numFmtId="164" fontId="39" fillId="0" borderId="36" xfId="1" applyNumberFormat="1" applyFont="1" applyBorder="1"/>
    <xf numFmtId="164" fontId="39" fillId="0" borderId="38" xfId="1" applyNumberFormat="1" applyFont="1" applyBorder="1"/>
    <xf numFmtId="1" fontId="43" fillId="4" borderId="77" xfId="0" applyNumberFormat="1" applyFont="1" applyFill="1" applyBorder="1"/>
    <xf numFmtId="0" fontId="44" fillId="0" borderId="34" xfId="0" applyFont="1" applyBorder="1"/>
    <xf numFmtId="164" fontId="39" fillId="0" borderId="11" xfId="0" applyNumberFormat="1" applyFont="1" applyBorder="1"/>
    <xf numFmtId="0" fontId="44" fillId="0" borderId="69" xfId="0" applyFont="1" applyBorder="1"/>
    <xf numFmtId="164" fontId="39" fillId="0" borderId="17" xfId="0" applyNumberFormat="1" applyFont="1" applyBorder="1"/>
    <xf numFmtId="1" fontId="45" fillId="0" borderId="23" xfId="0" applyNumberFormat="1" applyFont="1" applyBorder="1"/>
    <xf numFmtId="0" fontId="45" fillId="0" borderId="23" xfId="0" applyFont="1" applyBorder="1"/>
    <xf numFmtId="1" fontId="44" fillId="0" borderId="34" xfId="0" applyNumberFormat="1" applyFont="1" applyBorder="1"/>
    <xf numFmtId="0" fontId="44" fillId="0" borderId="37" xfId="0" applyFont="1" applyBorder="1"/>
    <xf numFmtId="164" fontId="39" fillId="0" borderId="71" xfId="0" applyNumberFormat="1" applyFont="1" applyBorder="1"/>
    <xf numFmtId="0" fontId="38" fillId="0" borderId="37" xfId="0" applyFont="1" applyBorder="1"/>
    <xf numFmtId="0" fontId="38" fillId="0" borderId="55" xfId="0" applyFont="1" applyBorder="1"/>
    <xf numFmtId="0" fontId="22" fillId="0" borderId="36" xfId="0" applyFont="1" applyBorder="1"/>
    <xf numFmtId="0" fontId="22" fillId="0" borderId="69" xfId="0" applyFont="1" applyBorder="1"/>
    <xf numFmtId="0" fontId="22" fillId="0" borderId="37" xfId="0" applyFont="1" applyBorder="1"/>
    <xf numFmtId="0" fontId="22" fillId="0" borderId="5" xfId="0" applyFont="1" applyBorder="1"/>
    <xf numFmtId="0" fontId="21" fillId="0" borderId="113" xfId="0" applyFont="1" applyBorder="1"/>
    <xf numFmtId="0" fontId="22" fillId="0" borderId="114" xfId="0" applyFont="1" applyBorder="1"/>
    <xf numFmtId="0" fontId="0" fillId="0" borderId="117" xfId="0" applyBorder="1" applyAlignment="1">
      <alignment horizontal="center" vertical="center"/>
    </xf>
  </cellXfs>
  <cellStyles count="4">
    <cellStyle name="Nagłówek 1" xfId="2" builtinId="16"/>
    <cellStyle name="Normalny" xfId="0" builtinId="0"/>
    <cellStyle name="Normalny_STAN_STR" xfId="3" xr:uid="{00000000-0005-0000-0000-000002000000}"/>
    <cellStyle name="Procentowy" xfId="1" builtinId="5"/>
  </cellStyles>
  <dxfs count="0"/>
  <tableStyles count="0" defaultTableStyle="TableStyleMedium2" defaultPivotStyle="PivotStyleLight16"/>
  <colors>
    <mruColors>
      <color rgb="FF99CC00"/>
      <color rgb="FFD8E4BC"/>
      <color rgb="FF95B3D7"/>
      <color rgb="FFFFFFFF"/>
      <color rgb="FF007635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S84"/>
  <sheetViews>
    <sheetView tabSelected="1" view="pageBreakPreview" zoomScaleNormal="100" zoomScaleSheetLayoutView="100" workbookViewId="0">
      <selection activeCell="B3" sqref="B3"/>
    </sheetView>
  </sheetViews>
  <sheetFormatPr defaultColWidth="9" defaultRowHeight="15" x14ac:dyDescent="0.25"/>
  <cols>
    <col min="1" max="1" width="5" customWidth="1"/>
    <col min="2" max="2" width="59.42578125" customWidth="1"/>
    <col min="3" max="15" width="9.42578125" customWidth="1"/>
  </cols>
  <sheetData>
    <row r="1" spans="1:19" s="2" customFormat="1" ht="20.100000000000001" customHeight="1" x14ac:dyDescent="0.25">
      <c r="A1" s="372"/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</row>
    <row r="2" spans="1:19" ht="48.75" x14ac:dyDescent="0.25">
      <c r="A2" s="384" t="s">
        <v>0</v>
      </c>
      <c r="B2" s="385" t="s">
        <v>1</v>
      </c>
      <c r="C2" s="386" t="s">
        <v>2</v>
      </c>
      <c r="D2" s="386" t="s">
        <v>3</v>
      </c>
      <c r="E2" s="386" t="s">
        <v>4</v>
      </c>
      <c r="F2" s="386" t="s">
        <v>5</v>
      </c>
      <c r="G2" s="386" t="s">
        <v>6</v>
      </c>
      <c r="H2" s="386" t="s">
        <v>7</v>
      </c>
      <c r="I2" s="386" t="s">
        <v>8</v>
      </c>
      <c r="J2" s="386" t="s">
        <v>9</v>
      </c>
      <c r="K2" s="386" t="s">
        <v>10</v>
      </c>
      <c r="L2" s="386" t="s">
        <v>11</v>
      </c>
      <c r="M2" s="386" t="s">
        <v>12</v>
      </c>
      <c r="N2" s="386" t="s">
        <v>13</v>
      </c>
      <c r="O2" s="386" t="s">
        <v>14</v>
      </c>
    </row>
    <row r="3" spans="1:19" x14ac:dyDescent="0.25">
      <c r="A3" s="5" t="s">
        <v>15</v>
      </c>
      <c r="B3" s="387" t="s">
        <v>16</v>
      </c>
      <c r="C3" s="388">
        <v>2.2999999999999998</v>
      </c>
      <c r="D3" s="388">
        <v>2.5</v>
      </c>
      <c r="E3" s="193">
        <v>2.6</v>
      </c>
      <c r="F3" s="389">
        <v>2.6</v>
      </c>
      <c r="G3" s="193">
        <v>2.5</v>
      </c>
      <c r="H3" s="390">
        <v>2.5</v>
      </c>
      <c r="I3" s="390">
        <v>2.5</v>
      </c>
      <c r="J3" s="389">
        <v>2.4</v>
      </c>
      <c r="K3" s="390">
        <v>2.5</v>
      </c>
      <c r="L3" s="390">
        <v>2.5</v>
      </c>
      <c r="M3" s="193">
        <v>2.4</v>
      </c>
      <c r="N3" s="193">
        <v>2.4</v>
      </c>
      <c r="O3" s="400"/>
    </row>
    <row r="4" spans="1:19" x14ac:dyDescent="0.25">
      <c r="A4" s="5" t="s">
        <v>17</v>
      </c>
      <c r="B4" s="391" t="s">
        <v>18</v>
      </c>
      <c r="C4" s="199">
        <v>4.2</v>
      </c>
      <c r="D4" s="199">
        <v>4.4000000000000004</v>
      </c>
      <c r="E4" s="197">
        <v>4.5</v>
      </c>
      <c r="F4" s="197">
        <v>4.4000000000000004</v>
      </c>
      <c r="G4" s="197">
        <v>4.3</v>
      </c>
      <c r="H4" s="392">
        <v>4.2</v>
      </c>
      <c r="I4" s="392">
        <v>4.0999999999999996</v>
      </c>
      <c r="J4" s="392">
        <v>4.0999999999999996</v>
      </c>
      <c r="K4" s="392">
        <v>4.0999999999999996</v>
      </c>
      <c r="L4" s="392">
        <v>4.0999999999999996</v>
      </c>
      <c r="M4" s="392">
        <v>4.0999999999999996</v>
      </c>
      <c r="N4" s="392">
        <v>4.0999999999999996</v>
      </c>
      <c r="O4" s="275"/>
    </row>
    <row r="5" spans="1:19" x14ac:dyDescent="0.25">
      <c r="A5" s="5" t="s">
        <v>19</v>
      </c>
      <c r="B5" s="393" t="s">
        <v>20</v>
      </c>
      <c r="C5" s="394">
        <v>5.0999999999999996</v>
      </c>
      <c r="D5" s="394">
        <v>5.4</v>
      </c>
      <c r="E5" s="395">
        <v>5.4</v>
      </c>
      <c r="F5" s="396">
        <v>5.3</v>
      </c>
      <c r="G5" s="396">
        <v>5.0999999999999996</v>
      </c>
      <c r="H5" s="397">
        <v>5</v>
      </c>
      <c r="I5" s="401">
        <v>4.9000000000000004</v>
      </c>
      <c r="J5" s="401">
        <v>5</v>
      </c>
      <c r="K5" s="401">
        <v>5</v>
      </c>
      <c r="L5" s="401">
        <v>5</v>
      </c>
      <c r="M5" s="401">
        <v>4.9000000000000004</v>
      </c>
      <c r="N5" s="397">
        <v>5</v>
      </c>
      <c r="O5" s="402"/>
    </row>
    <row r="6" spans="1:19" s="2" customFormat="1" ht="20.100000000000001" customHeight="1" x14ac:dyDescent="0.25">
      <c r="A6" s="372" t="s">
        <v>21</v>
      </c>
      <c r="O6" s="52"/>
    </row>
    <row r="7" spans="1:19" x14ac:dyDescent="0.25">
      <c r="A7" s="5" t="s">
        <v>22</v>
      </c>
      <c r="B7" s="6" t="s">
        <v>23</v>
      </c>
      <c r="C7" s="7">
        <v>867</v>
      </c>
      <c r="D7" s="7">
        <v>941</v>
      </c>
      <c r="E7" s="7">
        <v>988</v>
      </c>
      <c r="F7" s="99">
        <v>970</v>
      </c>
      <c r="G7" s="99">
        <v>931</v>
      </c>
      <c r="H7" s="99">
        <v>954</v>
      </c>
      <c r="I7" s="99">
        <v>934</v>
      </c>
      <c r="J7" s="483">
        <v>893</v>
      </c>
      <c r="K7" s="483">
        <v>928</v>
      </c>
      <c r="L7" s="483">
        <v>908</v>
      </c>
      <c r="M7" s="483">
        <v>885</v>
      </c>
      <c r="N7" s="483">
        <v>893</v>
      </c>
      <c r="O7" s="541">
        <v>897</v>
      </c>
      <c r="R7" s="91"/>
      <c r="S7" s="403"/>
    </row>
    <row r="8" spans="1:19" x14ac:dyDescent="0.25">
      <c r="A8" s="5" t="s">
        <v>24</v>
      </c>
      <c r="B8" s="8" t="s">
        <v>25</v>
      </c>
      <c r="C8" s="100">
        <v>782</v>
      </c>
      <c r="D8" s="10">
        <v>852</v>
      </c>
      <c r="E8" s="10">
        <v>897</v>
      </c>
      <c r="F8" s="101">
        <v>884</v>
      </c>
      <c r="G8" s="101">
        <v>850</v>
      </c>
      <c r="H8" s="101">
        <v>870</v>
      </c>
      <c r="I8" s="405">
        <v>855</v>
      </c>
      <c r="J8" s="484">
        <v>819</v>
      </c>
      <c r="K8" s="484">
        <v>840</v>
      </c>
      <c r="L8" s="484">
        <v>820</v>
      </c>
      <c r="M8" s="484">
        <v>803</v>
      </c>
      <c r="N8" s="484">
        <v>806</v>
      </c>
      <c r="O8" s="542">
        <v>808</v>
      </c>
    </row>
    <row r="9" spans="1:19" ht="15" customHeight="1" x14ac:dyDescent="0.25">
      <c r="A9" s="5" t="s">
        <v>26</v>
      </c>
      <c r="B9" s="11" t="s">
        <v>27</v>
      </c>
      <c r="C9" s="102">
        <f>C8/$C$7</f>
        <v>0.90196078431372551</v>
      </c>
      <c r="D9" s="13">
        <f>D8/$D$7</f>
        <v>0.9054197662061636</v>
      </c>
      <c r="E9" s="13">
        <f>E8/$E$7</f>
        <v>0.90789473684210531</v>
      </c>
      <c r="F9" s="103">
        <f>F8/$F$7</f>
        <v>0.91134020618556699</v>
      </c>
      <c r="G9" s="103">
        <f>G8/$G$7</f>
        <v>0.91299677765843179</v>
      </c>
      <c r="H9" s="103">
        <f>H8/$H$7</f>
        <v>0.91194968553459121</v>
      </c>
      <c r="I9" s="406">
        <f>I8/$I$7</f>
        <v>0.91541755888650966</v>
      </c>
      <c r="J9" s="485">
        <f>J8/$J$7</f>
        <v>0.9171332586786114</v>
      </c>
      <c r="K9" s="485">
        <f>K8/$K$7</f>
        <v>0.90517241379310343</v>
      </c>
      <c r="L9" s="485">
        <f>L8/$L$7</f>
        <v>0.90308370044052866</v>
      </c>
      <c r="M9" s="485">
        <f>M8/$M$7</f>
        <v>0.90734463276836164</v>
      </c>
      <c r="N9" s="485">
        <f>N8/$N$7</f>
        <v>0.90257558790593506</v>
      </c>
      <c r="O9" s="543">
        <f>O8/$O$7</f>
        <v>0.90078037904124864</v>
      </c>
    </row>
    <row r="10" spans="1:19" x14ac:dyDescent="0.25">
      <c r="A10" s="5" t="s">
        <v>28</v>
      </c>
      <c r="B10" s="14" t="s">
        <v>29</v>
      </c>
      <c r="C10" s="126">
        <v>50</v>
      </c>
      <c r="D10" s="82">
        <v>58</v>
      </c>
      <c r="E10" s="82">
        <v>56</v>
      </c>
      <c r="F10" s="105">
        <v>58</v>
      </c>
      <c r="G10" s="105">
        <v>55</v>
      </c>
      <c r="H10" s="105">
        <v>56</v>
      </c>
      <c r="I10" s="408">
        <v>57</v>
      </c>
      <c r="J10" s="486">
        <v>61</v>
      </c>
      <c r="K10" s="486">
        <v>62</v>
      </c>
      <c r="L10" s="486">
        <v>55</v>
      </c>
      <c r="M10" s="486">
        <v>56</v>
      </c>
      <c r="N10" s="486">
        <v>51</v>
      </c>
      <c r="O10" s="544">
        <v>54</v>
      </c>
    </row>
    <row r="11" spans="1:19" ht="15" customHeight="1" x14ac:dyDescent="0.25">
      <c r="A11" s="5" t="s">
        <v>30</v>
      </c>
      <c r="B11" s="11" t="s">
        <v>27</v>
      </c>
      <c r="C11" s="102">
        <f>C10/$C$7</f>
        <v>5.7670126874279123E-2</v>
      </c>
      <c r="D11" s="13">
        <f>D10/$D$7</f>
        <v>6.1636556854410204E-2</v>
      </c>
      <c r="E11" s="13">
        <f>E10/$E$7</f>
        <v>5.6680161943319839E-2</v>
      </c>
      <c r="F11" s="103">
        <f>F10/$F$7</f>
        <v>5.9793814432989693E-2</v>
      </c>
      <c r="G11" s="103">
        <f>G10/$G$7</f>
        <v>5.9076262083780882E-2</v>
      </c>
      <c r="H11" s="103">
        <f>H10/$H$7</f>
        <v>5.8700209643605873E-2</v>
      </c>
      <c r="I11" s="406">
        <f>I10/$I$7</f>
        <v>6.1027837259100645E-2</v>
      </c>
      <c r="J11" s="485">
        <f>J10/$J$7</f>
        <v>6.83090705487122E-2</v>
      </c>
      <c r="K11" s="485">
        <f>K10/$K$7</f>
        <v>6.6810344827586202E-2</v>
      </c>
      <c r="L11" s="485">
        <f>L10/$L$7</f>
        <v>6.0572687224669602E-2</v>
      </c>
      <c r="M11" s="485">
        <f>M10/$M$7</f>
        <v>6.3276836158192087E-2</v>
      </c>
      <c r="N11" s="485">
        <f>N10/$N$7</f>
        <v>5.7110862262038077E-2</v>
      </c>
      <c r="O11" s="543">
        <f>O10/$O$7</f>
        <v>6.0200668896321072E-2</v>
      </c>
    </row>
    <row r="12" spans="1:19" x14ac:dyDescent="0.25">
      <c r="A12" s="5" t="s">
        <v>31</v>
      </c>
      <c r="B12" s="14" t="s">
        <v>32</v>
      </c>
      <c r="C12" s="126">
        <v>150</v>
      </c>
      <c r="D12" s="82">
        <v>161</v>
      </c>
      <c r="E12" s="82">
        <v>177</v>
      </c>
      <c r="F12" s="105">
        <v>160</v>
      </c>
      <c r="G12" s="105">
        <v>162</v>
      </c>
      <c r="H12" s="105">
        <v>157</v>
      </c>
      <c r="I12" s="408">
        <v>160</v>
      </c>
      <c r="J12" s="486">
        <v>159</v>
      </c>
      <c r="K12" s="486">
        <v>165</v>
      </c>
      <c r="L12" s="486">
        <v>155</v>
      </c>
      <c r="M12" s="486">
        <v>159</v>
      </c>
      <c r="N12" s="486">
        <v>162</v>
      </c>
      <c r="O12" s="544">
        <v>166</v>
      </c>
    </row>
    <row r="13" spans="1:19" ht="15" customHeight="1" x14ac:dyDescent="0.25">
      <c r="A13" s="5" t="s">
        <v>33</v>
      </c>
      <c r="B13" s="11" t="s">
        <v>27</v>
      </c>
      <c r="C13" s="102">
        <f>C12/$C$7</f>
        <v>0.17301038062283736</v>
      </c>
      <c r="D13" s="13">
        <f>D12/$D$7</f>
        <v>0.17109458023379384</v>
      </c>
      <c r="E13" s="13">
        <f>E12/$E$7</f>
        <v>0.1791497975708502</v>
      </c>
      <c r="F13" s="103">
        <f>F12/$F$7</f>
        <v>0.16494845360824742</v>
      </c>
      <c r="G13" s="103">
        <f>G12/$G$7</f>
        <v>0.17400644468313642</v>
      </c>
      <c r="H13" s="103">
        <f>H12/$H$7</f>
        <v>0.16457023060796647</v>
      </c>
      <c r="I13" s="406">
        <f>I12/$I$7</f>
        <v>0.17130620985010706</v>
      </c>
      <c r="J13" s="485">
        <f>J12/$J$7</f>
        <v>0.1780515117581187</v>
      </c>
      <c r="K13" s="485">
        <f>K12/$K$7</f>
        <v>0.17780172413793102</v>
      </c>
      <c r="L13" s="485">
        <f>L12/$L$7</f>
        <v>0.17070484581497797</v>
      </c>
      <c r="M13" s="485">
        <f>M12/$M$7</f>
        <v>0.17966101694915254</v>
      </c>
      <c r="N13" s="485">
        <f>N12/$N$7</f>
        <v>0.18141097424412095</v>
      </c>
      <c r="O13" s="543">
        <f>O12/$O$7</f>
        <v>0.18506131549609811</v>
      </c>
    </row>
    <row r="14" spans="1:19" x14ac:dyDescent="0.25">
      <c r="A14" s="5" t="s">
        <v>34</v>
      </c>
      <c r="B14" s="14" t="s">
        <v>35</v>
      </c>
      <c r="C14" s="126">
        <v>508</v>
      </c>
      <c r="D14" s="82">
        <v>549</v>
      </c>
      <c r="E14" s="82">
        <v>570</v>
      </c>
      <c r="F14" s="105">
        <v>539</v>
      </c>
      <c r="G14" s="105">
        <v>495</v>
      </c>
      <c r="H14" s="105">
        <v>523</v>
      </c>
      <c r="I14" s="408">
        <v>504</v>
      </c>
      <c r="J14" s="486">
        <v>500</v>
      </c>
      <c r="K14" s="486">
        <v>507</v>
      </c>
      <c r="L14" s="486">
        <v>469</v>
      </c>
      <c r="M14" s="486">
        <v>467</v>
      </c>
      <c r="N14" s="486">
        <v>484</v>
      </c>
      <c r="O14" s="544">
        <v>494</v>
      </c>
    </row>
    <row r="15" spans="1:19" ht="15" customHeight="1" x14ac:dyDescent="0.25">
      <c r="A15" s="5" t="s">
        <v>36</v>
      </c>
      <c r="B15" s="11" t="s">
        <v>27</v>
      </c>
      <c r="C15" s="102">
        <f>C14/$C$7</f>
        <v>0.58592848904267592</v>
      </c>
      <c r="D15" s="13">
        <f>D14/$D$7</f>
        <v>0.58342189160467584</v>
      </c>
      <c r="E15" s="13">
        <f>E14/$E$7</f>
        <v>0.57692307692307687</v>
      </c>
      <c r="F15" s="103">
        <f>F14/$F$7</f>
        <v>0.55567010309278353</v>
      </c>
      <c r="G15" s="103">
        <f>G14/$G$7</f>
        <v>0.53168635875402792</v>
      </c>
      <c r="H15" s="103">
        <f>H14/$H$7</f>
        <v>0.54821802935010477</v>
      </c>
      <c r="I15" s="406">
        <f>I14/$I$7</f>
        <v>0.53961456102783723</v>
      </c>
      <c r="J15" s="485">
        <f>J14/$J$7</f>
        <v>0.55991041433370659</v>
      </c>
      <c r="K15" s="485">
        <f>K14/$K$7</f>
        <v>0.54633620689655171</v>
      </c>
      <c r="L15" s="485">
        <f>L14/$L$7</f>
        <v>0.51651982378854622</v>
      </c>
      <c r="M15" s="485">
        <f>M14/$M$7</f>
        <v>0.52768361581920908</v>
      </c>
      <c r="N15" s="485">
        <f>N14/$N$7</f>
        <v>0.54199328107502798</v>
      </c>
      <c r="O15" s="543">
        <f>O14/$O$7</f>
        <v>0.55072463768115942</v>
      </c>
    </row>
    <row r="16" spans="1:19" ht="15" customHeight="1" x14ac:dyDescent="0.25">
      <c r="A16" s="5" t="s">
        <v>37</v>
      </c>
      <c r="B16" s="14" t="s">
        <v>38</v>
      </c>
      <c r="C16" s="126">
        <v>550</v>
      </c>
      <c r="D16" s="82">
        <v>610</v>
      </c>
      <c r="E16" s="82">
        <v>632</v>
      </c>
      <c r="F16" s="105">
        <v>622</v>
      </c>
      <c r="G16" s="105">
        <v>608</v>
      </c>
      <c r="H16" s="105">
        <v>616</v>
      </c>
      <c r="I16" s="408">
        <v>598</v>
      </c>
      <c r="J16" s="486">
        <v>575</v>
      </c>
      <c r="K16" s="486">
        <v>602</v>
      </c>
      <c r="L16" s="486">
        <v>585</v>
      </c>
      <c r="M16" s="486">
        <v>568</v>
      </c>
      <c r="N16" s="486">
        <v>566</v>
      </c>
      <c r="O16" s="544">
        <v>564</v>
      </c>
    </row>
    <row r="17" spans="1:15" ht="15" customHeight="1" x14ac:dyDescent="0.25">
      <c r="A17" s="5" t="s">
        <v>39</v>
      </c>
      <c r="B17" s="11" t="s">
        <v>27</v>
      </c>
      <c r="C17" s="102">
        <f>C16/$C$7</f>
        <v>0.63437139561707034</v>
      </c>
      <c r="D17" s="13">
        <f>D16/$D$7</f>
        <v>0.64824654622741762</v>
      </c>
      <c r="E17" s="13">
        <f>E16/$E$7</f>
        <v>0.63967611336032393</v>
      </c>
      <c r="F17" s="103">
        <f>F16/$F$7</f>
        <v>0.64123711340206191</v>
      </c>
      <c r="G17" s="103">
        <f>G16/$G$7</f>
        <v>0.65306122448979587</v>
      </c>
      <c r="H17" s="103">
        <f>H16/$H$7</f>
        <v>0.64570230607966461</v>
      </c>
      <c r="I17" s="406">
        <f>I16/$I$7</f>
        <v>0.64025695931477511</v>
      </c>
      <c r="J17" s="485">
        <f>J16/$J$7</f>
        <v>0.64389697648376265</v>
      </c>
      <c r="K17" s="485">
        <f>K16/$K$7</f>
        <v>0.64870689655172409</v>
      </c>
      <c r="L17" s="485">
        <f>L16/$L$7</f>
        <v>0.64427312775330392</v>
      </c>
      <c r="M17" s="485">
        <f>M16/$M$7</f>
        <v>0.64180790960451972</v>
      </c>
      <c r="N17" s="485">
        <f>N16/$N$7</f>
        <v>0.63381858902575583</v>
      </c>
      <c r="O17" s="543">
        <f>O16/$O$7</f>
        <v>0.62876254180602009</v>
      </c>
    </row>
    <row r="18" spans="1:15" ht="15" customHeight="1" x14ac:dyDescent="0.25">
      <c r="A18" s="5" t="s">
        <v>40</v>
      </c>
      <c r="B18" s="17" t="s">
        <v>41</v>
      </c>
      <c r="C18" s="126">
        <v>54</v>
      </c>
      <c r="D18" s="82">
        <v>60</v>
      </c>
      <c r="E18" s="82">
        <v>66</v>
      </c>
      <c r="F18" s="105">
        <v>57</v>
      </c>
      <c r="G18" s="105">
        <v>30</v>
      </c>
      <c r="H18" s="105">
        <v>31</v>
      </c>
      <c r="I18" s="408">
        <v>20</v>
      </c>
      <c r="J18" s="486">
        <v>18</v>
      </c>
      <c r="K18" s="486">
        <v>33</v>
      </c>
      <c r="L18" s="486">
        <v>50</v>
      </c>
      <c r="M18" s="486">
        <v>55</v>
      </c>
      <c r="N18" s="486">
        <v>71</v>
      </c>
      <c r="O18" s="544">
        <v>75</v>
      </c>
    </row>
    <row r="19" spans="1:15" ht="15" customHeight="1" x14ac:dyDescent="0.25">
      <c r="A19" s="5" t="s">
        <v>42</v>
      </c>
      <c r="B19" s="11" t="s">
        <v>27</v>
      </c>
      <c r="C19" s="102">
        <f>C18/$C$7</f>
        <v>6.228373702422145E-2</v>
      </c>
      <c r="D19" s="13">
        <f>D18/$D$7</f>
        <v>6.3761955366631248E-2</v>
      </c>
      <c r="E19" s="13">
        <f>E18/$E$7</f>
        <v>6.6801619433198386E-2</v>
      </c>
      <c r="F19" s="103">
        <f>F18/$F$7</f>
        <v>5.8762886597938144E-2</v>
      </c>
      <c r="G19" s="103">
        <f>G18/$G$7</f>
        <v>3.2223415682062301E-2</v>
      </c>
      <c r="H19" s="103">
        <f>H18/$H$7</f>
        <v>3.2494758909853247E-2</v>
      </c>
      <c r="I19" s="406">
        <f>I18/$I$7</f>
        <v>2.1413276231263382E-2</v>
      </c>
      <c r="J19" s="485">
        <f>J18/$J$7</f>
        <v>2.0156774916013438E-2</v>
      </c>
      <c r="K19" s="485">
        <f>K18/$K$7</f>
        <v>3.5560344827586209E-2</v>
      </c>
      <c r="L19" s="485">
        <f>L18/$L$7</f>
        <v>5.5066079295154183E-2</v>
      </c>
      <c r="M19" s="485">
        <f>M18/$M$7</f>
        <v>6.2146892655367235E-2</v>
      </c>
      <c r="N19" s="485">
        <f>N18/$N$7</f>
        <v>7.9507278835386344E-2</v>
      </c>
      <c r="O19" s="543">
        <f>O18/$O$7</f>
        <v>8.3612040133779264E-2</v>
      </c>
    </row>
    <row r="20" spans="1:15" x14ac:dyDescent="0.25">
      <c r="A20" s="5" t="s">
        <v>43</v>
      </c>
      <c r="B20" s="14" t="s">
        <v>44</v>
      </c>
      <c r="C20" s="126">
        <v>168</v>
      </c>
      <c r="D20" s="82">
        <v>182</v>
      </c>
      <c r="E20" s="82">
        <v>194</v>
      </c>
      <c r="F20" s="105">
        <v>192</v>
      </c>
      <c r="G20" s="105">
        <v>186</v>
      </c>
      <c r="H20" s="105">
        <v>190</v>
      </c>
      <c r="I20" s="408">
        <v>180</v>
      </c>
      <c r="J20" s="486">
        <v>158</v>
      </c>
      <c r="K20" s="486">
        <v>166</v>
      </c>
      <c r="L20" s="486">
        <v>171</v>
      </c>
      <c r="M20" s="486">
        <v>156</v>
      </c>
      <c r="N20" s="486">
        <v>157</v>
      </c>
      <c r="O20" s="544">
        <v>154</v>
      </c>
    </row>
    <row r="21" spans="1:15" ht="15" customHeight="1" x14ac:dyDescent="0.25">
      <c r="A21" s="5" t="s">
        <v>45</v>
      </c>
      <c r="B21" s="11" t="s">
        <v>27</v>
      </c>
      <c r="C21" s="102">
        <f>C20/$C$7</f>
        <v>0.19377162629757785</v>
      </c>
      <c r="D21" s="13">
        <f>D20/$D$7</f>
        <v>0.19341126461211477</v>
      </c>
      <c r="E21" s="13">
        <f>E20/$E$7</f>
        <v>0.19635627530364372</v>
      </c>
      <c r="F21" s="103">
        <f>F20/$F$7</f>
        <v>0.1979381443298969</v>
      </c>
      <c r="G21" s="103">
        <f>G20/$G$7</f>
        <v>0.19978517722878625</v>
      </c>
      <c r="H21" s="103">
        <f>H20/$H$7</f>
        <v>0.19916142557651992</v>
      </c>
      <c r="I21" s="406">
        <f>I20/$I$7</f>
        <v>0.19271948608137046</v>
      </c>
      <c r="J21" s="485">
        <f>J20/$J$7</f>
        <v>0.1769316909294513</v>
      </c>
      <c r="K21" s="485">
        <f>K20/$K$7</f>
        <v>0.1788793103448276</v>
      </c>
      <c r="L21" s="485">
        <f>L20/$L$7</f>
        <v>0.18832599118942731</v>
      </c>
      <c r="M21" s="485">
        <f>M20/$M$7</f>
        <v>0.17627118644067796</v>
      </c>
      <c r="N21" s="485">
        <f>N20/$N$7</f>
        <v>0.17581187010078386</v>
      </c>
      <c r="O21" s="543">
        <f>O20/$O$7</f>
        <v>0.17168338907469341</v>
      </c>
    </row>
    <row r="22" spans="1:15" x14ac:dyDescent="0.25">
      <c r="A22" s="5" t="s">
        <v>46</v>
      </c>
      <c r="B22" s="14" t="s">
        <v>47</v>
      </c>
      <c r="C22" s="126">
        <v>137</v>
      </c>
      <c r="D22" s="82">
        <v>143</v>
      </c>
      <c r="E22" s="82">
        <v>155</v>
      </c>
      <c r="F22" s="105">
        <v>146</v>
      </c>
      <c r="G22" s="105">
        <v>140</v>
      </c>
      <c r="H22" s="105">
        <v>146</v>
      </c>
      <c r="I22" s="408">
        <v>137</v>
      </c>
      <c r="J22" s="486">
        <v>122</v>
      </c>
      <c r="K22" s="486">
        <v>135</v>
      </c>
      <c r="L22" s="486">
        <v>132</v>
      </c>
      <c r="M22" s="486">
        <v>126</v>
      </c>
      <c r="N22" s="486">
        <v>141</v>
      </c>
      <c r="O22" s="544">
        <v>145</v>
      </c>
    </row>
    <row r="23" spans="1:15" ht="15" customHeight="1" x14ac:dyDescent="0.25">
      <c r="A23" s="5" t="s">
        <v>48</v>
      </c>
      <c r="B23" s="19" t="s">
        <v>27</v>
      </c>
      <c r="C23" s="398">
        <f>C22/$C$7</f>
        <v>0.1580161476355248</v>
      </c>
      <c r="D23" s="21">
        <f>D22/$D$7</f>
        <v>0.15196599362380447</v>
      </c>
      <c r="E23" s="21">
        <f>E22/$E$7</f>
        <v>0.15688259109311742</v>
      </c>
      <c r="F23" s="107">
        <f>F22/$F$7</f>
        <v>0.15051546391752577</v>
      </c>
      <c r="G23" s="107">
        <f>G22/$G$7</f>
        <v>0.15037593984962405</v>
      </c>
      <c r="H23" s="107">
        <f>H22/$H$7</f>
        <v>0.15303983228511531</v>
      </c>
      <c r="I23" s="411">
        <f>I22/$I$7</f>
        <v>0.14668094218415417</v>
      </c>
      <c r="J23" s="487">
        <f>J22/$J$7</f>
        <v>0.1366181410974244</v>
      </c>
      <c r="K23" s="487">
        <f>K22/$K$7</f>
        <v>0.14547413793103448</v>
      </c>
      <c r="L23" s="487">
        <f>L22/$L$7</f>
        <v>0.14537444933920704</v>
      </c>
      <c r="M23" s="487">
        <f>M22/$M$7</f>
        <v>0.14237288135593221</v>
      </c>
      <c r="N23" s="487">
        <f>N22/$N$7</f>
        <v>0.15789473684210525</v>
      </c>
      <c r="O23" s="545">
        <f>O22/$O$7</f>
        <v>0.1616499442586399</v>
      </c>
    </row>
    <row r="24" spans="1:15" s="2" customFormat="1" ht="20.100000000000001" customHeight="1" x14ac:dyDescent="0.25">
      <c r="A24" s="22" t="s">
        <v>49</v>
      </c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</row>
    <row r="25" spans="1:15" s="2" customFormat="1" ht="48.75" customHeight="1" x14ac:dyDescent="0.25">
      <c r="A25" s="23" t="s">
        <v>0</v>
      </c>
      <c r="B25" s="24" t="s">
        <v>1</v>
      </c>
      <c r="C25" s="108" t="s">
        <v>3</v>
      </c>
      <c r="D25" s="108" t="s">
        <v>4</v>
      </c>
      <c r="E25" s="108" t="s">
        <v>5</v>
      </c>
      <c r="F25" s="108" t="s">
        <v>6</v>
      </c>
      <c r="G25" s="108" t="s">
        <v>7</v>
      </c>
      <c r="H25" s="108" t="s">
        <v>8</v>
      </c>
      <c r="I25" s="108" t="s">
        <v>9</v>
      </c>
      <c r="J25" s="108" t="s">
        <v>10</v>
      </c>
      <c r="K25" s="108" t="s">
        <v>11</v>
      </c>
      <c r="L25" s="108" t="s">
        <v>12</v>
      </c>
      <c r="M25" s="108" t="s">
        <v>13</v>
      </c>
      <c r="N25" s="108" t="s">
        <v>14</v>
      </c>
      <c r="O25" s="58" t="s">
        <v>50</v>
      </c>
    </row>
    <row r="26" spans="1:15" x14ac:dyDescent="0.25">
      <c r="A26" s="27" t="s">
        <v>51</v>
      </c>
      <c r="B26" s="28" t="s">
        <v>52</v>
      </c>
      <c r="C26" s="29">
        <v>183</v>
      </c>
      <c r="D26" s="28">
        <v>177</v>
      </c>
      <c r="E26" s="109">
        <v>136</v>
      </c>
      <c r="F26" s="109">
        <v>141</v>
      </c>
      <c r="G26" s="109">
        <v>160</v>
      </c>
      <c r="H26" s="109">
        <v>177</v>
      </c>
      <c r="I26" s="488">
        <v>149</v>
      </c>
      <c r="J26" s="488">
        <v>172</v>
      </c>
      <c r="K26" s="488">
        <v>186</v>
      </c>
      <c r="L26" s="488">
        <v>141</v>
      </c>
      <c r="M26" s="488">
        <v>161</v>
      </c>
      <c r="N26" s="488">
        <v>150</v>
      </c>
      <c r="O26" s="29">
        <f>SUM(C26:N26)</f>
        <v>1933</v>
      </c>
    </row>
    <row r="27" spans="1:15" x14ac:dyDescent="0.25">
      <c r="A27" s="27" t="s">
        <v>53</v>
      </c>
      <c r="B27" s="30" t="s">
        <v>54</v>
      </c>
      <c r="C27" s="9">
        <v>63</v>
      </c>
      <c r="D27" s="10">
        <v>47</v>
      </c>
      <c r="E27" s="101">
        <v>27</v>
      </c>
      <c r="F27" s="101">
        <v>44</v>
      </c>
      <c r="G27" s="405">
        <v>41</v>
      </c>
      <c r="H27" s="405">
        <v>44</v>
      </c>
      <c r="I27" s="484">
        <v>46</v>
      </c>
      <c r="J27" s="484">
        <v>57</v>
      </c>
      <c r="K27" s="484">
        <v>66</v>
      </c>
      <c r="L27" s="484">
        <v>47</v>
      </c>
      <c r="M27" s="484">
        <v>54</v>
      </c>
      <c r="N27" s="542">
        <v>43</v>
      </c>
      <c r="O27" s="30">
        <f>SUM(C27:N27)</f>
        <v>579</v>
      </c>
    </row>
    <row r="28" spans="1:15" ht="13.5" customHeight="1" x14ac:dyDescent="0.25">
      <c r="A28" s="27" t="s">
        <v>55</v>
      </c>
      <c r="B28" s="31" t="s">
        <v>56</v>
      </c>
      <c r="C28" s="32">
        <f>C27/$C$26</f>
        <v>0.34426229508196721</v>
      </c>
      <c r="D28" s="13">
        <f>D27/$D$26</f>
        <v>0.2655367231638418</v>
      </c>
      <c r="E28" s="103">
        <f>E27/$E$26</f>
        <v>0.19852941176470587</v>
      </c>
      <c r="F28" s="103">
        <f>F27/$F$26</f>
        <v>0.31205673758865249</v>
      </c>
      <c r="G28" s="103">
        <f>G27/$G$26</f>
        <v>0.25624999999999998</v>
      </c>
      <c r="H28" s="406">
        <f>H27/$H$26</f>
        <v>0.24858757062146894</v>
      </c>
      <c r="I28" s="485">
        <f>I27/$I$26</f>
        <v>0.3087248322147651</v>
      </c>
      <c r="J28" s="485">
        <f>J27/$J$26</f>
        <v>0.33139534883720928</v>
      </c>
      <c r="K28" s="485">
        <f>K27/$K$26</f>
        <v>0.35483870967741937</v>
      </c>
      <c r="L28" s="485">
        <f>L27/$L$26</f>
        <v>0.33333333333333331</v>
      </c>
      <c r="M28" s="485">
        <f>M27/$M$26</f>
        <v>0.33540372670807456</v>
      </c>
      <c r="N28" s="543">
        <f>N27/$N$26</f>
        <v>0.28666666666666668</v>
      </c>
      <c r="O28" s="59">
        <f>O27/$O$26</f>
        <v>0.29953440248318675</v>
      </c>
    </row>
    <row r="29" spans="1:15" x14ac:dyDescent="0.25">
      <c r="A29" s="27" t="s">
        <v>57</v>
      </c>
      <c r="B29" s="33" t="s">
        <v>58</v>
      </c>
      <c r="C29" s="75">
        <v>99</v>
      </c>
      <c r="D29" s="76">
        <v>94</v>
      </c>
      <c r="E29" s="111">
        <v>69</v>
      </c>
      <c r="F29" s="111">
        <v>64</v>
      </c>
      <c r="G29" s="111">
        <v>94</v>
      </c>
      <c r="H29" s="407">
        <v>100</v>
      </c>
      <c r="I29" s="490">
        <v>89</v>
      </c>
      <c r="J29" s="490">
        <v>82</v>
      </c>
      <c r="K29" s="490">
        <v>94</v>
      </c>
      <c r="L29" s="490">
        <v>67</v>
      </c>
      <c r="M29" s="490">
        <v>77</v>
      </c>
      <c r="N29" s="546">
        <v>81</v>
      </c>
      <c r="O29" s="33">
        <f>SUM(C29:N29)</f>
        <v>1010</v>
      </c>
    </row>
    <row r="30" spans="1:15" x14ac:dyDescent="0.25">
      <c r="A30" s="27" t="s">
        <v>59</v>
      </c>
      <c r="B30" s="31" t="s">
        <v>56</v>
      </c>
      <c r="C30" s="32">
        <f>C29/$C$26</f>
        <v>0.54098360655737709</v>
      </c>
      <c r="D30" s="13">
        <f>D29/$D$26</f>
        <v>0.53107344632768361</v>
      </c>
      <c r="E30" s="103">
        <f>E29/$E$26</f>
        <v>0.50735294117647056</v>
      </c>
      <c r="F30" s="103">
        <f>F29/$F$26</f>
        <v>0.45390070921985815</v>
      </c>
      <c r="G30" s="103">
        <f>G29/$G$26</f>
        <v>0.58750000000000002</v>
      </c>
      <c r="H30" s="406">
        <f>H29/$H$26</f>
        <v>0.56497175141242939</v>
      </c>
      <c r="I30" s="485">
        <f>I29/$I$26</f>
        <v>0.59731543624161076</v>
      </c>
      <c r="J30" s="485">
        <f>J29/$J$26</f>
        <v>0.47674418604651164</v>
      </c>
      <c r="K30" s="485">
        <f>K29/$K$26</f>
        <v>0.5053763440860215</v>
      </c>
      <c r="L30" s="485">
        <f>L29/$L$26</f>
        <v>0.47517730496453903</v>
      </c>
      <c r="M30" s="485">
        <f>M29/$M$26</f>
        <v>0.47826086956521741</v>
      </c>
      <c r="N30" s="543">
        <f>N29/$N$26</f>
        <v>0.54</v>
      </c>
      <c r="O30" s="59">
        <f>O29/$O$26</f>
        <v>0.52250387997930681</v>
      </c>
    </row>
    <row r="31" spans="1:15" x14ac:dyDescent="0.25">
      <c r="A31" s="27" t="s">
        <v>60</v>
      </c>
      <c r="B31" s="33" t="s">
        <v>61</v>
      </c>
      <c r="C31" s="75">
        <v>171</v>
      </c>
      <c r="D31" s="82">
        <v>163</v>
      </c>
      <c r="E31" s="105">
        <v>125</v>
      </c>
      <c r="F31" s="105">
        <v>132</v>
      </c>
      <c r="G31" s="105">
        <v>150</v>
      </c>
      <c r="H31" s="408">
        <v>163</v>
      </c>
      <c r="I31" s="486">
        <v>138</v>
      </c>
      <c r="J31" s="486">
        <v>145</v>
      </c>
      <c r="K31" s="486">
        <v>163</v>
      </c>
      <c r="L31" s="486">
        <v>121</v>
      </c>
      <c r="M31" s="486">
        <v>140</v>
      </c>
      <c r="N31" s="544">
        <v>132</v>
      </c>
      <c r="O31" s="33">
        <f>SUM(C31:N31)</f>
        <v>1743</v>
      </c>
    </row>
    <row r="32" spans="1:15" x14ac:dyDescent="0.25">
      <c r="A32" s="27" t="s">
        <v>62</v>
      </c>
      <c r="B32" s="31" t="s">
        <v>56</v>
      </c>
      <c r="C32" s="32">
        <f>C31/$C$26</f>
        <v>0.93442622950819676</v>
      </c>
      <c r="D32" s="13">
        <f>D31/$D$26</f>
        <v>0.92090395480225984</v>
      </c>
      <c r="E32" s="103">
        <f>E31/$E$26</f>
        <v>0.91911764705882348</v>
      </c>
      <c r="F32" s="103">
        <f>F31/$F$26</f>
        <v>0.93617021276595747</v>
      </c>
      <c r="G32" s="103">
        <f>G31/$G$26</f>
        <v>0.9375</v>
      </c>
      <c r="H32" s="406">
        <f>H31/$H$26</f>
        <v>0.92090395480225984</v>
      </c>
      <c r="I32" s="485">
        <f>I31/$I$26</f>
        <v>0.9261744966442953</v>
      </c>
      <c r="J32" s="485">
        <f>J31/$J$26</f>
        <v>0.84302325581395354</v>
      </c>
      <c r="K32" s="485">
        <f>K31/$K$26</f>
        <v>0.87634408602150538</v>
      </c>
      <c r="L32" s="485">
        <f>L31/$L$26</f>
        <v>0.85815602836879434</v>
      </c>
      <c r="M32" s="485">
        <f>M31/$M$26</f>
        <v>0.86956521739130432</v>
      </c>
      <c r="N32" s="543">
        <f>N31/$N$26</f>
        <v>0.88</v>
      </c>
      <c r="O32" s="59">
        <f>O31/$O$26</f>
        <v>0.90170719089498186</v>
      </c>
    </row>
    <row r="33" spans="1:15" x14ac:dyDescent="0.25">
      <c r="A33" s="27" t="s">
        <v>63</v>
      </c>
      <c r="B33" s="33" t="s">
        <v>64</v>
      </c>
      <c r="C33" s="75">
        <v>12</v>
      </c>
      <c r="D33" s="82">
        <v>8</v>
      </c>
      <c r="E33" s="105">
        <v>9</v>
      </c>
      <c r="F33" s="105">
        <v>8</v>
      </c>
      <c r="G33" s="105">
        <v>9</v>
      </c>
      <c r="H33" s="408">
        <v>8</v>
      </c>
      <c r="I33" s="486">
        <v>10</v>
      </c>
      <c r="J33" s="486">
        <v>9</v>
      </c>
      <c r="K33" s="486">
        <v>4</v>
      </c>
      <c r="L33" s="486">
        <v>9</v>
      </c>
      <c r="M33" s="486">
        <v>5</v>
      </c>
      <c r="N33" s="544">
        <v>7</v>
      </c>
      <c r="O33" s="33">
        <f>SUM(C33:N33)</f>
        <v>98</v>
      </c>
    </row>
    <row r="34" spans="1:15" x14ac:dyDescent="0.25">
      <c r="A34" s="27" t="s">
        <v>65</v>
      </c>
      <c r="B34" s="31" t="s">
        <v>56</v>
      </c>
      <c r="C34" s="32">
        <f>C33/$C$26</f>
        <v>6.5573770491803282E-2</v>
      </c>
      <c r="D34" s="13">
        <f>D33/$D$26</f>
        <v>4.519774011299435E-2</v>
      </c>
      <c r="E34" s="103">
        <f>E33/$E$26</f>
        <v>6.6176470588235295E-2</v>
      </c>
      <c r="F34" s="103">
        <f>F33/$F$26</f>
        <v>5.6737588652482268E-2</v>
      </c>
      <c r="G34" s="103">
        <f>G33/$G$26</f>
        <v>5.6250000000000001E-2</v>
      </c>
      <c r="H34" s="406">
        <f>H33/$H$26</f>
        <v>4.519774011299435E-2</v>
      </c>
      <c r="I34" s="485">
        <f>I33/$I$26</f>
        <v>6.7114093959731544E-2</v>
      </c>
      <c r="J34" s="485">
        <f>J33/$J$26</f>
        <v>5.232558139534884E-2</v>
      </c>
      <c r="K34" s="485">
        <f>K33/$K$26</f>
        <v>2.1505376344086023E-2</v>
      </c>
      <c r="L34" s="485">
        <f>L33/$L$26</f>
        <v>6.3829787234042548E-2</v>
      </c>
      <c r="M34" s="485">
        <f>M33/$M$26</f>
        <v>3.1055900621118012E-2</v>
      </c>
      <c r="N34" s="543">
        <f>N33/$N$26</f>
        <v>4.6666666666666669E-2</v>
      </c>
      <c r="O34" s="59">
        <f>O33/$O$26</f>
        <v>5.0698396275219867E-2</v>
      </c>
    </row>
    <row r="35" spans="1:15" x14ac:dyDescent="0.25">
      <c r="A35" s="27" t="s">
        <v>66</v>
      </c>
      <c r="B35" s="33" t="s">
        <v>67</v>
      </c>
      <c r="C35" s="105">
        <f t="shared" ref="C35:H35" si="0">C26-C31</f>
        <v>12</v>
      </c>
      <c r="D35" s="82">
        <f t="shared" si="0"/>
        <v>14</v>
      </c>
      <c r="E35" s="105">
        <f t="shared" si="0"/>
        <v>11</v>
      </c>
      <c r="F35" s="105">
        <f t="shared" si="0"/>
        <v>9</v>
      </c>
      <c r="G35" s="105">
        <v>10</v>
      </c>
      <c r="H35" s="408">
        <f t="shared" si="0"/>
        <v>14</v>
      </c>
      <c r="I35" s="486">
        <v>11</v>
      </c>
      <c r="J35" s="486">
        <v>27</v>
      </c>
      <c r="K35" s="486">
        <v>23</v>
      </c>
      <c r="L35" s="486">
        <v>20</v>
      </c>
      <c r="M35" s="486">
        <v>21</v>
      </c>
      <c r="N35" s="490">
        <v>18</v>
      </c>
      <c r="O35" s="33">
        <f>SUM(C35:N35)</f>
        <v>190</v>
      </c>
    </row>
    <row r="36" spans="1:15" x14ac:dyDescent="0.25">
      <c r="A36" s="27" t="s">
        <v>68</v>
      </c>
      <c r="B36" s="31" t="s">
        <v>56</v>
      </c>
      <c r="C36" s="32">
        <f>C35/$C$26</f>
        <v>6.5573770491803282E-2</v>
      </c>
      <c r="D36" s="13">
        <f>D35/$D$26</f>
        <v>7.909604519774012E-2</v>
      </c>
      <c r="E36" s="103">
        <f>E35/$E$26</f>
        <v>8.0882352941176475E-2</v>
      </c>
      <c r="F36" s="103">
        <f>F35/$F$26</f>
        <v>6.3829787234042548E-2</v>
      </c>
      <c r="G36" s="103">
        <f>G35/$G$26</f>
        <v>6.25E-2</v>
      </c>
      <c r="H36" s="406">
        <f>H35/$H$26</f>
        <v>7.909604519774012E-2</v>
      </c>
      <c r="I36" s="485">
        <f>I35/$I$26</f>
        <v>7.3825503355704702E-2</v>
      </c>
      <c r="J36" s="485">
        <f>J35/$J$26</f>
        <v>0.15697674418604651</v>
      </c>
      <c r="K36" s="485">
        <f>K35/$K$26</f>
        <v>0.12365591397849462</v>
      </c>
      <c r="L36" s="485">
        <f>L35/$L$26</f>
        <v>0.14184397163120568</v>
      </c>
      <c r="M36" s="485">
        <f>M35/$M$26</f>
        <v>0.13043478260869565</v>
      </c>
      <c r="N36" s="543">
        <f>N35/$N$26</f>
        <v>0.12</v>
      </c>
      <c r="O36" s="59">
        <f>O35/$O$26</f>
        <v>9.82928091050181E-2</v>
      </c>
    </row>
    <row r="37" spans="1:15" ht="24.75" customHeight="1" x14ac:dyDescent="0.25">
      <c r="A37" s="27" t="s">
        <v>69</v>
      </c>
      <c r="B37" s="34" t="s">
        <v>70</v>
      </c>
      <c r="C37" s="75">
        <v>20</v>
      </c>
      <c r="D37" s="82">
        <v>24</v>
      </c>
      <c r="E37" s="105">
        <v>12</v>
      </c>
      <c r="F37" s="105">
        <v>19</v>
      </c>
      <c r="G37" s="105">
        <v>10</v>
      </c>
      <c r="H37" s="408">
        <v>11</v>
      </c>
      <c r="I37" s="486">
        <v>12</v>
      </c>
      <c r="J37" s="486">
        <v>24</v>
      </c>
      <c r="K37" s="486">
        <v>39</v>
      </c>
      <c r="L37" s="486">
        <v>25</v>
      </c>
      <c r="M37" s="486">
        <v>32</v>
      </c>
      <c r="N37" s="544">
        <v>27</v>
      </c>
      <c r="O37" s="33">
        <f>SUM(C37:N37)</f>
        <v>255</v>
      </c>
    </row>
    <row r="38" spans="1:15" x14ac:dyDescent="0.25">
      <c r="A38" s="27" t="s">
        <v>71</v>
      </c>
      <c r="B38" s="31" t="s">
        <v>56</v>
      </c>
      <c r="C38" s="32">
        <f>C37/$C$26</f>
        <v>0.10928961748633879</v>
      </c>
      <c r="D38" s="13">
        <f>D37/$D$26</f>
        <v>0.13559322033898305</v>
      </c>
      <c r="E38" s="103">
        <f>E37/$E$26</f>
        <v>8.8235294117647065E-2</v>
      </c>
      <c r="F38" s="103">
        <f>F37/$F$26</f>
        <v>0.13475177304964539</v>
      </c>
      <c r="G38" s="103">
        <f>G37/$G$26</f>
        <v>6.25E-2</v>
      </c>
      <c r="H38" s="406">
        <f>H37/$H$26</f>
        <v>6.2146892655367235E-2</v>
      </c>
      <c r="I38" s="485">
        <f>I37/$I$26</f>
        <v>8.0536912751677847E-2</v>
      </c>
      <c r="J38" s="485">
        <f>J37/$J$26</f>
        <v>0.13953488372093023</v>
      </c>
      <c r="K38" s="485">
        <f>K37/$K$26</f>
        <v>0.20967741935483872</v>
      </c>
      <c r="L38" s="485">
        <f>L37/$L$26</f>
        <v>0.1773049645390071</v>
      </c>
      <c r="M38" s="485">
        <f>M37/$M$26</f>
        <v>0.19875776397515527</v>
      </c>
      <c r="N38" s="543">
        <f>N37/$N$26</f>
        <v>0.18</v>
      </c>
      <c r="O38" s="59">
        <f>O37/$O$26</f>
        <v>0.13191929643041903</v>
      </c>
    </row>
    <row r="39" spans="1:15" x14ac:dyDescent="0.25">
      <c r="A39" s="27" t="s">
        <v>72</v>
      </c>
      <c r="B39" s="33" t="s">
        <v>73</v>
      </c>
      <c r="C39" s="75">
        <v>31</v>
      </c>
      <c r="D39" s="82">
        <v>31</v>
      </c>
      <c r="E39" s="105">
        <v>25</v>
      </c>
      <c r="F39" s="105">
        <v>24</v>
      </c>
      <c r="G39" s="105">
        <v>26</v>
      </c>
      <c r="H39" s="408">
        <v>21</v>
      </c>
      <c r="I39" s="486">
        <v>12</v>
      </c>
      <c r="J39" s="486">
        <v>31</v>
      </c>
      <c r="K39" s="486">
        <v>36</v>
      </c>
      <c r="L39" s="486">
        <v>19</v>
      </c>
      <c r="M39" s="486">
        <v>27</v>
      </c>
      <c r="N39" s="544">
        <v>20</v>
      </c>
      <c r="O39" s="33">
        <f>SUM(C39:N39)</f>
        <v>303</v>
      </c>
    </row>
    <row r="40" spans="1:15" x14ac:dyDescent="0.25">
      <c r="A40" s="27" t="s">
        <v>74</v>
      </c>
      <c r="B40" s="35" t="s">
        <v>56</v>
      </c>
      <c r="C40" s="38">
        <f>C39/$C$26</f>
        <v>0.16939890710382513</v>
      </c>
      <c r="D40" s="87">
        <f>D39/$D$26</f>
        <v>0.1751412429378531</v>
      </c>
      <c r="E40" s="399">
        <f>E39/$E$26</f>
        <v>0.18382352941176472</v>
      </c>
      <c r="F40" s="399">
        <f>F39/$F$26</f>
        <v>0.1702127659574468</v>
      </c>
      <c r="G40" s="399">
        <f>G39/$G$26</f>
        <v>0.16250000000000001</v>
      </c>
      <c r="H40" s="458">
        <f>H39/$H$26</f>
        <v>0.11864406779661017</v>
      </c>
      <c r="I40" s="511">
        <f>I39/$I$26</f>
        <v>8.0536912751677847E-2</v>
      </c>
      <c r="J40" s="511">
        <f>J39/$J$26</f>
        <v>0.18023255813953487</v>
      </c>
      <c r="K40" s="511">
        <f>K39/$K$26</f>
        <v>0.19354838709677419</v>
      </c>
      <c r="L40" s="511">
        <f>L39/$L$26</f>
        <v>0.13475177304964539</v>
      </c>
      <c r="M40" s="511">
        <f>M39/$M$26</f>
        <v>0.16770186335403728</v>
      </c>
      <c r="N40" s="547">
        <f>N39/$N$26</f>
        <v>0.13333333333333333</v>
      </c>
      <c r="O40" s="59">
        <f>O39/$O$26</f>
        <v>0.15675116399379202</v>
      </c>
    </row>
    <row r="41" spans="1:15" x14ac:dyDescent="0.25">
      <c r="A41" s="27" t="s">
        <v>75</v>
      </c>
      <c r="B41" s="33" t="s">
        <v>76</v>
      </c>
      <c r="C41" s="75">
        <v>23</v>
      </c>
      <c r="D41" s="82">
        <v>31</v>
      </c>
      <c r="E41" s="105">
        <v>24</v>
      </c>
      <c r="F41" s="105">
        <v>21</v>
      </c>
      <c r="G41" s="105">
        <v>22</v>
      </c>
      <c r="H41" s="408">
        <v>25</v>
      </c>
      <c r="I41" s="486">
        <v>23</v>
      </c>
      <c r="J41" s="486">
        <v>41</v>
      </c>
      <c r="K41" s="486">
        <v>38</v>
      </c>
      <c r="L41" s="486">
        <v>28</v>
      </c>
      <c r="M41" s="486">
        <v>39</v>
      </c>
      <c r="N41" s="544">
        <v>30</v>
      </c>
      <c r="O41" s="33">
        <f>SUM(C41:N41)</f>
        <v>345</v>
      </c>
    </row>
    <row r="42" spans="1:15" x14ac:dyDescent="0.25">
      <c r="A42" s="27" t="s">
        <v>77</v>
      </c>
      <c r="B42" s="37" t="s">
        <v>56</v>
      </c>
      <c r="C42" s="38">
        <f>C41/$C$26</f>
        <v>0.12568306010928962</v>
      </c>
      <c r="D42" s="87">
        <f>D41/$D$26</f>
        <v>0.1751412429378531</v>
      </c>
      <c r="E42" s="399">
        <f>E41/$E$26</f>
        <v>0.17647058823529413</v>
      </c>
      <c r="F42" s="399">
        <f>F41/$F$26</f>
        <v>0.14893617021276595</v>
      </c>
      <c r="G42" s="399">
        <f>G41/$G$26</f>
        <v>0.13750000000000001</v>
      </c>
      <c r="H42" s="458">
        <f>H41/$H$26</f>
        <v>0.14124293785310735</v>
      </c>
      <c r="I42" s="511">
        <f>I41/$I$26</f>
        <v>0.15436241610738255</v>
      </c>
      <c r="J42" s="511">
        <f>J41/$J$26</f>
        <v>0.23837209302325582</v>
      </c>
      <c r="K42" s="511">
        <f>K41/$K$26</f>
        <v>0.20430107526881722</v>
      </c>
      <c r="L42" s="511">
        <f>L41/$L$26</f>
        <v>0.19858156028368795</v>
      </c>
      <c r="M42" s="511">
        <f>M41/$M$26</f>
        <v>0.24223602484472051</v>
      </c>
      <c r="N42" s="547">
        <f>N41/$N$26</f>
        <v>0.2</v>
      </c>
      <c r="O42" s="60">
        <f>O41/$O$26</f>
        <v>0.17847904811174339</v>
      </c>
    </row>
    <row r="43" spans="1:15" ht="28.5" customHeight="1" x14ac:dyDescent="0.25">
      <c r="A43" s="27" t="s">
        <v>78</v>
      </c>
      <c r="B43" s="39" t="s">
        <v>79</v>
      </c>
      <c r="C43" s="83">
        <v>151</v>
      </c>
      <c r="D43" s="83">
        <v>149</v>
      </c>
      <c r="E43" s="113">
        <v>104</v>
      </c>
      <c r="F43" s="113">
        <v>106</v>
      </c>
      <c r="G43" s="113">
        <v>123</v>
      </c>
      <c r="H43" s="409">
        <v>142</v>
      </c>
      <c r="I43" s="492">
        <v>114</v>
      </c>
      <c r="J43" s="492">
        <v>142</v>
      </c>
      <c r="K43" s="492">
        <v>154</v>
      </c>
      <c r="L43" s="492">
        <v>125</v>
      </c>
      <c r="M43" s="492">
        <v>134</v>
      </c>
      <c r="N43" s="548">
        <v>121</v>
      </c>
      <c r="O43" s="85">
        <f>SUM(C43:N43)</f>
        <v>1565</v>
      </c>
    </row>
    <row r="44" spans="1:15" x14ac:dyDescent="0.25">
      <c r="A44" s="27" t="s">
        <v>80</v>
      </c>
      <c r="B44" s="40" t="s">
        <v>81</v>
      </c>
      <c r="C44" s="84">
        <v>82</v>
      </c>
      <c r="D44" s="86">
        <v>75</v>
      </c>
      <c r="E44" s="114">
        <v>47</v>
      </c>
      <c r="F44" s="114">
        <v>60</v>
      </c>
      <c r="G44" s="114">
        <v>63</v>
      </c>
      <c r="H44" s="410">
        <v>60</v>
      </c>
      <c r="I44" s="493">
        <v>57</v>
      </c>
      <c r="J44" s="493">
        <v>92</v>
      </c>
      <c r="K44" s="493">
        <v>94</v>
      </c>
      <c r="L44" s="493">
        <v>62</v>
      </c>
      <c r="M44" s="493">
        <v>73</v>
      </c>
      <c r="N44" s="549">
        <v>66</v>
      </c>
      <c r="O44" s="40">
        <f>SUM(C44:N44)</f>
        <v>831</v>
      </c>
    </row>
    <row r="45" spans="1:15" x14ac:dyDescent="0.25">
      <c r="A45" s="27" t="s">
        <v>82</v>
      </c>
      <c r="B45" s="31" t="s">
        <v>56</v>
      </c>
      <c r="C45" s="32">
        <f>C44/$C$26</f>
        <v>0.44808743169398907</v>
      </c>
      <c r="D45" s="13">
        <f>D44/$D$26</f>
        <v>0.42372881355932202</v>
      </c>
      <c r="E45" s="103">
        <f>E44/$E$26</f>
        <v>0.34558823529411764</v>
      </c>
      <c r="F45" s="103">
        <f>F44/$F$26</f>
        <v>0.42553191489361702</v>
      </c>
      <c r="G45" s="103">
        <f>G44/$G$26</f>
        <v>0.39374999999999999</v>
      </c>
      <c r="H45" s="406">
        <f>H44/$H$26</f>
        <v>0.33898305084745761</v>
      </c>
      <c r="I45" s="485">
        <f>I44/$I$26</f>
        <v>0.3825503355704698</v>
      </c>
      <c r="J45" s="485">
        <f>J44/$J$26</f>
        <v>0.53488372093023251</v>
      </c>
      <c r="K45" s="485">
        <f>K44/$K$26</f>
        <v>0.5053763440860215</v>
      </c>
      <c r="L45" s="485">
        <f>L44/$L$26</f>
        <v>0.43971631205673761</v>
      </c>
      <c r="M45" s="485">
        <f>M44/$M$26</f>
        <v>0.453416149068323</v>
      </c>
      <c r="N45" s="543">
        <f>N44/$N$26</f>
        <v>0.44</v>
      </c>
      <c r="O45" s="59">
        <f>O44/$O$26</f>
        <v>0.42990170719089499</v>
      </c>
    </row>
    <row r="46" spans="1:15" x14ac:dyDescent="0.25">
      <c r="A46" s="27" t="s">
        <v>83</v>
      </c>
      <c r="B46" s="33" t="s">
        <v>84</v>
      </c>
      <c r="C46" s="75">
        <v>35</v>
      </c>
      <c r="D46" s="82">
        <v>30</v>
      </c>
      <c r="E46" s="105">
        <v>31</v>
      </c>
      <c r="F46" s="105">
        <v>15</v>
      </c>
      <c r="G46" s="105">
        <v>32</v>
      </c>
      <c r="H46" s="408">
        <v>41</v>
      </c>
      <c r="I46" s="486">
        <v>27</v>
      </c>
      <c r="J46" s="486">
        <v>16</v>
      </c>
      <c r="K46" s="486">
        <v>28</v>
      </c>
      <c r="L46" s="486">
        <v>28</v>
      </c>
      <c r="M46" s="486">
        <v>38</v>
      </c>
      <c r="N46" s="544">
        <v>29</v>
      </c>
      <c r="O46" s="33">
        <f>SUM(C46:N46)</f>
        <v>350</v>
      </c>
    </row>
    <row r="47" spans="1:15" x14ac:dyDescent="0.25">
      <c r="A47" s="27" t="s">
        <v>85</v>
      </c>
      <c r="B47" s="31" t="s">
        <v>56</v>
      </c>
      <c r="C47" s="32">
        <f>C46/$C$26</f>
        <v>0.19125683060109289</v>
      </c>
      <c r="D47" s="13">
        <f>D46/$D$26</f>
        <v>0.16949152542372881</v>
      </c>
      <c r="E47" s="103">
        <f>E46/$E$26</f>
        <v>0.22794117647058823</v>
      </c>
      <c r="F47" s="103">
        <f>F46/$F$26</f>
        <v>0.10638297872340426</v>
      </c>
      <c r="G47" s="103">
        <f>G46/$G$26</f>
        <v>0.2</v>
      </c>
      <c r="H47" s="406">
        <f>H46/$H$26</f>
        <v>0.23163841807909605</v>
      </c>
      <c r="I47" s="485">
        <f>I46/$I$26</f>
        <v>0.18120805369127516</v>
      </c>
      <c r="J47" s="485">
        <f>J46/$J$26</f>
        <v>9.3023255813953487E-2</v>
      </c>
      <c r="K47" s="485">
        <f>K46/$K$26</f>
        <v>0.15053763440860216</v>
      </c>
      <c r="L47" s="485">
        <f>L46/$L$26</f>
        <v>0.19858156028368795</v>
      </c>
      <c r="M47" s="485">
        <f>M46/$M$26</f>
        <v>0.2360248447204969</v>
      </c>
      <c r="N47" s="543">
        <f>N46/$N$26</f>
        <v>0.19333333333333333</v>
      </c>
      <c r="O47" s="59">
        <f>O46/$O$26</f>
        <v>0.1810657009829281</v>
      </c>
    </row>
    <row r="48" spans="1:15" x14ac:dyDescent="0.25">
      <c r="A48" s="27" t="s">
        <v>86</v>
      </c>
      <c r="B48" s="33" t="s">
        <v>87</v>
      </c>
      <c r="C48" s="75">
        <v>26</v>
      </c>
      <c r="D48" s="82">
        <v>34</v>
      </c>
      <c r="E48" s="105">
        <v>18</v>
      </c>
      <c r="F48" s="105">
        <v>25</v>
      </c>
      <c r="G48" s="105">
        <v>23</v>
      </c>
      <c r="H48" s="408">
        <v>39</v>
      </c>
      <c r="I48" s="486">
        <v>25</v>
      </c>
      <c r="J48" s="486">
        <v>23</v>
      </c>
      <c r="K48" s="486">
        <v>24</v>
      </c>
      <c r="L48" s="486">
        <v>31</v>
      </c>
      <c r="M48" s="486">
        <v>28</v>
      </c>
      <c r="N48" s="544">
        <v>26</v>
      </c>
      <c r="O48" s="33">
        <f>SUM(C48:N48)</f>
        <v>322</v>
      </c>
    </row>
    <row r="49" spans="1:19" x14ac:dyDescent="0.25">
      <c r="A49" s="27" t="s">
        <v>88</v>
      </c>
      <c r="B49" s="31" t="s">
        <v>56</v>
      </c>
      <c r="C49" s="32">
        <f>C48/$C$26</f>
        <v>0.14207650273224043</v>
      </c>
      <c r="D49" s="13">
        <f>D48/$D$26</f>
        <v>0.19209039548022599</v>
      </c>
      <c r="E49" s="103">
        <f>E48/$E$26</f>
        <v>0.13235294117647059</v>
      </c>
      <c r="F49" s="103">
        <f>F48/$F$26</f>
        <v>0.1773049645390071</v>
      </c>
      <c r="G49" s="103">
        <f>G48/$G$26</f>
        <v>0.14374999999999999</v>
      </c>
      <c r="H49" s="406">
        <f>H48/$H$26</f>
        <v>0.22033898305084745</v>
      </c>
      <c r="I49" s="485">
        <f>I48/$I$26</f>
        <v>0.16778523489932887</v>
      </c>
      <c r="J49" s="485">
        <f>J48/$J$26</f>
        <v>0.13372093023255813</v>
      </c>
      <c r="K49" s="485">
        <f>K48/$K$26</f>
        <v>0.12903225806451613</v>
      </c>
      <c r="L49" s="485">
        <f>L48/$L$26</f>
        <v>0.21985815602836881</v>
      </c>
      <c r="M49" s="485">
        <f>M48/$M$26</f>
        <v>0.17391304347826086</v>
      </c>
      <c r="N49" s="543">
        <f>N48/$N$26</f>
        <v>0.17333333333333334</v>
      </c>
      <c r="O49" s="59">
        <f>O48/$O$26</f>
        <v>0.16658044490429386</v>
      </c>
    </row>
    <row r="50" spans="1:19" x14ac:dyDescent="0.25">
      <c r="A50" s="27" t="s">
        <v>89</v>
      </c>
      <c r="B50" s="33" t="s">
        <v>90</v>
      </c>
      <c r="C50" s="75">
        <v>4</v>
      </c>
      <c r="D50" s="82">
        <v>1</v>
      </c>
      <c r="E50" s="105">
        <v>4</v>
      </c>
      <c r="F50" s="105">
        <v>2</v>
      </c>
      <c r="G50" s="105">
        <v>3</v>
      </c>
      <c r="H50" s="408">
        <v>4</v>
      </c>
      <c r="I50" s="486">
        <v>2</v>
      </c>
      <c r="J50" s="486">
        <v>2</v>
      </c>
      <c r="K50" s="486">
        <v>4</v>
      </c>
      <c r="L50" s="486">
        <v>1</v>
      </c>
      <c r="M50" s="486">
        <v>2</v>
      </c>
      <c r="N50" s="544">
        <v>3</v>
      </c>
      <c r="O50" s="33">
        <f>SUM(C50:N50)</f>
        <v>32</v>
      </c>
    </row>
    <row r="51" spans="1:19" x14ac:dyDescent="0.25">
      <c r="A51" s="27" t="s">
        <v>91</v>
      </c>
      <c r="B51" s="31" t="s">
        <v>56</v>
      </c>
      <c r="C51" s="32">
        <f>C50/$C$26</f>
        <v>2.185792349726776E-2</v>
      </c>
      <c r="D51" s="13">
        <f>D50/$D$26</f>
        <v>5.6497175141242938E-3</v>
      </c>
      <c r="E51" s="103">
        <f>E50/$E$26</f>
        <v>2.9411764705882353E-2</v>
      </c>
      <c r="F51" s="103">
        <f>F50/$F$26</f>
        <v>1.4184397163120567E-2</v>
      </c>
      <c r="G51" s="103">
        <f>G50/$G$26</f>
        <v>1.8749999999999999E-2</v>
      </c>
      <c r="H51" s="406">
        <f>H50/$H$26</f>
        <v>2.2598870056497175E-2</v>
      </c>
      <c r="I51" s="485">
        <f>I50/$I$26</f>
        <v>1.3422818791946308E-2</v>
      </c>
      <c r="J51" s="485">
        <f>J50/$J$26</f>
        <v>1.1627906976744186E-2</v>
      </c>
      <c r="K51" s="485">
        <f>K50/$K$26</f>
        <v>2.1505376344086023E-2</v>
      </c>
      <c r="L51" s="485">
        <f>L50/$L$26</f>
        <v>7.0921985815602835E-3</v>
      </c>
      <c r="M51" s="485">
        <f>M50/$M$26</f>
        <v>1.2422360248447204E-2</v>
      </c>
      <c r="N51" s="543">
        <f>N50/$N$26</f>
        <v>0.02</v>
      </c>
      <c r="O51" s="59">
        <f>O50/$O$26</f>
        <v>1.6554578375581996E-2</v>
      </c>
    </row>
    <row r="52" spans="1:19" ht="15" customHeight="1" x14ac:dyDescent="0.25">
      <c r="A52" s="27" t="s">
        <v>92</v>
      </c>
      <c r="B52" s="34" t="s">
        <v>93</v>
      </c>
      <c r="C52" s="75">
        <v>25</v>
      </c>
      <c r="D52" s="82">
        <v>16</v>
      </c>
      <c r="E52" s="105">
        <v>16</v>
      </c>
      <c r="F52" s="105">
        <v>9</v>
      </c>
      <c r="G52" s="105">
        <v>19</v>
      </c>
      <c r="H52" s="408">
        <v>11</v>
      </c>
      <c r="I52" s="486">
        <v>8</v>
      </c>
      <c r="J52" s="486">
        <v>15</v>
      </c>
      <c r="K52" s="486">
        <v>17</v>
      </c>
      <c r="L52" s="486">
        <v>9</v>
      </c>
      <c r="M52" s="486">
        <v>7</v>
      </c>
      <c r="N52" s="544">
        <v>12</v>
      </c>
      <c r="O52" s="33">
        <f>SUM(C52:N52)</f>
        <v>164</v>
      </c>
    </row>
    <row r="53" spans="1:19" x14ac:dyDescent="0.25">
      <c r="A53" s="27" t="s">
        <v>94</v>
      </c>
      <c r="B53" s="31" t="s">
        <v>56</v>
      </c>
      <c r="C53" s="32">
        <f>C52/$C$26</f>
        <v>0.13661202185792351</v>
      </c>
      <c r="D53" s="13">
        <f>D52/$D$26</f>
        <v>9.03954802259887E-2</v>
      </c>
      <c r="E53" s="103">
        <f>E52/$E$26</f>
        <v>0.11764705882352941</v>
      </c>
      <c r="F53" s="103">
        <f>F52/$F$26</f>
        <v>6.3829787234042548E-2</v>
      </c>
      <c r="G53" s="103">
        <f>G52/$G$26</f>
        <v>0.11874999999999999</v>
      </c>
      <c r="H53" s="406">
        <f>H52/$H$26</f>
        <v>6.2146892655367235E-2</v>
      </c>
      <c r="I53" s="485">
        <f>I52/$I$26</f>
        <v>5.3691275167785234E-2</v>
      </c>
      <c r="J53" s="485">
        <f>J52/$J$26</f>
        <v>8.7209302325581398E-2</v>
      </c>
      <c r="K53" s="485">
        <f>K52/$K$26</f>
        <v>9.1397849462365593E-2</v>
      </c>
      <c r="L53" s="485">
        <f>L52/$L$26</f>
        <v>6.3829787234042548E-2</v>
      </c>
      <c r="M53" s="485">
        <f>M52/$M$26</f>
        <v>4.3478260869565216E-2</v>
      </c>
      <c r="N53" s="543">
        <f>N52/$N$26</f>
        <v>0.08</v>
      </c>
      <c r="O53" s="59">
        <f>O52/$O$26</f>
        <v>8.4842214174857739E-2</v>
      </c>
    </row>
    <row r="54" spans="1:19" ht="27.75" customHeight="1" x14ac:dyDescent="0.25">
      <c r="A54" s="27" t="s">
        <v>95</v>
      </c>
      <c r="B54" s="34" t="s">
        <v>96</v>
      </c>
      <c r="C54" s="75">
        <v>0</v>
      </c>
      <c r="D54" s="82">
        <v>0</v>
      </c>
      <c r="E54" s="105">
        <v>0</v>
      </c>
      <c r="F54" s="105">
        <v>0</v>
      </c>
      <c r="G54" s="105">
        <v>1</v>
      </c>
      <c r="H54" s="408">
        <v>0</v>
      </c>
      <c r="I54" s="486">
        <v>0</v>
      </c>
      <c r="J54" s="486">
        <v>0</v>
      </c>
      <c r="K54" s="486">
        <v>0</v>
      </c>
      <c r="L54" s="486">
        <v>0</v>
      </c>
      <c r="M54" s="486">
        <v>0</v>
      </c>
      <c r="N54" s="544">
        <v>0</v>
      </c>
      <c r="O54" s="33">
        <f>SUM(C54:N54)</f>
        <v>1</v>
      </c>
    </row>
    <row r="55" spans="1:19" x14ac:dyDescent="0.25">
      <c r="A55" s="27" t="s">
        <v>97</v>
      </c>
      <c r="B55" s="31" t="s">
        <v>56</v>
      </c>
      <c r="C55" s="32">
        <f>C54/$C$26</f>
        <v>0</v>
      </c>
      <c r="D55" s="13">
        <f>D54/$D$26</f>
        <v>0</v>
      </c>
      <c r="E55" s="103">
        <f>E54/$E$26</f>
        <v>0</v>
      </c>
      <c r="F55" s="103">
        <f>F54/$F$26</f>
        <v>0</v>
      </c>
      <c r="G55" s="103">
        <f>G54/$G$26</f>
        <v>6.2500000000000003E-3</v>
      </c>
      <c r="H55" s="406">
        <f>H54/$H$26</f>
        <v>0</v>
      </c>
      <c r="I55" s="485">
        <f>I54/$I$26</f>
        <v>0</v>
      </c>
      <c r="J55" s="485">
        <f>J54/$J$26</f>
        <v>0</v>
      </c>
      <c r="K55" s="485">
        <f>K54/$K$26</f>
        <v>0</v>
      </c>
      <c r="L55" s="485">
        <f>L54/$L$26</f>
        <v>0</v>
      </c>
      <c r="M55" s="485">
        <f>M54/$M$26</f>
        <v>0</v>
      </c>
      <c r="N55" s="543">
        <f>N54/$N$26</f>
        <v>0</v>
      </c>
      <c r="O55" s="59">
        <f>O54/$O$26</f>
        <v>5.1733057423693739E-4</v>
      </c>
    </row>
    <row r="56" spans="1:19" x14ac:dyDescent="0.25">
      <c r="A56" s="27" t="s">
        <v>98</v>
      </c>
      <c r="B56" s="33" t="s">
        <v>99</v>
      </c>
      <c r="C56" s="75">
        <v>5</v>
      </c>
      <c r="D56" s="82">
        <v>12</v>
      </c>
      <c r="E56" s="105">
        <v>8</v>
      </c>
      <c r="F56" s="105">
        <v>5</v>
      </c>
      <c r="G56" s="105">
        <v>8</v>
      </c>
      <c r="H56" s="408">
        <v>13</v>
      </c>
      <c r="I56" s="486">
        <v>10</v>
      </c>
      <c r="J56" s="486">
        <v>12</v>
      </c>
      <c r="K56" s="486">
        <v>6</v>
      </c>
      <c r="L56" s="486">
        <v>8</v>
      </c>
      <c r="M56" s="486">
        <v>14</v>
      </c>
      <c r="N56" s="544">
        <v>12</v>
      </c>
      <c r="O56" s="33">
        <f>SUM(C56:N56)</f>
        <v>113</v>
      </c>
    </row>
    <row r="57" spans="1:19" x14ac:dyDescent="0.25">
      <c r="A57" s="27" t="s">
        <v>100</v>
      </c>
      <c r="B57" s="41" t="s">
        <v>56</v>
      </c>
      <c r="C57" s="42">
        <f>C56/$C$26</f>
        <v>2.7322404371584699E-2</v>
      </c>
      <c r="D57" s="21">
        <f>D56/$D$26</f>
        <v>6.7796610169491525E-2</v>
      </c>
      <c r="E57" s="107">
        <f>E56/$E$26</f>
        <v>5.8823529411764705E-2</v>
      </c>
      <c r="F57" s="107">
        <f>F56/$F$26</f>
        <v>3.5460992907801421E-2</v>
      </c>
      <c r="G57" s="107">
        <f>G56/$G$26</f>
        <v>0.05</v>
      </c>
      <c r="H57" s="411">
        <f>H56/$H$26</f>
        <v>7.3446327683615822E-2</v>
      </c>
      <c r="I57" s="487">
        <f>I56/$I$26</f>
        <v>6.7114093959731544E-2</v>
      </c>
      <c r="J57" s="487">
        <f>J56/$J$26</f>
        <v>6.9767441860465115E-2</v>
      </c>
      <c r="K57" s="487">
        <f>K56/$K$26</f>
        <v>3.2258064516129031E-2</v>
      </c>
      <c r="L57" s="487">
        <f>L56/$L$26</f>
        <v>5.6737588652482268E-2</v>
      </c>
      <c r="M57" s="487">
        <f>M56/$M$26</f>
        <v>8.6956521739130432E-2</v>
      </c>
      <c r="N57" s="545">
        <f>N56/$N$26</f>
        <v>0.08</v>
      </c>
      <c r="O57" s="61">
        <f>O56/$O$26</f>
        <v>5.8458354888773927E-2</v>
      </c>
    </row>
    <row r="58" spans="1:19" s="2" customFormat="1" ht="20.100000000000001" customHeight="1" x14ac:dyDescent="0.25">
      <c r="A58" s="43" t="s">
        <v>101</v>
      </c>
    </row>
    <row r="59" spans="1:19" ht="48.75" customHeight="1" x14ac:dyDescent="0.25">
      <c r="A59" s="23" t="s">
        <v>0</v>
      </c>
      <c r="B59" s="44" t="s">
        <v>1</v>
      </c>
      <c r="C59" s="116" t="s">
        <v>3</v>
      </c>
      <c r="D59" s="116" t="s">
        <v>4</v>
      </c>
      <c r="E59" s="116" t="s">
        <v>5</v>
      </c>
      <c r="F59" s="117" t="s">
        <v>6</v>
      </c>
      <c r="G59" s="116" t="s">
        <v>7</v>
      </c>
      <c r="H59" s="116" t="s">
        <v>8</v>
      </c>
      <c r="I59" s="116" t="s">
        <v>9</v>
      </c>
      <c r="J59" s="116" t="s">
        <v>10</v>
      </c>
      <c r="K59" s="116" t="s">
        <v>11</v>
      </c>
      <c r="L59" s="116" t="s">
        <v>12</v>
      </c>
      <c r="M59" s="116" t="s">
        <v>13</v>
      </c>
      <c r="N59" s="116" t="s">
        <v>14</v>
      </c>
      <c r="O59" s="62" t="s">
        <v>50</v>
      </c>
    </row>
    <row r="60" spans="1:19" x14ac:dyDescent="0.25">
      <c r="A60" s="45" t="s">
        <v>102</v>
      </c>
      <c r="B60" s="46" t="s">
        <v>103</v>
      </c>
      <c r="C60" s="47">
        <v>109</v>
      </c>
      <c r="D60" s="47">
        <v>130</v>
      </c>
      <c r="E60" s="118">
        <v>154</v>
      </c>
      <c r="F60" s="118">
        <v>180</v>
      </c>
      <c r="G60" s="450">
        <v>137</v>
      </c>
      <c r="H60" s="118">
        <v>197</v>
      </c>
      <c r="I60" s="495">
        <v>190</v>
      </c>
      <c r="J60" s="495">
        <v>137</v>
      </c>
      <c r="K60" s="495">
        <v>206</v>
      </c>
      <c r="L60" s="495">
        <v>164</v>
      </c>
      <c r="M60" s="495">
        <v>153</v>
      </c>
      <c r="N60" s="495">
        <v>146</v>
      </c>
      <c r="O60" s="46">
        <f>SUM(C60:N60)</f>
        <v>1903</v>
      </c>
      <c r="R60" s="379"/>
      <c r="S60" s="119"/>
    </row>
    <row r="61" spans="1:19" x14ac:dyDescent="0.25">
      <c r="A61" s="45" t="s">
        <v>104</v>
      </c>
      <c r="B61" s="48" t="s">
        <v>105</v>
      </c>
      <c r="C61" s="9">
        <v>58</v>
      </c>
      <c r="D61" s="10">
        <v>61</v>
      </c>
      <c r="E61" s="101">
        <v>71</v>
      </c>
      <c r="F61" s="101">
        <v>71</v>
      </c>
      <c r="G61" s="101">
        <v>73</v>
      </c>
      <c r="H61" s="405">
        <v>96</v>
      </c>
      <c r="I61" s="484">
        <v>77</v>
      </c>
      <c r="J61" s="484">
        <v>68</v>
      </c>
      <c r="K61" s="484">
        <v>114</v>
      </c>
      <c r="L61" s="484">
        <v>87</v>
      </c>
      <c r="M61" s="484">
        <v>90</v>
      </c>
      <c r="N61" s="542">
        <v>86</v>
      </c>
      <c r="O61" s="63">
        <f>SUM(C61:N61)</f>
        <v>952</v>
      </c>
    </row>
    <row r="62" spans="1:19" x14ac:dyDescent="0.25">
      <c r="A62" s="45" t="s">
        <v>106</v>
      </c>
      <c r="B62" s="51" t="s">
        <v>107</v>
      </c>
      <c r="C62" s="32">
        <f>C61/$C$60</f>
        <v>0.5321100917431193</v>
      </c>
      <c r="D62" s="13">
        <f>D61/$D$60</f>
        <v>0.46923076923076923</v>
      </c>
      <c r="E62" s="103">
        <f>E61/$E$60</f>
        <v>0.46103896103896103</v>
      </c>
      <c r="F62" s="103">
        <f>F61/$F$60</f>
        <v>0.39444444444444443</v>
      </c>
      <c r="G62" s="406">
        <f>G61/$G$60</f>
        <v>0.53284671532846717</v>
      </c>
      <c r="H62" s="406">
        <f>H61/$H$60</f>
        <v>0.48730964467005078</v>
      </c>
      <c r="I62" s="485">
        <f>I61/$I$60</f>
        <v>0.40526315789473683</v>
      </c>
      <c r="J62" s="485">
        <f>J61/$J$60</f>
        <v>0.49635036496350365</v>
      </c>
      <c r="K62" s="485">
        <f>K61/$K$60</f>
        <v>0.55339805825242716</v>
      </c>
      <c r="L62" s="485">
        <f>L61/$L$60</f>
        <v>0.53048780487804881</v>
      </c>
      <c r="M62" s="485">
        <f>M61/$M$60</f>
        <v>0.58823529411764708</v>
      </c>
      <c r="N62" s="543">
        <f>N61/$N$60</f>
        <v>0.58904109589041098</v>
      </c>
      <c r="O62" s="64">
        <f>O61/$O$60</f>
        <v>0.50026274303730955</v>
      </c>
    </row>
    <row r="63" spans="1:19" x14ac:dyDescent="0.25">
      <c r="A63" s="45" t="s">
        <v>108</v>
      </c>
      <c r="B63" s="50" t="s">
        <v>109</v>
      </c>
      <c r="C63" s="75">
        <v>55</v>
      </c>
      <c r="D63" s="82">
        <v>59</v>
      </c>
      <c r="E63" s="105">
        <v>53</v>
      </c>
      <c r="F63" s="105">
        <v>65</v>
      </c>
      <c r="G63" s="408">
        <v>49</v>
      </c>
      <c r="H63" s="408">
        <v>54</v>
      </c>
      <c r="I63" s="486">
        <v>47</v>
      </c>
      <c r="J63" s="486">
        <v>51</v>
      </c>
      <c r="K63" s="486">
        <v>95</v>
      </c>
      <c r="L63" s="486">
        <v>64</v>
      </c>
      <c r="M63" s="486">
        <v>55</v>
      </c>
      <c r="N63" s="544">
        <v>76</v>
      </c>
      <c r="O63" s="65">
        <f>SUM(C63:N63)</f>
        <v>723</v>
      </c>
    </row>
    <row r="64" spans="1:19" x14ac:dyDescent="0.25">
      <c r="A64" s="45" t="s">
        <v>110</v>
      </c>
      <c r="B64" s="51" t="s">
        <v>107</v>
      </c>
      <c r="C64" s="32">
        <f>C63/$C$60</f>
        <v>0.50458715596330272</v>
      </c>
      <c r="D64" s="13">
        <f>D63/$D$60</f>
        <v>0.45384615384615384</v>
      </c>
      <c r="E64" s="103">
        <f>E63/$E$60</f>
        <v>0.34415584415584416</v>
      </c>
      <c r="F64" s="103">
        <f>F63/$F$60</f>
        <v>0.3611111111111111</v>
      </c>
      <c r="G64" s="406">
        <f>G63/$G$60</f>
        <v>0.35766423357664234</v>
      </c>
      <c r="H64" s="406">
        <f>H63/$H$60</f>
        <v>0.27411167512690354</v>
      </c>
      <c r="I64" s="485">
        <f>I63/$I$60</f>
        <v>0.24736842105263157</v>
      </c>
      <c r="J64" s="485">
        <f>J63/$J$60</f>
        <v>0.37226277372262773</v>
      </c>
      <c r="K64" s="485">
        <f>K63/$K$60</f>
        <v>0.46116504854368934</v>
      </c>
      <c r="L64" s="485">
        <f>L63/$L$60</f>
        <v>0.3902439024390244</v>
      </c>
      <c r="M64" s="485">
        <f>M63/$M$60</f>
        <v>0.35947712418300654</v>
      </c>
      <c r="N64" s="543">
        <f>N63/$N$60</f>
        <v>0.52054794520547942</v>
      </c>
      <c r="O64" s="64">
        <f>O63/$O$60</f>
        <v>0.37992643194955333</v>
      </c>
    </row>
    <row r="65" spans="1:15" x14ac:dyDescent="0.25">
      <c r="A65" s="45" t="s">
        <v>111</v>
      </c>
      <c r="B65" s="50" t="s">
        <v>112</v>
      </c>
      <c r="C65" s="75">
        <v>3</v>
      </c>
      <c r="D65" s="82">
        <v>2</v>
      </c>
      <c r="E65" s="105">
        <v>18</v>
      </c>
      <c r="F65" s="105">
        <v>6</v>
      </c>
      <c r="G65" s="408">
        <v>24</v>
      </c>
      <c r="H65" s="408">
        <v>42</v>
      </c>
      <c r="I65" s="486">
        <v>30</v>
      </c>
      <c r="J65" s="486">
        <v>17</v>
      </c>
      <c r="K65" s="486">
        <v>19</v>
      </c>
      <c r="L65" s="486">
        <v>23</v>
      </c>
      <c r="M65" s="486">
        <v>35</v>
      </c>
      <c r="N65" s="544">
        <v>10</v>
      </c>
      <c r="O65" s="65">
        <f>SUM(C65:N65)</f>
        <v>229</v>
      </c>
    </row>
    <row r="66" spans="1:15" x14ac:dyDescent="0.25">
      <c r="A66" s="45" t="s">
        <v>113</v>
      </c>
      <c r="B66" s="51" t="s">
        <v>107</v>
      </c>
      <c r="C66" s="32">
        <f>C65/$C$60</f>
        <v>2.7522935779816515E-2</v>
      </c>
      <c r="D66" s="13">
        <f>D65/$D$60</f>
        <v>1.5384615384615385E-2</v>
      </c>
      <c r="E66" s="103">
        <f>E65/$E$60</f>
        <v>0.11688311688311688</v>
      </c>
      <c r="F66" s="103">
        <f>F65/$F$60</f>
        <v>3.3333333333333333E-2</v>
      </c>
      <c r="G66" s="406">
        <f>G65/$G$60</f>
        <v>0.17518248175182483</v>
      </c>
      <c r="H66" s="406">
        <f>H65/$H$60</f>
        <v>0.21319796954314721</v>
      </c>
      <c r="I66" s="485">
        <f>I65/$I$60</f>
        <v>0.15789473684210525</v>
      </c>
      <c r="J66" s="485">
        <f>J65/$J$60</f>
        <v>0.12408759124087591</v>
      </c>
      <c r="K66" s="485">
        <f>K65/$K$60</f>
        <v>9.2233009708737865E-2</v>
      </c>
      <c r="L66" s="485">
        <f>L65/$L$60</f>
        <v>0.1402439024390244</v>
      </c>
      <c r="M66" s="485">
        <f>M65/$M$60</f>
        <v>0.22875816993464052</v>
      </c>
      <c r="N66" s="543">
        <f>N65/$N$60</f>
        <v>6.8493150684931503E-2</v>
      </c>
      <c r="O66" s="64">
        <f>O65/$O$60</f>
        <v>0.12033631108775618</v>
      </c>
    </row>
    <row r="67" spans="1:15" x14ac:dyDescent="0.25">
      <c r="A67" s="45" t="s">
        <v>114</v>
      </c>
      <c r="B67" s="50" t="s">
        <v>115</v>
      </c>
      <c r="C67" s="75">
        <v>0</v>
      </c>
      <c r="D67" s="82">
        <v>0</v>
      </c>
      <c r="E67" s="105">
        <v>0</v>
      </c>
      <c r="F67" s="105">
        <v>7</v>
      </c>
      <c r="G67" s="408">
        <v>0</v>
      </c>
      <c r="H67" s="408">
        <v>20</v>
      </c>
      <c r="I67" s="486">
        <v>0</v>
      </c>
      <c r="J67" s="486">
        <v>0</v>
      </c>
      <c r="K67" s="486">
        <v>0</v>
      </c>
      <c r="L67" s="486">
        <v>0</v>
      </c>
      <c r="M67" s="486">
        <v>8</v>
      </c>
      <c r="N67" s="544">
        <v>5</v>
      </c>
      <c r="O67" s="65">
        <f>SUM(C67:N67)</f>
        <v>40</v>
      </c>
    </row>
    <row r="68" spans="1:15" x14ac:dyDescent="0.25">
      <c r="A68" s="45" t="s">
        <v>116</v>
      </c>
      <c r="B68" s="51" t="s">
        <v>107</v>
      </c>
      <c r="C68" s="32">
        <f>C67/$C$60</f>
        <v>0</v>
      </c>
      <c r="D68" s="13">
        <f>D67/$D$60</f>
        <v>0</v>
      </c>
      <c r="E68" s="103">
        <f>E67/$E$60</f>
        <v>0</v>
      </c>
      <c r="F68" s="103">
        <f>F67/$F$60</f>
        <v>3.888888888888889E-2</v>
      </c>
      <c r="G68" s="406">
        <f>G67/$G$60</f>
        <v>0</v>
      </c>
      <c r="H68" s="406">
        <f>H67/$H$60</f>
        <v>0.10152284263959391</v>
      </c>
      <c r="I68" s="485">
        <f>I67/$I$60</f>
        <v>0</v>
      </c>
      <c r="J68" s="485">
        <f>J67/$J$60</f>
        <v>0</v>
      </c>
      <c r="K68" s="485">
        <f>K67/$K$60</f>
        <v>0</v>
      </c>
      <c r="L68" s="485">
        <f>L67/$L$60</f>
        <v>0</v>
      </c>
      <c r="M68" s="485">
        <f>M67/$M$60</f>
        <v>5.2287581699346407E-2</v>
      </c>
      <c r="N68" s="543">
        <f>N67/$N$60</f>
        <v>3.4246575342465752E-2</v>
      </c>
      <c r="O68" s="64">
        <f>O67/$O$60</f>
        <v>2.1019442984760904E-2</v>
      </c>
    </row>
    <row r="69" spans="1:15" x14ac:dyDescent="0.25">
      <c r="A69" s="45" t="s">
        <v>117</v>
      </c>
      <c r="B69" s="50" t="s">
        <v>118</v>
      </c>
      <c r="C69" s="75">
        <v>2</v>
      </c>
      <c r="D69" s="82">
        <v>0</v>
      </c>
      <c r="E69" s="105">
        <v>22</v>
      </c>
      <c r="F69" s="105">
        <v>21</v>
      </c>
      <c r="G69" s="408">
        <v>6</v>
      </c>
      <c r="H69" s="408">
        <v>7</v>
      </c>
      <c r="I69" s="486">
        <v>7</v>
      </c>
      <c r="J69" s="486">
        <v>18</v>
      </c>
      <c r="K69" s="486">
        <v>13</v>
      </c>
      <c r="L69" s="486">
        <v>0</v>
      </c>
      <c r="M69" s="486">
        <v>1</v>
      </c>
      <c r="N69" s="544">
        <v>0</v>
      </c>
      <c r="O69" s="65">
        <f>SUM(C69:N69)</f>
        <v>97</v>
      </c>
    </row>
    <row r="70" spans="1:15" x14ac:dyDescent="0.25">
      <c r="A70" s="45" t="s">
        <v>119</v>
      </c>
      <c r="B70" s="51" t="s">
        <v>107</v>
      </c>
      <c r="C70" s="32">
        <f>C69/$C$60</f>
        <v>1.834862385321101E-2</v>
      </c>
      <c r="D70" s="13">
        <f>D69/$D$60</f>
        <v>0</v>
      </c>
      <c r="E70" s="103">
        <f>E69/$E$60</f>
        <v>0.14285714285714285</v>
      </c>
      <c r="F70" s="103">
        <f>F69/$F$60</f>
        <v>0.11666666666666667</v>
      </c>
      <c r="G70" s="406">
        <f>G69/$G$60</f>
        <v>4.3795620437956206E-2</v>
      </c>
      <c r="H70" s="406">
        <f>H69/$H$60</f>
        <v>3.553299492385787E-2</v>
      </c>
      <c r="I70" s="485">
        <f>I69/$I$60</f>
        <v>3.6842105263157891E-2</v>
      </c>
      <c r="J70" s="485">
        <f>J69/$J$60</f>
        <v>0.13138686131386862</v>
      </c>
      <c r="K70" s="485">
        <f>K69/$K$60</f>
        <v>6.3106796116504854E-2</v>
      </c>
      <c r="L70" s="485">
        <f>L69/$L$60</f>
        <v>0</v>
      </c>
      <c r="M70" s="485">
        <f>M69/$M$60</f>
        <v>6.5359477124183009E-3</v>
      </c>
      <c r="N70" s="543">
        <f>N69/$N$60</f>
        <v>0</v>
      </c>
      <c r="O70" s="64">
        <f>O69/$O$60</f>
        <v>5.0972149238045189E-2</v>
      </c>
    </row>
    <row r="71" spans="1:15" ht="24.75" customHeight="1" x14ac:dyDescent="0.25">
      <c r="A71" s="45" t="s">
        <v>120</v>
      </c>
      <c r="B71" s="73" t="s">
        <v>121</v>
      </c>
      <c r="C71" s="75">
        <v>0</v>
      </c>
      <c r="D71" s="82">
        <v>0</v>
      </c>
      <c r="E71" s="105">
        <v>0</v>
      </c>
      <c r="F71" s="105">
        <v>0</v>
      </c>
      <c r="G71" s="408">
        <v>0</v>
      </c>
      <c r="H71" s="408">
        <v>0</v>
      </c>
      <c r="I71" s="486">
        <v>1</v>
      </c>
      <c r="J71" s="486">
        <v>0</v>
      </c>
      <c r="K71" s="486">
        <v>0</v>
      </c>
      <c r="L71" s="486">
        <v>0</v>
      </c>
      <c r="M71" s="486">
        <v>0</v>
      </c>
      <c r="N71" s="544">
        <v>0</v>
      </c>
      <c r="O71" s="65">
        <f>SUM(C71:N71)</f>
        <v>1</v>
      </c>
    </row>
    <row r="72" spans="1:15" x14ac:dyDescent="0.25">
      <c r="A72" s="45" t="s">
        <v>122</v>
      </c>
      <c r="B72" s="51" t="s">
        <v>107</v>
      </c>
      <c r="C72" s="32">
        <f>C71/$C$60</f>
        <v>0</v>
      </c>
      <c r="D72" s="13">
        <f>D71/$D$60</f>
        <v>0</v>
      </c>
      <c r="E72" s="103">
        <f>E71/$E$60</f>
        <v>0</v>
      </c>
      <c r="F72" s="103">
        <f>F71/$F$60</f>
        <v>0</v>
      </c>
      <c r="G72" s="406">
        <f>G71/$G$60</f>
        <v>0</v>
      </c>
      <c r="H72" s="406">
        <f>H71/$H$60</f>
        <v>0</v>
      </c>
      <c r="I72" s="485">
        <f>I71/$I$60</f>
        <v>5.263157894736842E-3</v>
      </c>
      <c r="J72" s="485">
        <f>J71/$J$60</f>
        <v>0</v>
      </c>
      <c r="K72" s="485">
        <f>K71/$K$60</f>
        <v>0</v>
      </c>
      <c r="L72" s="485">
        <f>L71/$L$60</f>
        <v>0</v>
      </c>
      <c r="M72" s="485">
        <f>M71/$M$60</f>
        <v>0</v>
      </c>
      <c r="N72" s="543">
        <f>N71/$N$60</f>
        <v>0</v>
      </c>
      <c r="O72" s="64">
        <f>O71/$O$60</f>
        <v>5.2548607461902258E-4</v>
      </c>
    </row>
    <row r="73" spans="1:15" ht="27" customHeight="1" x14ac:dyDescent="0.25">
      <c r="A73" s="45" t="s">
        <v>123</v>
      </c>
      <c r="B73" s="73" t="s">
        <v>124</v>
      </c>
      <c r="C73" s="75">
        <v>0</v>
      </c>
      <c r="D73" s="82">
        <v>3</v>
      </c>
      <c r="E73" s="105">
        <v>4</v>
      </c>
      <c r="F73" s="105">
        <v>7</v>
      </c>
      <c r="G73" s="408">
        <v>2</v>
      </c>
      <c r="H73" s="408">
        <v>7</v>
      </c>
      <c r="I73" s="486">
        <v>7</v>
      </c>
      <c r="J73" s="486">
        <v>0</v>
      </c>
      <c r="K73" s="486">
        <v>9</v>
      </c>
      <c r="L73" s="486">
        <v>8</v>
      </c>
      <c r="M73" s="486">
        <v>5</v>
      </c>
      <c r="N73" s="544">
        <v>3</v>
      </c>
      <c r="O73" s="65">
        <f>SUM(C73:N73)</f>
        <v>55</v>
      </c>
    </row>
    <row r="74" spans="1:15" ht="11.25" customHeight="1" x14ac:dyDescent="0.25">
      <c r="A74" s="45" t="s">
        <v>125</v>
      </c>
      <c r="B74" s="51" t="s">
        <v>107</v>
      </c>
      <c r="C74" s="32">
        <f>C73/$C$60</f>
        <v>0</v>
      </c>
      <c r="D74" s="13">
        <f>D73/$D$60</f>
        <v>2.3076923076923078E-2</v>
      </c>
      <c r="E74" s="103">
        <f>E73/$E$60</f>
        <v>2.5974025974025976E-2</v>
      </c>
      <c r="F74" s="103">
        <f>F73/$F$60</f>
        <v>3.888888888888889E-2</v>
      </c>
      <c r="G74" s="406">
        <f>G73/$G$60</f>
        <v>1.4598540145985401E-2</v>
      </c>
      <c r="H74" s="406">
        <f>H73/$H$60</f>
        <v>3.553299492385787E-2</v>
      </c>
      <c r="I74" s="485">
        <f>I73/$I$60</f>
        <v>3.6842105263157891E-2</v>
      </c>
      <c r="J74" s="485">
        <f>J73/$J$60</f>
        <v>0</v>
      </c>
      <c r="K74" s="485">
        <f>K73/$K$60</f>
        <v>4.3689320388349516E-2</v>
      </c>
      <c r="L74" s="485">
        <f>L73/$L$60</f>
        <v>4.878048780487805E-2</v>
      </c>
      <c r="M74" s="485">
        <f>M73/$M$60</f>
        <v>3.2679738562091505E-2</v>
      </c>
      <c r="N74" s="543">
        <f>N73/$N$60</f>
        <v>2.0547945205479451E-2</v>
      </c>
      <c r="O74" s="64">
        <f>O73/$O$60</f>
        <v>2.8901734104046242E-2</v>
      </c>
    </row>
    <row r="75" spans="1:15" ht="24.75" customHeight="1" x14ac:dyDescent="0.25">
      <c r="A75" s="45" t="s">
        <v>126</v>
      </c>
      <c r="B75" s="73" t="s">
        <v>127</v>
      </c>
      <c r="C75" s="75">
        <v>26</v>
      </c>
      <c r="D75" s="82">
        <v>38</v>
      </c>
      <c r="E75" s="105">
        <v>28</v>
      </c>
      <c r="F75" s="105">
        <v>51</v>
      </c>
      <c r="G75" s="408">
        <v>29</v>
      </c>
      <c r="H75" s="408">
        <v>37</v>
      </c>
      <c r="I75" s="486">
        <v>74</v>
      </c>
      <c r="J75" s="486">
        <v>29</v>
      </c>
      <c r="K75" s="486">
        <v>41</v>
      </c>
      <c r="L75" s="486">
        <v>38</v>
      </c>
      <c r="M75" s="486">
        <v>23</v>
      </c>
      <c r="N75" s="544">
        <v>29</v>
      </c>
      <c r="O75" s="65">
        <f>SUM(C75:N75)</f>
        <v>443</v>
      </c>
    </row>
    <row r="76" spans="1:15" x14ac:dyDescent="0.25">
      <c r="A76" s="45" t="s">
        <v>128</v>
      </c>
      <c r="B76" s="51" t="s">
        <v>107</v>
      </c>
      <c r="C76" s="32">
        <f>C75/$C$60</f>
        <v>0.23853211009174313</v>
      </c>
      <c r="D76" s="13">
        <f>D75/$D$60</f>
        <v>0.29230769230769232</v>
      </c>
      <c r="E76" s="103">
        <f>E75/$E$60</f>
        <v>0.18181818181818182</v>
      </c>
      <c r="F76" s="103">
        <f>F75/$F$60</f>
        <v>0.28333333333333333</v>
      </c>
      <c r="G76" s="406">
        <f>G75/$G$60</f>
        <v>0.21167883211678831</v>
      </c>
      <c r="H76" s="406">
        <f>H75/$H$60</f>
        <v>0.18781725888324874</v>
      </c>
      <c r="I76" s="485">
        <f>I75/$I$60</f>
        <v>0.38947368421052631</v>
      </c>
      <c r="J76" s="485">
        <f>J75/$J$60</f>
        <v>0.21167883211678831</v>
      </c>
      <c r="K76" s="485">
        <f>K75/$K$60</f>
        <v>0.19902912621359223</v>
      </c>
      <c r="L76" s="485">
        <f>L75/$L$60</f>
        <v>0.23170731707317074</v>
      </c>
      <c r="M76" s="485">
        <f>M75/$M$60</f>
        <v>0.15032679738562091</v>
      </c>
      <c r="N76" s="543">
        <f>N75/$N$60</f>
        <v>0.19863013698630136</v>
      </c>
      <c r="O76" s="64">
        <f>O75/$O$60</f>
        <v>0.23279033105622701</v>
      </c>
    </row>
    <row r="77" spans="1:15" ht="24.75" customHeight="1" x14ac:dyDescent="0.25">
      <c r="A77" s="45" t="s">
        <v>129</v>
      </c>
      <c r="B77" s="73" t="s">
        <v>130</v>
      </c>
      <c r="C77" s="75">
        <v>13</v>
      </c>
      <c r="D77" s="82">
        <v>13</v>
      </c>
      <c r="E77" s="105">
        <v>15</v>
      </c>
      <c r="F77" s="105">
        <v>15</v>
      </c>
      <c r="G77" s="408">
        <v>10</v>
      </c>
      <c r="H77" s="408">
        <v>19</v>
      </c>
      <c r="I77" s="486">
        <v>14</v>
      </c>
      <c r="J77" s="486">
        <v>9</v>
      </c>
      <c r="K77" s="486">
        <v>16</v>
      </c>
      <c r="L77" s="486">
        <v>17</v>
      </c>
      <c r="M77" s="486">
        <v>14</v>
      </c>
      <c r="N77" s="544">
        <v>8</v>
      </c>
      <c r="O77" s="65">
        <f>SUM(C77:N77)</f>
        <v>163</v>
      </c>
    </row>
    <row r="78" spans="1:15" x14ac:dyDescent="0.25">
      <c r="A78" s="45" t="s">
        <v>131</v>
      </c>
      <c r="B78" s="51" t="s">
        <v>107</v>
      </c>
      <c r="C78" s="32">
        <f>C77/$C$60</f>
        <v>0.11926605504587157</v>
      </c>
      <c r="D78" s="13">
        <f>D77/$D$60</f>
        <v>0.1</v>
      </c>
      <c r="E78" s="103">
        <f>E77/$E$60</f>
        <v>9.7402597402597407E-2</v>
      </c>
      <c r="F78" s="103">
        <f>F77/$F$60</f>
        <v>8.3333333333333329E-2</v>
      </c>
      <c r="G78" s="406">
        <f>G77/$G$60</f>
        <v>7.2992700729927001E-2</v>
      </c>
      <c r="H78" s="406">
        <f>H77/$H$60</f>
        <v>9.6446700507614211E-2</v>
      </c>
      <c r="I78" s="485">
        <f>I77/$I$60</f>
        <v>7.3684210526315783E-2</v>
      </c>
      <c r="J78" s="485">
        <f>J77/$J$60</f>
        <v>6.569343065693431E-2</v>
      </c>
      <c r="K78" s="485">
        <f>K77/$K$60</f>
        <v>7.7669902912621352E-2</v>
      </c>
      <c r="L78" s="485">
        <f>L77/$L$60</f>
        <v>0.10365853658536585</v>
      </c>
      <c r="M78" s="485">
        <f>M77/$M$60</f>
        <v>9.1503267973856203E-2</v>
      </c>
      <c r="N78" s="543">
        <f>N77/$N$60</f>
        <v>5.4794520547945202E-2</v>
      </c>
      <c r="O78" s="64">
        <f>O77/$O$60</f>
        <v>8.5654230162900677E-2</v>
      </c>
    </row>
    <row r="79" spans="1:15" ht="24.75" customHeight="1" x14ac:dyDescent="0.25">
      <c r="A79" s="45" t="s">
        <v>132</v>
      </c>
      <c r="B79" s="73" t="s">
        <v>133</v>
      </c>
      <c r="C79" s="75">
        <v>1</v>
      </c>
      <c r="D79" s="82">
        <v>4</v>
      </c>
      <c r="E79" s="105">
        <v>3</v>
      </c>
      <c r="F79" s="105">
        <v>2</v>
      </c>
      <c r="G79" s="408">
        <v>1</v>
      </c>
      <c r="H79" s="408">
        <v>1</v>
      </c>
      <c r="I79" s="486">
        <v>1</v>
      </c>
      <c r="J79" s="486">
        <v>3</v>
      </c>
      <c r="K79" s="486">
        <v>4</v>
      </c>
      <c r="L79" s="486">
        <v>2</v>
      </c>
      <c r="M79" s="486">
        <v>1</v>
      </c>
      <c r="N79" s="544">
        <v>2</v>
      </c>
      <c r="O79" s="65">
        <f>SUM(C79:N79)</f>
        <v>25</v>
      </c>
    </row>
    <row r="80" spans="1:15" x14ac:dyDescent="0.25">
      <c r="A80" s="45" t="s">
        <v>134</v>
      </c>
      <c r="B80" s="51" t="s">
        <v>107</v>
      </c>
      <c r="C80" s="32">
        <f>C79/$C$60</f>
        <v>9.1743119266055051E-3</v>
      </c>
      <c r="D80" s="13">
        <f>D79/$D$60</f>
        <v>3.0769230769230771E-2</v>
      </c>
      <c r="E80" s="103">
        <f>E79/$E$60</f>
        <v>1.948051948051948E-2</v>
      </c>
      <c r="F80" s="103">
        <f>F79/$F$60</f>
        <v>1.1111111111111112E-2</v>
      </c>
      <c r="G80" s="406">
        <f>G79/$G$60</f>
        <v>7.2992700729927005E-3</v>
      </c>
      <c r="H80" s="406">
        <f>H79/$H$60</f>
        <v>5.076142131979695E-3</v>
      </c>
      <c r="I80" s="485">
        <f>I79/$I$60</f>
        <v>5.263157894736842E-3</v>
      </c>
      <c r="J80" s="485">
        <f>J79/$J$60</f>
        <v>2.1897810218978103E-2</v>
      </c>
      <c r="K80" s="485">
        <f>K79/$K$60</f>
        <v>1.9417475728155338E-2</v>
      </c>
      <c r="L80" s="485">
        <f>L79/$L$60</f>
        <v>1.2195121951219513E-2</v>
      </c>
      <c r="M80" s="485">
        <f>M79/$M$60</f>
        <v>6.5359477124183009E-3</v>
      </c>
      <c r="N80" s="543">
        <f>N79/$N$60</f>
        <v>1.3698630136986301E-2</v>
      </c>
      <c r="O80" s="64">
        <f>O79/$O$60</f>
        <v>1.3137151865475564E-2</v>
      </c>
    </row>
    <row r="81" spans="1:15" ht="24.75" customHeight="1" x14ac:dyDescent="0.25">
      <c r="A81" s="45" t="s">
        <v>135</v>
      </c>
      <c r="B81" s="73" t="s">
        <v>136</v>
      </c>
      <c r="C81" s="75">
        <v>1</v>
      </c>
      <c r="D81" s="82">
        <v>1</v>
      </c>
      <c r="E81" s="105">
        <v>0</v>
      </c>
      <c r="F81" s="105">
        <v>0</v>
      </c>
      <c r="G81" s="408">
        <v>1</v>
      </c>
      <c r="H81" s="408">
        <v>1</v>
      </c>
      <c r="I81" s="486">
        <v>1</v>
      </c>
      <c r="J81" s="486">
        <v>0</v>
      </c>
      <c r="K81" s="486">
        <v>2</v>
      </c>
      <c r="L81" s="486">
        <v>3</v>
      </c>
      <c r="M81" s="486">
        <v>1</v>
      </c>
      <c r="N81" s="544">
        <v>0</v>
      </c>
      <c r="O81" s="65">
        <f>SUM(C81:N81)</f>
        <v>11</v>
      </c>
    </row>
    <row r="82" spans="1:15" x14ac:dyDescent="0.25">
      <c r="A82" s="45" t="s">
        <v>137</v>
      </c>
      <c r="B82" s="51" t="s">
        <v>107</v>
      </c>
      <c r="C82" s="32">
        <f>C81/$C$60</f>
        <v>9.1743119266055051E-3</v>
      </c>
      <c r="D82" s="13">
        <f>D81/$D$60</f>
        <v>7.6923076923076927E-3</v>
      </c>
      <c r="E82" s="103">
        <f>E81/$E$60</f>
        <v>0</v>
      </c>
      <c r="F82" s="103">
        <f>F81/$F$60</f>
        <v>0</v>
      </c>
      <c r="G82" s="406">
        <f>G81/$G$60</f>
        <v>7.2992700729927005E-3</v>
      </c>
      <c r="H82" s="406">
        <f>H81/$H$60</f>
        <v>5.076142131979695E-3</v>
      </c>
      <c r="I82" s="485">
        <f>I81/$I$60</f>
        <v>5.263157894736842E-3</v>
      </c>
      <c r="J82" s="485">
        <f>J81/$J$60</f>
        <v>0</v>
      </c>
      <c r="K82" s="485">
        <f>K81/$K$60</f>
        <v>9.7087378640776691E-3</v>
      </c>
      <c r="L82" s="485">
        <f>L81/$L$60</f>
        <v>1.8292682926829267E-2</v>
      </c>
      <c r="M82" s="485">
        <f>M81/$M$60</f>
        <v>6.5359477124183009E-3</v>
      </c>
      <c r="N82" s="543">
        <f>N81/$N$60</f>
        <v>0</v>
      </c>
      <c r="O82" s="64">
        <f>O81/$O$60</f>
        <v>5.7803468208092483E-3</v>
      </c>
    </row>
    <row r="83" spans="1:15" ht="24.75" customHeight="1" x14ac:dyDescent="0.25">
      <c r="A83" s="45" t="s">
        <v>138</v>
      </c>
      <c r="B83" s="73" t="s">
        <v>139</v>
      </c>
      <c r="C83" s="105">
        <f>C60-(C61+C67+C69+C71+C73+C75+C77+C79+C81)</f>
        <v>8</v>
      </c>
      <c r="D83" s="82">
        <f>D60-(D61+D67+D69+D71+D73+D75+D77+D79+D81)</f>
        <v>10</v>
      </c>
      <c r="E83" s="105">
        <f>E60-(E61+E67+E69+E71+E73+E75+E77+E79+E81)</f>
        <v>11</v>
      </c>
      <c r="F83" s="105">
        <f>F60-(F61+F67+F69+F71+F73+F75+F77+F79+F81)</f>
        <v>6</v>
      </c>
      <c r="G83" s="408">
        <f>G60-(G61+G67+G69+G71+G73+G75+G77+G79+G81)</f>
        <v>15</v>
      </c>
      <c r="H83" s="408">
        <f t="shared" ref="H83" si="1">H60-(H61+H67+H69+H71+H73+H75+H77+H79+H81)</f>
        <v>9</v>
      </c>
      <c r="I83" s="486">
        <v>8</v>
      </c>
      <c r="J83" s="486">
        <v>10</v>
      </c>
      <c r="K83" s="486">
        <v>7</v>
      </c>
      <c r="L83" s="486">
        <v>9</v>
      </c>
      <c r="M83" s="486">
        <v>10</v>
      </c>
      <c r="N83" s="544">
        <v>13</v>
      </c>
      <c r="O83" s="65">
        <f>SUM(C83:N83)</f>
        <v>116</v>
      </c>
    </row>
    <row r="84" spans="1:15" x14ac:dyDescent="0.25">
      <c r="A84" s="45" t="s">
        <v>140</v>
      </c>
      <c r="B84" s="77" t="s">
        <v>107</v>
      </c>
      <c r="C84" s="42">
        <f>C83/$C$60</f>
        <v>7.3394495412844041E-2</v>
      </c>
      <c r="D84" s="21">
        <f>D83/$D$60</f>
        <v>7.6923076923076927E-2</v>
      </c>
      <c r="E84" s="107">
        <f>E83/$E$60</f>
        <v>7.1428571428571425E-2</v>
      </c>
      <c r="F84" s="107">
        <f>F83/$F$60</f>
        <v>3.3333333333333333E-2</v>
      </c>
      <c r="G84" s="411">
        <f>G83/$G$60</f>
        <v>0.10948905109489052</v>
      </c>
      <c r="H84" s="411">
        <f>H83/$H$60</f>
        <v>4.5685279187817257E-2</v>
      </c>
      <c r="I84" s="487">
        <f>I83/$I$60</f>
        <v>4.2105263157894736E-2</v>
      </c>
      <c r="J84" s="487">
        <f>J83/$J$60</f>
        <v>7.2992700729927001E-2</v>
      </c>
      <c r="K84" s="487">
        <f>K83/$K$60</f>
        <v>3.3980582524271843E-2</v>
      </c>
      <c r="L84" s="487">
        <f>L83/$L$60</f>
        <v>5.4878048780487805E-2</v>
      </c>
      <c r="M84" s="487">
        <f>M83/$M$60</f>
        <v>6.535947712418301E-2</v>
      </c>
      <c r="N84" s="545">
        <f>N83/$N$60</f>
        <v>8.9041095890410954E-2</v>
      </c>
      <c r="O84" s="81">
        <f>O83/$O$60</f>
        <v>6.095638465580662E-2</v>
      </c>
    </row>
  </sheetData>
  <mergeCells count="1">
    <mergeCell ref="B1:O1"/>
  </mergeCells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S96"/>
  <sheetViews>
    <sheetView view="pageBreakPreview" zoomScaleNormal="100" zoomScaleSheetLayoutView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  <col min="19" max="19" width="10.85546875" customWidth="1"/>
  </cols>
  <sheetData>
    <row r="1" spans="1:19" ht="20.100000000000001" customHeight="1" x14ac:dyDescent="0.25">
      <c r="A1" s="1" t="s">
        <v>364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14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20</v>
      </c>
      <c r="D3" s="7">
        <v>20</v>
      </c>
      <c r="E3" s="99">
        <v>21</v>
      </c>
      <c r="F3" s="7">
        <v>16</v>
      </c>
      <c r="G3" s="99">
        <v>14</v>
      </c>
      <c r="H3" s="413">
        <v>16</v>
      </c>
      <c r="I3" s="413">
        <v>19</v>
      </c>
      <c r="J3" s="483">
        <v>20</v>
      </c>
      <c r="K3" s="483">
        <v>20</v>
      </c>
      <c r="L3" s="483">
        <v>18</v>
      </c>
      <c r="M3" s="483">
        <v>14</v>
      </c>
      <c r="N3" s="483">
        <v>10</v>
      </c>
      <c r="O3" s="541">
        <v>12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20</v>
      </c>
      <c r="D4" s="10">
        <v>20</v>
      </c>
      <c r="E4" s="101">
        <v>21</v>
      </c>
      <c r="F4" s="10">
        <v>16</v>
      </c>
      <c r="G4" s="101">
        <v>14</v>
      </c>
      <c r="H4" s="405">
        <v>16</v>
      </c>
      <c r="I4" s="405">
        <v>18</v>
      </c>
      <c r="J4" s="484">
        <v>19</v>
      </c>
      <c r="K4" s="484">
        <v>18</v>
      </c>
      <c r="L4" s="484">
        <v>16</v>
      </c>
      <c r="M4" s="484">
        <v>14</v>
      </c>
      <c r="N4" s="484">
        <v>10</v>
      </c>
      <c r="O4" s="542">
        <v>11</v>
      </c>
    </row>
    <row r="5" spans="1:19" x14ac:dyDescent="0.25">
      <c r="A5" s="5" t="s">
        <v>19</v>
      </c>
      <c r="B5" s="11" t="s">
        <v>27</v>
      </c>
      <c r="C5" s="102">
        <f>C4/C3</f>
        <v>1</v>
      </c>
      <c r="D5" s="13">
        <f>D4/D3</f>
        <v>1</v>
      </c>
      <c r="E5" s="103">
        <f t="shared" ref="E5:O5" si="0">E4/E3</f>
        <v>1</v>
      </c>
      <c r="F5" s="13">
        <f t="shared" si="0"/>
        <v>1</v>
      </c>
      <c r="G5" s="103">
        <f t="shared" si="0"/>
        <v>1</v>
      </c>
      <c r="H5" s="406">
        <f t="shared" si="0"/>
        <v>1</v>
      </c>
      <c r="I5" s="406">
        <f t="shared" si="0"/>
        <v>0.94736842105263153</v>
      </c>
      <c r="J5" s="485">
        <f t="shared" si="0"/>
        <v>0.95</v>
      </c>
      <c r="K5" s="485">
        <f t="shared" si="0"/>
        <v>0.9</v>
      </c>
      <c r="L5" s="485">
        <f t="shared" si="0"/>
        <v>0.88888888888888884</v>
      </c>
      <c r="M5" s="485">
        <f t="shared" si="0"/>
        <v>1</v>
      </c>
      <c r="N5" s="485">
        <f t="shared" si="0"/>
        <v>1</v>
      </c>
      <c r="O5" s="543">
        <f t="shared" si="0"/>
        <v>0.91666666666666663</v>
      </c>
    </row>
    <row r="6" spans="1:19" x14ac:dyDescent="0.25">
      <c r="A6" s="5" t="s">
        <v>22</v>
      </c>
      <c r="B6" s="14" t="s">
        <v>325</v>
      </c>
      <c r="C6" s="104">
        <v>2</v>
      </c>
      <c r="D6" s="82">
        <v>2</v>
      </c>
      <c r="E6" s="105">
        <v>3</v>
      </c>
      <c r="F6" s="82">
        <v>3</v>
      </c>
      <c r="G6" s="105">
        <v>2</v>
      </c>
      <c r="H6" s="408">
        <v>2</v>
      </c>
      <c r="I6" s="408">
        <v>2</v>
      </c>
      <c r="J6" s="486">
        <v>2</v>
      </c>
      <c r="K6" s="486">
        <v>2</v>
      </c>
      <c r="L6" s="486">
        <v>1</v>
      </c>
      <c r="M6" s="486">
        <v>0</v>
      </c>
      <c r="N6" s="486">
        <v>0</v>
      </c>
      <c r="O6" s="544">
        <v>0</v>
      </c>
    </row>
    <row r="7" spans="1:19" x14ac:dyDescent="0.25">
      <c r="A7" s="5" t="s">
        <v>24</v>
      </c>
      <c r="B7" s="11" t="s">
        <v>27</v>
      </c>
      <c r="C7" s="102">
        <f>C6/C3</f>
        <v>0.1</v>
      </c>
      <c r="D7" s="13">
        <f>D6/D3</f>
        <v>0.1</v>
      </c>
      <c r="E7" s="103">
        <f t="shared" ref="E7:O7" si="1">E6/E3</f>
        <v>0.14285714285714285</v>
      </c>
      <c r="F7" s="13">
        <f t="shared" si="1"/>
        <v>0.1875</v>
      </c>
      <c r="G7" s="103">
        <f t="shared" si="1"/>
        <v>0.14285714285714285</v>
      </c>
      <c r="H7" s="406">
        <f t="shared" si="1"/>
        <v>0.125</v>
      </c>
      <c r="I7" s="406">
        <f t="shared" si="1"/>
        <v>0.10526315789473684</v>
      </c>
      <c r="J7" s="485">
        <f t="shared" si="1"/>
        <v>0.1</v>
      </c>
      <c r="K7" s="485">
        <f t="shared" si="1"/>
        <v>0.1</v>
      </c>
      <c r="L7" s="485">
        <f t="shared" si="1"/>
        <v>5.5555555555555552E-2</v>
      </c>
      <c r="M7" s="485">
        <f t="shared" si="1"/>
        <v>0</v>
      </c>
      <c r="N7" s="485">
        <f t="shared" si="1"/>
        <v>0</v>
      </c>
      <c r="O7" s="543">
        <f t="shared" si="1"/>
        <v>0</v>
      </c>
    </row>
    <row r="8" spans="1:19" x14ac:dyDescent="0.25">
      <c r="A8" s="5" t="s">
        <v>26</v>
      </c>
      <c r="B8" s="14" t="s">
        <v>32</v>
      </c>
      <c r="C8" s="104">
        <v>5</v>
      </c>
      <c r="D8" s="82">
        <v>6</v>
      </c>
      <c r="E8" s="105">
        <v>6</v>
      </c>
      <c r="F8" s="82">
        <v>5</v>
      </c>
      <c r="G8" s="105">
        <v>5</v>
      </c>
      <c r="H8" s="408">
        <v>6</v>
      </c>
      <c r="I8" s="408">
        <v>7</v>
      </c>
      <c r="J8" s="486">
        <v>7</v>
      </c>
      <c r="K8" s="486">
        <v>5</v>
      </c>
      <c r="L8" s="486">
        <v>5</v>
      </c>
      <c r="M8" s="486">
        <v>3</v>
      </c>
      <c r="N8" s="486">
        <v>3</v>
      </c>
      <c r="O8" s="544">
        <v>3</v>
      </c>
    </row>
    <row r="9" spans="1:19" x14ac:dyDescent="0.25">
      <c r="A9" s="5" t="s">
        <v>28</v>
      </c>
      <c r="B9" s="11" t="s">
        <v>27</v>
      </c>
      <c r="C9" s="102">
        <f>C8/C3</f>
        <v>0.25</v>
      </c>
      <c r="D9" s="13">
        <f>D8/D3</f>
        <v>0.3</v>
      </c>
      <c r="E9" s="103">
        <f t="shared" ref="E9:O9" si="2">E8/E3</f>
        <v>0.2857142857142857</v>
      </c>
      <c r="F9" s="13">
        <f t="shared" si="2"/>
        <v>0.3125</v>
      </c>
      <c r="G9" s="103">
        <f t="shared" si="2"/>
        <v>0.35714285714285715</v>
      </c>
      <c r="H9" s="406">
        <f t="shared" si="2"/>
        <v>0.375</v>
      </c>
      <c r="I9" s="406">
        <f t="shared" si="2"/>
        <v>0.36842105263157893</v>
      </c>
      <c r="J9" s="485">
        <f t="shared" si="2"/>
        <v>0.35</v>
      </c>
      <c r="K9" s="485">
        <f t="shared" si="2"/>
        <v>0.25</v>
      </c>
      <c r="L9" s="485">
        <f t="shared" si="2"/>
        <v>0.27777777777777779</v>
      </c>
      <c r="M9" s="485">
        <f t="shared" si="2"/>
        <v>0.21428571428571427</v>
      </c>
      <c r="N9" s="485">
        <f t="shared" si="2"/>
        <v>0.3</v>
      </c>
      <c r="O9" s="543">
        <f t="shared" si="2"/>
        <v>0.25</v>
      </c>
    </row>
    <row r="10" spans="1:19" x14ac:dyDescent="0.25">
      <c r="A10" s="5" t="s">
        <v>30</v>
      </c>
      <c r="B10" s="14" t="s">
        <v>35</v>
      </c>
      <c r="C10" s="104">
        <v>8</v>
      </c>
      <c r="D10" s="82">
        <v>9</v>
      </c>
      <c r="E10" s="105">
        <v>11</v>
      </c>
      <c r="F10" s="82">
        <v>9</v>
      </c>
      <c r="G10" s="105">
        <v>7</v>
      </c>
      <c r="H10" s="408">
        <v>11</v>
      </c>
      <c r="I10" s="408">
        <v>11</v>
      </c>
      <c r="J10" s="486">
        <v>8</v>
      </c>
      <c r="K10" s="486">
        <v>7</v>
      </c>
      <c r="L10" s="486">
        <v>5</v>
      </c>
      <c r="M10" s="486">
        <v>4</v>
      </c>
      <c r="N10" s="486">
        <v>5</v>
      </c>
      <c r="O10" s="544">
        <v>5</v>
      </c>
    </row>
    <row r="11" spans="1:19" x14ac:dyDescent="0.25">
      <c r="A11" s="5" t="s">
        <v>31</v>
      </c>
      <c r="B11" s="11" t="s">
        <v>27</v>
      </c>
      <c r="C11" s="102">
        <f>C10/C3</f>
        <v>0.4</v>
      </c>
      <c r="D11" s="13">
        <f>D10/D3</f>
        <v>0.45</v>
      </c>
      <c r="E11" s="103">
        <f t="shared" ref="E11:O11" si="3">E10/E3</f>
        <v>0.52380952380952384</v>
      </c>
      <c r="F11" s="13">
        <f t="shared" si="3"/>
        <v>0.5625</v>
      </c>
      <c r="G11" s="103">
        <f t="shared" si="3"/>
        <v>0.5</v>
      </c>
      <c r="H11" s="406">
        <f t="shared" si="3"/>
        <v>0.6875</v>
      </c>
      <c r="I11" s="406">
        <f t="shared" si="3"/>
        <v>0.57894736842105265</v>
      </c>
      <c r="J11" s="485">
        <f t="shared" si="3"/>
        <v>0.4</v>
      </c>
      <c r="K11" s="485">
        <f t="shared" si="3"/>
        <v>0.35</v>
      </c>
      <c r="L11" s="485">
        <f t="shared" si="3"/>
        <v>0.27777777777777779</v>
      </c>
      <c r="M11" s="485">
        <f t="shared" si="3"/>
        <v>0.2857142857142857</v>
      </c>
      <c r="N11" s="485">
        <f t="shared" si="3"/>
        <v>0.5</v>
      </c>
      <c r="O11" s="543">
        <f t="shared" si="3"/>
        <v>0.41666666666666669</v>
      </c>
    </row>
    <row r="12" spans="1:19" x14ac:dyDescent="0.25">
      <c r="A12" s="5" t="s">
        <v>33</v>
      </c>
      <c r="B12" s="17" t="s">
        <v>41</v>
      </c>
      <c r="C12" s="104">
        <v>1</v>
      </c>
      <c r="D12" s="82">
        <v>1</v>
      </c>
      <c r="E12" s="105">
        <v>1</v>
      </c>
      <c r="F12" s="82">
        <v>1</v>
      </c>
      <c r="G12" s="105">
        <v>1</v>
      </c>
      <c r="H12" s="408">
        <v>1</v>
      </c>
      <c r="I12" s="408">
        <v>0</v>
      </c>
      <c r="J12" s="486">
        <v>0</v>
      </c>
      <c r="K12" s="486">
        <v>0</v>
      </c>
      <c r="L12" s="486">
        <v>0</v>
      </c>
      <c r="M12" s="486">
        <v>0</v>
      </c>
      <c r="N12" s="486">
        <v>0</v>
      </c>
      <c r="O12" s="544">
        <v>0</v>
      </c>
    </row>
    <row r="13" spans="1:19" x14ac:dyDescent="0.25">
      <c r="A13" s="5" t="s">
        <v>34</v>
      </c>
      <c r="B13" s="11" t="s">
        <v>27</v>
      </c>
      <c r="C13" s="102">
        <f>C12/C3</f>
        <v>0.05</v>
      </c>
      <c r="D13" s="13">
        <f>D12/D3</f>
        <v>0.05</v>
      </c>
      <c r="E13" s="103">
        <f t="shared" ref="E13:O13" si="4">E12/E3</f>
        <v>4.7619047619047616E-2</v>
      </c>
      <c r="F13" s="13">
        <f t="shared" si="4"/>
        <v>6.25E-2</v>
      </c>
      <c r="G13" s="103">
        <f t="shared" si="4"/>
        <v>7.1428571428571425E-2</v>
      </c>
      <c r="H13" s="406">
        <f t="shared" si="4"/>
        <v>6.25E-2</v>
      </c>
      <c r="I13" s="406">
        <f t="shared" si="4"/>
        <v>0</v>
      </c>
      <c r="J13" s="485">
        <f t="shared" si="4"/>
        <v>0</v>
      </c>
      <c r="K13" s="485">
        <f t="shared" si="4"/>
        <v>0</v>
      </c>
      <c r="L13" s="485">
        <f t="shared" si="4"/>
        <v>0</v>
      </c>
      <c r="M13" s="485">
        <f t="shared" si="4"/>
        <v>0</v>
      </c>
      <c r="N13" s="485">
        <f t="shared" si="4"/>
        <v>0</v>
      </c>
      <c r="O13" s="543">
        <f t="shared" si="4"/>
        <v>0</v>
      </c>
    </row>
    <row r="14" spans="1:19" x14ac:dyDescent="0.25">
      <c r="A14" s="5" t="s">
        <v>36</v>
      </c>
      <c r="B14" s="14" t="s">
        <v>44</v>
      </c>
      <c r="C14" s="104">
        <v>2</v>
      </c>
      <c r="D14" s="82">
        <v>2</v>
      </c>
      <c r="E14" s="105">
        <v>4</v>
      </c>
      <c r="F14" s="82">
        <v>4</v>
      </c>
      <c r="G14" s="105">
        <v>3</v>
      </c>
      <c r="H14" s="408">
        <v>2</v>
      </c>
      <c r="I14" s="408">
        <v>2</v>
      </c>
      <c r="J14" s="486">
        <v>2</v>
      </c>
      <c r="K14" s="486">
        <v>3</v>
      </c>
      <c r="L14" s="486">
        <v>3</v>
      </c>
      <c r="M14" s="486">
        <v>3</v>
      </c>
      <c r="N14" s="486">
        <v>2</v>
      </c>
      <c r="O14" s="544">
        <v>3</v>
      </c>
    </row>
    <row r="15" spans="1:19" x14ac:dyDescent="0.25">
      <c r="A15" s="5" t="s">
        <v>37</v>
      </c>
      <c r="B15" s="11" t="s">
        <v>27</v>
      </c>
      <c r="C15" s="102">
        <f>C14/C3</f>
        <v>0.1</v>
      </c>
      <c r="D15" s="13">
        <f>D14/D3</f>
        <v>0.1</v>
      </c>
      <c r="E15" s="103">
        <f t="shared" ref="E15:O15" si="5">E14/E3</f>
        <v>0.19047619047619047</v>
      </c>
      <c r="F15" s="13">
        <f t="shared" si="5"/>
        <v>0.25</v>
      </c>
      <c r="G15" s="103">
        <f t="shared" si="5"/>
        <v>0.21428571428571427</v>
      </c>
      <c r="H15" s="406">
        <f t="shared" si="5"/>
        <v>0.125</v>
      </c>
      <c r="I15" s="406">
        <f t="shared" si="5"/>
        <v>0.10526315789473684</v>
      </c>
      <c r="J15" s="485">
        <f t="shared" si="5"/>
        <v>0.1</v>
      </c>
      <c r="K15" s="485">
        <f t="shared" si="5"/>
        <v>0.15</v>
      </c>
      <c r="L15" s="485">
        <f t="shared" si="5"/>
        <v>0.16666666666666666</v>
      </c>
      <c r="M15" s="485">
        <f t="shared" si="5"/>
        <v>0.21428571428571427</v>
      </c>
      <c r="N15" s="485">
        <f t="shared" si="5"/>
        <v>0.2</v>
      </c>
      <c r="O15" s="543">
        <f t="shared" si="5"/>
        <v>0.25</v>
      </c>
    </row>
    <row r="16" spans="1:19" x14ac:dyDescent="0.25">
      <c r="A16" s="5" t="s">
        <v>39</v>
      </c>
      <c r="B16" s="14" t="s">
        <v>47</v>
      </c>
      <c r="C16" s="104">
        <v>1</v>
      </c>
      <c r="D16" s="82">
        <v>1</v>
      </c>
      <c r="E16" s="105">
        <v>1</v>
      </c>
      <c r="F16" s="82">
        <v>0</v>
      </c>
      <c r="G16" s="105">
        <v>0</v>
      </c>
      <c r="H16" s="408">
        <v>1</v>
      </c>
      <c r="I16" s="408">
        <v>2</v>
      </c>
      <c r="J16" s="486">
        <v>2</v>
      </c>
      <c r="K16" s="486">
        <v>3</v>
      </c>
      <c r="L16" s="486">
        <v>3</v>
      </c>
      <c r="M16" s="486">
        <v>1</v>
      </c>
      <c r="N16" s="486">
        <v>1</v>
      </c>
      <c r="O16" s="544">
        <v>2</v>
      </c>
    </row>
    <row r="17" spans="1:15" x14ac:dyDescent="0.25">
      <c r="A17" s="5" t="s">
        <v>40</v>
      </c>
      <c r="B17" s="18" t="s">
        <v>27</v>
      </c>
      <c r="C17" s="102">
        <f>C16/C3</f>
        <v>0.05</v>
      </c>
      <c r="D17" s="13">
        <f>D16/D3</f>
        <v>0.05</v>
      </c>
      <c r="E17" s="103">
        <f t="shared" ref="E17:O17" si="6">E16/E3</f>
        <v>4.7619047619047616E-2</v>
      </c>
      <c r="F17" s="13">
        <f t="shared" si="6"/>
        <v>0</v>
      </c>
      <c r="G17" s="103">
        <f t="shared" si="6"/>
        <v>0</v>
      </c>
      <c r="H17" s="406">
        <f t="shared" si="6"/>
        <v>6.25E-2</v>
      </c>
      <c r="I17" s="406">
        <f t="shared" si="6"/>
        <v>0.10526315789473684</v>
      </c>
      <c r="J17" s="485">
        <f t="shared" si="6"/>
        <v>0.1</v>
      </c>
      <c r="K17" s="485">
        <f t="shared" si="6"/>
        <v>0.15</v>
      </c>
      <c r="L17" s="485">
        <f t="shared" si="6"/>
        <v>0.16666666666666666</v>
      </c>
      <c r="M17" s="485">
        <f t="shared" si="6"/>
        <v>7.1428571428571425E-2</v>
      </c>
      <c r="N17" s="485">
        <f t="shared" si="6"/>
        <v>0.1</v>
      </c>
      <c r="O17" s="543">
        <f t="shared" si="6"/>
        <v>0.16666666666666666</v>
      </c>
    </row>
    <row r="18" spans="1:15" x14ac:dyDescent="0.25">
      <c r="A18" s="5" t="s">
        <v>42</v>
      </c>
      <c r="B18" s="14" t="s">
        <v>150</v>
      </c>
      <c r="C18" s="104">
        <v>0</v>
      </c>
      <c r="D18" s="82">
        <v>0</v>
      </c>
      <c r="E18" s="105">
        <v>0</v>
      </c>
      <c r="F18" s="82">
        <v>0</v>
      </c>
      <c r="G18" s="105">
        <v>0</v>
      </c>
      <c r="H18" s="408">
        <v>0</v>
      </c>
      <c r="I18" s="408">
        <v>0</v>
      </c>
      <c r="J18" s="486">
        <v>0</v>
      </c>
      <c r="K18" s="486">
        <v>0</v>
      </c>
      <c r="L18" s="486">
        <v>0</v>
      </c>
      <c r="M18" s="486">
        <v>0</v>
      </c>
      <c r="N18" s="486">
        <v>1</v>
      </c>
      <c r="O18" s="544">
        <v>0</v>
      </c>
    </row>
    <row r="19" spans="1:15" x14ac:dyDescent="0.25">
      <c r="A19" s="5" t="s">
        <v>43</v>
      </c>
      <c r="B19" s="19" t="s">
        <v>27</v>
      </c>
      <c r="C19" s="106">
        <f>C18/C3</f>
        <v>0</v>
      </c>
      <c r="D19" s="21">
        <f>D18/D3</f>
        <v>0</v>
      </c>
      <c r="E19" s="107">
        <f>E18/E3</f>
        <v>0</v>
      </c>
      <c r="F19" s="21">
        <f t="shared" ref="F19:O19" si="7">F18/F3</f>
        <v>0</v>
      </c>
      <c r="G19" s="107">
        <f t="shared" si="7"/>
        <v>0</v>
      </c>
      <c r="H19" s="411">
        <f t="shared" si="7"/>
        <v>0</v>
      </c>
      <c r="I19" s="411">
        <f t="shared" si="7"/>
        <v>0</v>
      </c>
      <c r="J19" s="487">
        <f t="shared" si="7"/>
        <v>0</v>
      </c>
      <c r="K19" s="487">
        <f t="shared" si="7"/>
        <v>0</v>
      </c>
      <c r="L19" s="487">
        <f t="shared" si="7"/>
        <v>0</v>
      </c>
      <c r="M19" s="487">
        <f t="shared" si="7"/>
        <v>0</v>
      </c>
      <c r="N19" s="487">
        <f t="shared" si="7"/>
        <v>0.1</v>
      </c>
      <c r="O19" s="545">
        <f t="shared" si="7"/>
        <v>0</v>
      </c>
    </row>
    <row r="20" spans="1:15" ht="20.100000000000001" customHeight="1" x14ac:dyDescent="0.25">
      <c r="A20" s="22" t="s">
        <v>365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496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5</v>
      </c>
      <c r="D22" s="109">
        <v>4</v>
      </c>
      <c r="E22" s="28">
        <v>0</v>
      </c>
      <c r="F22" s="109">
        <v>3</v>
      </c>
      <c r="G22" s="426">
        <v>7</v>
      </c>
      <c r="H22" s="426">
        <v>7</v>
      </c>
      <c r="I22" s="488">
        <v>6</v>
      </c>
      <c r="J22" s="488">
        <v>3</v>
      </c>
      <c r="K22" s="488">
        <v>3</v>
      </c>
      <c r="L22" s="488">
        <v>2</v>
      </c>
      <c r="M22" s="488">
        <v>1</v>
      </c>
      <c r="N22" s="488">
        <v>5</v>
      </c>
      <c r="O22" s="29">
        <f>SUM(C22:N22)</f>
        <v>46</v>
      </c>
    </row>
    <row r="23" spans="1:15" x14ac:dyDescent="0.25">
      <c r="A23" s="27" t="s">
        <v>46</v>
      </c>
      <c r="B23" s="30" t="s">
        <v>54</v>
      </c>
      <c r="C23" s="9">
        <v>2</v>
      </c>
      <c r="D23" s="101">
        <v>1</v>
      </c>
      <c r="E23" s="10">
        <v>0</v>
      </c>
      <c r="F23" s="101">
        <v>0</v>
      </c>
      <c r="G23" s="405">
        <v>2</v>
      </c>
      <c r="H23" s="405">
        <v>3</v>
      </c>
      <c r="I23" s="484">
        <v>2</v>
      </c>
      <c r="J23" s="484">
        <v>1</v>
      </c>
      <c r="K23" s="484">
        <v>0</v>
      </c>
      <c r="L23" s="484">
        <v>0</v>
      </c>
      <c r="M23" s="484">
        <v>0</v>
      </c>
      <c r="N23" s="542">
        <v>2</v>
      </c>
      <c r="O23" s="30">
        <f>SUM(C23:N23)</f>
        <v>13</v>
      </c>
    </row>
    <row r="24" spans="1:15" x14ac:dyDescent="0.25">
      <c r="A24" s="27" t="s">
        <v>48</v>
      </c>
      <c r="B24" s="31" t="s">
        <v>56</v>
      </c>
      <c r="C24" s="32">
        <f>C23/C22</f>
        <v>0.4</v>
      </c>
      <c r="D24" s="110">
        <f>D23/D22</f>
        <v>0.25</v>
      </c>
      <c r="E24" s="32" t="e">
        <f t="shared" ref="E24:O24" si="8">E23/E22</f>
        <v>#DIV/0!</v>
      </c>
      <c r="F24" s="110">
        <f t="shared" si="8"/>
        <v>0</v>
      </c>
      <c r="G24" s="417">
        <f t="shared" si="8"/>
        <v>0.2857142857142857</v>
      </c>
      <c r="H24" s="417">
        <f t="shared" si="8"/>
        <v>0.42857142857142855</v>
      </c>
      <c r="I24" s="489">
        <f t="shared" si="8"/>
        <v>0.33333333333333331</v>
      </c>
      <c r="J24" s="489">
        <f t="shared" si="8"/>
        <v>0.33333333333333331</v>
      </c>
      <c r="K24" s="489">
        <f t="shared" si="8"/>
        <v>0</v>
      </c>
      <c r="L24" s="489">
        <f t="shared" si="8"/>
        <v>0</v>
      </c>
      <c r="M24" s="489">
        <f t="shared" si="8"/>
        <v>0</v>
      </c>
      <c r="N24" s="489">
        <f t="shared" si="8"/>
        <v>0.4</v>
      </c>
      <c r="O24" s="59">
        <f t="shared" si="8"/>
        <v>0.28260869565217389</v>
      </c>
    </row>
    <row r="25" spans="1:15" x14ac:dyDescent="0.25">
      <c r="A25" s="27" t="s">
        <v>51</v>
      </c>
      <c r="B25" s="33" t="s">
        <v>58</v>
      </c>
      <c r="C25" s="76">
        <v>3</v>
      </c>
      <c r="D25" s="111">
        <v>3</v>
      </c>
      <c r="E25" s="76">
        <v>0</v>
      </c>
      <c r="F25" s="111">
        <v>2</v>
      </c>
      <c r="G25" s="407">
        <v>5</v>
      </c>
      <c r="H25" s="407">
        <v>4</v>
      </c>
      <c r="I25" s="490">
        <v>1</v>
      </c>
      <c r="J25" s="490">
        <v>0</v>
      </c>
      <c r="K25" s="490">
        <v>2</v>
      </c>
      <c r="L25" s="490">
        <v>1</v>
      </c>
      <c r="M25" s="490">
        <v>1</v>
      </c>
      <c r="N25" s="546">
        <v>2</v>
      </c>
      <c r="O25" s="33">
        <f>SUM(C25:N25)</f>
        <v>24</v>
      </c>
    </row>
    <row r="26" spans="1:15" x14ac:dyDescent="0.25">
      <c r="A26" s="27" t="s">
        <v>53</v>
      </c>
      <c r="B26" s="31" t="s">
        <v>56</v>
      </c>
      <c r="C26" s="32">
        <f>C25/C22</f>
        <v>0.6</v>
      </c>
      <c r="D26" s="110">
        <f>D25/D22</f>
        <v>0.75</v>
      </c>
      <c r="E26" s="32" t="e">
        <f t="shared" ref="E26:O26" si="9">E25/E22</f>
        <v>#DIV/0!</v>
      </c>
      <c r="F26" s="110">
        <f t="shared" si="9"/>
        <v>0.66666666666666663</v>
      </c>
      <c r="G26" s="417">
        <f t="shared" si="9"/>
        <v>0.7142857142857143</v>
      </c>
      <c r="H26" s="417">
        <f t="shared" si="9"/>
        <v>0.5714285714285714</v>
      </c>
      <c r="I26" s="489">
        <f t="shared" si="9"/>
        <v>0.16666666666666666</v>
      </c>
      <c r="J26" s="489">
        <f t="shared" si="9"/>
        <v>0</v>
      </c>
      <c r="K26" s="489">
        <f t="shared" si="9"/>
        <v>0.66666666666666663</v>
      </c>
      <c r="L26" s="489">
        <f t="shared" si="9"/>
        <v>0.5</v>
      </c>
      <c r="M26" s="489">
        <f t="shared" si="9"/>
        <v>1</v>
      </c>
      <c r="N26" s="489">
        <f t="shared" si="9"/>
        <v>0.4</v>
      </c>
      <c r="O26" s="59">
        <f t="shared" si="9"/>
        <v>0.52173913043478259</v>
      </c>
    </row>
    <row r="27" spans="1:15" x14ac:dyDescent="0.25">
      <c r="A27" s="27" t="s">
        <v>55</v>
      </c>
      <c r="B27" s="33" t="s">
        <v>328</v>
      </c>
      <c r="C27" s="76">
        <v>5</v>
      </c>
      <c r="D27" s="105">
        <v>4</v>
      </c>
      <c r="E27" s="82">
        <v>0</v>
      </c>
      <c r="F27" s="105">
        <v>3</v>
      </c>
      <c r="G27" s="408">
        <v>6</v>
      </c>
      <c r="H27" s="408">
        <v>6</v>
      </c>
      <c r="I27" s="486">
        <v>5</v>
      </c>
      <c r="J27" s="486">
        <v>2</v>
      </c>
      <c r="K27" s="486">
        <v>3</v>
      </c>
      <c r="L27" s="486">
        <v>1</v>
      </c>
      <c r="M27" s="486">
        <v>1</v>
      </c>
      <c r="N27" s="544">
        <v>4</v>
      </c>
      <c r="O27" s="33">
        <f>SUM(C27:N27)</f>
        <v>40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0">
        <f t="shared" ref="D28:O28" si="10">D27/D22</f>
        <v>1</v>
      </c>
      <c r="E28" s="32" t="e">
        <f>E27/E22</f>
        <v>#DIV/0!</v>
      </c>
      <c r="F28" s="110">
        <f t="shared" si="10"/>
        <v>1</v>
      </c>
      <c r="G28" s="417">
        <f t="shared" si="10"/>
        <v>0.8571428571428571</v>
      </c>
      <c r="H28" s="417">
        <f t="shared" si="10"/>
        <v>0.8571428571428571</v>
      </c>
      <c r="I28" s="489">
        <f t="shared" si="10"/>
        <v>0.83333333333333337</v>
      </c>
      <c r="J28" s="489">
        <f t="shared" si="10"/>
        <v>0.66666666666666663</v>
      </c>
      <c r="K28" s="489">
        <f t="shared" si="10"/>
        <v>1</v>
      </c>
      <c r="L28" s="489">
        <f t="shared" si="10"/>
        <v>0.5</v>
      </c>
      <c r="M28" s="489">
        <f t="shared" si="10"/>
        <v>1</v>
      </c>
      <c r="N28" s="489">
        <f t="shared" si="10"/>
        <v>0.8</v>
      </c>
      <c r="O28" s="59">
        <f t="shared" si="10"/>
        <v>0.86956521739130432</v>
      </c>
    </row>
    <row r="29" spans="1:15" x14ac:dyDescent="0.25">
      <c r="A29" s="27" t="s">
        <v>59</v>
      </c>
      <c r="B29" s="33" t="s">
        <v>329</v>
      </c>
      <c r="C29" s="76">
        <v>0</v>
      </c>
      <c r="D29" s="105">
        <v>1</v>
      </c>
      <c r="E29" s="82">
        <v>0</v>
      </c>
      <c r="F29" s="105">
        <v>0</v>
      </c>
      <c r="G29" s="408">
        <v>1</v>
      </c>
      <c r="H29" s="408">
        <v>0</v>
      </c>
      <c r="I29" s="486">
        <v>0</v>
      </c>
      <c r="J29" s="486">
        <v>0</v>
      </c>
      <c r="K29" s="486">
        <v>0</v>
      </c>
      <c r="L29" s="486">
        <v>0</v>
      </c>
      <c r="M29" s="486">
        <v>0</v>
      </c>
      <c r="N29" s="544">
        <v>0</v>
      </c>
      <c r="O29" s="33">
        <f>SUM(C29:N29)</f>
        <v>2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0">
        <f t="shared" ref="D30:O30" si="11">D29/D22</f>
        <v>0.25</v>
      </c>
      <c r="E30" s="32" t="e">
        <f t="shared" si="11"/>
        <v>#DIV/0!</v>
      </c>
      <c r="F30" s="110">
        <f t="shared" si="11"/>
        <v>0</v>
      </c>
      <c r="G30" s="417">
        <f t="shared" si="11"/>
        <v>0.14285714285714285</v>
      </c>
      <c r="H30" s="417">
        <f t="shared" si="11"/>
        <v>0</v>
      </c>
      <c r="I30" s="489">
        <f t="shared" si="11"/>
        <v>0</v>
      </c>
      <c r="J30" s="489">
        <f t="shared" si="11"/>
        <v>0</v>
      </c>
      <c r="K30" s="489">
        <f t="shared" si="11"/>
        <v>0</v>
      </c>
      <c r="L30" s="489">
        <f t="shared" si="11"/>
        <v>0</v>
      </c>
      <c r="M30" s="489">
        <f t="shared" si="11"/>
        <v>0</v>
      </c>
      <c r="N30" s="489">
        <f t="shared" si="11"/>
        <v>0</v>
      </c>
      <c r="O30" s="59">
        <f t="shared" si="11"/>
        <v>4.3478260869565216E-2</v>
      </c>
    </row>
    <row r="31" spans="1:15" x14ac:dyDescent="0.25">
      <c r="A31" s="27" t="s">
        <v>62</v>
      </c>
      <c r="B31" s="33" t="s">
        <v>67</v>
      </c>
      <c r="C31" s="82">
        <f>C22-C27</f>
        <v>0</v>
      </c>
      <c r="D31" s="105">
        <f>D22-D27</f>
        <v>0</v>
      </c>
      <c r="E31" s="82">
        <f>E22-E27</f>
        <v>0</v>
      </c>
      <c r="F31" s="105">
        <f t="shared" ref="F31:N31" si="12">F22-F27</f>
        <v>0</v>
      </c>
      <c r="G31" s="408">
        <f t="shared" si="12"/>
        <v>1</v>
      </c>
      <c r="H31" s="408">
        <f t="shared" si="12"/>
        <v>1</v>
      </c>
      <c r="I31" s="486">
        <f t="shared" si="12"/>
        <v>1</v>
      </c>
      <c r="J31" s="486">
        <f t="shared" si="12"/>
        <v>1</v>
      </c>
      <c r="K31" s="486">
        <f t="shared" si="12"/>
        <v>0</v>
      </c>
      <c r="L31" s="486">
        <f t="shared" si="12"/>
        <v>1</v>
      </c>
      <c r="M31" s="486">
        <f t="shared" si="12"/>
        <v>0</v>
      </c>
      <c r="N31" s="486">
        <f t="shared" si="12"/>
        <v>1</v>
      </c>
      <c r="O31" s="33">
        <f>SUM(C31:N31)</f>
        <v>6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0">
        <f t="shared" ref="D32:O32" si="13">D31/D22</f>
        <v>0</v>
      </c>
      <c r="E32" s="32" t="e">
        <f t="shared" si="13"/>
        <v>#DIV/0!</v>
      </c>
      <c r="F32" s="110">
        <f t="shared" si="13"/>
        <v>0</v>
      </c>
      <c r="G32" s="417">
        <f t="shared" si="13"/>
        <v>0.14285714285714285</v>
      </c>
      <c r="H32" s="417">
        <f t="shared" si="13"/>
        <v>0.14285714285714285</v>
      </c>
      <c r="I32" s="489">
        <f t="shared" si="13"/>
        <v>0.16666666666666666</v>
      </c>
      <c r="J32" s="489">
        <f t="shared" si="13"/>
        <v>0.33333333333333331</v>
      </c>
      <c r="K32" s="489">
        <f t="shared" si="13"/>
        <v>0</v>
      </c>
      <c r="L32" s="489">
        <f t="shared" si="13"/>
        <v>0.5</v>
      </c>
      <c r="M32" s="489">
        <f t="shared" si="13"/>
        <v>0</v>
      </c>
      <c r="N32" s="489">
        <f t="shared" si="13"/>
        <v>0.2</v>
      </c>
      <c r="O32" s="59">
        <f t="shared" si="13"/>
        <v>0.13043478260869565</v>
      </c>
    </row>
    <row r="33" spans="1:15" ht="24.75" x14ac:dyDescent="0.25">
      <c r="A33" s="27" t="s">
        <v>65</v>
      </c>
      <c r="B33" s="34" t="s">
        <v>70</v>
      </c>
      <c r="C33" s="76">
        <v>0</v>
      </c>
      <c r="D33" s="105">
        <v>0</v>
      </c>
      <c r="E33" s="82">
        <v>0</v>
      </c>
      <c r="F33" s="105">
        <v>0</v>
      </c>
      <c r="G33" s="408">
        <v>1</v>
      </c>
      <c r="H33" s="408">
        <v>0</v>
      </c>
      <c r="I33" s="486">
        <v>0</v>
      </c>
      <c r="J33" s="486">
        <v>0</v>
      </c>
      <c r="K33" s="486">
        <v>0</v>
      </c>
      <c r="L33" s="486">
        <v>0</v>
      </c>
      <c r="M33" s="486">
        <v>0</v>
      </c>
      <c r="N33" s="544">
        <v>0</v>
      </c>
      <c r="O33" s="33">
        <f>SUM(C33:N33)</f>
        <v>1</v>
      </c>
    </row>
    <row r="34" spans="1:15" x14ac:dyDescent="0.25">
      <c r="A34" s="27" t="s">
        <v>66</v>
      </c>
      <c r="B34" s="31" t="s">
        <v>56</v>
      </c>
      <c r="C34" s="32">
        <f>C33/C22</f>
        <v>0</v>
      </c>
      <c r="D34" s="110">
        <f t="shared" ref="D34:O34" si="14">D33/D22</f>
        <v>0</v>
      </c>
      <c r="E34" s="32" t="e">
        <f t="shared" si="14"/>
        <v>#DIV/0!</v>
      </c>
      <c r="F34" s="110">
        <f t="shared" si="14"/>
        <v>0</v>
      </c>
      <c r="G34" s="417">
        <f t="shared" si="14"/>
        <v>0.14285714285714285</v>
      </c>
      <c r="H34" s="417">
        <f t="shared" si="14"/>
        <v>0</v>
      </c>
      <c r="I34" s="489">
        <f t="shared" si="14"/>
        <v>0</v>
      </c>
      <c r="J34" s="489">
        <f t="shared" si="14"/>
        <v>0</v>
      </c>
      <c r="K34" s="489">
        <f t="shared" si="14"/>
        <v>0</v>
      </c>
      <c r="L34" s="489">
        <f t="shared" si="14"/>
        <v>0</v>
      </c>
      <c r="M34" s="489">
        <f t="shared" si="14"/>
        <v>0</v>
      </c>
      <c r="N34" s="489">
        <f t="shared" si="14"/>
        <v>0</v>
      </c>
      <c r="O34" s="59">
        <f t="shared" si="14"/>
        <v>2.1739130434782608E-2</v>
      </c>
    </row>
    <row r="35" spans="1:15" x14ac:dyDescent="0.25">
      <c r="A35" s="27" t="s">
        <v>68</v>
      </c>
      <c r="B35" s="33" t="s">
        <v>330</v>
      </c>
      <c r="C35" s="76">
        <v>0</v>
      </c>
      <c r="D35" s="105">
        <v>2</v>
      </c>
      <c r="E35" s="82">
        <v>0</v>
      </c>
      <c r="F35" s="105">
        <v>0</v>
      </c>
      <c r="G35" s="408">
        <v>0</v>
      </c>
      <c r="H35" s="408">
        <v>1</v>
      </c>
      <c r="I35" s="486">
        <v>1</v>
      </c>
      <c r="J35" s="486">
        <v>1</v>
      </c>
      <c r="K35" s="486">
        <v>0</v>
      </c>
      <c r="L35" s="486">
        <v>2</v>
      </c>
      <c r="M35" s="486">
        <v>0</v>
      </c>
      <c r="N35" s="544">
        <v>1</v>
      </c>
      <c r="O35" s="33">
        <f>SUM(C35:N35)</f>
        <v>8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0">
        <f t="shared" ref="D36:O36" si="15">D35/D22</f>
        <v>0.5</v>
      </c>
      <c r="E36" s="32" t="e">
        <f t="shared" si="15"/>
        <v>#DIV/0!</v>
      </c>
      <c r="F36" s="110">
        <f t="shared" si="15"/>
        <v>0</v>
      </c>
      <c r="G36" s="417">
        <f t="shared" si="15"/>
        <v>0</v>
      </c>
      <c r="H36" s="417">
        <f t="shared" si="15"/>
        <v>0.14285714285714285</v>
      </c>
      <c r="I36" s="489">
        <f t="shared" si="15"/>
        <v>0.16666666666666666</v>
      </c>
      <c r="J36" s="489">
        <f t="shared" si="15"/>
        <v>0.33333333333333331</v>
      </c>
      <c r="K36" s="489">
        <f t="shared" si="15"/>
        <v>0</v>
      </c>
      <c r="L36" s="489">
        <f t="shared" si="15"/>
        <v>1</v>
      </c>
      <c r="M36" s="489">
        <f t="shared" si="15"/>
        <v>0</v>
      </c>
      <c r="N36" s="489">
        <f t="shared" si="15"/>
        <v>0.2</v>
      </c>
      <c r="O36" s="59">
        <f t="shared" si="15"/>
        <v>0.17391304347826086</v>
      </c>
    </row>
    <row r="37" spans="1:15" x14ac:dyDescent="0.25">
      <c r="A37" s="27" t="s">
        <v>71</v>
      </c>
      <c r="B37" s="33" t="s">
        <v>331</v>
      </c>
      <c r="C37" s="75">
        <v>0</v>
      </c>
      <c r="D37" s="105">
        <v>0</v>
      </c>
      <c r="E37" s="82">
        <v>0</v>
      </c>
      <c r="F37" s="105">
        <v>0</v>
      </c>
      <c r="G37" s="408">
        <v>2</v>
      </c>
      <c r="H37" s="408">
        <v>1</v>
      </c>
      <c r="I37" s="486">
        <v>1</v>
      </c>
      <c r="J37" s="486">
        <v>2</v>
      </c>
      <c r="K37" s="486">
        <v>1</v>
      </c>
      <c r="L37" s="486">
        <v>1</v>
      </c>
      <c r="M37" s="486">
        <v>0</v>
      </c>
      <c r="N37" s="544">
        <v>1</v>
      </c>
      <c r="O37" s="33">
        <f>SUM(C37:N37)</f>
        <v>9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3">
        <f t="shared" ref="D38:O38" si="16">D37/D22</f>
        <v>0</v>
      </c>
      <c r="E38" s="32" t="e">
        <f t="shared" si="16"/>
        <v>#DIV/0!</v>
      </c>
      <c r="F38" s="110">
        <f t="shared" si="16"/>
        <v>0</v>
      </c>
      <c r="G38" s="417">
        <f t="shared" si="16"/>
        <v>0.2857142857142857</v>
      </c>
      <c r="H38" s="417">
        <f t="shared" si="16"/>
        <v>0.14285714285714285</v>
      </c>
      <c r="I38" s="489">
        <f t="shared" si="16"/>
        <v>0.16666666666666666</v>
      </c>
      <c r="J38" s="489">
        <f t="shared" si="16"/>
        <v>0.66666666666666663</v>
      </c>
      <c r="K38" s="489">
        <f t="shared" si="16"/>
        <v>0.33333333333333331</v>
      </c>
      <c r="L38" s="489">
        <f t="shared" si="16"/>
        <v>0.5</v>
      </c>
      <c r="M38" s="489">
        <f t="shared" si="16"/>
        <v>0</v>
      </c>
      <c r="N38" s="489">
        <f t="shared" si="16"/>
        <v>0.2</v>
      </c>
      <c r="O38" s="59">
        <f t="shared" si="16"/>
        <v>0.19565217391304349</v>
      </c>
    </row>
    <row r="39" spans="1:15" x14ac:dyDescent="0.25">
      <c r="A39" s="27" t="s">
        <v>74</v>
      </c>
      <c r="B39" s="36" t="s">
        <v>160</v>
      </c>
      <c r="C39" s="92">
        <v>0</v>
      </c>
      <c r="D39" s="112">
        <v>0</v>
      </c>
      <c r="E39" s="16">
        <v>0</v>
      </c>
      <c r="F39" s="112">
        <v>0</v>
      </c>
      <c r="G39" s="420">
        <v>0</v>
      </c>
      <c r="H39" s="420">
        <v>0</v>
      </c>
      <c r="I39" s="491">
        <v>0</v>
      </c>
      <c r="J39" s="491">
        <v>0</v>
      </c>
      <c r="K39" s="491">
        <v>0</v>
      </c>
      <c r="L39" s="491">
        <v>0</v>
      </c>
      <c r="M39" s="491">
        <v>1</v>
      </c>
      <c r="N39" s="562">
        <v>0</v>
      </c>
      <c r="O39" s="36">
        <f>SUM(C39:N39)</f>
        <v>1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0">
        <f t="shared" ref="D40:O40" si="17">D39/D22</f>
        <v>0</v>
      </c>
      <c r="E40" s="32" t="e">
        <f t="shared" si="17"/>
        <v>#DIV/0!</v>
      </c>
      <c r="F40" s="110">
        <f t="shared" si="17"/>
        <v>0</v>
      </c>
      <c r="G40" s="417">
        <f t="shared" si="17"/>
        <v>0</v>
      </c>
      <c r="H40" s="417">
        <f t="shared" si="17"/>
        <v>0</v>
      </c>
      <c r="I40" s="489">
        <f t="shared" si="17"/>
        <v>0</v>
      </c>
      <c r="J40" s="489">
        <f t="shared" si="17"/>
        <v>0</v>
      </c>
      <c r="K40" s="489">
        <f t="shared" si="17"/>
        <v>0</v>
      </c>
      <c r="L40" s="489">
        <f t="shared" si="17"/>
        <v>0</v>
      </c>
      <c r="M40" s="489">
        <f t="shared" si="17"/>
        <v>1</v>
      </c>
      <c r="N40" s="489">
        <f t="shared" si="17"/>
        <v>0</v>
      </c>
      <c r="O40" s="59">
        <f t="shared" si="17"/>
        <v>2.1739130434782608E-2</v>
      </c>
    </row>
    <row r="41" spans="1:15" ht="24.75" x14ac:dyDescent="0.25">
      <c r="A41" s="27" t="s">
        <v>77</v>
      </c>
      <c r="B41" s="39" t="s">
        <v>79</v>
      </c>
      <c r="C41" s="83">
        <v>4</v>
      </c>
      <c r="D41" s="113">
        <v>3</v>
      </c>
      <c r="E41" s="83">
        <v>0</v>
      </c>
      <c r="F41" s="113">
        <v>1</v>
      </c>
      <c r="G41" s="409">
        <v>4</v>
      </c>
      <c r="H41" s="409">
        <v>3</v>
      </c>
      <c r="I41" s="492">
        <v>4</v>
      </c>
      <c r="J41" s="492">
        <v>3</v>
      </c>
      <c r="K41" s="492">
        <v>4</v>
      </c>
      <c r="L41" s="492">
        <v>3</v>
      </c>
      <c r="M41" s="492">
        <v>3</v>
      </c>
      <c r="N41" s="548">
        <v>3</v>
      </c>
      <c r="O41" s="85">
        <f>SUM(C41:N41)</f>
        <v>35</v>
      </c>
    </row>
    <row r="42" spans="1:15" x14ac:dyDescent="0.25">
      <c r="A42" s="27" t="s">
        <v>78</v>
      </c>
      <c r="B42" s="40" t="s">
        <v>162</v>
      </c>
      <c r="C42" s="84">
        <v>3</v>
      </c>
      <c r="D42" s="114">
        <v>2</v>
      </c>
      <c r="E42" s="86">
        <v>0</v>
      </c>
      <c r="F42" s="114">
        <v>1</v>
      </c>
      <c r="G42" s="410">
        <v>3</v>
      </c>
      <c r="H42" s="410">
        <v>3</v>
      </c>
      <c r="I42" s="493">
        <v>3</v>
      </c>
      <c r="J42" s="493">
        <v>3</v>
      </c>
      <c r="K42" s="493">
        <v>2</v>
      </c>
      <c r="L42" s="533">
        <v>1</v>
      </c>
      <c r="M42" s="493">
        <v>0</v>
      </c>
      <c r="N42" s="549">
        <v>2</v>
      </c>
      <c r="O42" s="40">
        <f>SUM(C42:N42)</f>
        <v>23</v>
      </c>
    </row>
    <row r="43" spans="1:15" x14ac:dyDescent="0.25">
      <c r="A43" s="27" t="s">
        <v>80</v>
      </c>
      <c r="B43" s="31" t="s">
        <v>56</v>
      </c>
      <c r="C43" s="32">
        <f>C42/C22</f>
        <v>0.6</v>
      </c>
      <c r="D43" s="110">
        <f t="shared" ref="D43:O43" si="18">D42/D22</f>
        <v>0.5</v>
      </c>
      <c r="E43" s="32" t="e">
        <f t="shared" si="18"/>
        <v>#DIV/0!</v>
      </c>
      <c r="F43" s="110">
        <f t="shared" si="18"/>
        <v>0.33333333333333331</v>
      </c>
      <c r="G43" s="417">
        <f t="shared" si="18"/>
        <v>0.42857142857142855</v>
      </c>
      <c r="H43" s="417">
        <f t="shared" si="18"/>
        <v>0.42857142857142855</v>
      </c>
      <c r="I43" s="489">
        <f t="shared" si="18"/>
        <v>0.5</v>
      </c>
      <c r="J43" s="489">
        <f t="shared" si="18"/>
        <v>1</v>
      </c>
      <c r="K43" s="489">
        <f t="shared" si="18"/>
        <v>0.66666666666666663</v>
      </c>
      <c r="L43" s="489">
        <f t="shared" si="18"/>
        <v>0.5</v>
      </c>
      <c r="M43" s="489">
        <f t="shared" si="18"/>
        <v>0</v>
      </c>
      <c r="N43" s="489">
        <f t="shared" si="18"/>
        <v>0.4</v>
      </c>
      <c r="O43" s="59">
        <f t="shared" si="18"/>
        <v>0.5</v>
      </c>
    </row>
    <row r="44" spans="1:15" x14ac:dyDescent="0.25">
      <c r="A44" s="27" t="s">
        <v>82</v>
      </c>
      <c r="B44" s="33" t="s">
        <v>163</v>
      </c>
      <c r="C44" s="76">
        <v>0</v>
      </c>
      <c r="D44" s="105">
        <v>0</v>
      </c>
      <c r="E44" s="82">
        <v>0</v>
      </c>
      <c r="F44" s="105">
        <v>0</v>
      </c>
      <c r="G44" s="408">
        <v>0</v>
      </c>
      <c r="H44" s="408">
        <v>0</v>
      </c>
      <c r="I44" s="486">
        <v>0</v>
      </c>
      <c r="J44" s="486">
        <v>0</v>
      </c>
      <c r="K44" s="486">
        <v>2</v>
      </c>
      <c r="L44" s="486">
        <v>1</v>
      </c>
      <c r="M44" s="486">
        <v>2</v>
      </c>
      <c r="N44" s="544">
        <v>0</v>
      </c>
      <c r="O44" s="33">
        <f>SUM(C44:N44)</f>
        <v>5</v>
      </c>
    </row>
    <row r="45" spans="1:15" x14ac:dyDescent="0.25">
      <c r="A45" s="27" t="s">
        <v>83</v>
      </c>
      <c r="B45" s="31" t="s">
        <v>56</v>
      </c>
      <c r="C45" s="32">
        <f>C44/C22</f>
        <v>0</v>
      </c>
      <c r="D45" s="110">
        <f t="shared" ref="D45:O45" si="19">D44/D22</f>
        <v>0</v>
      </c>
      <c r="E45" s="32" t="e">
        <f t="shared" si="19"/>
        <v>#DIV/0!</v>
      </c>
      <c r="F45" s="110">
        <f t="shared" si="19"/>
        <v>0</v>
      </c>
      <c r="G45" s="417">
        <f t="shared" si="19"/>
        <v>0</v>
      </c>
      <c r="H45" s="417">
        <f t="shared" si="19"/>
        <v>0</v>
      </c>
      <c r="I45" s="489">
        <f t="shared" si="19"/>
        <v>0</v>
      </c>
      <c r="J45" s="489">
        <f t="shared" si="19"/>
        <v>0</v>
      </c>
      <c r="K45" s="489">
        <f t="shared" si="19"/>
        <v>0.66666666666666663</v>
      </c>
      <c r="L45" s="489">
        <f t="shared" si="19"/>
        <v>0.5</v>
      </c>
      <c r="M45" s="489">
        <f t="shared" si="19"/>
        <v>2</v>
      </c>
      <c r="N45" s="489">
        <f t="shared" si="19"/>
        <v>0</v>
      </c>
      <c r="O45" s="59">
        <f t="shared" si="19"/>
        <v>0.10869565217391304</v>
      </c>
    </row>
    <row r="46" spans="1:15" x14ac:dyDescent="0.25">
      <c r="A46" s="27" t="s">
        <v>85</v>
      </c>
      <c r="B46" s="33" t="s">
        <v>164</v>
      </c>
      <c r="C46" s="76">
        <v>1</v>
      </c>
      <c r="D46" s="105">
        <v>1</v>
      </c>
      <c r="E46" s="82">
        <v>0</v>
      </c>
      <c r="F46" s="105">
        <v>0</v>
      </c>
      <c r="G46" s="408">
        <v>0</v>
      </c>
      <c r="H46" s="408">
        <v>0</v>
      </c>
      <c r="I46" s="486">
        <v>1</v>
      </c>
      <c r="J46" s="486">
        <v>0</v>
      </c>
      <c r="K46" s="486">
        <v>0</v>
      </c>
      <c r="L46" s="486">
        <v>1</v>
      </c>
      <c r="M46" s="486">
        <v>0</v>
      </c>
      <c r="N46" s="544">
        <v>1</v>
      </c>
      <c r="O46" s="33">
        <f>SUM(C46:N46)</f>
        <v>5</v>
      </c>
    </row>
    <row r="47" spans="1:15" x14ac:dyDescent="0.25">
      <c r="A47" s="27" t="s">
        <v>86</v>
      </c>
      <c r="B47" s="31" t="s">
        <v>56</v>
      </c>
      <c r="C47" s="32">
        <f>C46/C22</f>
        <v>0.2</v>
      </c>
      <c r="D47" s="110">
        <f t="shared" ref="D47:O47" si="20">D46/D22</f>
        <v>0.25</v>
      </c>
      <c r="E47" s="32" t="e">
        <f t="shared" si="20"/>
        <v>#DIV/0!</v>
      </c>
      <c r="F47" s="110">
        <f t="shared" si="20"/>
        <v>0</v>
      </c>
      <c r="G47" s="417">
        <f t="shared" si="20"/>
        <v>0</v>
      </c>
      <c r="H47" s="417">
        <f t="shared" si="20"/>
        <v>0</v>
      </c>
      <c r="I47" s="489">
        <f t="shared" si="20"/>
        <v>0.16666666666666666</v>
      </c>
      <c r="J47" s="489">
        <f t="shared" si="20"/>
        <v>0</v>
      </c>
      <c r="K47" s="489">
        <f t="shared" si="20"/>
        <v>0</v>
      </c>
      <c r="L47" s="489">
        <f t="shared" si="20"/>
        <v>0.5</v>
      </c>
      <c r="M47" s="489">
        <f t="shared" si="20"/>
        <v>0</v>
      </c>
      <c r="N47" s="489">
        <f t="shared" si="20"/>
        <v>0.2</v>
      </c>
      <c r="O47" s="59">
        <f t="shared" si="20"/>
        <v>0.10869565217391304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8">
        <v>0</v>
      </c>
      <c r="H48" s="408">
        <v>0</v>
      </c>
      <c r="I48" s="486">
        <v>0</v>
      </c>
      <c r="J48" s="486">
        <v>0</v>
      </c>
      <c r="K48" s="486">
        <v>0</v>
      </c>
      <c r="L48" s="486">
        <v>0</v>
      </c>
      <c r="M48" s="486">
        <v>0</v>
      </c>
      <c r="N48" s="544">
        <v>0</v>
      </c>
      <c r="O48" s="33">
        <f>SUM(C48:N48)</f>
        <v>0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1">D48/D22</f>
        <v>0</v>
      </c>
      <c r="E49" s="32" t="e">
        <f t="shared" si="21"/>
        <v>#DIV/0!</v>
      </c>
      <c r="F49" s="110">
        <f t="shared" si="21"/>
        <v>0</v>
      </c>
      <c r="G49" s="417">
        <f t="shared" si="21"/>
        <v>0</v>
      </c>
      <c r="H49" s="417">
        <f t="shared" si="21"/>
        <v>0</v>
      </c>
      <c r="I49" s="489">
        <f t="shared" si="21"/>
        <v>0</v>
      </c>
      <c r="J49" s="489">
        <f t="shared" si="21"/>
        <v>0</v>
      </c>
      <c r="K49" s="489">
        <f t="shared" si="21"/>
        <v>0</v>
      </c>
      <c r="L49" s="489">
        <f t="shared" si="21"/>
        <v>0</v>
      </c>
      <c r="M49" s="489">
        <f t="shared" si="21"/>
        <v>0</v>
      </c>
      <c r="N49" s="489">
        <f t="shared" si="21"/>
        <v>0</v>
      </c>
      <c r="O49" s="59">
        <f t="shared" si="21"/>
        <v>0</v>
      </c>
    </row>
    <row r="50" spans="1:15" x14ac:dyDescent="0.25">
      <c r="A50" s="27" t="s">
        <v>91</v>
      </c>
      <c r="B50" s="34" t="s">
        <v>166</v>
      </c>
      <c r="C50" s="75">
        <v>0</v>
      </c>
      <c r="D50" s="105">
        <v>2</v>
      </c>
      <c r="E50" s="82">
        <v>0</v>
      </c>
      <c r="F50" s="105">
        <v>0</v>
      </c>
      <c r="G50" s="408">
        <v>1</v>
      </c>
      <c r="H50" s="408">
        <v>0</v>
      </c>
      <c r="I50" s="486">
        <v>1</v>
      </c>
      <c r="J50" s="486">
        <v>1</v>
      </c>
      <c r="K50" s="486">
        <v>0</v>
      </c>
      <c r="L50" s="486">
        <v>0</v>
      </c>
      <c r="M50" s="486">
        <v>1</v>
      </c>
      <c r="N50" s="544">
        <v>0</v>
      </c>
      <c r="O50" s="33">
        <f>SUM(C50:N50)</f>
        <v>6</v>
      </c>
    </row>
    <row r="51" spans="1:15" x14ac:dyDescent="0.25">
      <c r="A51" s="27" t="s">
        <v>92</v>
      </c>
      <c r="B51" s="31" t="s">
        <v>56</v>
      </c>
      <c r="C51" s="32">
        <f>C50/C22</f>
        <v>0</v>
      </c>
      <c r="D51" s="110">
        <f t="shared" ref="D51:O51" si="22">D50/D22</f>
        <v>0.5</v>
      </c>
      <c r="E51" s="32" t="e">
        <f t="shared" si="22"/>
        <v>#DIV/0!</v>
      </c>
      <c r="F51" s="110">
        <f t="shared" si="22"/>
        <v>0</v>
      </c>
      <c r="G51" s="417">
        <f t="shared" si="22"/>
        <v>0.14285714285714285</v>
      </c>
      <c r="H51" s="417">
        <f t="shared" si="22"/>
        <v>0</v>
      </c>
      <c r="I51" s="489">
        <f t="shared" si="22"/>
        <v>0.16666666666666666</v>
      </c>
      <c r="J51" s="489">
        <f t="shared" si="22"/>
        <v>0.33333333333333331</v>
      </c>
      <c r="K51" s="489">
        <f t="shared" si="22"/>
        <v>0</v>
      </c>
      <c r="L51" s="489">
        <f t="shared" si="22"/>
        <v>0</v>
      </c>
      <c r="M51" s="489">
        <f t="shared" si="22"/>
        <v>1</v>
      </c>
      <c r="N51" s="489">
        <f t="shared" si="22"/>
        <v>0</v>
      </c>
      <c r="O51" s="59">
        <f t="shared" si="22"/>
        <v>0.13043478260869565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8">
        <v>0</v>
      </c>
      <c r="H52" s="408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 t="e">
        <f t="shared" si="23"/>
        <v>#DIV/0!</v>
      </c>
      <c r="F53" s="110">
        <f t="shared" si="23"/>
        <v>0</v>
      </c>
      <c r="G53" s="417">
        <f t="shared" si="23"/>
        <v>0</v>
      </c>
      <c r="H53" s="417">
        <f t="shared" si="23"/>
        <v>0</v>
      </c>
      <c r="I53" s="489">
        <f t="shared" si="23"/>
        <v>0</v>
      </c>
      <c r="J53" s="489">
        <f t="shared" si="23"/>
        <v>0</v>
      </c>
      <c r="K53" s="489">
        <f t="shared" si="23"/>
        <v>0</v>
      </c>
      <c r="L53" s="489">
        <f t="shared" si="23"/>
        <v>0</v>
      </c>
      <c r="M53" s="489">
        <f t="shared" si="23"/>
        <v>0</v>
      </c>
      <c r="N53" s="489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0</v>
      </c>
      <c r="E54" s="82">
        <v>0</v>
      </c>
      <c r="F54" s="105">
        <v>0</v>
      </c>
      <c r="G54" s="408">
        <v>0</v>
      </c>
      <c r="H54" s="408">
        <v>0</v>
      </c>
      <c r="I54" s="486">
        <v>0</v>
      </c>
      <c r="J54" s="486">
        <v>0</v>
      </c>
      <c r="K54" s="486">
        <v>0</v>
      </c>
      <c r="L54" s="486">
        <v>0</v>
      </c>
      <c r="M54" s="486">
        <v>0</v>
      </c>
      <c r="N54" s="544">
        <v>1</v>
      </c>
      <c r="O54" s="33">
        <f>SUM(C54:N54)</f>
        <v>1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</v>
      </c>
      <c r="E55" s="42" t="e">
        <f t="shared" si="24"/>
        <v>#DIV/0!</v>
      </c>
      <c r="F55" s="115">
        <f t="shared" si="24"/>
        <v>0</v>
      </c>
      <c r="G55" s="419">
        <f t="shared" si="24"/>
        <v>0</v>
      </c>
      <c r="H55" s="419">
        <f t="shared" si="24"/>
        <v>0</v>
      </c>
      <c r="I55" s="494">
        <f t="shared" si="24"/>
        <v>0</v>
      </c>
      <c r="J55" s="494">
        <f t="shared" si="24"/>
        <v>0</v>
      </c>
      <c r="K55" s="494">
        <f t="shared" si="24"/>
        <v>0</v>
      </c>
      <c r="L55" s="494">
        <f t="shared" si="24"/>
        <v>0</v>
      </c>
      <c r="M55" s="494">
        <f t="shared" si="24"/>
        <v>0</v>
      </c>
      <c r="N55" s="494">
        <f t="shared" si="24"/>
        <v>0.2</v>
      </c>
      <c r="O55" s="61">
        <f t="shared" si="24"/>
        <v>2.1739130434782608E-2</v>
      </c>
    </row>
    <row r="56" spans="1:15" ht="20.100000000000001" customHeight="1" x14ac:dyDescent="0.25">
      <c r="A56" s="43" t="s">
        <v>366</v>
      </c>
      <c r="C56" s="2"/>
      <c r="D56" s="2"/>
      <c r="E56" s="2"/>
      <c r="F56" s="2"/>
      <c r="G56" s="2"/>
      <c r="H56" s="404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7" t="s">
        <v>5</v>
      </c>
      <c r="F57" s="117" t="s">
        <v>6</v>
      </c>
      <c r="G57" s="116" t="s">
        <v>7</v>
      </c>
      <c r="H57" s="421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5</v>
      </c>
      <c r="D58" s="118">
        <v>3</v>
      </c>
      <c r="E58" s="47">
        <v>5</v>
      </c>
      <c r="F58" s="118">
        <v>5</v>
      </c>
      <c r="G58" s="422">
        <v>5</v>
      </c>
      <c r="H58" s="422">
        <v>4</v>
      </c>
      <c r="I58" s="495">
        <v>5</v>
      </c>
      <c r="J58" s="495">
        <v>3</v>
      </c>
      <c r="K58" s="495">
        <v>5</v>
      </c>
      <c r="L58" s="495">
        <v>6</v>
      </c>
      <c r="M58" s="495">
        <v>5</v>
      </c>
      <c r="N58" s="495">
        <v>3</v>
      </c>
      <c r="O58" s="46">
        <f>SUM(C58:N58)</f>
        <v>54</v>
      </c>
    </row>
    <row r="59" spans="1:15" x14ac:dyDescent="0.25">
      <c r="A59" s="45" t="s">
        <v>102</v>
      </c>
      <c r="B59" s="48" t="s">
        <v>336</v>
      </c>
      <c r="C59" s="9">
        <v>2</v>
      </c>
      <c r="D59" s="101">
        <v>1</v>
      </c>
      <c r="E59" s="10">
        <v>2</v>
      </c>
      <c r="F59" s="101">
        <v>4</v>
      </c>
      <c r="G59" s="405">
        <v>1</v>
      </c>
      <c r="H59" s="405">
        <v>4</v>
      </c>
      <c r="I59" s="484">
        <v>4</v>
      </c>
      <c r="J59" s="484">
        <v>1</v>
      </c>
      <c r="K59" s="484">
        <v>4</v>
      </c>
      <c r="L59" s="484">
        <v>2</v>
      </c>
      <c r="M59" s="484">
        <v>0</v>
      </c>
      <c r="N59" s="542">
        <v>2</v>
      </c>
      <c r="O59" s="63">
        <f>SUM(C59:N59)</f>
        <v>27</v>
      </c>
    </row>
    <row r="60" spans="1:15" x14ac:dyDescent="0.25">
      <c r="A60" s="45" t="s">
        <v>104</v>
      </c>
      <c r="B60" s="49" t="s">
        <v>107</v>
      </c>
      <c r="C60" s="32">
        <f>C59/C58</f>
        <v>0.4</v>
      </c>
      <c r="D60" s="110">
        <f t="shared" ref="D60:O60" si="25">D59/D58</f>
        <v>0.33333333333333331</v>
      </c>
      <c r="E60" s="32">
        <f t="shared" si="25"/>
        <v>0.4</v>
      </c>
      <c r="F60" s="110">
        <f t="shared" si="25"/>
        <v>0.8</v>
      </c>
      <c r="G60" s="417">
        <f t="shared" si="25"/>
        <v>0.2</v>
      </c>
      <c r="H60" s="417">
        <f t="shared" si="25"/>
        <v>1</v>
      </c>
      <c r="I60" s="489">
        <f t="shared" si="25"/>
        <v>0.8</v>
      </c>
      <c r="J60" s="489">
        <f t="shared" si="25"/>
        <v>0.33333333333333331</v>
      </c>
      <c r="K60" s="489">
        <f t="shared" si="25"/>
        <v>0.8</v>
      </c>
      <c r="L60" s="489">
        <f t="shared" si="25"/>
        <v>0.33333333333333331</v>
      </c>
      <c r="M60" s="489">
        <f t="shared" si="25"/>
        <v>0</v>
      </c>
      <c r="N60" s="543">
        <f t="shared" si="25"/>
        <v>0.66666666666666663</v>
      </c>
      <c r="O60" s="64">
        <f t="shared" si="25"/>
        <v>0.5</v>
      </c>
    </row>
    <row r="61" spans="1:15" x14ac:dyDescent="0.25">
      <c r="A61" s="45" t="s">
        <v>106</v>
      </c>
      <c r="B61" s="50" t="s">
        <v>105</v>
      </c>
      <c r="C61" s="75">
        <v>4</v>
      </c>
      <c r="D61" s="105">
        <v>2</v>
      </c>
      <c r="E61" s="82">
        <v>1</v>
      </c>
      <c r="F61" s="105">
        <v>2</v>
      </c>
      <c r="G61" s="408">
        <v>2</v>
      </c>
      <c r="H61" s="408">
        <v>1</v>
      </c>
      <c r="I61" s="486">
        <v>1</v>
      </c>
      <c r="J61" s="486">
        <v>1</v>
      </c>
      <c r="K61" s="486">
        <v>3</v>
      </c>
      <c r="L61" s="486">
        <v>4</v>
      </c>
      <c r="M61" s="486">
        <v>3</v>
      </c>
      <c r="N61" s="544">
        <v>3</v>
      </c>
      <c r="O61" s="65">
        <f>SUM(C61:N61)</f>
        <v>27</v>
      </c>
    </row>
    <row r="62" spans="1:15" x14ac:dyDescent="0.25">
      <c r="A62" s="45" t="s">
        <v>108</v>
      </c>
      <c r="B62" s="49" t="s">
        <v>107</v>
      </c>
      <c r="C62" s="32">
        <f>C61/C58</f>
        <v>0.8</v>
      </c>
      <c r="D62" s="110">
        <f t="shared" ref="D62:O62" si="26">D61/D58</f>
        <v>0.66666666666666663</v>
      </c>
      <c r="E62" s="32">
        <f t="shared" si="26"/>
        <v>0.2</v>
      </c>
      <c r="F62" s="110">
        <f t="shared" si="26"/>
        <v>0.4</v>
      </c>
      <c r="G62" s="417">
        <f t="shared" si="26"/>
        <v>0.4</v>
      </c>
      <c r="H62" s="417">
        <f t="shared" si="26"/>
        <v>0.25</v>
      </c>
      <c r="I62" s="489">
        <f t="shared" si="26"/>
        <v>0.2</v>
      </c>
      <c r="J62" s="489">
        <f t="shared" si="26"/>
        <v>0.33333333333333331</v>
      </c>
      <c r="K62" s="489">
        <f t="shared" si="26"/>
        <v>0.6</v>
      </c>
      <c r="L62" s="489">
        <f t="shared" si="26"/>
        <v>0.66666666666666663</v>
      </c>
      <c r="M62" s="489">
        <f t="shared" si="26"/>
        <v>0.6</v>
      </c>
      <c r="N62" s="543">
        <f t="shared" si="26"/>
        <v>1</v>
      </c>
      <c r="O62" s="64">
        <f t="shared" si="26"/>
        <v>0.5</v>
      </c>
    </row>
    <row r="63" spans="1:15" x14ac:dyDescent="0.25">
      <c r="A63" s="45" t="s">
        <v>110</v>
      </c>
      <c r="B63" s="50" t="s">
        <v>337</v>
      </c>
      <c r="C63" s="75">
        <v>2</v>
      </c>
      <c r="D63" s="105">
        <v>1</v>
      </c>
      <c r="E63" s="82">
        <v>1</v>
      </c>
      <c r="F63" s="105">
        <v>2</v>
      </c>
      <c r="G63" s="408">
        <v>1</v>
      </c>
      <c r="H63" s="408">
        <v>1</v>
      </c>
      <c r="I63" s="486">
        <v>1</v>
      </c>
      <c r="J63" s="486">
        <v>0</v>
      </c>
      <c r="K63" s="486">
        <v>3</v>
      </c>
      <c r="L63" s="486">
        <v>2</v>
      </c>
      <c r="M63" s="486">
        <v>0</v>
      </c>
      <c r="N63" s="544">
        <v>2</v>
      </c>
      <c r="O63" s="65">
        <f>SUM(C63:N63)</f>
        <v>16</v>
      </c>
    </row>
    <row r="64" spans="1:15" x14ac:dyDescent="0.25">
      <c r="A64" s="45" t="s">
        <v>111</v>
      </c>
      <c r="B64" s="51" t="s">
        <v>107</v>
      </c>
      <c r="C64" s="32">
        <f>C63/C58</f>
        <v>0.4</v>
      </c>
      <c r="D64" s="110">
        <f t="shared" ref="D64:O64" si="27">D63/D58</f>
        <v>0.33333333333333331</v>
      </c>
      <c r="E64" s="32">
        <f t="shared" si="27"/>
        <v>0.2</v>
      </c>
      <c r="F64" s="110">
        <f t="shared" si="27"/>
        <v>0.4</v>
      </c>
      <c r="G64" s="417">
        <f t="shared" si="27"/>
        <v>0.2</v>
      </c>
      <c r="H64" s="417">
        <f t="shared" si="27"/>
        <v>0.25</v>
      </c>
      <c r="I64" s="489">
        <f t="shared" si="27"/>
        <v>0.2</v>
      </c>
      <c r="J64" s="489">
        <f t="shared" si="27"/>
        <v>0</v>
      </c>
      <c r="K64" s="489">
        <f t="shared" si="27"/>
        <v>0.6</v>
      </c>
      <c r="L64" s="489">
        <f t="shared" si="27"/>
        <v>0.33333333333333331</v>
      </c>
      <c r="M64" s="489">
        <f t="shared" si="27"/>
        <v>0</v>
      </c>
      <c r="N64" s="543">
        <f t="shared" si="27"/>
        <v>0.66666666666666663</v>
      </c>
      <c r="O64" s="64">
        <f t="shared" si="27"/>
        <v>0.29629629629629628</v>
      </c>
    </row>
    <row r="65" spans="1:15" x14ac:dyDescent="0.25">
      <c r="A65" s="45" t="s">
        <v>113</v>
      </c>
      <c r="B65" s="50" t="s">
        <v>338</v>
      </c>
      <c r="C65" s="82">
        <f>C61-C67</f>
        <v>3</v>
      </c>
      <c r="D65" s="105">
        <f>D61-D67</f>
        <v>1</v>
      </c>
      <c r="E65" s="82">
        <f>E61-E67</f>
        <v>1</v>
      </c>
      <c r="F65" s="105">
        <f t="shared" ref="F65:N65" si="28">F61-F67</f>
        <v>2</v>
      </c>
      <c r="G65" s="408">
        <f t="shared" si="28"/>
        <v>0</v>
      </c>
      <c r="H65" s="408">
        <f t="shared" si="28"/>
        <v>1</v>
      </c>
      <c r="I65" s="486">
        <f t="shared" si="28"/>
        <v>0</v>
      </c>
      <c r="J65" s="486">
        <f t="shared" si="28"/>
        <v>1</v>
      </c>
      <c r="K65" s="486">
        <f t="shared" si="28"/>
        <v>3</v>
      </c>
      <c r="L65" s="486">
        <f t="shared" si="28"/>
        <v>2</v>
      </c>
      <c r="M65" s="486">
        <f t="shared" si="28"/>
        <v>0</v>
      </c>
      <c r="N65" s="544">
        <f t="shared" si="28"/>
        <v>3</v>
      </c>
      <c r="O65" s="65">
        <f>SUM(C65:N65)</f>
        <v>17</v>
      </c>
    </row>
    <row r="66" spans="1:15" x14ac:dyDescent="0.25">
      <c r="A66" s="45" t="s">
        <v>114</v>
      </c>
      <c r="B66" s="66" t="s">
        <v>107</v>
      </c>
      <c r="C66" s="67">
        <f>C65/C58</f>
        <v>0.6</v>
      </c>
      <c r="D66" s="120">
        <f>D65/D58</f>
        <v>0.33333333333333331</v>
      </c>
      <c r="E66" s="38">
        <f t="shared" ref="E66:O66" si="29">E65/E58</f>
        <v>0.2</v>
      </c>
      <c r="F66" s="120">
        <f t="shared" si="29"/>
        <v>0.4</v>
      </c>
      <c r="G66" s="423">
        <f t="shared" si="29"/>
        <v>0</v>
      </c>
      <c r="H66" s="423">
        <f t="shared" si="29"/>
        <v>0.25</v>
      </c>
      <c r="I66" s="523">
        <f t="shared" si="29"/>
        <v>0</v>
      </c>
      <c r="J66" s="523">
        <f t="shared" si="29"/>
        <v>0.33333333333333331</v>
      </c>
      <c r="K66" s="523">
        <f t="shared" si="29"/>
        <v>0.6</v>
      </c>
      <c r="L66" s="523">
        <f t="shared" si="29"/>
        <v>0.33333333333333331</v>
      </c>
      <c r="M66" s="523">
        <f t="shared" si="29"/>
        <v>0</v>
      </c>
      <c r="N66" s="547">
        <f t="shared" si="29"/>
        <v>1</v>
      </c>
      <c r="O66" s="78">
        <f t="shared" si="29"/>
        <v>0.31481481481481483</v>
      </c>
    </row>
    <row r="67" spans="1:15" x14ac:dyDescent="0.25">
      <c r="A67" s="45" t="s">
        <v>116</v>
      </c>
      <c r="B67" s="70" t="s">
        <v>339</v>
      </c>
      <c r="C67" s="86">
        <f t="shared" ref="C67:E67" si="30">C69+C71+C73+C75+C77</f>
        <v>1</v>
      </c>
      <c r="D67" s="114">
        <f t="shared" si="30"/>
        <v>1</v>
      </c>
      <c r="E67" s="86">
        <f t="shared" si="30"/>
        <v>0</v>
      </c>
      <c r="F67" s="114">
        <f t="shared" ref="F67:N67" si="31">F69+F71+F73+F75+F77</f>
        <v>0</v>
      </c>
      <c r="G67" s="410">
        <f t="shared" si="31"/>
        <v>2</v>
      </c>
      <c r="H67" s="410">
        <f t="shared" si="31"/>
        <v>0</v>
      </c>
      <c r="I67" s="493">
        <f t="shared" si="31"/>
        <v>1</v>
      </c>
      <c r="J67" s="493">
        <f t="shared" si="31"/>
        <v>0</v>
      </c>
      <c r="K67" s="493">
        <f t="shared" si="31"/>
        <v>0</v>
      </c>
      <c r="L67" s="493">
        <f t="shared" si="31"/>
        <v>2</v>
      </c>
      <c r="M67" s="493">
        <f t="shared" si="31"/>
        <v>3</v>
      </c>
      <c r="N67" s="549">
        <f t="shared" si="31"/>
        <v>0</v>
      </c>
      <c r="O67" s="79">
        <f>SUM(C67:N67)</f>
        <v>10</v>
      </c>
    </row>
    <row r="68" spans="1:15" x14ac:dyDescent="0.25">
      <c r="A68" s="45" t="s">
        <v>117</v>
      </c>
      <c r="B68" s="66" t="s">
        <v>107</v>
      </c>
      <c r="C68" s="67">
        <f>C67/C58</f>
        <v>0.2</v>
      </c>
      <c r="D68" s="121">
        <f t="shared" ref="D68:O68" si="32">D67/D58</f>
        <v>0.33333333333333331</v>
      </c>
      <c r="E68" s="69">
        <f t="shared" si="32"/>
        <v>0</v>
      </c>
      <c r="F68" s="121">
        <f t="shared" si="32"/>
        <v>0</v>
      </c>
      <c r="G68" s="424">
        <f t="shared" si="32"/>
        <v>0.4</v>
      </c>
      <c r="H68" s="424">
        <f t="shared" si="32"/>
        <v>0</v>
      </c>
      <c r="I68" s="524">
        <f t="shared" si="32"/>
        <v>0.2</v>
      </c>
      <c r="J68" s="524">
        <f t="shared" si="32"/>
        <v>0</v>
      </c>
      <c r="K68" s="524">
        <f t="shared" si="32"/>
        <v>0</v>
      </c>
      <c r="L68" s="524">
        <f t="shared" si="32"/>
        <v>0.33333333333333331</v>
      </c>
      <c r="M68" s="524">
        <f t="shared" si="32"/>
        <v>0.6</v>
      </c>
      <c r="N68" s="561">
        <f t="shared" si="32"/>
        <v>0</v>
      </c>
      <c r="O68" s="78">
        <f t="shared" si="32"/>
        <v>0.18518518518518517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1</v>
      </c>
      <c r="E69" s="16">
        <v>0</v>
      </c>
      <c r="F69" s="112">
        <v>0</v>
      </c>
      <c r="G69" s="420">
        <v>1</v>
      </c>
      <c r="H69" s="420">
        <v>0</v>
      </c>
      <c r="I69" s="491">
        <v>1</v>
      </c>
      <c r="J69" s="491">
        <v>0</v>
      </c>
      <c r="K69" s="491">
        <v>0</v>
      </c>
      <c r="L69" s="491">
        <v>0</v>
      </c>
      <c r="M69" s="491">
        <v>0</v>
      </c>
      <c r="N69" s="562">
        <v>0</v>
      </c>
      <c r="O69" s="80">
        <f>SUM(C69:N69)</f>
        <v>3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3">D69/D58</f>
        <v>0.33333333333333331</v>
      </c>
      <c r="E70" s="32">
        <f t="shared" si="33"/>
        <v>0</v>
      </c>
      <c r="F70" s="110">
        <f t="shared" si="33"/>
        <v>0</v>
      </c>
      <c r="G70" s="417">
        <f t="shared" si="33"/>
        <v>0.2</v>
      </c>
      <c r="H70" s="417">
        <f t="shared" si="33"/>
        <v>0</v>
      </c>
      <c r="I70" s="489">
        <f t="shared" si="33"/>
        <v>0.2</v>
      </c>
      <c r="J70" s="489">
        <f t="shared" si="33"/>
        <v>0</v>
      </c>
      <c r="K70" s="489">
        <f t="shared" si="33"/>
        <v>0</v>
      </c>
      <c r="L70" s="489">
        <f t="shared" si="33"/>
        <v>0</v>
      </c>
      <c r="M70" s="489">
        <f t="shared" si="33"/>
        <v>0</v>
      </c>
      <c r="N70" s="543">
        <f t="shared" si="33"/>
        <v>0</v>
      </c>
      <c r="O70" s="64">
        <f t="shared" si="33"/>
        <v>5.5555555555555552E-2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20">
        <v>1</v>
      </c>
      <c r="H71" s="420">
        <v>0</v>
      </c>
      <c r="I71" s="491">
        <v>0</v>
      </c>
      <c r="J71" s="491">
        <v>0</v>
      </c>
      <c r="K71" s="491">
        <v>0</v>
      </c>
      <c r="L71" s="491">
        <v>0</v>
      </c>
      <c r="M71" s="491">
        <v>0</v>
      </c>
      <c r="N71" s="562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4">D71/D58</f>
        <v>0</v>
      </c>
      <c r="E72" s="32">
        <f t="shared" si="34"/>
        <v>0</v>
      </c>
      <c r="F72" s="110">
        <f t="shared" si="34"/>
        <v>0</v>
      </c>
      <c r="G72" s="417">
        <f t="shared" si="34"/>
        <v>0.2</v>
      </c>
      <c r="H72" s="417">
        <f t="shared" si="34"/>
        <v>0</v>
      </c>
      <c r="I72" s="489">
        <f t="shared" si="34"/>
        <v>0</v>
      </c>
      <c r="J72" s="489">
        <f t="shared" si="34"/>
        <v>0</v>
      </c>
      <c r="K72" s="489">
        <f t="shared" si="34"/>
        <v>0</v>
      </c>
      <c r="L72" s="489">
        <f t="shared" si="34"/>
        <v>0</v>
      </c>
      <c r="M72" s="489">
        <f t="shared" si="34"/>
        <v>0</v>
      </c>
      <c r="N72" s="543">
        <f t="shared" si="34"/>
        <v>0</v>
      </c>
      <c r="O72" s="64">
        <f t="shared" si="34"/>
        <v>1.8518518518518517E-2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8">
        <v>0</v>
      </c>
      <c r="H73" s="408">
        <v>0</v>
      </c>
      <c r="I73" s="486">
        <v>0</v>
      </c>
      <c r="J73" s="486">
        <v>0</v>
      </c>
      <c r="K73" s="486">
        <v>0</v>
      </c>
      <c r="L73" s="486">
        <v>2</v>
      </c>
      <c r="M73" s="486">
        <v>3</v>
      </c>
      <c r="N73" s="544">
        <v>0</v>
      </c>
      <c r="O73" s="65">
        <f>SUM(C73:N73)</f>
        <v>5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5">D73/D58</f>
        <v>0</v>
      </c>
      <c r="E74" s="32">
        <f t="shared" si="35"/>
        <v>0</v>
      </c>
      <c r="F74" s="110">
        <f t="shared" si="35"/>
        <v>0</v>
      </c>
      <c r="G74" s="417">
        <f t="shared" si="35"/>
        <v>0</v>
      </c>
      <c r="H74" s="417">
        <f t="shared" si="35"/>
        <v>0</v>
      </c>
      <c r="I74" s="489">
        <f t="shared" si="35"/>
        <v>0</v>
      </c>
      <c r="J74" s="489">
        <f t="shared" si="35"/>
        <v>0</v>
      </c>
      <c r="K74" s="489">
        <f t="shared" si="35"/>
        <v>0</v>
      </c>
      <c r="L74" s="489">
        <f t="shared" si="35"/>
        <v>0.33333333333333331</v>
      </c>
      <c r="M74" s="489">
        <f t="shared" si="35"/>
        <v>0.6</v>
      </c>
      <c r="N74" s="543">
        <f t="shared" si="35"/>
        <v>0</v>
      </c>
      <c r="O74" s="64">
        <f t="shared" si="35"/>
        <v>9.2592592592592587E-2</v>
      </c>
    </row>
    <row r="75" spans="1:15" ht="23.25" x14ac:dyDescent="0.25">
      <c r="A75" s="45" t="s">
        <v>128</v>
      </c>
      <c r="B75" s="72" t="s">
        <v>343</v>
      </c>
      <c r="C75" s="76">
        <v>1</v>
      </c>
      <c r="D75" s="105">
        <v>0</v>
      </c>
      <c r="E75" s="82">
        <v>0</v>
      </c>
      <c r="F75" s="105">
        <v>0</v>
      </c>
      <c r="G75" s="408">
        <v>0</v>
      </c>
      <c r="H75" s="408">
        <v>0</v>
      </c>
      <c r="I75" s="486">
        <v>0</v>
      </c>
      <c r="J75" s="486">
        <v>0</v>
      </c>
      <c r="K75" s="486">
        <v>0</v>
      </c>
      <c r="L75" s="486">
        <v>0</v>
      </c>
      <c r="M75" s="486">
        <v>0</v>
      </c>
      <c r="N75" s="544">
        <v>0</v>
      </c>
      <c r="O75" s="65">
        <f>SUM(C75:N75)</f>
        <v>1</v>
      </c>
    </row>
    <row r="76" spans="1:15" x14ac:dyDescent="0.25">
      <c r="A76" s="45" t="s">
        <v>129</v>
      </c>
      <c r="B76" s="51" t="s">
        <v>107</v>
      </c>
      <c r="C76" s="32">
        <f>C75/C58</f>
        <v>0.2</v>
      </c>
      <c r="D76" s="110">
        <f t="shared" ref="D76:O76" si="36">D75/D58</f>
        <v>0</v>
      </c>
      <c r="E76" s="32">
        <f t="shared" si="36"/>
        <v>0</v>
      </c>
      <c r="F76" s="110">
        <f t="shared" si="36"/>
        <v>0</v>
      </c>
      <c r="G76" s="417">
        <f t="shared" si="36"/>
        <v>0</v>
      </c>
      <c r="H76" s="417">
        <f t="shared" si="36"/>
        <v>0</v>
      </c>
      <c r="I76" s="489">
        <f t="shared" si="36"/>
        <v>0</v>
      </c>
      <c r="J76" s="489">
        <f t="shared" si="36"/>
        <v>0</v>
      </c>
      <c r="K76" s="489">
        <f t="shared" si="36"/>
        <v>0</v>
      </c>
      <c r="L76" s="489">
        <f t="shared" si="36"/>
        <v>0</v>
      </c>
      <c r="M76" s="489">
        <f t="shared" si="36"/>
        <v>0</v>
      </c>
      <c r="N76" s="543">
        <f t="shared" si="36"/>
        <v>0</v>
      </c>
      <c r="O76" s="64">
        <f t="shared" si="36"/>
        <v>1.8518518518518517E-2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8">
        <v>0</v>
      </c>
      <c r="H77" s="408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7">D77/D58</f>
        <v>0</v>
      </c>
      <c r="E78" s="32">
        <f t="shared" si="37"/>
        <v>0</v>
      </c>
      <c r="F78" s="110">
        <f t="shared" si="37"/>
        <v>0</v>
      </c>
      <c r="G78" s="417">
        <f t="shared" si="37"/>
        <v>0</v>
      </c>
      <c r="H78" s="417">
        <f t="shared" si="37"/>
        <v>0</v>
      </c>
      <c r="I78" s="489">
        <f t="shared" si="37"/>
        <v>0</v>
      </c>
      <c r="J78" s="489">
        <f t="shared" si="37"/>
        <v>0</v>
      </c>
      <c r="K78" s="489">
        <f t="shared" si="37"/>
        <v>0</v>
      </c>
      <c r="L78" s="489">
        <f t="shared" si="37"/>
        <v>0</v>
      </c>
      <c r="M78" s="489">
        <f t="shared" si="37"/>
        <v>0</v>
      </c>
      <c r="N78" s="543">
        <f t="shared" si="37"/>
        <v>0</v>
      </c>
      <c r="O78" s="64">
        <f t="shared" si="37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8">
        <v>0</v>
      </c>
      <c r="H79" s="408">
        <v>0</v>
      </c>
      <c r="I79" s="486">
        <v>0</v>
      </c>
      <c r="J79" s="486">
        <v>0</v>
      </c>
      <c r="K79" s="486">
        <v>0</v>
      </c>
      <c r="L79" s="486">
        <v>0</v>
      </c>
      <c r="M79" s="486">
        <v>0</v>
      </c>
      <c r="N79" s="544">
        <v>0</v>
      </c>
      <c r="O79" s="65">
        <f>SUM(C79:N79)</f>
        <v>0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8">D79/D58</f>
        <v>0</v>
      </c>
      <c r="E80" s="32">
        <f t="shared" si="38"/>
        <v>0</v>
      </c>
      <c r="F80" s="110">
        <f t="shared" si="38"/>
        <v>0</v>
      </c>
      <c r="G80" s="417">
        <f t="shared" si="38"/>
        <v>0</v>
      </c>
      <c r="H80" s="417">
        <f t="shared" si="38"/>
        <v>0</v>
      </c>
      <c r="I80" s="489">
        <f t="shared" si="38"/>
        <v>0</v>
      </c>
      <c r="J80" s="489">
        <f t="shared" si="38"/>
        <v>0</v>
      </c>
      <c r="K80" s="489">
        <f t="shared" si="38"/>
        <v>0</v>
      </c>
      <c r="L80" s="489">
        <f t="shared" si="38"/>
        <v>0</v>
      </c>
      <c r="M80" s="489">
        <f t="shared" si="38"/>
        <v>0</v>
      </c>
      <c r="N80" s="543">
        <f t="shared" si="38"/>
        <v>0</v>
      </c>
      <c r="O80" s="64">
        <f t="shared" si="38"/>
        <v>0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2</v>
      </c>
      <c r="F81" s="105">
        <v>0</v>
      </c>
      <c r="G81" s="408">
        <v>0</v>
      </c>
      <c r="H81" s="408">
        <v>1</v>
      </c>
      <c r="I81" s="486">
        <v>1</v>
      </c>
      <c r="J81" s="486">
        <v>1</v>
      </c>
      <c r="K81" s="486">
        <v>0</v>
      </c>
      <c r="L81" s="486">
        <v>0</v>
      </c>
      <c r="M81" s="486">
        <v>0</v>
      </c>
      <c r="N81" s="544">
        <v>0</v>
      </c>
      <c r="O81" s="65">
        <f>SUM(C81:N81)</f>
        <v>5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9">D81/D58</f>
        <v>0</v>
      </c>
      <c r="E82" s="32">
        <f t="shared" si="39"/>
        <v>0.4</v>
      </c>
      <c r="F82" s="110">
        <f t="shared" si="39"/>
        <v>0</v>
      </c>
      <c r="G82" s="417">
        <f t="shared" si="39"/>
        <v>0</v>
      </c>
      <c r="H82" s="417">
        <f t="shared" si="39"/>
        <v>0.25</v>
      </c>
      <c r="I82" s="489">
        <f t="shared" si="39"/>
        <v>0.2</v>
      </c>
      <c r="J82" s="489">
        <f t="shared" si="39"/>
        <v>0.33333333333333331</v>
      </c>
      <c r="K82" s="489">
        <f t="shared" si="39"/>
        <v>0</v>
      </c>
      <c r="L82" s="489">
        <f t="shared" si="39"/>
        <v>0</v>
      </c>
      <c r="M82" s="489">
        <f t="shared" si="39"/>
        <v>0</v>
      </c>
      <c r="N82" s="543">
        <f t="shared" si="39"/>
        <v>0</v>
      </c>
      <c r="O82" s="64">
        <f t="shared" si="39"/>
        <v>9.2592592592592587E-2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8">
        <v>0</v>
      </c>
      <c r="H83" s="408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0">D83/D58</f>
        <v>0</v>
      </c>
      <c r="E84" s="32">
        <f t="shared" si="40"/>
        <v>0</v>
      </c>
      <c r="F84" s="110">
        <f t="shared" si="40"/>
        <v>0</v>
      </c>
      <c r="G84" s="417">
        <f t="shared" si="40"/>
        <v>0</v>
      </c>
      <c r="H84" s="417">
        <f t="shared" si="40"/>
        <v>0</v>
      </c>
      <c r="I84" s="489">
        <f t="shared" si="40"/>
        <v>0</v>
      </c>
      <c r="J84" s="489">
        <f t="shared" si="40"/>
        <v>0</v>
      </c>
      <c r="K84" s="489">
        <f t="shared" si="40"/>
        <v>0</v>
      </c>
      <c r="L84" s="489">
        <f t="shared" si="40"/>
        <v>0</v>
      </c>
      <c r="M84" s="489">
        <f t="shared" si="40"/>
        <v>0</v>
      </c>
      <c r="N84" s="543">
        <f t="shared" si="40"/>
        <v>0</v>
      </c>
      <c r="O84" s="64">
        <f t="shared" si="40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1</v>
      </c>
      <c r="F85" s="105">
        <v>0</v>
      </c>
      <c r="G85" s="408">
        <v>0</v>
      </c>
      <c r="H85" s="408">
        <v>0</v>
      </c>
      <c r="I85" s="486">
        <v>1</v>
      </c>
      <c r="J85" s="486">
        <v>0</v>
      </c>
      <c r="K85" s="486">
        <v>1</v>
      </c>
      <c r="L85" s="486">
        <v>0</v>
      </c>
      <c r="M85" s="486">
        <v>0</v>
      </c>
      <c r="N85" s="544">
        <v>0</v>
      </c>
      <c r="O85" s="65">
        <f>SUM(C85:N85)</f>
        <v>3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1">D85/D58</f>
        <v>0</v>
      </c>
      <c r="E86" s="32">
        <f t="shared" si="41"/>
        <v>0.2</v>
      </c>
      <c r="F86" s="110">
        <f t="shared" si="41"/>
        <v>0</v>
      </c>
      <c r="G86" s="417">
        <f t="shared" si="41"/>
        <v>0</v>
      </c>
      <c r="H86" s="417">
        <f t="shared" si="41"/>
        <v>0</v>
      </c>
      <c r="I86" s="489">
        <f t="shared" si="41"/>
        <v>0.2</v>
      </c>
      <c r="J86" s="489">
        <f t="shared" si="41"/>
        <v>0</v>
      </c>
      <c r="K86" s="489">
        <f t="shared" si="41"/>
        <v>0.2</v>
      </c>
      <c r="L86" s="489">
        <f t="shared" si="41"/>
        <v>0</v>
      </c>
      <c r="M86" s="489">
        <f t="shared" si="41"/>
        <v>0</v>
      </c>
      <c r="N86" s="543">
        <f t="shared" si="41"/>
        <v>0</v>
      </c>
      <c r="O86" s="64">
        <f t="shared" si="41"/>
        <v>5.5555555555555552E-2</v>
      </c>
    </row>
    <row r="87" spans="1:15" ht="24.75" x14ac:dyDescent="0.25">
      <c r="A87" s="45" t="s">
        <v>264</v>
      </c>
      <c r="B87" s="73" t="s">
        <v>127</v>
      </c>
      <c r="C87" s="75">
        <v>1</v>
      </c>
      <c r="D87" s="105">
        <v>1</v>
      </c>
      <c r="E87" s="82">
        <v>0</v>
      </c>
      <c r="F87" s="105">
        <v>2</v>
      </c>
      <c r="G87" s="408">
        <v>2</v>
      </c>
      <c r="H87" s="408">
        <v>2</v>
      </c>
      <c r="I87" s="486">
        <v>2</v>
      </c>
      <c r="J87" s="486">
        <v>1</v>
      </c>
      <c r="K87" s="486">
        <v>1</v>
      </c>
      <c r="L87" s="486">
        <v>1</v>
      </c>
      <c r="M87" s="486">
        <v>1</v>
      </c>
      <c r="N87" s="544">
        <v>0</v>
      </c>
      <c r="O87" s="65">
        <f>SUM(C87:N87)</f>
        <v>14</v>
      </c>
    </row>
    <row r="88" spans="1:15" x14ac:dyDescent="0.25">
      <c r="A88" s="45" t="s">
        <v>345</v>
      </c>
      <c r="B88" s="51" t="s">
        <v>107</v>
      </c>
      <c r="C88" s="32">
        <f>C87/C58</f>
        <v>0.2</v>
      </c>
      <c r="D88" s="110">
        <f t="shared" ref="D88:O88" si="42">D87/D58</f>
        <v>0.33333333333333331</v>
      </c>
      <c r="E88" s="32">
        <f t="shared" si="42"/>
        <v>0</v>
      </c>
      <c r="F88" s="110">
        <f t="shared" si="42"/>
        <v>0.4</v>
      </c>
      <c r="G88" s="417">
        <f t="shared" si="42"/>
        <v>0.4</v>
      </c>
      <c r="H88" s="417">
        <f t="shared" si="42"/>
        <v>0.5</v>
      </c>
      <c r="I88" s="489">
        <f t="shared" si="42"/>
        <v>0.4</v>
      </c>
      <c r="J88" s="489">
        <f t="shared" si="42"/>
        <v>0.33333333333333331</v>
      </c>
      <c r="K88" s="489">
        <f t="shared" si="42"/>
        <v>0.2</v>
      </c>
      <c r="L88" s="489">
        <f t="shared" si="42"/>
        <v>0.16666666666666666</v>
      </c>
      <c r="M88" s="489">
        <f t="shared" si="42"/>
        <v>0.2</v>
      </c>
      <c r="N88" s="543">
        <f t="shared" si="42"/>
        <v>0</v>
      </c>
      <c r="O88" s="64">
        <f t="shared" si="42"/>
        <v>0.25925925925925924</v>
      </c>
    </row>
    <row r="89" spans="1:15" ht="24.75" x14ac:dyDescent="0.25">
      <c r="A89" s="45" t="s">
        <v>265</v>
      </c>
      <c r="B89" s="73" t="s">
        <v>346</v>
      </c>
      <c r="C89" s="75">
        <v>0</v>
      </c>
      <c r="D89" s="105">
        <v>0</v>
      </c>
      <c r="E89" s="82">
        <v>0</v>
      </c>
      <c r="F89" s="105">
        <v>0</v>
      </c>
      <c r="G89" s="408">
        <v>0</v>
      </c>
      <c r="H89" s="408">
        <v>0</v>
      </c>
      <c r="I89" s="486">
        <v>0</v>
      </c>
      <c r="J89" s="486">
        <v>0</v>
      </c>
      <c r="K89" s="486">
        <v>0</v>
      </c>
      <c r="L89" s="486">
        <v>1</v>
      </c>
      <c r="M89" s="486">
        <v>0</v>
      </c>
      <c r="N89" s="544">
        <v>0</v>
      </c>
      <c r="O89" s="65">
        <f>SUM(C89:N89)</f>
        <v>1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0">
        <f t="shared" ref="D90:O90" si="43">D89/D58</f>
        <v>0</v>
      </c>
      <c r="E90" s="32">
        <f t="shared" si="43"/>
        <v>0</v>
      </c>
      <c r="F90" s="110">
        <f t="shared" si="43"/>
        <v>0</v>
      </c>
      <c r="G90" s="417">
        <f t="shared" si="43"/>
        <v>0</v>
      </c>
      <c r="H90" s="417">
        <f t="shared" si="43"/>
        <v>0</v>
      </c>
      <c r="I90" s="489">
        <f t="shared" si="43"/>
        <v>0</v>
      </c>
      <c r="J90" s="489">
        <f t="shared" si="43"/>
        <v>0</v>
      </c>
      <c r="K90" s="489">
        <f t="shared" si="43"/>
        <v>0</v>
      </c>
      <c r="L90" s="489">
        <f t="shared" si="43"/>
        <v>0.16666666666666666</v>
      </c>
      <c r="M90" s="489">
        <f t="shared" si="43"/>
        <v>0</v>
      </c>
      <c r="N90" s="543">
        <f t="shared" si="43"/>
        <v>0</v>
      </c>
      <c r="O90" s="64">
        <f t="shared" si="43"/>
        <v>1.8518518518518517E-2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1</v>
      </c>
      <c r="F91" s="105">
        <v>0</v>
      </c>
      <c r="G91" s="408">
        <v>0</v>
      </c>
      <c r="H91" s="408">
        <v>0</v>
      </c>
      <c r="I91" s="486">
        <v>0</v>
      </c>
      <c r="J91" s="486">
        <v>0</v>
      </c>
      <c r="K91" s="486">
        <v>0</v>
      </c>
      <c r="L91" s="486">
        <v>0</v>
      </c>
      <c r="M91" s="486">
        <v>0</v>
      </c>
      <c r="N91" s="544">
        <v>0</v>
      </c>
      <c r="O91" s="65">
        <f>SUM(C91:N91)</f>
        <v>1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4">D91/D58</f>
        <v>0</v>
      </c>
      <c r="E92" s="32">
        <f t="shared" si="44"/>
        <v>0.2</v>
      </c>
      <c r="F92" s="110">
        <f t="shared" si="44"/>
        <v>0</v>
      </c>
      <c r="G92" s="417">
        <f t="shared" si="44"/>
        <v>0</v>
      </c>
      <c r="H92" s="417">
        <f t="shared" si="44"/>
        <v>0</v>
      </c>
      <c r="I92" s="489">
        <f t="shared" si="44"/>
        <v>0</v>
      </c>
      <c r="J92" s="489">
        <f t="shared" si="44"/>
        <v>0</v>
      </c>
      <c r="K92" s="489">
        <f t="shared" si="44"/>
        <v>0</v>
      </c>
      <c r="L92" s="489">
        <f t="shared" si="44"/>
        <v>0</v>
      </c>
      <c r="M92" s="489">
        <f t="shared" si="44"/>
        <v>0</v>
      </c>
      <c r="N92" s="543">
        <f t="shared" si="44"/>
        <v>0</v>
      </c>
      <c r="O92" s="64">
        <f t="shared" si="44"/>
        <v>1.8518518518518517E-2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8">
        <v>0</v>
      </c>
      <c r="H93" s="408">
        <v>0</v>
      </c>
      <c r="I93" s="486">
        <v>0</v>
      </c>
      <c r="J93" s="486">
        <v>0</v>
      </c>
      <c r="K93" s="486">
        <v>0</v>
      </c>
      <c r="L93" s="486">
        <v>0</v>
      </c>
      <c r="M93" s="486">
        <v>0</v>
      </c>
      <c r="N93" s="544">
        <v>0</v>
      </c>
      <c r="O93" s="65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5">D93/D58</f>
        <v>0</v>
      </c>
      <c r="E94" s="32">
        <f t="shared" si="45"/>
        <v>0</v>
      </c>
      <c r="F94" s="110">
        <f t="shared" si="45"/>
        <v>0</v>
      </c>
      <c r="G94" s="417">
        <f t="shared" si="45"/>
        <v>0</v>
      </c>
      <c r="H94" s="417">
        <f t="shared" si="45"/>
        <v>0</v>
      </c>
      <c r="I94" s="489">
        <f t="shared" si="45"/>
        <v>0</v>
      </c>
      <c r="J94" s="489">
        <f t="shared" si="45"/>
        <v>0</v>
      </c>
      <c r="K94" s="489">
        <f t="shared" si="45"/>
        <v>0</v>
      </c>
      <c r="L94" s="489">
        <f t="shared" si="45"/>
        <v>0</v>
      </c>
      <c r="M94" s="489">
        <f t="shared" si="45"/>
        <v>0</v>
      </c>
      <c r="N94" s="543">
        <f t="shared" si="45"/>
        <v>0</v>
      </c>
      <c r="O94" s="64">
        <f t="shared" si="45"/>
        <v>0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0</v>
      </c>
      <c r="D95" s="111">
        <f>D58-D61-D79-D81-D83-D85-D87-D89-D91-D93</f>
        <v>0</v>
      </c>
      <c r="E95" s="76">
        <f>E58-E61-E79-E81-E83-E85-E87-E89-E91-E93</f>
        <v>0</v>
      </c>
      <c r="F95" s="111">
        <f t="shared" ref="F95:N95" si="46">F58-F61-F79-F81-F83-F85-F87-F89-F91-F93</f>
        <v>1</v>
      </c>
      <c r="G95" s="407">
        <f t="shared" si="46"/>
        <v>1</v>
      </c>
      <c r="H95" s="407">
        <f t="shared" si="46"/>
        <v>0</v>
      </c>
      <c r="I95" s="490">
        <f t="shared" si="46"/>
        <v>0</v>
      </c>
      <c r="J95" s="490">
        <f t="shared" si="46"/>
        <v>0</v>
      </c>
      <c r="K95" s="490">
        <f t="shared" si="46"/>
        <v>0</v>
      </c>
      <c r="L95" s="490">
        <f t="shared" si="46"/>
        <v>0</v>
      </c>
      <c r="M95" s="490">
        <f t="shared" si="46"/>
        <v>1</v>
      </c>
      <c r="N95" s="544">
        <f t="shared" si="46"/>
        <v>0</v>
      </c>
      <c r="O95" s="65">
        <f>SUM(C95:N95)</f>
        <v>3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7">D95/D58</f>
        <v>0</v>
      </c>
      <c r="E96" s="42">
        <f t="shared" si="47"/>
        <v>0</v>
      </c>
      <c r="F96" s="115">
        <f t="shared" si="47"/>
        <v>0.2</v>
      </c>
      <c r="G96" s="419">
        <f t="shared" si="47"/>
        <v>0.2</v>
      </c>
      <c r="H96" s="419">
        <f t="shared" si="47"/>
        <v>0</v>
      </c>
      <c r="I96" s="494">
        <f t="shared" si="47"/>
        <v>0</v>
      </c>
      <c r="J96" s="494">
        <f t="shared" si="47"/>
        <v>0</v>
      </c>
      <c r="K96" s="494">
        <f t="shared" si="47"/>
        <v>0</v>
      </c>
      <c r="L96" s="494">
        <f t="shared" si="47"/>
        <v>0</v>
      </c>
      <c r="M96" s="494">
        <f t="shared" si="47"/>
        <v>0.2</v>
      </c>
      <c r="N96" s="545">
        <f t="shared" si="47"/>
        <v>0</v>
      </c>
      <c r="O96" s="81">
        <f t="shared" si="47"/>
        <v>5.5555555555555552E-2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O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" t="s">
        <v>367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5" ht="48" thickBot="1" x14ac:dyDescent="0.3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368</v>
      </c>
    </row>
    <row r="3" spans="1:15" ht="15.75" thickBot="1" x14ac:dyDescent="0.3">
      <c r="A3" s="5" t="s">
        <v>15</v>
      </c>
      <c r="B3" s="6" t="s">
        <v>23</v>
      </c>
      <c r="C3" s="124">
        <v>69</v>
      </c>
      <c r="D3" s="7">
        <v>79</v>
      </c>
      <c r="E3" s="7">
        <v>91</v>
      </c>
      <c r="F3" s="7">
        <v>82</v>
      </c>
      <c r="G3" s="7">
        <v>76</v>
      </c>
      <c r="H3" s="7">
        <v>86</v>
      </c>
      <c r="I3" s="7">
        <v>91</v>
      </c>
      <c r="J3" s="483">
        <v>92</v>
      </c>
      <c r="K3" s="483">
        <v>104</v>
      </c>
      <c r="L3" s="483">
        <v>95</v>
      </c>
      <c r="M3" s="483">
        <v>105</v>
      </c>
      <c r="N3" s="483">
        <v>94</v>
      </c>
      <c r="O3" s="483">
        <v>88</v>
      </c>
    </row>
    <row r="4" spans="1:15" x14ac:dyDescent="0.25">
      <c r="A4" s="5" t="s">
        <v>17</v>
      </c>
      <c r="B4" s="8" t="s">
        <v>25</v>
      </c>
      <c r="C4" s="100">
        <v>59</v>
      </c>
      <c r="D4" s="10">
        <v>70</v>
      </c>
      <c r="E4" s="10">
        <v>80</v>
      </c>
      <c r="F4" s="10">
        <v>73</v>
      </c>
      <c r="G4" s="10">
        <v>68</v>
      </c>
      <c r="H4" s="10">
        <v>77</v>
      </c>
      <c r="I4" s="10">
        <v>80</v>
      </c>
      <c r="J4" s="484">
        <v>83</v>
      </c>
      <c r="K4" s="484">
        <v>89</v>
      </c>
      <c r="L4" s="484">
        <v>88</v>
      </c>
      <c r="M4" s="484">
        <v>93</v>
      </c>
      <c r="N4" s="484">
        <v>84</v>
      </c>
      <c r="O4" s="484">
        <v>77</v>
      </c>
    </row>
    <row r="5" spans="1:15" x14ac:dyDescent="0.25">
      <c r="A5" s="5" t="s">
        <v>19</v>
      </c>
      <c r="B5" s="11" t="s">
        <v>27</v>
      </c>
      <c r="C5" s="125">
        <f>C4/$C$3</f>
        <v>0.85507246376811596</v>
      </c>
      <c r="D5" s="13">
        <v>0.886075949367089</v>
      </c>
      <c r="E5" s="13">
        <v>1.0126582278481</v>
      </c>
      <c r="F5" s="13">
        <v>0.924050632911392</v>
      </c>
      <c r="G5" s="13">
        <v>0.860759493670886</v>
      </c>
      <c r="H5" s="13">
        <v>0.97468354430379744</v>
      </c>
      <c r="I5" s="13">
        <v>0.87912087912087911</v>
      </c>
      <c r="J5" s="485">
        <v>0.90217391304347827</v>
      </c>
      <c r="K5" s="485">
        <v>0.85576923076923073</v>
      </c>
      <c r="L5" s="485">
        <v>0.9263157894736842</v>
      </c>
      <c r="M5" s="485">
        <v>0.88571428571428568</v>
      </c>
      <c r="N5" s="485">
        <v>0.8936170212765957</v>
      </c>
      <c r="O5" s="485">
        <v>0.875</v>
      </c>
    </row>
    <row r="6" spans="1:15" x14ac:dyDescent="0.25">
      <c r="A6" s="5" t="s">
        <v>22</v>
      </c>
      <c r="B6" s="14" t="s">
        <v>325</v>
      </c>
      <c r="C6" s="126">
        <v>3</v>
      </c>
      <c r="D6" s="16">
        <v>4</v>
      </c>
      <c r="E6" s="16">
        <v>4</v>
      </c>
      <c r="F6" s="16">
        <v>5</v>
      </c>
      <c r="G6" s="16">
        <v>7</v>
      </c>
      <c r="H6" s="16">
        <v>6</v>
      </c>
      <c r="I6" s="16">
        <v>8</v>
      </c>
      <c r="J6" s="491">
        <v>9</v>
      </c>
      <c r="K6" s="491">
        <v>9</v>
      </c>
      <c r="L6" s="491">
        <v>8</v>
      </c>
      <c r="M6" s="491">
        <v>7</v>
      </c>
      <c r="N6" s="491">
        <v>6</v>
      </c>
      <c r="O6" s="491">
        <v>6</v>
      </c>
    </row>
    <row r="7" spans="1:15" x14ac:dyDescent="0.25">
      <c r="A7" s="5" t="s">
        <v>24</v>
      </c>
      <c r="B7" s="11" t="s">
        <v>27</v>
      </c>
      <c r="C7" s="125">
        <f>C6/$C$3</f>
        <v>4.3478260869565216E-2</v>
      </c>
      <c r="D7" s="13">
        <v>5.0632911392405097E-2</v>
      </c>
      <c r="E7" s="13">
        <v>5.0632911392405097E-2</v>
      </c>
      <c r="F7" s="13">
        <v>6.3291139240506306E-2</v>
      </c>
      <c r="G7" s="13">
        <v>8.8607594936708861E-2</v>
      </c>
      <c r="H7" s="13">
        <v>7.5949367088607597E-2</v>
      </c>
      <c r="I7" s="13">
        <v>8.7912087912087919E-2</v>
      </c>
      <c r="J7" s="485">
        <v>9.7826086956521743E-2</v>
      </c>
      <c r="K7" s="485">
        <v>8.6538461538461536E-2</v>
      </c>
      <c r="L7" s="485">
        <v>8.4210526315789472E-2</v>
      </c>
      <c r="M7" s="485">
        <v>6.6666666666666666E-2</v>
      </c>
      <c r="N7" s="485">
        <v>6.3829787234042548E-2</v>
      </c>
      <c r="O7" s="485">
        <v>6.8181818181818177E-2</v>
      </c>
    </row>
    <row r="8" spans="1:15" x14ac:dyDescent="0.25">
      <c r="A8" s="5" t="s">
        <v>26</v>
      </c>
      <c r="B8" s="14" t="s">
        <v>32</v>
      </c>
      <c r="C8" s="126">
        <v>16</v>
      </c>
      <c r="D8" s="16">
        <v>16</v>
      </c>
      <c r="E8" s="16">
        <v>18</v>
      </c>
      <c r="F8" s="16">
        <v>14</v>
      </c>
      <c r="G8" s="16">
        <v>20</v>
      </c>
      <c r="H8" s="16">
        <v>20</v>
      </c>
      <c r="I8" s="16">
        <v>22</v>
      </c>
      <c r="J8" s="491">
        <v>21</v>
      </c>
      <c r="K8" s="491">
        <v>23</v>
      </c>
      <c r="L8" s="491">
        <v>19</v>
      </c>
      <c r="M8" s="491">
        <v>20</v>
      </c>
      <c r="N8" s="491">
        <v>18</v>
      </c>
      <c r="O8" s="491">
        <v>17</v>
      </c>
    </row>
    <row r="9" spans="1:15" x14ac:dyDescent="0.25">
      <c r="A9" s="5" t="s">
        <v>28</v>
      </c>
      <c r="B9" s="11" t="s">
        <v>27</v>
      </c>
      <c r="C9" s="125">
        <f>C8/$C$3</f>
        <v>0.2318840579710145</v>
      </c>
      <c r="D9" s="13">
        <v>0.20253164556962</v>
      </c>
      <c r="E9" s="13">
        <v>0.227848101265823</v>
      </c>
      <c r="F9" s="13">
        <v>0.177215189873418</v>
      </c>
      <c r="G9" s="13">
        <v>0.25316455696202533</v>
      </c>
      <c r="H9" s="13">
        <v>0.25316455696202533</v>
      </c>
      <c r="I9" s="13">
        <v>0.24175824175824176</v>
      </c>
      <c r="J9" s="485">
        <v>0.22826086956521738</v>
      </c>
      <c r="K9" s="485">
        <v>0.22115384615384615</v>
      </c>
      <c r="L9" s="485">
        <v>0.2</v>
      </c>
      <c r="M9" s="485">
        <v>0.19047619047619047</v>
      </c>
      <c r="N9" s="485">
        <v>0.19148936170212766</v>
      </c>
      <c r="O9" s="485">
        <v>0.19318181818181818</v>
      </c>
    </row>
    <row r="10" spans="1:15" x14ac:dyDescent="0.25">
      <c r="A10" s="5" t="s">
        <v>30</v>
      </c>
      <c r="B10" s="14" t="s">
        <v>35</v>
      </c>
      <c r="C10" s="126">
        <v>44</v>
      </c>
      <c r="D10" s="16">
        <v>44</v>
      </c>
      <c r="E10" s="16">
        <v>50</v>
      </c>
      <c r="F10" s="16">
        <v>43</v>
      </c>
      <c r="G10" s="16">
        <v>37</v>
      </c>
      <c r="H10" s="16">
        <v>44</v>
      </c>
      <c r="I10" s="16">
        <v>46</v>
      </c>
      <c r="J10" s="491">
        <v>49</v>
      </c>
      <c r="K10" s="491">
        <v>58</v>
      </c>
      <c r="L10" s="491">
        <v>47</v>
      </c>
      <c r="M10" s="491">
        <v>53</v>
      </c>
      <c r="N10" s="491">
        <v>51</v>
      </c>
      <c r="O10" s="491">
        <v>49</v>
      </c>
    </row>
    <row r="11" spans="1:15" x14ac:dyDescent="0.25">
      <c r="A11" s="5" t="s">
        <v>31</v>
      </c>
      <c r="B11" s="11" t="s">
        <v>27</v>
      </c>
      <c r="C11" s="125">
        <f>C10/$C$3</f>
        <v>0.6376811594202898</v>
      </c>
      <c r="D11" s="13">
        <v>0.556962025316456</v>
      </c>
      <c r="E11" s="13">
        <v>0.632911392405063</v>
      </c>
      <c r="F11" s="13">
        <v>0.544303797468354</v>
      </c>
      <c r="G11" s="13">
        <v>0.46835443037974683</v>
      </c>
      <c r="H11" s="13">
        <v>0.55696202531645567</v>
      </c>
      <c r="I11" s="13">
        <v>0.50549450549450547</v>
      </c>
      <c r="J11" s="485">
        <v>0.53260869565217395</v>
      </c>
      <c r="K11" s="485">
        <v>0.55769230769230771</v>
      </c>
      <c r="L11" s="485">
        <v>0.49473684210526314</v>
      </c>
      <c r="M11" s="485">
        <v>0.50476190476190474</v>
      </c>
      <c r="N11" s="485">
        <v>0.54255319148936165</v>
      </c>
      <c r="O11" s="485">
        <v>0.55681818181818177</v>
      </c>
    </row>
    <row r="12" spans="1:15" x14ac:dyDescent="0.25">
      <c r="A12" s="5" t="s">
        <v>33</v>
      </c>
      <c r="B12" s="17" t="s">
        <v>41</v>
      </c>
      <c r="C12" s="126">
        <v>8</v>
      </c>
      <c r="D12" s="16">
        <v>8</v>
      </c>
      <c r="E12" s="16">
        <v>8</v>
      </c>
      <c r="F12" s="16">
        <v>5</v>
      </c>
      <c r="G12" s="16">
        <v>3</v>
      </c>
      <c r="H12" s="16">
        <v>6</v>
      </c>
      <c r="I12" s="16">
        <v>5</v>
      </c>
      <c r="J12" s="491">
        <v>4</v>
      </c>
      <c r="K12" s="491">
        <v>9</v>
      </c>
      <c r="L12" s="491">
        <v>5</v>
      </c>
      <c r="M12" s="491">
        <v>10</v>
      </c>
      <c r="N12" s="491">
        <v>11</v>
      </c>
      <c r="O12" s="491">
        <v>15</v>
      </c>
    </row>
    <row r="13" spans="1:15" x14ac:dyDescent="0.25">
      <c r="A13" s="5" t="s">
        <v>34</v>
      </c>
      <c r="B13" s="11" t="s">
        <v>27</v>
      </c>
      <c r="C13" s="125">
        <f>C12/$C$3</f>
        <v>0.11594202898550725</v>
      </c>
      <c r="D13" s="13">
        <v>0.10126582278481</v>
      </c>
      <c r="E13" s="13">
        <v>0.10126582278481</v>
      </c>
      <c r="F13" s="13">
        <v>6.3291139240506306E-2</v>
      </c>
      <c r="G13" s="13">
        <v>3.7974683544303799E-2</v>
      </c>
      <c r="H13" s="13">
        <v>7.5949367088607597E-2</v>
      </c>
      <c r="I13" s="13">
        <v>5.4945054945054944E-2</v>
      </c>
      <c r="J13" s="485">
        <v>4.3478260869565216E-2</v>
      </c>
      <c r="K13" s="485">
        <v>8.6538461538461536E-2</v>
      </c>
      <c r="L13" s="485">
        <v>5.2631578947368418E-2</v>
      </c>
      <c r="M13" s="485">
        <v>9.5238095238095233E-2</v>
      </c>
      <c r="N13" s="485">
        <v>0.11702127659574468</v>
      </c>
      <c r="O13" s="485">
        <v>0.17045454545454544</v>
      </c>
    </row>
    <row r="14" spans="1:15" x14ac:dyDescent="0.25">
      <c r="A14" s="5" t="s">
        <v>36</v>
      </c>
      <c r="B14" s="14" t="s">
        <v>44</v>
      </c>
      <c r="C14" s="126">
        <v>11</v>
      </c>
      <c r="D14" s="16">
        <v>16</v>
      </c>
      <c r="E14" s="16">
        <v>18</v>
      </c>
      <c r="F14" s="16">
        <v>19</v>
      </c>
      <c r="G14" s="16">
        <v>16</v>
      </c>
      <c r="H14" s="16">
        <v>16</v>
      </c>
      <c r="I14" s="16">
        <v>15</v>
      </c>
      <c r="J14" s="491">
        <v>12</v>
      </c>
      <c r="K14" s="491">
        <v>15</v>
      </c>
      <c r="L14" s="491">
        <v>18</v>
      </c>
      <c r="M14" s="491">
        <v>18</v>
      </c>
      <c r="N14" s="491">
        <v>15</v>
      </c>
      <c r="O14" s="491">
        <v>14</v>
      </c>
    </row>
    <row r="15" spans="1:15" x14ac:dyDescent="0.25">
      <c r="A15" s="5" t="s">
        <v>37</v>
      </c>
      <c r="B15" s="11" t="s">
        <v>27</v>
      </c>
      <c r="C15" s="125">
        <f>C14/$C$3</f>
        <v>0.15942028985507245</v>
      </c>
      <c r="D15" s="13">
        <v>0.20253164556962</v>
      </c>
      <c r="E15" s="13">
        <v>0.227848101265823</v>
      </c>
      <c r="F15" s="13">
        <v>0.240506329113924</v>
      </c>
      <c r="G15" s="13">
        <v>0.20253164556962025</v>
      </c>
      <c r="H15" s="13">
        <v>0.20253164556962025</v>
      </c>
      <c r="I15" s="13">
        <v>0.16483516483516483</v>
      </c>
      <c r="J15" s="485">
        <v>0.13043478260869565</v>
      </c>
      <c r="K15" s="485">
        <v>0.14423076923076922</v>
      </c>
      <c r="L15" s="485">
        <v>0.18947368421052632</v>
      </c>
      <c r="M15" s="485">
        <v>0.17142857142857143</v>
      </c>
      <c r="N15" s="485">
        <v>0.15957446808510639</v>
      </c>
      <c r="O15" s="485">
        <v>0.15909090909090909</v>
      </c>
    </row>
    <row r="16" spans="1:15" x14ac:dyDescent="0.25">
      <c r="A16" s="5" t="s">
        <v>39</v>
      </c>
      <c r="B16" s="14" t="s">
        <v>47</v>
      </c>
      <c r="C16" s="126">
        <v>12</v>
      </c>
      <c r="D16" s="16">
        <v>11</v>
      </c>
      <c r="E16" s="16">
        <v>13</v>
      </c>
      <c r="F16" s="16">
        <v>13</v>
      </c>
      <c r="G16" s="16">
        <v>11</v>
      </c>
      <c r="H16" s="16">
        <v>13</v>
      </c>
      <c r="I16" s="16">
        <v>13</v>
      </c>
      <c r="J16" s="491">
        <v>11</v>
      </c>
      <c r="K16" s="491">
        <v>17</v>
      </c>
      <c r="L16" s="491">
        <v>11</v>
      </c>
      <c r="M16" s="491">
        <v>19</v>
      </c>
      <c r="N16" s="491">
        <v>16</v>
      </c>
      <c r="O16" s="491">
        <v>15</v>
      </c>
    </row>
    <row r="17" spans="1:15" x14ac:dyDescent="0.25">
      <c r="A17" s="5" t="s">
        <v>40</v>
      </c>
      <c r="B17" s="18" t="s">
        <v>27</v>
      </c>
      <c r="C17" s="125">
        <f>C16/$C$3</f>
        <v>0.17391304347826086</v>
      </c>
      <c r="D17" s="13">
        <v>0.139240506329114</v>
      </c>
      <c r="E17" s="13">
        <v>0.164556962025316</v>
      </c>
      <c r="F17" s="13">
        <v>0.164556962025316</v>
      </c>
      <c r="G17" s="13">
        <v>0.13924050632911392</v>
      </c>
      <c r="H17" s="13">
        <v>0.16455696202531644</v>
      </c>
      <c r="I17" s="13">
        <v>0.14285714285714285</v>
      </c>
      <c r="J17" s="485">
        <v>0.11956521739130435</v>
      </c>
      <c r="K17" s="485">
        <v>0.16346153846153846</v>
      </c>
      <c r="L17" s="485">
        <v>0.11578947368421053</v>
      </c>
      <c r="M17" s="485">
        <v>0.18095238095238095</v>
      </c>
      <c r="N17" s="485">
        <v>0.1702127659574468</v>
      </c>
      <c r="O17" s="485">
        <v>0.17045454545454544</v>
      </c>
    </row>
    <row r="18" spans="1:15" x14ac:dyDescent="0.25">
      <c r="A18" s="5" t="s">
        <v>42</v>
      </c>
      <c r="B18" s="14" t="s">
        <v>150</v>
      </c>
      <c r="C18" s="126">
        <v>6</v>
      </c>
      <c r="D18" s="16">
        <v>4</v>
      </c>
      <c r="E18" s="16">
        <v>5</v>
      </c>
      <c r="F18" s="16">
        <v>4</v>
      </c>
      <c r="G18" s="16">
        <v>6</v>
      </c>
      <c r="H18" s="16">
        <v>6</v>
      </c>
      <c r="I18" s="16">
        <v>6</v>
      </c>
      <c r="J18" s="491">
        <v>6</v>
      </c>
      <c r="K18" s="491">
        <v>6</v>
      </c>
      <c r="L18" s="491">
        <v>6</v>
      </c>
      <c r="M18" s="491">
        <v>5</v>
      </c>
      <c r="N18" s="491">
        <v>5</v>
      </c>
      <c r="O18" s="491">
        <v>5</v>
      </c>
    </row>
    <row r="19" spans="1:15" ht="15.75" thickBot="1" x14ac:dyDescent="0.3">
      <c r="A19" s="5" t="s">
        <v>43</v>
      </c>
      <c r="B19" s="19" t="s">
        <v>27</v>
      </c>
      <c r="C19" s="125">
        <f>C18/$C$3</f>
        <v>8.6956521739130432E-2</v>
      </c>
      <c r="D19" s="13">
        <v>5.0632911392405097E-2</v>
      </c>
      <c r="E19" s="13">
        <v>6.3291139240506306E-2</v>
      </c>
      <c r="F19" s="13">
        <v>5.0632911392405097E-2</v>
      </c>
      <c r="G19" s="13">
        <v>7.5949367088607597E-2</v>
      </c>
      <c r="H19" s="13">
        <v>7.5949367088607597E-2</v>
      </c>
      <c r="I19" s="13">
        <v>6.5934065934065936E-2</v>
      </c>
      <c r="J19" s="485">
        <v>6.5217391304347824E-2</v>
      </c>
      <c r="K19" s="485">
        <v>5.7692307692307696E-2</v>
      </c>
      <c r="L19" s="485">
        <v>6.3157894736842107E-2</v>
      </c>
      <c r="M19" s="485">
        <v>4.7619047619047616E-2</v>
      </c>
      <c r="N19" s="485">
        <v>5.3191489361702128E-2</v>
      </c>
      <c r="O19" s="485">
        <v>5.6818181818181816E-2</v>
      </c>
    </row>
    <row r="20" spans="1:15" ht="20.100000000000001" customHeight="1" thickBot="1" x14ac:dyDescent="0.3">
      <c r="A20" s="22" t="s">
        <v>369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8" thickBot="1" x14ac:dyDescent="0.3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ht="15.75" thickBot="1" x14ac:dyDescent="0.3">
      <c r="A22" s="27" t="s">
        <v>45</v>
      </c>
      <c r="B22" s="28" t="s">
        <v>327</v>
      </c>
      <c r="C22" s="29">
        <v>23</v>
      </c>
      <c r="D22" s="29">
        <v>20</v>
      </c>
      <c r="E22" s="29">
        <v>12</v>
      </c>
      <c r="F22" s="29">
        <v>15</v>
      </c>
      <c r="G22" s="29">
        <v>17</v>
      </c>
      <c r="H22" s="29">
        <v>24</v>
      </c>
      <c r="I22" s="525">
        <v>23</v>
      </c>
      <c r="J22" s="525">
        <v>33</v>
      </c>
      <c r="K22" s="525">
        <v>23</v>
      </c>
      <c r="L22" s="525">
        <v>23</v>
      </c>
      <c r="M22" s="525">
        <v>16</v>
      </c>
      <c r="N22" s="525">
        <v>12</v>
      </c>
      <c r="O22" s="29">
        <v>241</v>
      </c>
    </row>
    <row r="23" spans="1:15" x14ac:dyDescent="0.25">
      <c r="A23" s="27" t="s">
        <v>46</v>
      </c>
      <c r="B23" s="30" t="s">
        <v>54</v>
      </c>
      <c r="C23" s="10">
        <v>7</v>
      </c>
      <c r="D23" s="10">
        <v>7</v>
      </c>
      <c r="E23" s="10">
        <v>3</v>
      </c>
      <c r="F23" s="10">
        <v>4</v>
      </c>
      <c r="G23" s="10">
        <v>5</v>
      </c>
      <c r="H23" s="10">
        <v>5</v>
      </c>
      <c r="I23" s="484">
        <v>11</v>
      </c>
      <c r="J23" s="484">
        <v>12</v>
      </c>
      <c r="K23" s="484">
        <v>8</v>
      </c>
      <c r="L23" s="484">
        <v>12</v>
      </c>
      <c r="M23" s="484">
        <v>5</v>
      </c>
      <c r="N23" s="527">
        <v>6</v>
      </c>
      <c r="O23" s="30">
        <v>85</v>
      </c>
    </row>
    <row r="24" spans="1:15" x14ac:dyDescent="0.25">
      <c r="A24" s="27" t="s">
        <v>48</v>
      </c>
      <c r="B24" s="31" t="s">
        <v>56</v>
      </c>
      <c r="C24" s="32">
        <v>0.30434782608695699</v>
      </c>
      <c r="D24" s="32">
        <v>0.30434782608695699</v>
      </c>
      <c r="E24" s="32">
        <v>0.13043478260869601</v>
      </c>
      <c r="F24" s="32">
        <v>0.17391304347826086</v>
      </c>
      <c r="G24" s="32">
        <v>0.21739130434782608</v>
      </c>
      <c r="H24" s="32">
        <v>0.20833333333333334</v>
      </c>
      <c r="I24" s="489">
        <v>0.47826086956521741</v>
      </c>
      <c r="J24" s="489">
        <v>0.36363636363636365</v>
      </c>
      <c r="K24" s="489">
        <v>0.34782608695652173</v>
      </c>
      <c r="L24" s="489">
        <v>0.52173913043478259</v>
      </c>
      <c r="M24" s="489">
        <v>0.3125</v>
      </c>
      <c r="N24" s="489">
        <v>0.5</v>
      </c>
      <c r="O24" s="59">
        <v>0.35269709543568467</v>
      </c>
    </row>
    <row r="25" spans="1:15" x14ac:dyDescent="0.25">
      <c r="A25" s="27" t="s">
        <v>51</v>
      </c>
      <c r="B25" s="33" t="s">
        <v>58</v>
      </c>
      <c r="C25" s="16">
        <v>8</v>
      </c>
      <c r="D25" s="16">
        <v>13</v>
      </c>
      <c r="E25" s="16">
        <v>9</v>
      </c>
      <c r="F25" s="16">
        <v>9</v>
      </c>
      <c r="G25" s="16">
        <v>12</v>
      </c>
      <c r="H25" s="491">
        <v>13</v>
      </c>
      <c r="I25" s="491">
        <v>12</v>
      </c>
      <c r="J25" s="491">
        <v>18</v>
      </c>
      <c r="K25" s="491">
        <v>13</v>
      </c>
      <c r="L25" s="491">
        <v>10</v>
      </c>
      <c r="M25" s="491">
        <v>7</v>
      </c>
      <c r="N25" s="528">
        <v>5</v>
      </c>
      <c r="O25" s="33">
        <v>129</v>
      </c>
    </row>
    <row r="26" spans="1:15" x14ac:dyDescent="0.25">
      <c r="A26" s="27" t="s">
        <v>53</v>
      </c>
      <c r="B26" s="31" t="s">
        <v>56</v>
      </c>
      <c r="C26" s="32">
        <v>0.34782608695652201</v>
      </c>
      <c r="D26" s="32">
        <v>0.565217391304348</v>
      </c>
      <c r="E26" s="32">
        <v>0.39130434782608697</v>
      </c>
      <c r="F26" s="32">
        <v>0.39130434782608697</v>
      </c>
      <c r="G26" s="32">
        <v>0.52173913043478259</v>
      </c>
      <c r="H26" s="32">
        <v>0.54166666666666663</v>
      </c>
      <c r="I26" s="489">
        <v>0.52173913043478259</v>
      </c>
      <c r="J26" s="489">
        <v>0.54545454545454541</v>
      </c>
      <c r="K26" s="489">
        <v>0.56521739130434778</v>
      </c>
      <c r="L26" s="489">
        <v>0.43478260869565216</v>
      </c>
      <c r="M26" s="489">
        <v>0.4375</v>
      </c>
      <c r="N26" s="489">
        <v>0.41666666666666669</v>
      </c>
      <c r="O26" s="59">
        <v>0.53526970954356845</v>
      </c>
    </row>
    <row r="27" spans="1:15" x14ac:dyDescent="0.25">
      <c r="A27" s="27" t="s">
        <v>55</v>
      </c>
      <c r="B27" s="33" t="s">
        <v>328</v>
      </c>
      <c r="C27" s="16">
        <v>22</v>
      </c>
      <c r="D27" s="16">
        <v>18</v>
      </c>
      <c r="E27" s="16">
        <v>10</v>
      </c>
      <c r="F27" s="16">
        <v>14</v>
      </c>
      <c r="G27" s="16">
        <v>16</v>
      </c>
      <c r="H27" s="491">
        <v>21</v>
      </c>
      <c r="I27" s="491">
        <v>22</v>
      </c>
      <c r="J27" s="491">
        <v>25</v>
      </c>
      <c r="K27" s="491">
        <v>22</v>
      </c>
      <c r="L27" s="491">
        <v>18</v>
      </c>
      <c r="M27" s="491">
        <v>13</v>
      </c>
      <c r="N27" s="490">
        <v>7</v>
      </c>
      <c r="O27" s="33">
        <v>208</v>
      </c>
    </row>
    <row r="28" spans="1:15" x14ac:dyDescent="0.25">
      <c r="A28" s="27" t="s">
        <v>57</v>
      </c>
      <c r="B28" s="31" t="s">
        <v>56</v>
      </c>
      <c r="C28" s="32">
        <v>0.95652173913043503</v>
      </c>
      <c r="D28" s="32">
        <v>0.78260869565217395</v>
      </c>
      <c r="E28" s="32">
        <v>0.434782608695652</v>
      </c>
      <c r="F28" s="32">
        <v>0.60869565217391308</v>
      </c>
      <c r="G28" s="32">
        <v>0.69565217391304346</v>
      </c>
      <c r="H28" s="32">
        <v>0.875</v>
      </c>
      <c r="I28" s="489">
        <v>0.95652173913043481</v>
      </c>
      <c r="J28" s="489">
        <v>0.75757575757575757</v>
      </c>
      <c r="K28" s="489">
        <v>0.95652173913043481</v>
      </c>
      <c r="L28" s="489">
        <v>0.78260869565217395</v>
      </c>
      <c r="M28" s="489">
        <v>0.8125</v>
      </c>
      <c r="N28" s="489">
        <v>0.58333333333333337</v>
      </c>
      <c r="O28" s="59">
        <v>0.86307053941908718</v>
      </c>
    </row>
    <row r="29" spans="1:15" x14ac:dyDescent="0.25">
      <c r="A29" s="27" t="s">
        <v>59</v>
      </c>
      <c r="B29" s="33" t="s">
        <v>329</v>
      </c>
      <c r="C29" s="16">
        <v>1</v>
      </c>
      <c r="D29" s="16">
        <v>0</v>
      </c>
      <c r="E29" s="16">
        <v>1</v>
      </c>
      <c r="F29" s="16">
        <v>2</v>
      </c>
      <c r="G29" s="16">
        <v>0</v>
      </c>
      <c r="H29" s="491">
        <v>1</v>
      </c>
      <c r="I29" s="491">
        <v>2</v>
      </c>
      <c r="J29" s="491">
        <v>2</v>
      </c>
      <c r="K29" s="491">
        <v>1</v>
      </c>
      <c r="L29" s="491">
        <v>0</v>
      </c>
      <c r="M29" s="491">
        <v>0</v>
      </c>
      <c r="N29" s="490">
        <v>0</v>
      </c>
      <c r="O29" s="33">
        <v>10</v>
      </c>
    </row>
    <row r="30" spans="1:15" x14ac:dyDescent="0.25">
      <c r="A30" s="27" t="s">
        <v>60</v>
      </c>
      <c r="B30" s="31" t="s">
        <v>56</v>
      </c>
      <c r="C30" s="32">
        <v>4.3478260869565202E-2</v>
      </c>
      <c r="D30" s="32">
        <v>0</v>
      </c>
      <c r="E30" s="32">
        <v>4.3478260869565202E-2</v>
      </c>
      <c r="F30" s="32">
        <v>8.6956521739130432E-2</v>
      </c>
      <c r="G30" s="32">
        <v>0</v>
      </c>
      <c r="H30" s="32">
        <v>4.1666666666666664E-2</v>
      </c>
      <c r="I30" s="489">
        <v>8.6956521739130432E-2</v>
      </c>
      <c r="J30" s="489">
        <v>6.0606060606060608E-2</v>
      </c>
      <c r="K30" s="489">
        <v>4.3478260869565216E-2</v>
      </c>
      <c r="L30" s="489">
        <v>0</v>
      </c>
      <c r="M30" s="489">
        <v>0</v>
      </c>
      <c r="N30" s="489">
        <v>0</v>
      </c>
      <c r="O30" s="59">
        <v>4.1493775933609957E-2</v>
      </c>
    </row>
    <row r="31" spans="1:15" x14ac:dyDescent="0.25">
      <c r="A31" s="27" t="s">
        <v>62</v>
      </c>
      <c r="B31" s="33" t="s">
        <v>67</v>
      </c>
      <c r="C31" s="16">
        <v>1</v>
      </c>
      <c r="D31" s="16">
        <v>2</v>
      </c>
      <c r="E31" s="16">
        <v>2</v>
      </c>
      <c r="F31" s="16">
        <v>1</v>
      </c>
      <c r="G31" s="16">
        <v>1</v>
      </c>
      <c r="H31" s="491">
        <v>3</v>
      </c>
      <c r="I31" s="491">
        <v>1</v>
      </c>
      <c r="J31" s="491">
        <v>8</v>
      </c>
      <c r="K31" s="491">
        <v>1</v>
      </c>
      <c r="L31" s="491">
        <v>5</v>
      </c>
      <c r="M31" s="491">
        <v>3</v>
      </c>
      <c r="N31" s="491">
        <v>5</v>
      </c>
      <c r="O31" s="33">
        <v>33</v>
      </c>
    </row>
    <row r="32" spans="1:15" x14ac:dyDescent="0.25">
      <c r="A32" s="27" t="s">
        <v>63</v>
      </c>
      <c r="B32" s="31" t="s">
        <v>56</v>
      </c>
      <c r="C32" s="32">
        <v>4.3478260869565202E-2</v>
      </c>
      <c r="D32" s="32">
        <v>8.6956521739130405E-2</v>
      </c>
      <c r="E32" s="32">
        <v>8.6956521739130405E-2</v>
      </c>
      <c r="F32" s="32">
        <v>4.3478260869565216E-2</v>
      </c>
      <c r="G32" s="32">
        <v>4.3478260869565216E-2</v>
      </c>
      <c r="H32" s="32">
        <v>0.125</v>
      </c>
      <c r="I32" s="489">
        <v>4.3478260869565216E-2</v>
      </c>
      <c r="J32" s="489">
        <v>0.24242424242424243</v>
      </c>
      <c r="K32" s="489">
        <v>4.3478260869565216E-2</v>
      </c>
      <c r="L32" s="489">
        <v>0.21739130434782608</v>
      </c>
      <c r="M32" s="489">
        <v>0.1875</v>
      </c>
      <c r="N32" s="489">
        <v>0.41666666666666669</v>
      </c>
      <c r="O32" s="59">
        <v>0.13692946058091288</v>
      </c>
    </row>
    <row r="33" spans="1:15" ht="24.75" x14ac:dyDescent="0.25">
      <c r="A33" s="27" t="s">
        <v>65</v>
      </c>
      <c r="B33" s="34" t="s">
        <v>70</v>
      </c>
      <c r="C33" s="16">
        <v>1</v>
      </c>
      <c r="D33" s="16">
        <v>2</v>
      </c>
      <c r="E33" s="16">
        <v>2</v>
      </c>
      <c r="F33" s="16">
        <v>3</v>
      </c>
      <c r="G33" s="16">
        <v>3</v>
      </c>
      <c r="H33" s="491">
        <v>2</v>
      </c>
      <c r="I33" s="491">
        <v>2</v>
      </c>
      <c r="J33" s="491">
        <v>7</v>
      </c>
      <c r="K33" s="491">
        <v>4</v>
      </c>
      <c r="L33" s="491">
        <v>7</v>
      </c>
      <c r="M33" s="491">
        <v>3</v>
      </c>
      <c r="N33" s="490">
        <v>9</v>
      </c>
      <c r="O33" s="33">
        <v>45</v>
      </c>
    </row>
    <row r="34" spans="1:15" x14ac:dyDescent="0.25">
      <c r="A34" s="27" t="s">
        <v>66</v>
      </c>
      <c r="B34" s="31" t="s">
        <v>56</v>
      </c>
      <c r="C34" s="32">
        <v>4.3478260869565202E-2</v>
      </c>
      <c r="D34" s="32">
        <v>8.6956521739130405E-2</v>
      </c>
      <c r="E34" s="32">
        <v>8.6956521739130405E-2</v>
      </c>
      <c r="F34" s="32">
        <v>0.13043478260869565</v>
      </c>
      <c r="G34" s="32">
        <v>0.13043478260869565</v>
      </c>
      <c r="H34" s="32">
        <v>8.3333333333333329E-2</v>
      </c>
      <c r="I34" s="489">
        <v>8.6956521739130432E-2</v>
      </c>
      <c r="J34" s="489">
        <v>0.21212121212121213</v>
      </c>
      <c r="K34" s="489">
        <v>0.17391304347826086</v>
      </c>
      <c r="L34" s="489">
        <v>0.30434782608695654</v>
      </c>
      <c r="M34" s="489">
        <v>0.1875</v>
      </c>
      <c r="N34" s="489">
        <v>0.75</v>
      </c>
      <c r="O34" s="59">
        <v>0.18672199170124482</v>
      </c>
    </row>
    <row r="35" spans="1:15" x14ac:dyDescent="0.25">
      <c r="A35" s="27" t="s">
        <v>68</v>
      </c>
      <c r="B35" s="33" t="s">
        <v>330</v>
      </c>
      <c r="C35" s="16">
        <v>6</v>
      </c>
      <c r="D35" s="16">
        <v>4</v>
      </c>
      <c r="E35" s="16">
        <v>4</v>
      </c>
      <c r="F35" s="16">
        <v>1</v>
      </c>
      <c r="G35" s="16">
        <v>3</v>
      </c>
      <c r="H35" s="491">
        <v>1</v>
      </c>
      <c r="I35" s="491">
        <v>2</v>
      </c>
      <c r="J35" s="491">
        <v>4</v>
      </c>
      <c r="K35" s="491">
        <v>5</v>
      </c>
      <c r="L35" s="491">
        <v>2</v>
      </c>
      <c r="M35" s="491">
        <v>1</v>
      </c>
      <c r="N35" s="490">
        <v>0</v>
      </c>
      <c r="O35" s="33">
        <v>33</v>
      </c>
    </row>
    <row r="36" spans="1:15" x14ac:dyDescent="0.25">
      <c r="A36" s="27" t="s">
        <v>69</v>
      </c>
      <c r="B36" s="35" t="s">
        <v>56</v>
      </c>
      <c r="C36" s="13">
        <v>0.26086956521739102</v>
      </c>
      <c r="D36" s="13">
        <v>0.173913043478261</v>
      </c>
      <c r="E36" s="13">
        <v>0.173913043478261</v>
      </c>
      <c r="F36" s="13">
        <v>4.3478260869565216E-2</v>
      </c>
      <c r="G36" s="13">
        <v>0.13043478260869565</v>
      </c>
      <c r="H36" s="32">
        <v>4.1666666666666664E-2</v>
      </c>
      <c r="I36" s="485">
        <v>8.6956521739130432E-2</v>
      </c>
      <c r="J36" s="485">
        <v>0.12121212121212122</v>
      </c>
      <c r="K36" s="485">
        <v>0.21739130434782608</v>
      </c>
      <c r="L36" s="485">
        <v>8.6956521739130432E-2</v>
      </c>
      <c r="M36" s="485">
        <v>6.25E-2</v>
      </c>
      <c r="N36" s="489">
        <v>0</v>
      </c>
      <c r="O36" s="59">
        <v>0.13692946058091288</v>
      </c>
    </row>
    <row r="37" spans="1:15" x14ac:dyDescent="0.25">
      <c r="A37" s="27" t="s">
        <v>71</v>
      </c>
      <c r="B37" s="33" t="s">
        <v>331</v>
      </c>
      <c r="C37" s="16">
        <v>1</v>
      </c>
      <c r="D37" s="16">
        <v>3</v>
      </c>
      <c r="E37" s="16">
        <v>4</v>
      </c>
      <c r="F37" s="16">
        <v>3</v>
      </c>
      <c r="G37" s="16">
        <v>3</v>
      </c>
      <c r="H37" s="491">
        <v>3</v>
      </c>
      <c r="I37" s="491">
        <v>4</v>
      </c>
      <c r="J37" s="491">
        <v>9</v>
      </c>
      <c r="K37" s="491">
        <v>5</v>
      </c>
      <c r="L37" s="491">
        <v>8</v>
      </c>
      <c r="M37" s="491">
        <v>4</v>
      </c>
      <c r="N37" s="490">
        <v>6</v>
      </c>
      <c r="O37" s="33">
        <v>53</v>
      </c>
    </row>
    <row r="38" spans="1:15" x14ac:dyDescent="0.25">
      <c r="A38" s="27" t="s">
        <v>72</v>
      </c>
      <c r="B38" s="35" t="s">
        <v>56</v>
      </c>
      <c r="C38" s="13">
        <v>4.3478260869565202E-2</v>
      </c>
      <c r="D38" s="13">
        <v>0.13043478260869601</v>
      </c>
      <c r="E38" s="13">
        <v>0.173913043478261</v>
      </c>
      <c r="F38" s="13">
        <v>0.13043478260869565</v>
      </c>
      <c r="G38" s="13">
        <v>0.13043478260869565</v>
      </c>
      <c r="H38" s="32">
        <v>0.125</v>
      </c>
      <c r="I38" s="485">
        <v>0.17391304347826086</v>
      </c>
      <c r="J38" s="485">
        <v>0.27272727272727271</v>
      </c>
      <c r="K38" s="485">
        <v>0.21739130434782608</v>
      </c>
      <c r="L38" s="485">
        <v>0.34782608695652173</v>
      </c>
      <c r="M38" s="485">
        <v>0.25</v>
      </c>
      <c r="N38" s="489">
        <v>0.5</v>
      </c>
      <c r="O38" s="59">
        <v>0.21991701244813278</v>
      </c>
    </row>
    <row r="39" spans="1:15" x14ac:dyDescent="0.25">
      <c r="A39" s="27" t="s">
        <v>74</v>
      </c>
      <c r="B39" s="36" t="s">
        <v>160</v>
      </c>
      <c r="C39" s="16">
        <v>0</v>
      </c>
      <c r="D39" s="16">
        <v>2</v>
      </c>
      <c r="E39" s="16">
        <v>1</v>
      </c>
      <c r="F39" s="16">
        <v>2</v>
      </c>
      <c r="G39" s="16">
        <v>0</v>
      </c>
      <c r="H39" s="491">
        <v>0</v>
      </c>
      <c r="I39" s="491">
        <v>1</v>
      </c>
      <c r="J39" s="491">
        <v>1</v>
      </c>
      <c r="K39" s="491">
        <v>0</v>
      </c>
      <c r="L39" s="491">
        <v>0</v>
      </c>
      <c r="M39" s="491">
        <v>0</v>
      </c>
      <c r="N39" s="490">
        <v>0</v>
      </c>
      <c r="O39" s="36">
        <v>7</v>
      </c>
    </row>
    <row r="40" spans="1:15" ht="15.75" thickBot="1" x14ac:dyDescent="0.3">
      <c r="A40" s="27" t="s">
        <v>75</v>
      </c>
      <c r="B40" s="37" t="s">
        <v>56</v>
      </c>
      <c r="C40" s="69">
        <v>0</v>
      </c>
      <c r="D40" s="69">
        <v>8.6956521739130405E-2</v>
      </c>
      <c r="E40" s="69">
        <v>4.3478260869565202E-2</v>
      </c>
      <c r="F40" s="69">
        <v>8.6956521739130432E-2</v>
      </c>
      <c r="G40" s="69">
        <v>0</v>
      </c>
      <c r="H40" s="38">
        <v>0</v>
      </c>
      <c r="I40" s="524">
        <v>4.3478260869565216E-2</v>
      </c>
      <c r="J40" s="524">
        <v>3.0303030303030304E-2</v>
      </c>
      <c r="K40" s="524">
        <v>0</v>
      </c>
      <c r="L40" s="524">
        <v>0</v>
      </c>
      <c r="M40" s="524">
        <v>0</v>
      </c>
      <c r="N40" s="489">
        <v>0</v>
      </c>
      <c r="O40" s="59">
        <v>2.9045643153526972E-2</v>
      </c>
    </row>
    <row r="41" spans="1:15" ht="26.25" thickTop="1" thickBot="1" x14ac:dyDescent="0.3">
      <c r="A41" s="27" t="s">
        <v>77</v>
      </c>
      <c r="B41" s="93" t="s">
        <v>79</v>
      </c>
      <c r="C41" s="94">
        <v>21</v>
      </c>
      <c r="D41" s="94">
        <v>17</v>
      </c>
      <c r="E41" s="94">
        <v>13</v>
      </c>
      <c r="F41" s="94">
        <v>11</v>
      </c>
      <c r="G41" s="94">
        <v>16</v>
      </c>
      <c r="H41" s="492">
        <v>17</v>
      </c>
      <c r="I41" s="526">
        <v>15</v>
      </c>
      <c r="J41" s="526">
        <v>23</v>
      </c>
      <c r="K41" s="526">
        <v>15</v>
      </c>
      <c r="L41" s="526">
        <v>20</v>
      </c>
      <c r="M41" s="526">
        <v>16</v>
      </c>
      <c r="N41" s="492">
        <v>12</v>
      </c>
      <c r="O41" s="85">
        <v>196</v>
      </c>
    </row>
    <row r="42" spans="1:15" ht="15.75" thickTop="1" x14ac:dyDescent="0.25">
      <c r="A42" s="27" t="s">
        <v>78</v>
      </c>
      <c r="B42" s="40" t="s">
        <v>162</v>
      </c>
      <c r="C42" s="16">
        <v>11</v>
      </c>
      <c r="D42" s="16">
        <v>10</v>
      </c>
      <c r="E42" s="16">
        <v>6</v>
      </c>
      <c r="F42" s="16">
        <v>8</v>
      </c>
      <c r="G42" s="16">
        <v>9</v>
      </c>
      <c r="H42" s="491">
        <v>11</v>
      </c>
      <c r="I42" s="491">
        <v>11</v>
      </c>
      <c r="J42" s="491">
        <v>15</v>
      </c>
      <c r="K42" s="491">
        <v>8</v>
      </c>
      <c r="L42" s="491">
        <v>10</v>
      </c>
      <c r="M42" s="491">
        <v>9</v>
      </c>
      <c r="N42" s="563">
        <v>10</v>
      </c>
      <c r="O42" s="40">
        <v>118</v>
      </c>
    </row>
    <row r="43" spans="1:15" x14ac:dyDescent="0.25">
      <c r="A43" s="27" t="s">
        <v>80</v>
      </c>
      <c r="B43" s="31" t="s">
        <v>56</v>
      </c>
      <c r="C43" s="13">
        <v>0.47826086956521702</v>
      </c>
      <c r="D43" s="13">
        <v>0.434782608695652</v>
      </c>
      <c r="E43" s="13">
        <v>0.26086956521739102</v>
      </c>
      <c r="F43" s="13">
        <v>0.34782608695652173</v>
      </c>
      <c r="G43" s="13">
        <v>0.39130434782608697</v>
      </c>
      <c r="H43" s="32">
        <v>0.45833333333333331</v>
      </c>
      <c r="I43" s="485">
        <v>0.47826086956521741</v>
      </c>
      <c r="J43" s="485">
        <v>0.45454545454545453</v>
      </c>
      <c r="K43" s="485">
        <v>0.34782608695652173</v>
      </c>
      <c r="L43" s="485">
        <v>0.43478260869565216</v>
      </c>
      <c r="M43" s="485">
        <v>0.5625</v>
      </c>
      <c r="N43" s="489">
        <v>0.83333333333333337</v>
      </c>
      <c r="O43" s="59">
        <v>0.48962655601659749</v>
      </c>
    </row>
    <row r="44" spans="1:15" x14ac:dyDescent="0.25">
      <c r="A44" s="27" t="s">
        <v>82</v>
      </c>
      <c r="B44" s="33" t="s">
        <v>163</v>
      </c>
      <c r="C44" s="16">
        <v>4</v>
      </c>
      <c r="D44" s="16">
        <v>2</v>
      </c>
      <c r="E44" s="16">
        <v>4</v>
      </c>
      <c r="F44" s="16">
        <v>0</v>
      </c>
      <c r="G44" s="16">
        <v>4</v>
      </c>
      <c r="H44" s="491">
        <v>4</v>
      </c>
      <c r="I44" s="491">
        <v>1</v>
      </c>
      <c r="J44" s="491">
        <v>2</v>
      </c>
      <c r="K44" s="491">
        <v>4</v>
      </c>
      <c r="L44" s="491">
        <v>2</v>
      </c>
      <c r="M44" s="491">
        <v>7</v>
      </c>
      <c r="N44" s="490">
        <v>3</v>
      </c>
      <c r="O44" s="33">
        <v>37</v>
      </c>
    </row>
    <row r="45" spans="1:15" x14ac:dyDescent="0.25">
      <c r="A45" s="27" t="s">
        <v>83</v>
      </c>
      <c r="B45" s="31" t="s">
        <v>56</v>
      </c>
      <c r="C45" s="32">
        <v>0.173913043478261</v>
      </c>
      <c r="D45" s="32">
        <v>8.6956521739130405E-2</v>
      </c>
      <c r="E45" s="32">
        <v>0.173913043478261</v>
      </c>
      <c r="F45" s="32">
        <v>0</v>
      </c>
      <c r="G45" s="32">
        <v>0.17391304347826086</v>
      </c>
      <c r="H45" s="32">
        <v>0.16666666666666666</v>
      </c>
      <c r="I45" s="489">
        <v>4.3478260869565216E-2</v>
      </c>
      <c r="J45" s="489">
        <v>6.0606060606060608E-2</v>
      </c>
      <c r="K45" s="489">
        <v>0.17391304347826086</v>
      </c>
      <c r="L45" s="489">
        <v>8.6956521739130432E-2</v>
      </c>
      <c r="M45" s="489">
        <v>0.4375</v>
      </c>
      <c r="N45" s="489">
        <v>0.25</v>
      </c>
      <c r="O45" s="59">
        <v>0.15352697095435686</v>
      </c>
    </row>
    <row r="46" spans="1:15" ht="20.100000000000001" customHeight="1" x14ac:dyDescent="0.25">
      <c r="A46" s="27" t="s">
        <v>85</v>
      </c>
      <c r="B46" s="33" t="s">
        <v>164</v>
      </c>
      <c r="C46" s="16">
        <v>5</v>
      </c>
      <c r="D46" s="16">
        <v>2</v>
      </c>
      <c r="E46" s="16">
        <v>1</v>
      </c>
      <c r="F46" s="16">
        <v>1</v>
      </c>
      <c r="G46" s="16">
        <v>2</v>
      </c>
      <c r="H46" s="491">
        <v>4</v>
      </c>
      <c r="I46" s="491">
        <v>3</v>
      </c>
      <c r="J46" s="491">
        <v>2</v>
      </c>
      <c r="K46" s="491">
        <v>3</v>
      </c>
      <c r="L46" s="491">
        <v>5</v>
      </c>
      <c r="M46" s="491">
        <v>3</v>
      </c>
      <c r="N46" s="490">
        <v>1</v>
      </c>
      <c r="O46" s="33">
        <v>32</v>
      </c>
    </row>
    <row r="47" spans="1:15" x14ac:dyDescent="0.25">
      <c r="A47" s="27" t="s">
        <v>86</v>
      </c>
      <c r="B47" s="31" t="s">
        <v>56</v>
      </c>
      <c r="C47" s="32">
        <v>0.217391304347826</v>
      </c>
      <c r="D47" s="32">
        <v>8.6956521739130405E-2</v>
      </c>
      <c r="E47" s="32">
        <v>4.3478260869565202E-2</v>
      </c>
      <c r="F47" s="32">
        <v>4.3478260869565216E-2</v>
      </c>
      <c r="G47" s="32">
        <v>8.6956521739130432E-2</v>
      </c>
      <c r="H47" s="32">
        <v>0.16666666666666666</v>
      </c>
      <c r="I47" s="489">
        <v>0.13043478260869565</v>
      </c>
      <c r="J47" s="489">
        <v>6.0606060606060608E-2</v>
      </c>
      <c r="K47" s="489">
        <v>0.13043478260869565</v>
      </c>
      <c r="L47" s="489">
        <v>0.21739130434782608</v>
      </c>
      <c r="M47" s="489">
        <v>0.1875</v>
      </c>
      <c r="N47" s="489">
        <v>8.3333333333333329E-2</v>
      </c>
      <c r="O47" s="59">
        <v>0.13278008298755187</v>
      </c>
    </row>
    <row r="48" spans="1:15" x14ac:dyDescent="0.25">
      <c r="A48" s="27" t="s">
        <v>88</v>
      </c>
      <c r="B48" s="33" t="s">
        <v>332</v>
      </c>
      <c r="C48" s="16">
        <v>1</v>
      </c>
      <c r="D48" s="16">
        <v>0</v>
      </c>
      <c r="E48" s="16">
        <v>0</v>
      </c>
      <c r="F48" s="16">
        <v>0</v>
      </c>
      <c r="G48" s="16">
        <v>0</v>
      </c>
      <c r="H48" s="491">
        <v>0</v>
      </c>
      <c r="I48" s="491">
        <v>1</v>
      </c>
      <c r="J48" s="491">
        <v>1</v>
      </c>
      <c r="K48" s="491">
        <v>1</v>
      </c>
      <c r="L48" s="491">
        <v>0</v>
      </c>
      <c r="M48" s="491">
        <v>0</v>
      </c>
      <c r="N48" s="490">
        <v>0</v>
      </c>
      <c r="O48" s="33">
        <v>4</v>
      </c>
    </row>
    <row r="49" spans="1:15" x14ac:dyDescent="0.25">
      <c r="A49" s="27" t="s">
        <v>89</v>
      </c>
      <c r="B49" s="31" t="s">
        <v>56</v>
      </c>
      <c r="C49" s="32">
        <v>4.3478260869565202E-2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489">
        <v>4.3478260869565216E-2</v>
      </c>
      <c r="J49" s="489">
        <v>3.0303030303030304E-2</v>
      </c>
      <c r="K49" s="489">
        <v>4.3478260869565216E-2</v>
      </c>
      <c r="L49" s="489">
        <v>0</v>
      </c>
      <c r="M49" s="489">
        <v>0</v>
      </c>
      <c r="N49" s="489">
        <v>0</v>
      </c>
      <c r="O49" s="59">
        <v>1.6597510373443983E-2</v>
      </c>
    </row>
    <row r="50" spans="1:15" x14ac:dyDescent="0.25">
      <c r="A50" s="27" t="s">
        <v>91</v>
      </c>
      <c r="B50" s="34" t="s">
        <v>166</v>
      </c>
      <c r="C50" s="16">
        <v>2</v>
      </c>
      <c r="D50" s="16">
        <v>3</v>
      </c>
      <c r="E50" s="16">
        <v>1</v>
      </c>
      <c r="F50" s="16">
        <v>3</v>
      </c>
      <c r="G50" s="16">
        <v>1</v>
      </c>
      <c r="H50" s="491">
        <v>3</v>
      </c>
      <c r="I50" s="491">
        <v>1</v>
      </c>
      <c r="J50" s="491">
        <v>3</v>
      </c>
      <c r="K50" s="491">
        <v>2</v>
      </c>
      <c r="L50" s="491">
        <v>3</v>
      </c>
      <c r="M50" s="491">
        <v>0</v>
      </c>
      <c r="N50" s="490">
        <v>1</v>
      </c>
      <c r="O50" s="33">
        <v>23</v>
      </c>
    </row>
    <row r="51" spans="1:15" x14ac:dyDescent="0.25">
      <c r="A51" s="27" t="s">
        <v>92</v>
      </c>
      <c r="B51" s="31" t="s">
        <v>56</v>
      </c>
      <c r="C51" s="32">
        <v>8.6956521739130405E-2</v>
      </c>
      <c r="D51" s="32">
        <v>0.13043478260869601</v>
      </c>
      <c r="E51" s="32">
        <v>4.3478260869565202E-2</v>
      </c>
      <c r="F51" s="32">
        <v>0.13043478260869565</v>
      </c>
      <c r="G51" s="32">
        <v>4.3478260869565216E-2</v>
      </c>
      <c r="H51" s="32">
        <v>0.125</v>
      </c>
      <c r="I51" s="489">
        <v>4.3478260869565216E-2</v>
      </c>
      <c r="J51" s="489">
        <v>9.0909090909090912E-2</v>
      </c>
      <c r="K51" s="489">
        <v>8.6956521739130432E-2</v>
      </c>
      <c r="L51" s="489">
        <v>0.13043478260869565</v>
      </c>
      <c r="M51" s="489">
        <v>0</v>
      </c>
      <c r="N51" s="489">
        <v>8.3333333333333329E-2</v>
      </c>
      <c r="O51" s="59">
        <v>9.5435684647302899E-2</v>
      </c>
    </row>
    <row r="52" spans="1:15" ht="24.75" x14ac:dyDescent="0.25">
      <c r="A52" s="27" t="s">
        <v>94</v>
      </c>
      <c r="B52" s="34" t="s">
        <v>167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491">
        <v>0</v>
      </c>
      <c r="I52" s="491">
        <v>0</v>
      </c>
      <c r="J52" s="491">
        <v>0</v>
      </c>
      <c r="K52" s="491">
        <v>0</v>
      </c>
      <c r="L52" s="491">
        <v>0</v>
      </c>
      <c r="M52" s="491">
        <v>0</v>
      </c>
      <c r="N52" s="490">
        <v>0</v>
      </c>
      <c r="O52" s="33">
        <v>0</v>
      </c>
    </row>
    <row r="53" spans="1:15" x14ac:dyDescent="0.25">
      <c r="A53" s="27" t="s">
        <v>95</v>
      </c>
      <c r="B53" s="31" t="s">
        <v>56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489">
        <v>0</v>
      </c>
      <c r="J53" s="489">
        <v>0</v>
      </c>
      <c r="K53" s="489">
        <v>0</v>
      </c>
      <c r="L53" s="489">
        <v>0</v>
      </c>
      <c r="M53" s="489">
        <v>0</v>
      </c>
      <c r="N53" s="489">
        <v>0</v>
      </c>
      <c r="O53" s="59">
        <v>0</v>
      </c>
    </row>
    <row r="54" spans="1:15" x14ac:dyDescent="0.25">
      <c r="A54" s="27" t="s">
        <v>97</v>
      </c>
      <c r="B54" s="33" t="s">
        <v>333</v>
      </c>
      <c r="C54" s="16">
        <v>1</v>
      </c>
      <c r="D54" s="16">
        <v>2</v>
      </c>
      <c r="E54" s="16">
        <v>1</v>
      </c>
      <c r="F54" s="16">
        <v>0</v>
      </c>
      <c r="G54" s="16">
        <v>1</v>
      </c>
      <c r="H54" s="491">
        <v>1</v>
      </c>
      <c r="I54" s="491">
        <v>1</v>
      </c>
      <c r="J54" s="491">
        <v>1</v>
      </c>
      <c r="K54" s="491">
        <v>0</v>
      </c>
      <c r="L54" s="491">
        <v>1</v>
      </c>
      <c r="M54" s="491">
        <v>2</v>
      </c>
      <c r="N54" s="490">
        <v>1</v>
      </c>
      <c r="O54" s="33">
        <v>12</v>
      </c>
    </row>
    <row r="55" spans="1:15" ht="15.75" thickBot="1" x14ac:dyDescent="0.3">
      <c r="A55" s="27" t="s">
        <v>98</v>
      </c>
      <c r="B55" s="41" t="s">
        <v>56</v>
      </c>
      <c r="C55" s="32">
        <v>4.3478260869565202E-2</v>
      </c>
      <c r="D55" s="32">
        <v>8.6956521739130405E-2</v>
      </c>
      <c r="E55" s="32">
        <v>4.3478260869565202E-2</v>
      </c>
      <c r="F55" s="32">
        <v>0</v>
      </c>
      <c r="G55" s="32">
        <v>4.3478260869565216E-2</v>
      </c>
      <c r="H55" s="32">
        <v>4.1666666666666664E-2</v>
      </c>
      <c r="I55" s="489">
        <v>4.3478260869565216E-2</v>
      </c>
      <c r="J55" s="489">
        <v>3.0303030303030304E-2</v>
      </c>
      <c r="K55" s="489">
        <v>0</v>
      </c>
      <c r="L55" s="489">
        <v>4.3478260869565216E-2</v>
      </c>
      <c r="M55" s="489">
        <v>0.125</v>
      </c>
      <c r="N55" s="489">
        <v>8.3333333333333329E-2</v>
      </c>
      <c r="O55" s="61">
        <v>4.9792531120331947E-2</v>
      </c>
    </row>
    <row r="56" spans="1:15" ht="20.100000000000001" customHeight="1" thickBot="1" x14ac:dyDescent="0.3">
      <c r="A56" s="43" t="s">
        <v>370</v>
      </c>
      <c r="C56" s="2"/>
      <c r="D56" s="2"/>
      <c r="E56" s="2"/>
      <c r="F56" s="2"/>
      <c r="G56" s="404"/>
      <c r="H56" s="2"/>
      <c r="I56" s="2"/>
      <c r="J56" s="2"/>
      <c r="K56" s="2"/>
      <c r="L56" s="2"/>
      <c r="M56" s="2"/>
      <c r="N56" s="2"/>
      <c r="O56" s="2"/>
    </row>
    <row r="57" spans="1:15" ht="48" thickBot="1" x14ac:dyDescent="0.3">
      <c r="A57" s="23" t="s">
        <v>0</v>
      </c>
      <c r="B57" s="44" t="s">
        <v>1</v>
      </c>
      <c r="C57" s="116" t="s">
        <v>3</v>
      </c>
      <c r="D57" s="116" t="s">
        <v>4</v>
      </c>
      <c r="E57" s="116" t="s">
        <v>5</v>
      </c>
      <c r="F57" s="116" t="s">
        <v>6</v>
      </c>
      <c r="G57" s="421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ht="15.75" thickBot="1" x14ac:dyDescent="0.3">
      <c r="A58" s="45" t="s">
        <v>100</v>
      </c>
      <c r="B58" s="46" t="s">
        <v>335</v>
      </c>
      <c r="C58" s="47">
        <v>13</v>
      </c>
      <c r="D58" s="47">
        <v>8</v>
      </c>
      <c r="E58" s="47">
        <v>21</v>
      </c>
      <c r="F58" s="47">
        <v>21</v>
      </c>
      <c r="G58" s="47">
        <v>7</v>
      </c>
      <c r="H58" s="47">
        <v>19</v>
      </c>
      <c r="I58" s="495">
        <v>22</v>
      </c>
      <c r="J58" s="495">
        <v>21</v>
      </c>
      <c r="K58" s="495">
        <v>32</v>
      </c>
      <c r="L58" s="495">
        <v>13</v>
      </c>
      <c r="M58" s="495">
        <v>27</v>
      </c>
      <c r="N58" s="495">
        <v>18</v>
      </c>
      <c r="O58" s="46">
        <v>222</v>
      </c>
    </row>
    <row r="59" spans="1:15" x14ac:dyDescent="0.25">
      <c r="A59" s="45" t="s">
        <v>102</v>
      </c>
      <c r="B59" s="48" t="s">
        <v>336</v>
      </c>
      <c r="C59" s="95">
        <v>8</v>
      </c>
      <c r="D59" s="95">
        <v>7</v>
      </c>
      <c r="E59" s="95">
        <v>16</v>
      </c>
      <c r="F59" s="95">
        <v>15</v>
      </c>
      <c r="G59" s="95">
        <v>5</v>
      </c>
      <c r="H59" s="95">
        <v>11</v>
      </c>
      <c r="I59" s="527">
        <v>9</v>
      </c>
      <c r="J59" s="527">
        <v>7</v>
      </c>
      <c r="K59" s="527">
        <v>24</v>
      </c>
      <c r="L59" s="527">
        <v>4</v>
      </c>
      <c r="M59" s="527">
        <v>9</v>
      </c>
      <c r="N59" s="527">
        <v>7</v>
      </c>
      <c r="O59" s="63">
        <v>122</v>
      </c>
    </row>
    <row r="60" spans="1:15" x14ac:dyDescent="0.25">
      <c r="A60" s="45" t="s">
        <v>104</v>
      </c>
      <c r="B60" s="49" t="s">
        <v>107</v>
      </c>
      <c r="C60" s="32">
        <v>0.61538461538461497</v>
      </c>
      <c r="D60" s="32">
        <v>0.53846153846153799</v>
      </c>
      <c r="E60" s="32">
        <v>1.2307692307692299</v>
      </c>
      <c r="F60" s="32">
        <v>1.1538461538461537</v>
      </c>
      <c r="G60" s="32">
        <v>0.38461538461538464</v>
      </c>
      <c r="H60" s="32">
        <v>0.57894736842105265</v>
      </c>
      <c r="I60" s="489">
        <v>0.40909090909090912</v>
      </c>
      <c r="J60" s="489">
        <v>0.33333333333333331</v>
      </c>
      <c r="K60" s="489">
        <v>0.75</v>
      </c>
      <c r="L60" s="489">
        <v>0.30769230769230771</v>
      </c>
      <c r="M60" s="489">
        <v>0.33333333333333331</v>
      </c>
      <c r="N60" s="489">
        <v>0.3888888888888889</v>
      </c>
      <c r="O60" s="64">
        <v>0.5495495495495496</v>
      </c>
    </row>
    <row r="61" spans="1:15" x14ac:dyDescent="0.25">
      <c r="A61" s="45" t="s">
        <v>106</v>
      </c>
      <c r="B61" s="50" t="s">
        <v>105</v>
      </c>
      <c r="C61" s="92">
        <v>7</v>
      </c>
      <c r="D61" s="92">
        <v>5</v>
      </c>
      <c r="E61" s="92">
        <v>7</v>
      </c>
      <c r="F61" s="92">
        <v>8</v>
      </c>
      <c r="G61" s="92">
        <v>3</v>
      </c>
      <c r="H61" s="92">
        <v>10</v>
      </c>
      <c r="I61" s="528">
        <v>11</v>
      </c>
      <c r="J61" s="528">
        <v>10</v>
      </c>
      <c r="K61" s="528">
        <v>20</v>
      </c>
      <c r="L61" s="528">
        <v>5</v>
      </c>
      <c r="M61" s="528">
        <v>16</v>
      </c>
      <c r="N61" s="490">
        <v>12</v>
      </c>
      <c r="O61" s="65">
        <v>114</v>
      </c>
    </row>
    <row r="62" spans="1:15" x14ac:dyDescent="0.25">
      <c r="A62" s="45" t="s">
        <v>108</v>
      </c>
      <c r="B62" s="49" t="s">
        <v>107</v>
      </c>
      <c r="C62" s="32">
        <v>0.53846153846153799</v>
      </c>
      <c r="D62" s="32">
        <v>0.38461538461538503</v>
      </c>
      <c r="E62" s="32">
        <v>0.53846153846153799</v>
      </c>
      <c r="F62" s="32">
        <v>0.61538461538461542</v>
      </c>
      <c r="G62" s="32">
        <v>0.23076923076923078</v>
      </c>
      <c r="H62" s="32">
        <v>0.52631578947368418</v>
      </c>
      <c r="I62" s="489">
        <v>0.5</v>
      </c>
      <c r="J62" s="489">
        <v>0.47619047619047616</v>
      </c>
      <c r="K62" s="489">
        <v>0.625</v>
      </c>
      <c r="L62" s="489">
        <v>0.38461538461538464</v>
      </c>
      <c r="M62" s="489">
        <v>0.59259259259259256</v>
      </c>
      <c r="N62" s="489">
        <v>0.66666666666666663</v>
      </c>
      <c r="O62" s="64">
        <v>0.51351351351351349</v>
      </c>
    </row>
    <row r="63" spans="1:15" x14ac:dyDescent="0.25">
      <c r="A63" s="45" t="s">
        <v>110</v>
      </c>
      <c r="B63" s="50" t="s">
        <v>337</v>
      </c>
      <c r="C63" s="92">
        <v>6</v>
      </c>
      <c r="D63" s="92">
        <v>4</v>
      </c>
      <c r="E63" s="92">
        <v>5</v>
      </c>
      <c r="F63" s="92">
        <v>6</v>
      </c>
      <c r="G63" s="92">
        <v>2</v>
      </c>
      <c r="H63" s="92">
        <v>6</v>
      </c>
      <c r="I63" s="528">
        <v>5</v>
      </c>
      <c r="J63" s="528">
        <v>4</v>
      </c>
      <c r="K63" s="528">
        <v>19</v>
      </c>
      <c r="L63" s="528">
        <v>3</v>
      </c>
      <c r="M63" s="528">
        <v>5</v>
      </c>
      <c r="N63" s="490">
        <v>5</v>
      </c>
      <c r="O63" s="65">
        <v>70</v>
      </c>
    </row>
    <row r="64" spans="1:15" x14ac:dyDescent="0.25">
      <c r="A64" s="45" t="s">
        <v>111</v>
      </c>
      <c r="B64" s="51" t="s">
        <v>107</v>
      </c>
      <c r="C64" s="32">
        <v>0.46153846153846201</v>
      </c>
      <c r="D64" s="32">
        <v>0.30769230769230799</v>
      </c>
      <c r="E64" s="32">
        <v>0.38461538461538503</v>
      </c>
      <c r="F64" s="32">
        <v>0.46153846153846156</v>
      </c>
      <c r="G64" s="32">
        <v>0.15384615384615385</v>
      </c>
      <c r="H64" s="32">
        <v>0.31578947368421051</v>
      </c>
      <c r="I64" s="489">
        <v>0.22727272727272727</v>
      </c>
      <c r="J64" s="489">
        <v>0.19047619047619047</v>
      </c>
      <c r="K64" s="489">
        <v>0.59375</v>
      </c>
      <c r="L64" s="489">
        <v>0.23076923076923078</v>
      </c>
      <c r="M64" s="489">
        <v>0.18518518518518517</v>
      </c>
      <c r="N64" s="489">
        <v>0.27777777777777779</v>
      </c>
      <c r="O64" s="64">
        <v>0.31531531531531531</v>
      </c>
    </row>
    <row r="65" spans="1:15" x14ac:dyDescent="0.25">
      <c r="A65" s="45" t="s">
        <v>113</v>
      </c>
      <c r="B65" s="50" t="s">
        <v>338</v>
      </c>
      <c r="C65" s="92">
        <v>6</v>
      </c>
      <c r="D65" s="92">
        <v>4</v>
      </c>
      <c r="E65" s="92">
        <v>4</v>
      </c>
      <c r="F65" s="92">
        <v>7</v>
      </c>
      <c r="G65" s="92">
        <v>3</v>
      </c>
      <c r="H65" s="92">
        <v>5</v>
      </c>
      <c r="I65" s="528">
        <v>4</v>
      </c>
      <c r="J65" s="528">
        <v>7</v>
      </c>
      <c r="K65" s="528">
        <v>18</v>
      </c>
      <c r="L65" s="528">
        <v>4</v>
      </c>
      <c r="M65" s="528">
        <v>8</v>
      </c>
      <c r="N65" s="528">
        <v>12</v>
      </c>
      <c r="O65" s="65">
        <v>82</v>
      </c>
    </row>
    <row r="66" spans="1:15" ht="15.75" thickBot="1" x14ac:dyDescent="0.3">
      <c r="A66" s="45" t="s">
        <v>114</v>
      </c>
      <c r="B66" s="66" t="s">
        <v>107</v>
      </c>
      <c r="C66" s="69">
        <v>0.46153846153846201</v>
      </c>
      <c r="D66" s="69">
        <v>0.30769230769230799</v>
      </c>
      <c r="E66" s="69">
        <v>0.30769230769230799</v>
      </c>
      <c r="F66" s="69">
        <v>0.53846153846153844</v>
      </c>
      <c r="G66" s="69">
        <v>0.23076923076923078</v>
      </c>
      <c r="H66" s="38">
        <v>0.26315789473684209</v>
      </c>
      <c r="I66" s="524">
        <v>0.18181818181818182</v>
      </c>
      <c r="J66" s="524">
        <v>0.33333333333333331</v>
      </c>
      <c r="K66" s="524">
        <v>0.5625</v>
      </c>
      <c r="L66" s="524">
        <v>0.30769230769230771</v>
      </c>
      <c r="M66" s="524">
        <v>0.29629629629629628</v>
      </c>
      <c r="N66" s="489">
        <v>0.66666666666666663</v>
      </c>
      <c r="O66" s="78">
        <v>0.36936936936936937</v>
      </c>
    </row>
    <row r="67" spans="1:15" ht="15.75" thickTop="1" x14ac:dyDescent="0.25">
      <c r="A67" s="45" t="s">
        <v>116</v>
      </c>
      <c r="B67" s="70" t="s">
        <v>339</v>
      </c>
      <c r="C67" s="92">
        <v>1</v>
      </c>
      <c r="D67" s="92">
        <v>1</v>
      </c>
      <c r="E67" s="92">
        <v>3</v>
      </c>
      <c r="F67" s="92">
        <v>1</v>
      </c>
      <c r="G67" s="92">
        <v>0</v>
      </c>
      <c r="H67" s="86">
        <v>4</v>
      </c>
      <c r="I67" s="528">
        <v>7</v>
      </c>
      <c r="J67" s="528">
        <v>3</v>
      </c>
      <c r="K67" s="528">
        <v>2</v>
      </c>
      <c r="L67" s="528">
        <v>1</v>
      </c>
      <c r="M67" s="528">
        <v>8</v>
      </c>
      <c r="N67" s="528">
        <v>0</v>
      </c>
      <c r="O67" s="79">
        <v>31</v>
      </c>
    </row>
    <row r="68" spans="1:15" ht="15.75" thickBot="1" x14ac:dyDescent="0.3">
      <c r="A68" s="45" t="s">
        <v>117</v>
      </c>
      <c r="B68" s="66" t="s">
        <v>107</v>
      </c>
      <c r="C68" s="69">
        <v>-7.69230769230769E-2</v>
      </c>
      <c r="D68" s="69">
        <v>7.69230769230769E-2</v>
      </c>
      <c r="E68" s="69">
        <v>0.230769230769231</v>
      </c>
      <c r="F68" s="69">
        <v>7.6923076923076927E-2</v>
      </c>
      <c r="G68" s="69">
        <v>0</v>
      </c>
      <c r="H68" s="68">
        <v>0.21052631578947367</v>
      </c>
      <c r="I68" s="524">
        <v>0.31818181818181818</v>
      </c>
      <c r="J68" s="524">
        <v>0.14285714285714285</v>
      </c>
      <c r="K68" s="524">
        <v>6.25E-2</v>
      </c>
      <c r="L68" s="524">
        <v>7.6923076923076927E-2</v>
      </c>
      <c r="M68" s="524">
        <v>0.29629629629629628</v>
      </c>
      <c r="N68" s="524">
        <v>0</v>
      </c>
      <c r="O68" s="78">
        <v>0.13963963963963963</v>
      </c>
    </row>
    <row r="69" spans="1:15" ht="15.75" thickTop="1" x14ac:dyDescent="0.25">
      <c r="A69" s="45" t="s">
        <v>119</v>
      </c>
      <c r="B69" s="71" t="s">
        <v>340</v>
      </c>
      <c r="C69" s="92">
        <v>0</v>
      </c>
      <c r="D69" s="92">
        <v>0</v>
      </c>
      <c r="E69" s="92">
        <v>1</v>
      </c>
      <c r="F69" s="92">
        <v>1</v>
      </c>
      <c r="G69" s="92">
        <v>0</v>
      </c>
      <c r="H69" s="92">
        <v>4</v>
      </c>
      <c r="I69" s="528">
        <v>6</v>
      </c>
      <c r="J69" s="528">
        <v>0</v>
      </c>
      <c r="K69" s="528">
        <v>1</v>
      </c>
      <c r="L69" s="528">
        <v>0</v>
      </c>
      <c r="M69" s="528">
        <v>0</v>
      </c>
      <c r="N69" s="528">
        <v>0</v>
      </c>
      <c r="O69" s="80">
        <v>13</v>
      </c>
    </row>
    <row r="70" spans="1:15" x14ac:dyDescent="0.25">
      <c r="A70" s="45" t="s">
        <v>120</v>
      </c>
      <c r="B70" s="49" t="s">
        <v>107</v>
      </c>
      <c r="C70" s="32">
        <v>0</v>
      </c>
      <c r="D70" s="32">
        <v>0</v>
      </c>
      <c r="E70" s="32">
        <v>7.69230769230769E-2</v>
      </c>
      <c r="F70" s="32">
        <v>7.6923076923076927E-2</v>
      </c>
      <c r="G70" s="32">
        <v>0</v>
      </c>
      <c r="H70" s="32">
        <v>0.21052631578947367</v>
      </c>
      <c r="I70" s="489">
        <v>0.27272727272727271</v>
      </c>
      <c r="J70" s="489">
        <v>0</v>
      </c>
      <c r="K70" s="489">
        <v>3.125E-2</v>
      </c>
      <c r="L70" s="489">
        <v>0</v>
      </c>
      <c r="M70" s="489">
        <v>0</v>
      </c>
      <c r="N70" s="489">
        <v>0</v>
      </c>
      <c r="O70" s="64">
        <v>5.8558558558558557E-2</v>
      </c>
    </row>
    <row r="71" spans="1:15" x14ac:dyDescent="0.25">
      <c r="A71" s="45" t="s">
        <v>122</v>
      </c>
      <c r="B71" s="71" t="s">
        <v>341</v>
      </c>
      <c r="C71" s="92">
        <v>0</v>
      </c>
      <c r="D71" s="92">
        <v>1</v>
      </c>
      <c r="E71" s="92">
        <v>0</v>
      </c>
      <c r="F71" s="92">
        <v>0</v>
      </c>
      <c r="G71" s="92">
        <v>0</v>
      </c>
      <c r="H71" s="92">
        <v>0</v>
      </c>
      <c r="I71" s="528">
        <v>0</v>
      </c>
      <c r="J71" s="528">
        <v>1</v>
      </c>
      <c r="K71" s="528">
        <v>0</v>
      </c>
      <c r="L71" s="528">
        <v>0</v>
      </c>
      <c r="M71" s="528">
        <v>0</v>
      </c>
      <c r="N71" s="490">
        <v>0</v>
      </c>
      <c r="O71" s="80">
        <v>2</v>
      </c>
    </row>
    <row r="72" spans="1:15" x14ac:dyDescent="0.25">
      <c r="A72" s="45" t="s">
        <v>123</v>
      </c>
      <c r="B72" s="51" t="s">
        <v>107</v>
      </c>
      <c r="C72" s="32">
        <v>0</v>
      </c>
      <c r="D72" s="32">
        <v>7.69230769230769E-2</v>
      </c>
      <c r="E72" s="32">
        <v>0</v>
      </c>
      <c r="F72" s="32">
        <v>0</v>
      </c>
      <c r="G72" s="32">
        <v>0</v>
      </c>
      <c r="H72" s="32">
        <v>0</v>
      </c>
      <c r="I72" s="489">
        <v>0</v>
      </c>
      <c r="J72" s="489">
        <v>4.7619047619047616E-2</v>
      </c>
      <c r="K72" s="489">
        <v>0</v>
      </c>
      <c r="L72" s="489">
        <v>0</v>
      </c>
      <c r="M72" s="489">
        <v>0</v>
      </c>
      <c r="N72" s="489">
        <v>0</v>
      </c>
      <c r="O72" s="64">
        <v>9.0090090090090089E-3</v>
      </c>
    </row>
    <row r="73" spans="1:15" ht="23.25" x14ac:dyDescent="0.25">
      <c r="A73" s="45" t="s">
        <v>125</v>
      </c>
      <c r="B73" s="72" t="s">
        <v>342</v>
      </c>
      <c r="C73" s="92">
        <v>0</v>
      </c>
      <c r="D73" s="92">
        <v>0</v>
      </c>
      <c r="E73" s="92">
        <v>0</v>
      </c>
      <c r="F73" s="92">
        <v>0</v>
      </c>
      <c r="G73" s="92">
        <v>0</v>
      </c>
      <c r="H73" s="92">
        <v>0</v>
      </c>
      <c r="I73" s="528">
        <v>0</v>
      </c>
      <c r="J73" s="528">
        <v>2</v>
      </c>
      <c r="K73" s="528">
        <v>1</v>
      </c>
      <c r="L73" s="528">
        <v>0</v>
      </c>
      <c r="M73" s="528">
        <v>8</v>
      </c>
      <c r="N73" s="490">
        <v>0</v>
      </c>
      <c r="O73" s="65">
        <v>11</v>
      </c>
    </row>
    <row r="74" spans="1:15" x14ac:dyDescent="0.25">
      <c r="A74" s="45" t="s">
        <v>126</v>
      </c>
      <c r="B74" s="51" t="s">
        <v>107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489">
        <v>0</v>
      </c>
      <c r="J74" s="489">
        <v>9.5238095238095233E-2</v>
      </c>
      <c r="K74" s="489">
        <v>3.125E-2</v>
      </c>
      <c r="L74" s="489">
        <v>0</v>
      </c>
      <c r="M74" s="489">
        <v>0.29629629629629628</v>
      </c>
      <c r="N74" s="489">
        <v>0</v>
      </c>
      <c r="O74" s="64">
        <v>4.954954954954955E-2</v>
      </c>
    </row>
    <row r="75" spans="1:15" ht="23.25" x14ac:dyDescent="0.25">
      <c r="A75" s="45" t="s">
        <v>128</v>
      </c>
      <c r="B75" s="72" t="s">
        <v>343</v>
      </c>
      <c r="C75" s="92">
        <v>1</v>
      </c>
      <c r="D75" s="92">
        <v>0</v>
      </c>
      <c r="E75" s="92">
        <v>2</v>
      </c>
      <c r="F75" s="92">
        <v>0</v>
      </c>
      <c r="G75" s="92">
        <v>0</v>
      </c>
      <c r="H75" s="92">
        <v>0</v>
      </c>
      <c r="I75" s="528">
        <v>1</v>
      </c>
      <c r="J75" s="528">
        <v>0</v>
      </c>
      <c r="K75" s="528">
        <v>0</v>
      </c>
      <c r="L75" s="528">
        <v>1</v>
      </c>
      <c r="M75" s="528">
        <v>0</v>
      </c>
      <c r="N75" s="490">
        <v>0</v>
      </c>
      <c r="O75" s="65">
        <v>5</v>
      </c>
    </row>
    <row r="76" spans="1:15" x14ac:dyDescent="0.25">
      <c r="A76" s="45" t="s">
        <v>129</v>
      </c>
      <c r="B76" s="51" t="s">
        <v>107</v>
      </c>
      <c r="C76" s="32">
        <v>7.69230769230769E-2</v>
      </c>
      <c r="D76" s="32">
        <v>0</v>
      </c>
      <c r="E76" s="32">
        <v>0.15384615384615399</v>
      </c>
      <c r="F76" s="32">
        <v>0</v>
      </c>
      <c r="G76" s="32">
        <v>0</v>
      </c>
      <c r="H76" s="32">
        <v>0</v>
      </c>
      <c r="I76" s="489">
        <v>4.5454545454545456E-2</v>
      </c>
      <c r="J76" s="489">
        <v>0</v>
      </c>
      <c r="K76" s="489">
        <v>0</v>
      </c>
      <c r="L76" s="489">
        <v>7.6923076923076927E-2</v>
      </c>
      <c r="M76" s="489">
        <v>0</v>
      </c>
      <c r="N76" s="489">
        <v>0</v>
      </c>
      <c r="O76" s="64">
        <v>2.2522522522522521E-2</v>
      </c>
    </row>
    <row r="77" spans="1:15" x14ac:dyDescent="0.25">
      <c r="A77" s="45" t="s">
        <v>131</v>
      </c>
      <c r="B77" s="72" t="s">
        <v>344</v>
      </c>
      <c r="C77" s="92">
        <v>0</v>
      </c>
      <c r="D77" s="92">
        <v>0</v>
      </c>
      <c r="E77" s="92">
        <v>0</v>
      </c>
      <c r="F77" s="92">
        <v>0</v>
      </c>
      <c r="G77" s="92">
        <v>0</v>
      </c>
      <c r="H77" s="92">
        <v>0</v>
      </c>
      <c r="I77" s="528">
        <v>0</v>
      </c>
      <c r="J77" s="528">
        <v>0</v>
      </c>
      <c r="K77" s="528">
        <v>0</v>
      </c>
      <c r="L77" s="528">
        <v>0</v>
      </c>
      <c r="M77" s="528">
        <v>0</v>
      </c>
      <c r="N77" s="490">
        <v>0</v>
      </c>
      <c r="O77" s="65">
        <v>0</v>
      </c>
    </row>
    <row r="78" spans="1:15" x14ac:dyDescent="0.25">
      <c r="A78" s="45" t="s">
        <v>132</v>
      </c>
      <c r="B78" s="51" t="s">
        <v>107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489">
        <v>0</v>
      </c>
      <c r="J78" s="489">
        <v>0</v>
      </c>
      <c r="K78" s="489">
        <v>0</v>
      </c>
      <c r="L78" s="489">
        <v>0</v>
      </c>
      <c r="M78" s="489">
        <v>0</v>
      </c>
      <c r="N78" s="489">
        <v>0</v>
      </c>
      <c r="O78" s="64">
        <v>0</v>
      </c>
    </row>
    <row r="79" spans="1:15" x14ac:dyDescent="0.25">
      <c r="A79" s="45" t="s">
        <v>134</v>
      </c>
      <c r="B79" s="50" t="s">
        <v>115</v>
      </c>
      <c r="C79" s="92">
        <v>0</v>
      </c>
      <c r="D79" s="92">
        <v>0</v>
      </c>
      <c r="E79" s="92">
        <v>0</v>
      </c>
      <c r="F79" s="92">
        <v>0</v>
      </c>
      <c r="G79" s="92">
        <v>0</v>
      </c>
      <c r="H79" s="92">
        <v>1</v>
      </c>
      <c r="I79" s="528">
        <v>0</v>
      </c>
      <c r="J79" s="528">
        <v>0</v>
      </c>
      <c r="K79" s="528">
        <v>0</v>
      </c>
      <c r="L79" s="528">
        <v>0</v>
      </c>
      <c r="M79" s="528">
        <v>1</v>
      </c>
      <c r="N79" s="490">
        <v>0</v>
      </c>
      <c r="O79" s="65">
        <v>2</v>
      </c>
    </row>
    <row r="80" spans="1:15" x14ac:dyDescent="0.25">
      <c r="A80" s="45" t="s">
        <v>135</v>
      </c>
      <c r="B80" s="51" t="s">
        <v>107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5.2631578947368418E-2</v>
      </c>
      <c r="I80" s="489">
        <v>0</v>
      </c>
      <c r="J80" s="489">
        <v>0</v>
      </c>
      <c r="K80" s="489">
        <v>0</v>
      </c>
      <c r="L80" s="489">
        <v>0</v>
      </c>
      <c r="M80" s="489">
        <v>3.7037037037037035E-2</v>
      </c>
      <c r="N80" s="489">
        <v>0</v>
      </c>
      <c r="O80" s="64">
        <v>9.0090090090090089E-3</v>
      </c>
    </row>
    <row r="81" spans="1:15" x14ac:dyDescent="0.25">
      <c r="A81" s="45" t="s">
        <v>137</v>
      </c>
      <c r="B81" s="50" t="s">
        <v>118</v>
      </c>
      <c r="C81" s="92">
        <v>0</v>
      </c>
      <c r="D81" s="92">
        <v>0</v>
      </c>
      <c r="E81" s="92">
        <v>6</v>
      </c>
      <c r="F81" s="92">
        <v>4</v>
      </c>
      <c r="G81" s="92">
        <v>0</v>
      </c>
      <c r="H81" s="92">
        <v>1</v>
      </c>
      <c r="I81" s="528">
        <v>2</v>
      </c>
      <c r="J81" s="528">
        <v>2</v>
      </c>
      <c r="K81" s="528">
        <v>3</v>
      </c>
      <c r="L81" s="528">
        <v>0</v>
      </c>
      <c r="M81" s="528">
        <v>1</v>
      </c>
      <c r="N81" s="490">
        <v>0</v>
      </c>
      <c r="O81" s="65">
        <v>19</v>
      </c>
    </row>
    <row r="82" spans="1:15" x14ac:dyDescent="0.25">
      <c r="A82" s="45" t="s">
        <v>138</v>
      </c>
      <c r="B82" s="51" t="s">
        <v>107</v>
      </c>
      <c r="C82" s="32">
        <v>0</v>
      </c>
      <c r="D82" s="32">
        <v>0</v>
      </c>
      <c r="E82" s="32">
        <v>0.46153846153846201</v>
      </c>
      <c r="F82" s="32">
        <v>0.30769230769230771</v>
      </c>
      <c r="G82" s="32">
        <v>0</v>
      </c>
      <c r="H82" s="32">
        <v>5.2631578947368418E-2</v>
      </c>
      <c r="I82" s="489">
        <v>9.0909090909090912E-2</v>
      </c>
      <c r="J82" s="489">
        <v>9.5238095238095233E-2</v>
      </c>
      <c r="K82" s="489">
        <v>9.375E-2</v>
      </c>
      <c r="L82" s="489">
        <v>0</v>
      </c>
      <c r="M82" s="489">
        <v>3.7037037037037035E-2</v>
      </c>
      <c r="N82" s="489">
        <v>0</v>
      </c>
      <c r="O82" s="64">
        <v>8.5585585585585586E-2</v>
      </c>
    </row>
    <row r="83" spans="1:15" ht="24.75" x14ac:dyDescent="0.25">
      <c r="A83" s="45" t="s">
        <v>140</v>
      </c>
      <c r="B83" s="73" t="s">
        <v>121</v>
      </c>
      <c r="C83" s="92">
        <v>0</v>
      </c>
      <c r="D83" s="92">
        <v>0</v>
      </c>
      <c r="E83" s="92">
        <v>0</v>
      </c>
      <c r="F83" s="92">
        <v>0</v>
      </c>
      <c r="G83" s="92">
        <v>0</v>
      </c>
      <c r="H83" s="92">
        <v>0</v>
      </c>
      <c r="I83" s="528">
        <v>1</v>
      </c>
      <c r="J83" s="528">
        <v>0</v>
      </c>
      <c r="K83" s="528">
        <v>0</v>
      </c>
      <c r="L83" s="528">
        <v>0</v>
      </c>
      <c r="M83" s="528">
        <v>0</v>
      </c>
      <c r="N83" s="490">
        <v>0</v>
      </c>
      <c r="O83" s="65">
        <v>1</v>
      </c>
    </row>
    <row r="84" spans="1:15" x14ac:dyDescent="0.25">
      <c r="A84" s="45" t="s">
        <v>258</v>
      </c>
      <c r="B84" s="51" t="s">
        <v>107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489">
        <v>4.5454545454545456E-2</v>
      </c>
      <c r="J84" s="489">
        <v>0</v>
      </c>
      <c r="K84" s="489">
        <v>0</v>
      </c>
      <c r="L84" s="489">
        <v>0</v>
      </c>
      <c r="M84" s="489">
        <v>0</v>
      </c>
      <c r="N84" s="489">
        <v>0</v>
      </c>
      <c r="O84" s="64">
        <v>4.5045045045045045E-3</v>
      </c>
    </row>
    <row r="85" spans="1:15" ht="24" x14ac:dyDescent="0.25">
      <c r="A85" s="45" t="s">
        <v>260</v>
      </c>
      <c r="B85" s="74" t="s">
        <v>124</v>
      </c>
      <c r="C85" s="92">
        <v>0</v>
      </c>
      <c r="D85" s="92">
        <v>0</v>
      </c>
      <c r="E85" s="92">
        <v>1</v>
      </c>
      <c r="F85" s="92">
        <v>1</v>
      </c>
      <c r="G85" s="92">
        <v>0</v>
      </c>
      <c r="H85" s="92">
        <v>1</v>
      </c>
      <c r="I85" s="528">
        <v>0</v>
      </c>
      <c r="J85" s="528">
        <v>0</v>
      </c>
      <c r="K85" s="528">
        <v>0</v>
      </c>
      <c r="L85" s="528">
        <v>1</v>
      </c>
      <c r="M85" s="528">
        <v>0</v>
      </c>
      <c r="N85" s="490">
        <v>0</v>
      </c>
      <c r="O85" s="65">
        <v>4</v>
      </c>
    </row>
    <row r="86" spans="1:15" x14ac:dyDescent="0.25">
      <c r="A86" s="45" t="s">
        <v>262</v>
      </c>
      <c r="B86" s="51" t="s">
        <v>107</v>
      </c>
      <c r="C86" s="32">
        <v>0</v>
      </c>
      <c r="D86" s="32">
        <v>0</v>
      </c>
      <c r="E86" s="32">
        <v>7.69230769230769E-2</v>
      </c>
      <c r="F86" s="32">
        <v>7.6923076923076927E-2</v>
      </c>
      <c r="G86" s="32">
        <v>0</v>
      </c>
      <c r="H86" s="32">
        <v>5.2631578947368418E-2</v>
      </c>
      <c r="I86" s="489">
        <v>0</v>
      </c>
      <c r="J86" s="489">
        <v>0</v>
      </c>
      <c r="K86" s="489">
        <v>0</v>
      </c>
      <c r="L86" s="489">
        <v>7.6923076923076927E-2</v>
      </c>
      <c r="M86" s="489">
        <v>0</v>
      </c>
      <c r="N86" s="489">
        <v>0</v>
      </c>
      <c r="O86" s="64">
        <v>1.8018018018018018E-2</v>
      </c>
    </row>
    <row r="87" spans="1:15" ht="24.75" x14ac:dyDescent="0.25">
      <c r="A87" s="45" t="s">
        <v>264</v>
      </c>
      <c r="B87" s="73" t="s">
        <v>127</v>
      </c>
      <c r="C87" s="92">
        <v>4</v>
      </c>
      <c r="D87" s="92">
        <v>0</v>
      </c>
      <c r="E87" s="92">
        <v>4</v>
      </c>
      <c r="F87" s="92">
        <v>6</v>
      </c>
      <c r="G87" s="92">
        <v>2</v>
      </c>
      <c r="H87" s="92">
        <v>2</v>
      </c>
      <c r="I87" s="528">
        <v>5</v>
      </c>
      <c r="J87" s="528">
        <v>5</v>
      </c>
      <c r="K87" s="528">
        <v>3</v>
      </c>
      <c r="L87" s="528">
        <v>3</v>
      </c>
      <c r="M87" s="528">
        <v>4</v>
      </c>
      <c r="N87" s="490">
        <v>6</v>
      </c>
      <c r="O87" s="65">
        <v>44</v>
      </c>
    </row>
    <row r="88" spans="1:15" x14ac:dyDescent="0.25">
      <c r="A88" s="45" t="s">
        <v>345</v>
      </c>
      <c r="B88" s="51" t="s">
        <v>107</v>
      </c>
      <c r="C88" s="32">
        <v>0.30769230769230799</v>
      </c>
      <c r="D88" s="32">
        <v>0</v>
      </c>
      <c r="E88" s="32">
        <v>0.30769230769230799</v>
      </c>
      <c r="F88" s="32">
        <v>0.46153846153846156</v>
      </c>
      <c r="G88" s="32">
        <v>0.15384615384615385</v>
      </c>
      <c r="H88" s="32">
        <v>0.10526315789473684</v>
      </c>
      <c r="I88" s="489">
        <v>0.22727272727272727</v>
      </c>
      <c r="J88" s="489">
        <v>0.23809523809523808</v>
      </c>
      <c r="K88" s="489">
        <v>9.375E-2</v>
      </c>
      <c r="L88" s="489">
        <v>0.23076923076923078</v>
      </c>
      <c r="M88" s="489">
        <v>0.14814814814814814</v>
      </c>
      <c r="N88" s="489">
        <v>0.33333333333333331</v>
      </c>
      <c r="O88" s="64">
        <v>0.1981981981981982</v>
      </c>
    </row>
    <row r="89" spans="1:15" ht="24.75" x14ac:dyDescent="0.25">
      <c r="A89" s="45" t="s">
        <v>265</v>
      </c>
      <c r="B89" s="73" t="s">
        <v>346</v>
      </c>
      <c r="C89" s="92">
        <v>2</v>
      </c>
      <c r="D89" s="92">
        <v>2</v>
      </c>
      <c r="E89" s="92">
        <v>2</v>
      </c>
      <c r="F89" s="92">
        <v>2</v>
      </c>
      <c r="G89" s="92">
        <v>0</v>
      </c>
      <c r="H89" s="92">
        <v>3</v>
      </c>
      <c r="I89" s="528">
        <v>3</v>
      </c>
      <c r="J89" s="528">
        <v>1</v>
      </c>
      <c r="K89" s="528">
        <v>4</v>
      </c>
      <c r="L89" s="528">
        <v>1</v>
      </c>
      <c r="M89" s="528">
        <v>2</v>
      </c>
      <c r="N89" s="490">
        <v>0</v>
      </c>
      <c r="O89" s="65">
        <v>22</v>
      </c>
    </row>
    <row r="90" spans="1:15" x14ac:dyDescent="0.25">
      <c r="A90" s="45" t="s">
        <v>266</v>
      </c>
      <c r="B90" s="51" t="s">
        <v>107</v>
      </c>
      <c r="C90" s="32">
        <v>0.15384615384615399</v>
      </c>
      <c r="D90" s="32">
        <v>0.15384615384615399</v>
      </c>
      <c r="E90" s="32">
        <v>0.15384615384615399</v>
      </c>
      <c r="F90" s="32">
        <v>0.15384615384615385</v>
      </c>
      <c r="G90" s="32">
        <v>0</v>
      </c>
      <c r="H90" s="32">
        <v>0.15789473684210525</v>
      </c>
      <c r="I90" s="489">
        <v>0.13636363636363635</v>
      </c>
      <c r="J90" s="489">
        <v>4.7619047619047616E-2</v>
      </c>
      <c r="K90" s="489">
        <v>0.125</v>
      </c>
      <c r="L90" s="489">
        <v>7.6923076923076927E-2</v>
      </c>
      <c r="M90" s="489">
        <v>7.407407407407407E-2</v>
      </c>
      <c r="N90" s="489">
        <v>0</v>
      </c>
      <c r="O90" s="64">
        <v>9.90990990990991E-2</v>
      </c>
    </row>
    <row r="91" spans="1:15" ht="24.75" x14ac:dyDescent="0.25">
      <c r="A91" s="45" t="s">
        <v>268</v>
      </c>
      <c r="B91" s="73" t="s">
        <v>347</v>
      </c>
      <c r="C91" s="92">
        <v>0</v>
      </c>
      <c r="D91" s="92">
        <v>1</v>
      </c>
      <c r="E91" s="92">
        <v>0</v>
      </c>
      <c r="F91" s="92">
        <v>0</v>
      </c>
      <c r="G91" s="92">
        <v>0</v>
      </c>
      <c r="H91" s="92">
        <v>0</v>
      </c>
      <c r="I91" s="528">
        <v>0</v>
      </c>
      <c r="J91" s="528">
        <v>0</v>
      </c>
      <c r="K91" s="528">
        <v>0</v>
      </c>
      <c r="L91" s="528">
        <v>0</v>
      </c>
      <c r="M91" s="528">
        <v>0</v>
      </c>
      <c r="N91" s="490">
        <v>0</v>
      </c>
      <c r="O91" s="65">
        <v>1</v>
      </c>
    </row>
    <row r="92" spans="1:15" x14ac:dyDescent="0.25">
      <c r="A92" s="45" t="s">
        <v>270</v>
      </c>
      <c r="B92" s="51" t="s">
        <v>107</v>
      </c>
      <c r="C92" s="32">
        <v>0</v>
      </c>
      <c r="D92" s="32">
        <v>7.69230769230769E-2</v>
      </c>
      <c r="E92" s="32">
        <v>0</v>
      </c>
      <c r="F92" s="32">
        <v>0</v>
      </c>
      <c r="G92" s="32">
        <v>0</v>
      </c>
      <c r="H92" s="32">
        <v>0</v>
      </c>
      <c r="I92" s="489">
        <v>0</v>
      </c>
      <c r="J92" s="489">
        <v>0</v>
      </c>
      <c r="K92" s="489">
        <v>0</v>
      </c>
      <c r="L92" s="489">
        <v>0</v>
      </c>
      <c r="M92" s="489">
        <v>0</v>
      </c>
      <c r="N92" s="489">
        <v>0</v>
      </c>
      <c r="O92" s="64">
        <v>4.5045045045045045E-3</v>
      </c>
    </row>
    <row r="93" spans="1:15" ht="24.75" x14ac:dyDescent="0.25">
      <c r="A93" s="45" t="s">
        <v>273</v>
      </c>
      <c r="B93" s="73" t="s">
        <v>348</v>
      </c>
      <c r="C93" s="92">
        <v>0</v>
      </c>
      <c r="D93" s="92">
        <v>0</v>
      </c>
      <c r="E93" s="92">
        <v>0</v>
      </c>
      <c r="F93" s="92">
        <v>0</v>
      </c>
      <c r="G93" s="92">
        <v>0</v>
      </c>
      <c r="H93" s="92">
        <v>0</v>
      </c>
      <c r="I93" s="528">
        <v>0</v>
      </c>
      <c r="J93" s="528">
        <v>0</v>
      </c>
      <c r="K93" s="528">
        <v>0</v>
      </c>
      <c r="L93" s="528">
        <v>2</v>
      </c>
      <c r="M93" s="528">
        <v>0</v>
      </c>
      <c r="N93" s="490">
        <v>0</v>
      </c>
      <c r="O93" s="65">
        <v>2</v>
      </c>
    </row>
    <row r="94" spans="1:15" x14ac:dyDescent="0.25">
      <c r="A94" s="45" t="s">
        <v>275</v>
      </c>
      <c r="B94" s="51" t="s">
        <v>107</v>
      </c>
      <c r="C94" s="32">
        <v>0</v>
      </c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489">
        <v>0</v>
      </c>
      <c r="J94" s="489">
        <v>0</v>
      </c>
      <c r="K94" s="489">
        <v>0</v>
      </c>
      <c r="L94" s="489">
        <v>0.15384615384615385</v>
      </c>
      <c r="M94" s="489">
        <v>0</v>
      </c>
      <c r="N94" s="489">
        <v>0</v>
      </c>
      <c r="O94" s="64">
        <v>9.0090090090090089E-3</v>
      </c>
    </row>
    <row r="95" spans="1:15" ht="24.75" x14ac:dyDescent="0.25">
      <c r="A95" s="45" t="s">
        <v>349</v>
      </c>
      <c r="B95" s="73" t="s">
        <v>350</v>
      </c>
      <c r="C95" s="92">
        <v>0</v>
      </c>
      <c r="D95" s="92">
        <v>0</v>
      </c>
      <c r="E95" s="92">
        <v>1</v>
      </c>
      <c r="F95" s="92">
        <v>0</v>
      </c>
      <c r="G95" s="92">
        <v>2</v>
      </c>
      <c r="H95" s="92">
        <v>1</v>
      </c>
      <c r="I95" s="528">
        <v>0</v>
      </c>
      <c r="J95" s="528">
        <v>3</v>
      </c>
      <c r="K95" s="528">
        <v>2</v>
      </c>
      <c r="L95" s="528">
        <v>1</v>
      </c>
      <c r="M95" s="528">
        <v>3</v>
      </c>
      <c r="N95" s="528">
        <v>0</v>
      </c>
      <c r="O95" s="65">
        <v>13</v>
      </c>
    </row>
    <row r="96" spans="1:15" ht="15.75" thickBot="1" x14ac:dyDescent="0.3">
      <c r="A96" s="45" t="s">
        <v>351</v>
      </c>
      <c r="B96" s="77" t="s">
        <v>107</v>
      </c>
      <c r="C96" s="32">
        <v>0</v>
      </c>
      <c r="D96" s="32">
        <v>0</v>
      </c>
      <c r="E96" s="32">
        <v>7.69230769230769E-2</v>
      </c>
      <c r="F96" s="32">
        <v>0</v>
      </c>
      <c r="G96" s="32">
        <v>0.15384615384615385</v>
      </c>
      <c r="H96" s="32">
        <v>5.2631578947368418E-2</v>
      </c>
      <c r="I96" s="489">
        <v>0</v>
      </c>
      <c r="J96" s="489">
        <v>0.14285714285714285</v>
      </c>
      <c r="K96" s="489">
        <v>6.25E-2</v>
      </c>
      <c r="L96" s="489">
        <v>7.6923076923076927E-2</v>
      </c>
      <c r="M96" s="489">
        <v>0.1111111111111111</v>
      </c>
      <c r="N96" s="489">
        <v>0</v>
      </c>
      <c r="O96" s="81">
        <v>5.8558558558558557E-2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/>
  <dimension ref="A1:S97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x14ac:dyDescent="0.25">
      <c r="A1" s="1" t="s">
        <v>371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98</v>
      </c>
      <c r="D3" s="7">
        <v>107</v>
      </c>
      <c r="E3" s="99">
        <v>109</v>
      </c>
      <c r="F3" s="7">
        <v>108</v>
      </c>
      <c r="G3" s="99">
        <v>104</v>
      </c>
      <c r="H3" s="413">
        <v>106</v>
      </c>
      <c r="I3" s="483">
        <v>104</v>
      </c>
      <c r="J3" s="483">
        <v>99</v>
      </c>
      <c r="K3" s="483">
        <v>97</v>
      </c>
      <c r="L3" s="483">
        <v>94</v>
      </c>
      <c r="M3" s="483">
        <v>89</v>
      </c>
      <c r="N3" s="483">
        <v>107</v>
      </c>
      <c r="O3" s="541">
        <v>106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93</v>
      </c>
      <c r="D4" s="10">
        <v>101</v>
      </c>
      <c r="E4" s="101">
        <v>104</v>
      </c>
      <c r="F4" s="10">
        <v>103</v>
      </c>
      <c r="G4" s="101">
        <v>99</v>
      </c>
      <c r="H4" s="405">
        <v>100</v>
      </c>
      <c r="I4" s="484">
        <v>97</v>
      </c>
      <c r="J4" s="484">
        <v>94</v>
      </c>
      <c r="K4" s="484">
        <v>95</v>
      </c>
      <c r="L4" s="484">
        <v>87</v>
      </c>
      <c r="M4" s="484">
        <v>84</v>
      </c>
      <c r="N4" s="484">
        <v>99</v>
      </c>
      <c r="O4" s="542">
        <v>98</v>
      </c>
    </row>
    <row r="5" spans="1:19" x14ac:dyDescent="0.25">
      <c r="A5" s="5" t="s">
        <v>19</v>
      </c>
      <c r="B5" s="11" t="s">
        <v>27</v>
      </c>
      <c r="C5" s="102">
        <f>C4/C3</f>
        <v>0.94897959183673475</v>
      </c>
      <c r="D5" s="13">
        <f>D4/D3</f>
        <v>0.94392523364485981</v>
      </c>
      <c r="E5" s="103">
        <f>E4/E3</f>
        <v>0.95412844036697253</v>
      </c>
      <c r="F5" s="13">
        <f t="shared" ref="F5:O5" si="0">F4/F3</f>
        <v>0.95370370370370372</v>
      </c>
      <c r="G5" s="103">
        <f t="shared" si="0"/>
        <v>0.95192307692307687</v>
      </c>
      <c r="H5" s="406">
        <f t="shared" si="0"/>
        <v>0.94339622641509435</v>
      </c>
      <c r="I5" s="485">
        <f t="shared" si="0"/>
        <v>0.93269230769230771</v>
      </c>
      <c r="J5" s="485">
        <f t="shared" si="0"/>
        <v>0.9494949494949495</v>
      </c>
      <c r="K5" s="485">
        <f t="shared" si="0"/>
        <v>0.97938144329896903</v>
      </c>
      <c r="L5" s="485">
        <f t="shared" si="0"/>
        <v>0.92553191489361697</v>
      </c>
      <c r="M5" s="485">
        <f t="shared" si="0"/>
        <v>0.9438202247191011</v>
      </c>
      <c r="N5" s="485">
        <f t="shared" si="0"/>
        <v>0.92523364485981308</v>
      </c>
      <c r="O5" s="543">
        <f t="shared" si="0"/>
        <v>0.92452830188679247</v>
      </c>
    </row>
    <row r="6" spans="1:19" x14ac:dyDescent="0.25">
      <c r="A6" s="5" t="s">
        <v>22</v>
      </c>
      <c r="B6" s="14" t="s">
        <v>325</v>
      </c>
      <c r="C6" s="104">
        <v>3</v>
      </c>
      <c r="D6" s="82">
        <v>4</v>
      </c>
      <c r="E6" s="105">
        <v>3</v>
      </c>
      <c r="F6" s="82">
        <v>3</v>
      </c>
      <c r="G6" s="105">
        <v>5</v>
      </c>
      <c r="H6" s="408">
        <v>7</v>
      </c>
      <c r="I6" s="486">
        <v>7</v>
      </c>
      <c r="J6" s="486">
        <v>8</v>
      </c>
      <c r="K6" s="486">
        <v>7</v>
      </c>
      <c r="L6" s="486">
        <v>7</v>
      </c>
      <c r="M6" s="486">
        <v>6</v>
      </c>
      <c r="N6" s="486">
        <v>6</v>
      </c>
      <c r="O6" s="544">
        <v>6</v>
      </c>
    </row>
    <row r="7" spans="1:19" x14ac:dyDescent="0.25">
      <c r="A7" s="5" t="s">
        <v>24</v>
      </c>
      <c r="B7" s="11" t="s">
        <v>27</v>
      </c>
      <c r="C7" s="102">
        <f>C6/C3</f>
        <v>3.0612244897959183E-2</v>
      </c>
      <c r="D7" s="13">
        <f>D6/D3</f>
        <v>3.7383177570093455E-2</v>
      </c>
      <c r="E7" s="103">
        <f t="shared" ref="E7:O7" si="1">E6/E3</f>
        <v>2.7522935779816515E-2</v>
      </c>
      <c r="F7" s="13">
        <f t="shared" si="1"/>
        <v>2.7777777777777776E-2</v>
      </c>
      <c r="G7" s="103">
        <f t="shared" si="1"/>
        <v>4.807692307692308E-2</v>
      </c>
      <c r="H7" s="406">
        <f t="shared" si="1"/>
        <v>6.6037735849056603E-2</v>
      </c>
      <c r="I7" s="485">
        <f t="shared" si="1"/>
        <v>6.7307692307692304E-2</v>
      </c>
      <c r="J7" s="485">
        <f t="shared" si="1"/>
        <v>8.0808080808080815E-2</v>
      </c>
      <c r="K7" s="485">
        <f t="shared" si="1"/>
        <v>7.2164948453608241E-2</v>
      </c>
      <c r="L7" s="485">
        <f t="shared" si="1"/>
        <v>7.4468085106382975E-2</v>
      </c>
      <c r="M7" s="485">
        <f t="shared" si="1"/>
        <v>6.741573033707865E-2</v>
      </c>
      <c r="N7" s="485">
        <f t="shared" si="1"/>
        <v>5.6074766355140186E-2</v>
      </c>
      <c r="O7" s="543">
        <f t="shared" si="1"/>
        <v>5.6603773584905662E-2</v>
      </c>
    </row>
    <row r="8" spans="1:19" x14ac:dyDescent="0.25">
      <c r="A8" s="5" t="s">
        <v>26</v>
      </c>
      <c r="B8" s="14" t="s">
        <v>32</v>
      </c>
      <c r="C8" s="104">
        <v>15</v>
      </c>
      <c r="D8" s="82">
        <v>19</v>
      </c>
      <c r="E8" s="105">
        <v>22</v>
      </c>
      <c r="F8" s="82">
        <v>20</v>
      </c>
      <c r="G8" s="105">
        <v>18</v>
      </c>
      <c r="H8" s="408">
        <v>18</v>
      </c>
      <c r="I8" s="486">
        <v>24</v>
      </c>
      <c r="J8" s="486">
        <v>19</v>
      </c>
      <c r="K8" s="486">
        <v>19</v>
      </c>
      <c r="L8" s="486">
        <v>16</v>
      </c>
      <c r="M8" s="486">
        <v>19</v>
      </c>
      <c r="N8" s="486">
        <v>24</v>
      </c>
      <c r="O8" s="544">
        <v>25</v>
      </c>
    </row>
    <row r="9" spans="1:19" x14ac:dyDescent="0.25">
      <c r="A9" s="5" t="s">
        <v>28</v>
      </c>
      <c r="B9" s="11" t="s">
        <v>27</v>
      </c>
      <c r="C9" s="102">
        <f>C8/C3</f>
        <v>0.15306122448979592</v>
      </c>
      <c r="D9" s="13">
        <f>D8/D3</f>
        <v>0.17757009345794392</v>
      </c>
      <c r="E9" s="103">
        <f t="shared" ref="E9:O9" si="2">E8/E3</f>
        <v>0.20183486238532111</v>
      </c>
      <c r="F9" s="13">
        <f t="shared" si="2"/>
        <v>0.18518518518518517</v>
      </c>
      <c r="G9" s="103">
        <f t="shared" si="2"/>
        <v>0.17307692307692307</v>
      </c>
      <c r="H9" s="406">
        <f t="shared" si="2"/>
        <v>0.16981132075471697</v>
      </c>
      <c r="I9" s="485">
        <f t="shared" si="2"/>
        <v>0.23076923076923078</v>
      </c>
      <c r="J9" s="485">
        <f t="shared" si="2"/>
        <v>0.19191919191919191</v>
      </c>
      <c r="K9" s="485">
        <f t="shared" si="2"/>
        <v>0.19587628865979381</v>
      </c>
      <c r="L9" s="485">
        <f t="shared" si="2"/>
        <v>0.1702127659574468</v>
      </c>
      <c r="M9" s="485">
        <f t="shared" si="2"/>
        <v>0.21348314606741572</v>
      </c>
      <c r="N9" s="485">
        <f t="shared" si="2"/>
        <v>0.22429906542056074</v>
      </c>
      <c r="O9" s="543">
        <f t="shared" si="2"/>
        <v>0.23584905660377359</v>
      </c>
    </row>
    <row r="10" spans="1:19" x14ac:dyDescent="0.25">
      <c r="A10" s="5" t="s">
        <v>30</v>
      </c>
      <c r="B10" s="14" t="s">
        <v>35</v>
      </c>
      <c r="C10" s="104">
        <v>56</v>
      </c>
      <c r="D10" s="82">
        <v>66</v>
      </c>
      <c r="E10" s="105">
        <v>67</v>
      </c>
      <c r="F10" s="82">
        <v>66</v>
      </c>
      <c r="G10" s="105">
        <v>61</v>
      </c>
      <c r="H10" s="408">
        <v>62</v>
      </c>
      <c r="I10" s="486">
        <v>58</v>
      </c>
      <c r="J10" s="486">
        <v>60</v>
      </c>
      <c r="K10" s="486">
        <v>57</v>
      </c>
      <c r="L10" s="486">
        <v>49</v>
      </c>
      <c r="M10" s="486">
        <v>44</v>
      </c>
      <c r="N10" s="486">
        <v>58</v>
      </c>
      <c r="O10" s="544">
        <v>59</v>
      </c>
    </row>
    <row r="11" spans="1:19" x14ac:dyDescent="0.25">
      <c r="A11" s="5" t="s">
        <v>31</v>
      </c>
      <c r="B11" s="11" t="s">
        <v>27</v>
      </c>
      <c r="C11" s="102">
        <f>C10/C3</f>
        <v>0.5714285714285714</v>
      </c>
      <c r="D11" s="13">
        <f>D10/D3</f>
        <v>0.61682242990654201</v>
      </c>
      <c r="E11" s="103">
        <f t="shared" ref="E11:O11" si="3">E10/E3</f>
        <v>0.61467889908256879</v>
      </c>
      <c r="F11" s="13">
        <f t="shared" si="3"/>
        <v>0.61111111111111116</v>
      </c>
      <c r="G11" s="103">
        <f t="shared" si="3"/>
        <v>0.58653846153846156</v>
      </c>
      <c r="H11" s="406">
        <f t="shared" si="3"/>
        <v>0.58490566037735847</v>
      </c>
      <c r="I11" s="485">
        <f t="shared" si="3"/>
        <v>0.55769230769230771</v>
      </c>
      <c r="J11" s="485">
        <f t="shared" si="3"/>
        <v>0.60606060606060608</v>
      </c>
      <c r="K11" s="485">
        <f t="shared" si="3"/>
        <v>0.58762886597938147</v>
      </c>
      <c r="L11" s="485">
        <f t="shared" si="3"/>
        <v>0.52127659574468088</v>
      </c>
      <c r="M11" s="485">
        <f t="shared" si="3"/>
        <v>0.4943820224719101</v>
      </c>
      <c r="N11" s="485">
        <f t="shared" si="3"/>
        <v>0.54205607476635509</v>
      </c>
      <c r="O11" s="543">
        <f t="shared" si="3"/>
        <v>0.55660377358490565</v>
      </c>
    </row>
    <row r="12" spans="1:19" x14ac:dyDescent="0.25">
      <c r="A12" s="5" t="s">
        <v>33</v>
      </c>
      <c r="B12" s="17" t="s">
        <v>41</v>
      </c>
      <c r="C12" s="104">
        <v>3</v>
      </c>
      <c r="D12" s="82">
        <v>4</v>
      </c>
      <c r="E12" s="105">
        <v>4</v>
      </c>
      <c r="F12" s="82">
        <v>4</v>
      </c>
      <c r="G12" s="105">
        <v>4</v>
      </c>
      <c r="H12" s="408">
        <v>4</v>
      </c>
      <c r="I12" s="486">
        <v>3</v>
      </c>
      <c r="J12" s="486">
        <v>3</v>
      </c>
      <c r="K12" s="486">
        <v>3</v>
      </c>
      <c r="L12" s="486">
        <v>8</v>
      </c>
      <c r="M12" s="486">
        <v>8</v>
      </c>
      <c r="N12" s="486">
        <v>14</v>
      </c>
      <c r="O12" s="544">
        <v>10</v>
      </c>
    </row>
    <row r="13" spans="1:19" x14ac:dyDescent="0.25">
      <c r="A13" s="5" t="s">
        <v>34</v>
      </c>
      <c r="B13" s="11" t="s">
        <v>27</v>
      </c>
      <c r="C13" s="102">
        <f>C12/C3</f>
        <v>3.0612244897959183E-2</v>
      </c>
      <c r="D13" s="13">
        <f>D12/D3</f>
        <v>3.7383177570093455E-2</v>
      </c>
      <c r="E13" s="103">
        <f t="shared" ref="E13:O13" si="4">E12/E3</f>
        <v>3.669724770642202E-2</v>
      </c>
      <c r="F13" s="13">
        <f t="shared" si="4"/>
        <v>3.7037037037037035E-2</v>
      </c>
      <c r="G13" s="103">
        <f t="shared" si="4"/>
        <v>3.8461538461538464E-2</v>
      </c>
      <c r="H13" s="406">
        <f t="shared" si="4"/>
        <v>3.7735849056603772E-2</v>
      </c>
      <c r="I13" s="485">
        <f t="shared" si="4"/>
        <v>2.8846153846153848E-2</v>
      </c>
      <c r="J13" s="485">
        <f t="shared" si="4"/>
        <v>3.0303030303030304E-2</v>
      </c>
      <c r="K13" s="485">
        <f t="shared" si="4"/>
        <v>3.0927835051546393E-2</v>
      </c>
      <c r="L13" s="485">
        <f t="shared" si="4"/>
        <v>8.5106382978723402E-2</v>
      </c>
      <c r="M13" s="485">
        <f t="shared" si="4"/>
        <v>8.98876404494382E-2</v>
      </c>
      <c r="N13" s="485">
        <f t="shared" si="4"/>
        <v>0.13084112149532709</v>
      </c>
      <c r="O13" s="543">
        <f t="shared" si="4"/>
        <v>9.4339622641509441E-2</v>
      </c>
    </row>
    <row r="14" spans="1:19" x14ac:dyDescent="0.25">
      <c r="A14" s="5" t="s">
        <v>36</v>
      </c>
      <c r="B14" s="14" t="s">
        <v>44</v>
      </c>
      <c r="C14" s="104">
        <v>25</v>
      </c>
      <c r="D14" s="82">
        <v>27</v>
      </c>
      <c r="E14" s="105">
        <v>27</v>
      </c>
      <c r="F14" s="82">
        <v>25</v>
      </c>
      <c r="G14" s="105">
        <v>26</v>
      </c>
      <c r="H14" s="408">
        <v>29</v>
      </c>
      <c r="I14" s="486">
        <v>25</v>
      </c>
      <c r="J14" s="486">
        <v>24</v>
      </c>
      <c r="K14" s="486">
        <v>20</v>
      </c>
      <c r="L14" s="486">
        <v>22</v>
      </c>
      <c r="M14" s="486">
        <v>18</v>
      </c>
      <c r="N14" s="486">
        <v>19</v>
      </c>
      <c r="O14" s="544">
        <v>18</v>
      </c>
    </row>
    <row r="15" spans="1:19" x14ac:dyDescent="0.25">
      <c r="A15" s="5" t="s">
        <v>37</v>
      </c>
      <c r="B15" s="11" t="s">
        <v>27</v>
      </c>
      <c r="C15" s="102">
        <f>C14/C3</f>
        <v>0.25510204081632654</v>
      </c>
      <c r="D15" s="13">
        <f>D14/D3</f>
        <v>0.25233644859813081</v>
      </c>
      <c r="E15" s="103">
        <f t="shared" ref="E15:O15" si="5">E14/E3</f>
        <v>0.24770642201834864</v>
      </c>
      <c r="F15" s="13">
        <f t="shared" si="5"/>
        <v>0.23148148148148148</v>
      </c>
      <c r="G15" s="103">
        <f t="shared" si="5"/>
        <v>0.25</v>
      </c>
      <c r="H15" s="406">
        <f t="shared" si="5"/>
        <v>0.27358490566037735</v>
      </c>
      <c r="I15" s="485">
        <f t="shared" si="5"/>
        <v>0.24038461538461539</v>
      </c>
      <c r="J15" s="485">
        <f t="shared" si="5"/>
        <v>0.24242424242424243</v>
      </c>
      <c r="K15" s="485">
        <f t="shared" si="5"/>
        <v>0.20618556701030927</v>
      </c>
      <c r="L15" s="485">
        <f t="shared" si="5"/>
        <v>0.23404255319148937</v>
      </c>
      <c r="M15" s="485">
        <f t="shared" si="5"/>
        <v>0.20224719101123595</v>
      </c>
      <c r="N15" s="485">
        <f t="shared" si="5"/>
        <v>0.17757009345794392</v>
      </c>
      <c r="O15" s="543">
        <f t="shared" si="5"/>
        <v>0.16981132075471697</v>
      </c>
    </row>
    <row r="16" spans="1:19" x14ac:dyDescent="0.25">
      <c r="A16" s="5" t="s">
        <v>39</v>
      </c>
      <c r="B16" s="14" t="s">
        <v>47</v>
      </c>
      <c r="C16" s="104">
        <v>12</v>
      </c>
      <c r="D16" s="82">
        <v>14</v>
      </c>
      <c r="E16" s="105">
        <v>13</v>
      </c>
      <c r="F16" s="82">
        <v>14</v>
      </c>
      <c r="G16" s="105">
        <v>13</v>
      </c>
      <c r="H16" s="408">
        <v>14</v>
      </c>
      <c r="I16" s="486">
        <v>13</v>
      </c>
      <c r="J16" s="486">
        <v>11</v>
      </c>
      <c r="K16" s="486">
        <v>8</v>
      </c>
      <c r="L16" s="486">
        <v>13</v>
      </c>
      <c r="M16" s="486">
        <v>10</v>
      </c>
      <c r="N16" s="486">
        <v>14</v>
      </c>
      <c r="O16" s="544">
        <v>14</v>
      </c>
    </row>
    <row r="17" spans="1:15" x14ac:dyDescent="0.25">
      <c r="A17" s="5" t="s">
        <v>40</v>
      </c>
      <c r="B17" s="18" t="s">
        <v>27</v>
      </c>
      <c r="C17" s="102">
        <f>C16/C3</f>
        <v>0.12244897959183673</v>
      </c>
      <c r="D17" s="13">
        <f>D16/D3</f>
        <v>0.13084112149532709</v>
      </c>
      <c r="E17" s="103">
        <f t="shared" ref="E17:O17" si="6">E16/E3</f>
        <v>0.11926605504587157</v>
      </c>
      <c r="F17" s="13">
        <f t="shared" si="6"/>
        <v>0.12962962962962962</v>
      </c>
      <c r="G17" s="103">
        <f t="shared" si="6"/>
        <v>0.125</v>
      </c>
      <c r="H17" s="406">
        <f t="shared" si="6"/>
        <v>0.13207547169811321</v>
      </c>
      <c r="I17" s="485">
        <f t="shared" si="6"/>
        <v>0.125</v>
      </c>
      <c r="J17" s="485">
        <f t="shared" si="6"/>
        <v>0.1111111111111111</v>
      </c>
      <c r="K17" s="485">
        <f t="shared" si="6"/>
        <v>8.247422680412371E-2</v>
      </c>
      <c r="L17" s="485">
        <f t="shared" si="6"/>
        <v>0.13829787234042554</v>
      </c>
      <c r="M17" s="485">
        <f t="shared" si="6"/>
        <v>0.11235955056179775</v>
      </c>
      <c r="N17" s="485">
        <f t="shared" si="6"/>
        <v>0.13084112149532709</v>
      </c>
      <c r="O17" s="543">
        <f t="shared" si="6"/>
        <v>0.13207547169811321</v>
      </c>
    </row>
    <row r="18" spans="1:15" x14ac:dyDescent="0.25">
      <c r="A18" s="5" t="s">
        <v>42</v>
      </c>
      <c r="B18" s="14" t="s">
        <v>150</v>
      </c>
      <c r="C18" s="104">
        <v>20</v>
      </c>
      <c r="D18" s="82">
        <v>23</v>
      </c>
      <c r="E18" s="105">
        <v>21</v>
      </c>
      <c r="F18" s="82">
        <v>19</v>
      </c>
      <c r="G18" s="105">
        <v>19</v>
      </c>
      <c r="H18" s="408">
        <v>19</v>
      </c>
      <c r="I18" s="486">
        <v>16</v>
      </c>
      <c r="J18" s="486">
        <v>14</v>
      </c>
      <c r="K18" s="486">
        <v>13</v>
      </c>
      <c r="L18" s="486">
        <v>10</v>
      </c>
      <c r="M18" s="486">
        <v>8</v>
      </c>
      <c r="N18" s="486">
        <v>10</v>
      </c>
      <c r="O18" s="544">
        <v>10</v>
      </c>
    </row>
    <row r="19" spans="1:15" x14ac:dyDescent="0.25">
      <c r="A19" s="5" t="s">
        <v>43</v>
      </c>
      <c r="B19" s="19" t="s">
        <v>27</v>
      </c>
      <c r="C19" s="106">
        <f>C18/C3</f>
        <v>0.20408163265306123</v>
      </c>
      <c r="D19" s="21">
        <f>D18/D3</f>
        <v>0.21495327102803738</v>
      </c>
      <c r="E19" s="107">
        <f>E18/E3</f>
        <v>0.19266055045871561</v>
      </c>
      <c r="F19" s="21">
        <f t="shared" ref="F19:O19" si="7">F18/F3</f>
        <v>0.17592592592592593</v>
      </c>
      <c r="G19" s="107">
        <f t="shared" si="7"/>
        <v>0.18269230769230768</v>
      </c>
      <c r="H19" s="411">
        <f t="shared" si="7"/>
        <v>0.17924528301886791</v>
      </c>
      <c r="I19" s="487">
        <f t="shared" si="7"/>
        <v>0.15384615384615385</v>
      </c>
      <c r="J19" s="487">
        <f t="shared" si="7"/>
        <v>0.14141414141414141</v>
      </c>
      <c r="K19" s="487">
        <f t="shared" si="7"/>
        <v>0.13402061855670103</v>
      </c>
      <c r="L19" s="487">
        <f t="shared" si="7"/>
        <v>0.10638297872340426</v>
      </c>
      <c r="M19" s="487">
        <f t="shared" si="7"/>
        <v>8.98876404494382E-2</v>
      </c>
      <c r="N19" s="487">
        <f t="shared" si="7"/>
        <v>9.3457943925233641E-2</v>
      </c>
      <c r="O19" s="545">
        <f t="shared" si="7"/>
        <v>9.4339622641509441E-2</v>
      </c>
    </row>
    <row r="20" spans="1:15" ht="20.100000000000001" customHeight="1" x14ac:dyDescent="0.25">
      <c r="A20" s="22" t="s">
        <v>372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21</v>
      </c>
      <c r="D22" s="109">
        <v>14</v>
      </c>
      <c r="E22" s="28">
        <v>14</v>
      </c>
      <c r="F22" s="109">
        <v>15</v>
      </c>
      <c r="G22" s="109">
        <v>13</v>
      </c>
      <c r="H22" s="488">
        <v>26</v>
      </c>
      <c r="I22" s="488">
        <v>12</v>
      </c>
      <c r="J22" s="488">
        <v>14</v>
      </c>
      <c r="K22" s="488">
        <v>20</v>
      </c>
      <c r="L22" s="488">
        <v>16</v>
      </c>
      <c r="M22" s="488">
        <v>36</v>
      </c>
      <c r="N22" s="488">
        <v>19</v>
      </c>
      <c r="O22" s="29">
        <f>SUM(C22:N22)</f>
        <v>220</v>
      </c>
    </row>
    <row r="23" spans="1:15" x14ac:dyDescent="0.25">
      <c r="A23" s="27" t="s">
        <v>46</v>
      </c>
      <c r="B23" s="30" t="s">
        <v>54</v>
      </c>
      <c r="C23" s="9">
        <v>7</v>
      </c>
      <c r="D23" s="101">
        <v>3</v>
      </c>
      <c r="E23" s="10">
        <v>1</v>
      </c>
      <c r="F23" s="101">
        <v>7</v>
      </c>
      <c r="G23" s="405">
        <v>4</v>
      </c>
      <c r="H23" s="484">
        <v>7</v>
      </c>
      <c r="I23" s="484">
        <v>3</v>
      </c>
      <c r="J23" s="484">
        <v>6</v>
      </c>
      <c r="K23" s="484">
        <v>7</v>
      </c>
      <c r="L23" s="484">
        <v>6</v>
      </c>
      <c r="M23" s="484">
        <v>12</v>
      </c>
      <c r="N23" s="542">
        <v>6</v>
      </c>
      <c r="O23" s="30">
        <f>SUM(C23:N23)</f>
        <v>69</v>
      </c>
    </row>
    <row r="24" spans="1:15" x14ac:dyDescent="0.25">
      <c r="A24" s="27" t="s">
        <v>48</v>
      </c>
      <c r="B24" s="31" t="s">
        <v>56</v>
      </c>
      <c r="C24" s="32">
        <f>C23/C22</f>
        <v>0.33333333333333331</v>
      </c>
      <c r="D24" s="110">
        <f>D23/D22</f>
        <v>0.21428571428571427</v>
      </c>
      <c r="E24" s="32">
        <f t="shared" ref="E24:O24" si="8">E23/E22</f>
        <v>7.1428571428571425E-2</v>
      </c>
      <c r="F24" s="110">
        <f t="shared" si="8"/>
        <v>0.46666666666666667</v>
      </c>
      <c r="G24" s="417">
        <f t="shared" si="8"/>
        <v>0.30769230769230771</v>
      </c>
      <c r="H24" s="489">
        <f t="shared" si="8"/>
        <v>0.26923076923076922</v>
      </c>
      <c r="I24" s="489">
        <f t="shared" si="8"/>
        <v>0.25</v>
      </c>
      <c r="J24" s="489">
        <f t="shared" si="8"/>
        <v>0.42857142857142855</v>
      </c>
      <c r="K24" s="489">
        <f t="shared" si="8"/>
        <v>0.35</v>
      </c>
      <c r="L24" s="489">
        <f t="shared" si="8"/>
        <v>0.375</v>
      </c>
      <c r="M24" s="489">
        <f t="shared" si="8"/>
        <v>0.33333333333333331</v>
      </c>
      <c r="N24" s="489">
        <f t="shared" si="8"/>
        <v>0.31578947368421051</v>
      </c>
      <c r="O24" s="59">
        <f t="shared" si="8"/>
        <v>0.31363636363636366</v>
      </c>
    </row>
    <row r="25" spans="1:15" x14ac:dyDescent="0.25">
      <c r="A25" s="27" t="s">
        <v>51</v>
      </c>
      <c r="B25" s="33" t="s">
        <v>58</v>
      </c>
      <c r="C25" s="76">
        <v>14</v>
      </c>
      <c r="D25" s="111">
        <v>9</v>
      </c>
      <c r="E25" s="76">
        <v>9</v>
      </c>
      <c r="F25" s="111">
        <v>5</v>
      </c>
      <c r="G25" s="407">
        <v>9</v>
      </c>
      <c r="H25" s="490">
        <v>16</v>
      </c>
      <c r="I25" s="490">
        <v>10</v>
      </c>
      <c r="J25" s="490">
        <v>6</v>
      </c>
      <c r="K25" s="490">
        <v>8</v>
      </c>
      <c r="L25" s="490">
        <v>7</v>
      </c>
      <c r="M25" s="490">
        <v>19</v>
      </c>
      <c r="N25" s="546">
        <v>11</v>
      </c>
      <c r="O25" s="33">
        <f>SUM(C25:N25)</f>
        <v>123</v>
      </c>
    </row>
    <row r="26" spans="1:15" x14ac:dyDescent="0.25">
      <c r="A26" s="27" t="s">
        <v>53</v>
      </c>
      <c r="B26" s="31" t="s">
        <v>56</v>
      </c>
      <c r="C26" s="32">
        <f>C25/C22</f>
        <v>0.66666666666666663</v>
      </c>
      <c r="D26" s="110">
        <f>D25/D22</f>
        <v>0.6428571428571429</v>
      </c>
      <c r="E26" s="32">
        <f t="shared" ref="E26:O26" si="9">E25/E22</f>
        <v>0.6428571428571429</v>
      </c>
      <c r="F26" s="110">
        <f t="shared" si="9"/>
        <v>0.33333333333333331</v>
      </c>
      <c r="G26" s="417">
        <f t="shared" si="9"/>
        <v>0.69230769230769229</v>
      </c>
      <c r="H26" s="489">
        <f t="shared" si="9"/>
        <v>0.61538461538461542</v>
      </c>
      <c r="I26" s="489">
        <f t="shared" si="9"/>
        <v>0.83333333333333337</v>
      </c>
      <c r="J26" s="489">
        <f t="shared" si="9"/>
        <v>0.42857142857142855</v>
      </c>
      <c r="K26" s="489">
        <f t="shared" si="9"/>
        <v>0.4</v>
      </c>
      <c r="L26" s="489">
        <f t="shared" si="9"/>
        <v>0.4375</v>
      </c>
      <c r="M26" s="489">
        <f t="shared" si="9"/>
        <v>0.52777777777777779</v>
      </c>
      <c r="N26" s="489">
        <f t="shared" si="9"/>
        <v>0.57894736842105265</v>
      </c>
      <c r="O26" s="59">
        <f t="shared" si="9"/>
        <v>0.55909090909090908</v>
      </c>
    </row>
    <row r="27" spans="1:15" x14ac:dyDescent="0.25">
      <c r="A27" s="27" t="s">
        <v>55</v>
      </c>
      <c r="B27" s="33" t="s">
        <v>328</v>
      </c>
      <c r="C27" s="76">
        <v>20</v>
      </c>
      <c r="D27" s="105">
        <v>14</v>
      </c>
      <c r="E27" s="82">
        <v>14</v>
      </c>
      <c r="F27" s="105">
        <v>14</v>
      </c>
      <c r="G27" s="408">
        <v>12</v>
      </c>
      <c r="H27" s="486">
        <v>24</v>
      </c>
      <c r="I27" s="486">
        <v>12</v>
      </c>
      <c r="J27" s="486">
        <v>13</v>
      </c>
      <c r="K27" s="486">
        <v>15</v>
      </c>
      <c r="L27" s="486">
        <v>15</v>
      </c>
      <c r="M27" s="486">
        <v>32</v>
      </c>
      <c r="N27" s="544">
        <v>17</v>
      </c>
      <c r="O27" s="33">
        <f>SUM(C27:N27)</f>
        <v>202</v>
      </c>
    </row>
    <row r="28" spans="1:15" x14ac:dyDescent="0.25">
      <c r="A28" s="27" t="s">
        <v>57</v>
      </c>
      <c r="B28" s="31" t="s">
        <v>56</v>
      </c>
      <c r="C28" s="32">
        <f>C27/C22</f>
        <v>0.95238095238095233</v>
      </c>
      <c r="D28" s="110">
        <f t="shared" ref="D28:O28" si="10">D27/D22</f>
        <v>1</v>
      </c>
      <c r="E28" s="32">
        <f t="shared" si="10"/>
        <v>1</v>
      </c>
      <c r="F28" s="110">
        <f t="shared" si="10"/>
        <v>0.93333333333333335</v>
      </c>
      <c r="G28" s="417">
        <f t="shared" si="10"/>
        <v>0.92307692307692313</v>
      </c>
      <c r="H28" s="489">
        <f t="shared" si="10"/>
        <v>0.92307692307692313</v>
      </c>
      <c r="I28" s="489">
        <f t="shared" si="10"/>
        <v>1</v>
      </c>
      <c r="J28" s="489">
        <f t="shared" si="10"/>
        <v>0.9285714285714286</v>
      </c>
      <c r="K28" s="489">
        <f t="shared" si="10"/>
        <v>0.75</v>
      </c>
      <c r="L28" s="489">
        <f t="shared" si="10"/>
        <v>0.9375</v>
      </c>
      <c r="M28" s="489">
        <f t="shared" si="10"/>
        <v>0.88888888888888884</v>
      </c>
      <c r="N28" s="489">
        <f t="shared" si="10"/>
        <v>0.89473684210526316</v>
      </c>
      <c r="O28" s="59">
        <f t="shared" si="10"/>
        <v>0.91818181818181821</v>
      </c>
    </row>
    <row r="29" spans="1:15" x14ac:dyDescent="0.25">
      <c r="A29" s="27" t="s">
        <v>59</v>
      </c>
      <c r="B29" s="33" t="s">
        <v>329</v>
      </c>
      <c r="C29" s="76">
        <v>1</v>
      </c>
      <c r="D29" s="105">
        <v>1</v>
      </c>
      <c r="E29" s="82">
        <v>0</v>
      </c>
      <c r="F29" s="105">
        <v>2</v>
      </c>
      <c r="G29" s="408">
        <v>2</v>
      </c>
      <c r="H29" s="486">
        <v>0</v>
      </c>
      <c r="I29" s="486">
        <v>2</v>
      </c>
      <c r="J29" s="486">
        <v>0</v>
      </c>
      <c r="K29" s="486">
        <v>0</v>
      </c>
      <c r="L29" s="486">
        <v>1</v>
      </c>
      <c r="M29" s="486">
        <v>1</v>
      </c>
      <c r="N29" s="544">
        <v>0</v>
      </c>
      <c r="O29" s="33">
        <f>SUM(C29:N29)</f>
        <v>10</v>
      </c>
    </row>
    <row r="30" spans="1:15" x14ac:dyDescent="0.25">
      <c r="A30" s="27" t="s">
        <v>60</v>
      </c>
      <c r="B30" s="31" t="s">
        <v>56</v>
      </c>
      <c r="C30" s="32">
        <f>C29/C22</f>
        <v>4.7619047619047616E-2</v>
      </c>
      <c r="D30" s="110">
        <f t="shared" ref="D30:O30" si="11">D29/D22</f>
        <v>7.1428571428571425E-2</v>
      </c>
      <c r="E30" s="32">
        <f t="shared" si="11"/>
        <v>0</v>
      </c>
      <c r="F30" s="110">
        <f t="shared" si="11"/>
        <v>0.13333333333333333</v>
      </c>
      <c r="G30" s="417">
        <f t="shared" si="11"/>
        <v>0.15384615384615385</v>
      </c>
      <c r="H30" s="489">
        <f t="shared" si="11"/>
        <v>0</v>
      </c>
      <c r="I30" s="489">
        <f t="shared" si="11"/>
        <v>0.16666666666666666</v>
      </c>
      <c r="J30" s="489">
        <f t="shared" si="11"/>
        <v>0</v>
      </c>
      <c r="K30" s="489">
        <f t="shared" si="11"/>
        <v>0</v>
      </c>
      <c r="L30" s="489">
        <f t="shared" si="11"/>
        <v>6.25E-2</v>
      </c>
      <c r="M30" s="489">
        <f t="shared" si="11"/>
        <v>2.7777777777777776E-2</v>
      </c>
      <c r="N30" s="489">
        <f t="shared" si="11"/>
        <v>0</v>
      </c>
      <c r="O30" s="59">
        <f t="shared" si="11"/>
        <v>4.5454545454545456E-2</v>
      </c>
    </row>
    <row r="31" spans="1:15" x14ac:dyDescent="0.25">
      <c r="A31" s="27" t="s">
        <v>62</v>
      </c>
      <c r="B31" s="33" t="s">
        <v>67</v>
      </c>
      <c r="C31" s="105">
        <f>C22-C27</f>
        <v>1</v>
      </c>
      <c r="D31" s="105">
        <f>D22-D27</f>
        <v>0</v>
      </c>
      <c r="E31" s="82">
        <f>E22-E27</f>
        <v>0</v>
      </c>
      <c r="F31" s="105">
        <f t="shared" ref="F31:N31" si="12">F22-F27</f>
        <v>1</v>
      </c>
      <c r="G31" s="408">
        <f t="shared" si="12"/>
        <v>1</v>
      </c>
      <c r="H31" s="408">
        <f t="shared" si="12"/>
        <v>2</v>
      </c>
      <c r="I31" s="486">
        <f t="shared" si="12"/>
        <v>0</v>
      </c>
      <c r="J31" s="486">
        <f t="shared" si="12"/>
        <v>1</v>
      </c>
      <c r="K31" s="486">
        <f t="shared" si="12"/>
        <v>5</v>
      </c>
      <c r="L31" s="486">
        <f t="shared" si="12"/>
        <v>1</v>
      </c>
      <c r="M31" s="486">
        <f t="shared" si="12"/>
        <v>4</v>
      </c>
      <c r="N31" s="486">
        <f t="shared" si="12"/>
        <v>2</v>
      </c>
      <c r="O31" s="33">
        <f>SUM(C31:N31)</f>
        <v>18</v>
      </c>
    </row>
    <row r="32" spans="1:15" x14ac:dyDescent="0.25">
      <c r="A32" s="27" t="s">
        <v>63</v>
      </c>
      <c r="B32" s="31" t="s">
        <v>56</v>
      </c>
      <c r="C32" s="32">
        <f>C31/C22</f>
        <v>4.7619047619047616E-2</v>
      </c>
      <c r="D32" s="110">
        <f t="shared" ref="D32:O32" si="13">D31/D22</f>
        <v>0</v>
      </c>
      <c r="E32" s="32">
        <f t="shared" si="13"/>
        <v>0</v>
      </c>
      <c r="F32" s="110">
        <f t="shared" si="13"/>
        <v>6.6666666666666666E-2</v>
      </c>
      <c r="G32" s="417">
        <f t="shared" si="13"/>
        <v>7.6923076923076927E-2</v>
      </c>
      <c r="H32" s="417">
        <f t="shared" si="13"/>
        <v>7.6923076923076927E-2</v>
      </c>
      <c r="I32" s="489">
        <f t="shared" si="13"/>
        <v>0</v>
      </c>
      <c r="J32" s="489">
        <f t="shared" si="13"/>
        <v>7.1428571428571425E-2</v>
      </c>
      <c r="K32" s="489">
        <f t="shared" si="13"/>
        <v>0.25</v>
      </c>
      <c r="L32" s="489">
        <f t="shared" si="13"/>
        <v>6.25E-2</v>
      </c>
      <c r="M32" s="489">
        <f t="shared" si="13"/>
        <v>0.1111111111111111</v>
      </c>
      <c r="N32" s="489">
        <f t="shared" si="13"/>
        <v>0.10526315789473684</v>
      </c>
      <c r="O32" s="59">
        <f t="shared" si="13"/>
        <v>8.1818181818181818E-2</v>
      </c>
    </row>
    <row r="33" spans="1:15" ht="24.75" x14ac:dyDescent="0.25">
      <c r="A33" s="27" t="s">
        <v>65</v>
      </c>
      <c r="B33" s="34" t="s">
        <v>70</v>
      </c>
      <c r="C33" s="76">
        <v>2</v>
      </c>
      <c r="D33" s="105">
        <v>2</v>
      </c>
      <c r="E33" s="82">
        <v>1</v>
      </c>
      <c r="F33" s="105">
        <v>3</v>
      </c>
      <c r="G33" s="408">
        <v>1</v>
      </c>
      <c r="H33" s="486">
        <v>1</v>
      </c>
      <c r="I33" s="486">
        <v>2</v>
      </c>
      <c r="J33" s="486">
        <v>2</v>
      </c>
      <c r="K33" s="486">
        <v>6</v>
      </c>
      <c r="L33" s="486">
        <v>3</v>
      </c>
      <c r="M33" s="486">
        <v>8</v>
      </c>
      <c r="N33" s="544">
        <v>0</v>
      </c>
      <c r="O33" s="33">
        <f>SUM(C33:N33)</f>
        <v>31</v>
      </c>
    </row>
    <row r="34" spans="1:15" x14ac:dyDescent="0.25">
      <c r="A34" s="27" t="s">
        <v>66</v>
      </c>
      <c r="B34" s="31" t="s">
        <v>56</v>
      </c>
      <c r="C34" s="32">
        <f>C33/C22</f>
        <v>9.5238095238095233E-2</v>
      </c>
      <c r="D34" s="110">
        <f t="shared" ref="D34:O34" si="14">D33/D22</f>
        <v>0.14285714285714285</v>
      </c>
      <c r="E34" s="32">
        <f t="shared" si="14"/>
        <v>7.1428571428571425E-2</v>
      </c>
      <c r="F34" s="110">
        <f t="shared" si="14"/>
        <v>0.2</v>
      </c>
      <c r="G34" s="417">
        <f t="shared" si="14"/>
        <v>7.6923076923076927E-2</v>
      </c>
      <c r="H34" s="489">
        <f t="shared" si="14"/>
        <v>3.8461538461538464E-2</v>
      </c>
      <c r="I34" s="489">
        <f t="shared" si="14"/>
        <v>0.16666666666666666</v>
      </c>
      <c r="J34" s="489">
        <f t="shared" si="14"/>
        <v>0.14285714285714285</v>
      </c>
      <c r="K34" s="489">
        <f t="shared" si="14"/>
        <v>0.3</v>
      </c>
      <c r="L34" s="489">
        <f t="shared" si="14"/>
        <v>0.1875</v>
      </c>
      <c r="M34" s="489">
        <f t="shared" si="14"/>
        <v>0.22222222222222221</v>
      </c>
      <c r="N34" s="489">
        <f t="shared" si="14"/>
        <v>0</v>
      </c>
      <c r="O34" s="59">
        <f t="shared" si="14"/>
        <v>0.1409090909090909</v>
      </c>
    </row>
    <row r="35" spans="1:15" x14ac:dyDescent="0.25">
      <c r="A35" s="27" t="s">
        <v>68</v>
      </c>
      <c r="B35" s="33" t="s">
        <v>330</v>
      </c>
      <c r="C35" s="76">
        <v>4</v>
      </c>
      <c r="D35" s="105">
        <v>1</v>
      </c>
      <c r="E35" s="82">
        <v>4</v>
      </c>
      <c r="F35" s="105">
        <v>4</v>
      </c>
      <c r="G35" s="408">
        <v>3</v>
      </c>
      <c r="H35" s="486">
        <v>2</v>
      </c>
      <c r="I35" s="486">
        <v>5</v>
      </c>
      <c r="J35" s="486">
        <v>2</v>
      </c>
      <c r="K35" s="486">
        <v>6</v>
      </c>
      <c r="L35" s="486">
        <v>1</v>
      </c>
      <c r="M35" s="486">
        <v>7</v>
      </c>
      <c r="N35" s="544">
        <v>3</v>
      </c>
      <c r="O35" s="33">
        <f>SUM(C35:N35)</f>
        <v>42</v>
      </c>
    </row>
    <row r="36" spans="1:15" x14ac:dyDescent="0.25">
      <c r="A36" s="27" t="s">
        <v>69</v>
      </c>
      <c r="B36" s="35" t="s">
        <v>56</v>
      </c>
      <c r="C36" s="32">
        <f>C35/C22</f>
        <v>0.19047619047619047</v>
      </c>
      <c r="D36" s="110">
        <f t="shared" ref="D36:O36" si="15">D35/D22</f>
        <v>7.1428571428571425E-2</v>
      </c>
      <c r="E36" s="32">
        <f t="shared" si="15"/>
        <v>0.2857142857142857</v>
      </c>
      <c r="F36" s="110">
        <f t="shared" si="15"/>
        <v>0.26666666666666666</v>
      </c>
      <c r="G36" s="417">
        <f t="shared" si="15"/>
        <v>0.23076923076923078</v>
      </c>
      <c r="H36" s="489">
        <f t="shared" si="15"/>
        <v>7.6923076923076927E-2</v>
      </c>
      <c r="I36" s="489">
        <f t="shared" si="15"/>
        <v>0.41666666666666669</v>
      </c>
      <c r="J36" s="489">
        <f t="shared" si="15"/>
        <v>0.14285714285714285</v>
      </c>
      <c r="K36" s="489">
        <f t="shared" si="15"/>
        <v>0.3</v>
      </c>
      <c r="L36" s="489">
        <f t="shared" si="15"/>
        <v>6.25E-2</v>
      </c>
      <c r="M36" s="489">
        <f t="shared" si="15"/>
        <v>0.19444444444444445</v>
      </c>
      <c r="N36" s="489">
        <f t="shared" si="15"/>
        <v>0.15789473684210525</v>
      </c>
      <c r="O36" s="59">
        <f t="shared" si="15"/>
        <v>0.19090909090909092</v>
      </c>
    </row>
    <row r="37" spans="1:15" x14ac:dyDescent="0.25">
      <c r="A37" s="27" t="s">
        <v>71</v>
      </c>
      <c r="B37" s="33" t="s">
        <v>331</v>
      </c>
      <c r="C37" s="75">
        <v>2</v>
      </c>
      <c r="D37" s="105">
        <v>0</v>
      </c>
      <c r="E37" s="82">
        <v>2</v>
      </c>
      <c r="F37" s="105">
        <v>2</v>
      </c>
      <c r="G37" s="408">
        <v>1</v>
      </c>
      <c r="H37" s="486">
        <v>2</v>
      </c>
      <c r="I37" s="486">
        <v>2</v>
      </c>
      <c r="J37" s="486">
        <v>2</v>
      </c>
      <c r="K37" s="486">
        <v>6</v>
      </c>
      <c r="L37" s="486">
        <v>2</v>
      </c>
      <c r="M37" s="486">
        <v>8</v>
      </c>
      <c r="N37" s="544">
        <v>3</v>
      </c>
      <c r="O37" s="33">
        <f>SUM(C37:N37)</f>
        <v>32</v>
      </c>
    </row>
    <row r="38" spans="1:15" x14ac:dyDescent="0.25">
      <c r="A38" s="27" t="s">
        <v>72</v>
      </c>
      <c r="B38" s="35" t="s">
        <v>56</v>
      </c>
      <c r="C38" s="12">
        <f>C37/C22</f>
        <v>9.5238095238095233E-2</v>
      </c>
      <c r="D38" s="103">
        <f t="shared" ref="D38:O38" si="16">D37/D22</f>
        <v>0</v>
      </c>
      <c r="E38" s="32">
        <f t="shared" si="16"/>
        <v>0.14285714285714285</v>
      </c>
      <c r="F38" s="110">
        <f t="shared" si="16"/>
        <v>0.13333333333333333</v>
      </c>
      <c r="G38" s="417">
        <f t="shared" si="16"/>
        <v>7.6923076923076927E-2</v>
      </c>
      <c r="H38" s="489">
        <f t="shared" si="16"/>
        <v>7.6923076923076927E-2</v>
      </c>
      <c r="I38" s="489">
        <f t="shared" si="16"/>
        <v>0.16666666666666666</v>
      </c>
      <c r="J38" s="489">
        <f t="shared" si="16"/>
        <v>0.14285714285714285</v>
      </c>
      <c r="K38" s="489">
        <f t="shared" si="16"/>
        <v>0.3</v>
      </c>
      <c r="L38" s="489">
        <f t="shared" si="16"/>
        <v>0.125</v>
      </c>
      <c r="M38" s="489">
        <f t="shared" si="16"/>
        <v>0.22222222222222221</v>
      </c>
      <c r="N38" s="489">
        <f t="shared" si="16"/>
        <v>0.15789473684210525</v>
      </c>
      <c r="O38" s="59">
        <f t="shared" si="16"/>
        <v>0.14545454545454545</v>
      </c>
    </row>
    <row r="39" spans="1:15" x14ac:dyDescent="0.25">
      <c r="A39" s="27" t="s">
        <v>74</v>
      </c>
      <c r="B39" s="36" t="s">
        <v>160</v>
      </c>
      <c r="C39" s="92">
        <v>4</v>
      </c>
      <c r="D39" s="112">
        <v>0</v>
      </c>
      <c r="E39" s="16">
        <v>2</v>
      </c>
      <c r="F39" s="112">
        <v>0</v>
      </c>
      <c r="G39" s="420">
        <v>0</v>
      </c>
      <c r="H39" s="491">
        <v>2</v>
      </c>
      <c r="I39" s="491">
        <v>0</v>
      </c>
      <c r="J39" s="491">
        <v>1</v>
      </c>
      <c r="K39" s="491">
        <v>0</v>
      </c>
      <c r="L39" s="491">
        <v>0</v>
      </c>
      <c r="M39" s="491">
        <v>2</v>
      </c>
      <c r="N39" s="562">
        <v>1</v>
      </c>
      <c r="O39" s="36">
        <f>SUM(C39:N39)</f>
        <v>12</v>
      </c>
    </row>
    <row r="40" spans="1:15" x14ac:dyDescent="0.25">
      <c r="A40" s="27" t="s">
        <v>75</v>
      </c>
      <c r="B40" s="37" t="s">
        <v>56</v>
      </c>
      <c r="C40" s="32">
        <f>C39/C22</f>
        <v>0.19047619047619047</v>
      </c>
      <c r="D40" s="110">
        <f t="shared" ref="D40:O40" si="17">D39/D22</f>
        <v>0</v>
      </c>
      <c r="E40" s="32">
        <f t="shared" si="17"/>
        <v>0.14285714285714285</v>
      </c>
      <c r="F40" s="110">
        <f t="shared" si="17"/>
        <v>0</v>
      </c>
      <c r="G40" s="417">
        <f t="shared" si="17"/>
        <v>0</v>
      </c>
      <c r="H40" s="489">
        <f t="shared" si="17"/>
        <v>7.6923076923076927E-2</v>
      </c>
      <c r="I40" s="489">
        <f t="shared" si="17"/>
        <v>0</v>
      </c>
      <c r="J40" s="489">
        <f t="shared" si="17"/>
        <v>7.1428571428571425E-2</v>
      </c>
      <c r="K40" s="489">
        <f t="shared" si="17"/>
        <v>0</v>
      </c>
      <c r="L40" s="489">
        <f t="shared" si="17"/>
        <v>0</v>
      </c>
      <c r="M40" s="489">
        <f t="shared" si="17"/>
        <v>5.5555555555555552E-2</v>
      </c>
      <c r="N40" s="489">
        <f t="shared" si="17"/>
        <v>5.2631578947368418E-2</v>
      </c>
      <c r="O40" s="59">
        <f t="shared" si="17"/>
        <v>5.4545454545454543E-2</v>
      </c>
    </row>
    <row r="41" spans="1:15" ht="24.75" x14ac:dyDescent="0.25">
      <c r="A41" s="27" t="s">
        <v>77</v>
      </c>
      <c r="B41" s="39" t="s">
        <v>79</v>
      </c>
      <c r="C41" s="83">
        <v>16</v>
      </c>
      <c r="D41" s="113">
        <v>12</v>
      </c>
      <c r="E41" s="83">
        <v>6</v>
      </c>
      <c r="F41" s="113">
        <v>14</v>
      </c>
      <c r="G41" s="409">
        <v>11</v>
      </c>
      <c r="H41" s="492">
        <v>21</v>
      </c>
      <c r="I41" s="492">
        <v>11</v>
      </c>
      <c r="J41" s="492">
        <v>12</v>
      </c>
      <c r="K41" s="492">
        <v>18</v>
      </c>
      <c r="L41" s="492">
        <v>12</v>
      </c>
      <c r="M41" s="492">
        <v>23</v>
      </c>
      <c r="N41" s="548">
        <v>14</v>
      </c>
      <c r="O41" s="85">
        <f>SUM(C41:N41)</f>
        <v>170</v>
      </c>
    </row>
    <row r="42" spans="1:15" x14ac:dyDescent="0.25">
      <c r="A42" s="27" t="s">
        <v>78</v>
      </c>
      <c r="B42" s="40" t="s">
        <v>162</v>
      </c>
      <c r="C42" s="84">
        <v>9</v>
      </c>
      <c r="D42" s="114">
        <v>4</v>
      </c>
      <c r="E42" s="86">
        <v>4</v>
      </c>
      <c r="F42" s="114">
        <v>10</v>
      </c>
      <c r="G42" s="410">
        <v>5</v>
      </c>
      <c r="H42" s="493">
        <v>7</v>
      </c>
      <c r="I42" s="493">
        <v>5</v>
      </c>
      <c r="J42" s="493">
        <v>6</v>
      </c>
      <c r="K42" s="493">
        <v>10</v>
      </c>
      <c r="L42" s="533">
        <v>8</v>
      </c>
      <c r="M42" s="493">
        <v>15</v>
      </c>
      <c r="N42" s="549">
        <v>8</v>
      </c>
      <c r="O42" s="40">
        <f>SUM(C42:N42)</f>
        <v>91</v>
      </c>
    </row>
    <row r="43" spans="1:15" x14ac:dyDescent="0.25">
      <c r="A43" s="27" t="s">
        <v>80</v>
      </c>
      <c r="B43" s="31" t="s">
        <v>56</v>
      </c>
      <c r="C43" s="32">
        <f>C42/C22</f>
        <v>0.42857142857142855</v>
      </c>
      <c r="D43" s="110">
        <f t="shared" ref="D43:O43" si="18">D42/D22</f>
        <v>0.2857142857142857</v>
      </c>
      <c r="E43" s="32">
        <f t="shared" si="18"/>
        <v>0.2857142857142857</v>
      </c>
      <c r="F43" s="110">
        <f t="shared" si="18"/>
        <v>0.66666666666666663</v>
      </c>
      <c r="G43" s="417">
        <f t="shared" si="18"/>
        <v>0.38461538461538464</v>
      </c>
      <c r="H43" s="489">
        <f t="shared" si="18"/>
        <v>0.26923076923076922</v>
      </c>
      <c r="I43" s="489">
        <f t="shared" si="18"/>
        <v>0.41666666666666669</v>
      </c>
      <c r="J43" s="489">
        <f t="shared" si="18"/>
        <v>0.42857142857142855</v>
      </c>
      <c r="K43" s="489">
        <f t="shared" si="18"/>
        <v>0.5</v>
      </c>
      <c r="L43" s="489">
        <f t="shared" si="18"/>
        <v>0.5</v>
      </c>
      <c r="M43" s="489">
        <f t="shared" si="18"/>
        <v>0.41666666666666669</v>
      </c>
      <c r="N43" s="489">
        <f t="shared" si="18"/>
        <v>0.42105263157894735</v>
      </c>
      <c r="O43" s="59">
        <f t="shared" si="18"/>
        <v>0.41363636363636364</v>
      </c>
    </row>
    <row r="44" spans="1:15" x14ac:dyDescent="0.25">
      <c r="A44" s="27" t="s">
        <v>82</v>
      </c>
      <c r="B44" s="33" t="s">
        <v>163</v>
      </c>
      <c r="C44" s="76">
        <v>6</v>
      </c>
      <c r="D44" s="105">
        <v>3</v>
      </c>
      <c r="E44" s="82">
        <v>1</v>
      </c>
      <c r="F44" s="105">
        <v>1</v>
      </c>
      <c r="G44" s="408">
        <v>1</v>
      </c>
      <c r="H44" s="486">
        <v>8</v>
      </c>
      <c r="I44" s="486">
        <v>4</v>
      </c>
      <c r="J44" s="486">
        <v>4</v>
      </c>
      <c r="K44" s="486">
        <v>5</v>
      </c>
      <c r="L44" s="486">
        <v>1</v>
      </c>
      <c r="M44" s="486">
        <v>4</v>
      </c>
      <c r="N44" s="544">
        <v>3</v>
      </c>
      <c r="O44" s="33">
        <f>SUM(C44:N44)</f>
        <v>41</v>
      </c>
    </row>
    <row r="45" spans="1:15" x14ac:dyDescent="0.25">
      <c r="A45" s="27" t="s">
        <v>83</v>
      </c>
      <c r="B45" s="31" t="s">
        <v>56</v>
      </c>
      <c r="C45" s="32">
        <f>C44/C22</f>
        <v>0.2857142857142857</v>
      </c>
      <c r="D45" s="110">
        <f t="shared" ref="D45:O45" si="19">D44/D22</f>
        <v>0.21428571428571427</v>
      </c>
      <c r="E45" s="32">
        <f t="shared" si="19"/>
        <v>7.1428571428571425E-2</v>
      </c>
      <c r="F45" s="110">
        <f t="shared" si="19"/>
        <v>6.6666666666666666E-2</v>
      </c>
      <c r="G45" s="417">
        <f t="shared" si="19"/>
        <v>7.6923076923076927E-2</v>
      </c>
      <c r="H45" s="489">
        <f t="shared" si="19"/>
        <v>0.30769230769230771</v>
      </c>
      <c r="I45" s="489">
        <f t="shared" si="19"/>
        <v>0.33333333333333331</v>
      </c>
      <c r="J45" s="489">
        <f t="shared" si="19"/>
        <v>0.2857142857142857</v>
      </c>
      <c r="K45" s="489">
        <f t="shared" si="19"/>
        <v>0.25</v>
      </c>
      <c r="L45" s="489">
        <f t="shared" si="19"/>
        <v>6.25E-2</v>
      </c>
      <c r="M45" s="489">
        <f t="shared" si="19"/>
        <v>0.1111111111111111</v>
      </c>
      <c r="N45" s="489">
        <f t="shared" si="19"/>
        <v>0.15789473684210525</v>
      </c>
      <c r="O45" s="59">
        <f t="shared" si="19"/>
        <v>0.18636363636363637</v>
      </c>
    </row>
    <row r="46" spans="1:15" x14ac:dyDescent="0.25">
      <c r="A46" s="27" t="s">
        <v>85</v>
      </c>
      <c r="B46" s="33" t="s">
        <v>164</v>
      </c>
      <c r="C46" s="76">
        <v>3</v>
      </c>
      <c r="D46" s="105">
        <v>5</v>
      </c>
      <c r="E46" s="82">
        <v>0</v>
      </c>
      <c r="F46" s="105">
        <v>3</v>
      </c>
      <c r="G46" s="408">
        <v>5</v>
      </c>
      <c r="H46" s="486">
        <v>8</v>
      </c>
      <c r="I46" s="486">
        <v>1</v>
      </c>
      <c r="J46" s="486">
        <v>1</v>
      </c>
      <c r="K46" s="486">
        <v>2</v>
      </c>
      <c r="L46" s="486">
        <v>2</v>
      </c>
      <c r="M46" s="486">
        <v>3</v>
      </c>
      <c r="N46" s="544">
        <v>4</v>
      </c>
      <c r="O46" s="33">
        <f>SUM(C46:N46)</f>
        <v>37</v>
      </c>
    </row>
    <row r="47" spans="1:15" x14ac:dyDescent="0.25">
      <c r="A47" s="27" t="s">
        <v>86</v>
      </c>
      <c r="B47" s="31" t="s">
        <v>56</v>
      </c>
      <c r="C47" s="32">
        <f>C46/C22</f>
        <v>0.14285714285714285</v>
      </c>
      <c r="D47" s="110">
        <f t="shared" ref="D47:O47" si="20">D46/D22</f>
        <v>0.35714285714285715</v>
      </c>
      <c r="E47" s="32">
        <f t="shared" si="20"/>
        <v>0</v>
      </c>
      <c r="F47" s="110">
        <f t="shared" si="20"/>
        <v>0.2</v>
      </c>
      <c r="G47" s="417">
        <f t="shared" si="20"/>
        <v>0.38461538461538464</v>
      </c>
      <c r="H47" s="489">
        <f t="shared" si="20"/>
        <v>0.30769230769230771</v>
      </c>
      <c r="I47" s="489">
        <f t="shared" si="20"/>
        <v>8.3333333333333329E-2</v>
      </c>
      <c r="J47" s="489">
        <f t="shared" si="20"/>
        <v>7.1428571428571425E-2</v>
      </c>
      <c r="K47" s="489">
        <f t="shared" si="20"/>
        <v>0.1</v>
      </c>
      <c r="L47" s="489">
        <f t="shared" si="20"/>
        <v>0.125</v>
      </c>
      <c r="M47" s="489">
        <f t="shared" si="20"/>
        <v>8.3333333333333329E-2</v>
      </c>
      <c r="N47" s="489">
        <f t="shared" si="20"/>
        <v>0.21052631578947367</v>
      </c>
      <c r="O47" s="59">
        <f t="shared" si="20"/>
        <v>0.16818181818181818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8">
        <v>0</v>
      </c>
      <c r="H48" s="486">
        <v>0</v>
      </c>
      <c r="I48" s="486">
        <v>0</v>
      </c>
      <c r="J48" s="486">
        <v>0</v>
      </c>
      <c r="K48" s="486">
        <v>1</v>
      </c>
      <c r="L48" s="486">
        <v>0</v>
      </c>
      <c r="M48" s="486">
        <v>1</v>
      </c>
      <c r="N48" s="544">
        <v>0</v>
      </c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1">D48/D22</f>
        <v>0</v>
      </c>
      <c r="E49" s="32">
        <f t="shared" si="21"/>
        <v>0</v>
      </c>
      <c r="F49" s="110">
        <f t="shared" si="21"/>
        <v>0</v>
      </c>
      <c r="G49" s="417">
        <f t="shared" si="21"/>
        <v>0</v>
      </c>
      <c r="H49" s="489">
        <f t="shared" si="21"/>
        <v>0</v>
      </c>
      <c r="I49" s="489">
        <f t="shared" si="21"/>
        <v>0</v>
      </c>
      <c r="J49" s="489">
        <f t="shared" si="21"/>
        <v>0</v>
      </c>
      <c r="K49" s="489">
        <f t="shared" si="21"/>
        <v>0.05</v>
      </c>
      <c r="L49" s="489">
        <f t="shared" si="21"/>
        <v>0</v>
      </c>
      <c r="M49" s="489">
        <f t="shared" si="21"/>
        <v>2.7777777777777776E-2</v>
      </c>
      <c r="N49" s="489">
        <f t="shared" si="21"/>
        <v>0</v>
      </c>
      <c r="O49" s="59">
        <f t="shared" si="21"/>
        <v>9.0909090909090905E-3</v>
      </c>
    </row>
    <row r="50" spans="1:15" x14ac:dyDescent="0.25">
      <c r="A50" s="27" t="s">
        <v>91</v>
      </c>
      <c r="B50" s="34" t="s">
        <v>166</v>
      </c>
      <c r="C50" s="75">
        <v>4</v>
      </c>
      <c r="D50" s="105">
        <v>0</v>
      </c>
      <c r="E50" s="82">
        <v>3</v>
      </c>
      <c r="F50" s="105">
        <v>0</v>
      </c>
      <c r="G50" s="408">
        <v>0</v>
      </c>
      <c r="H50" s="486">
        <v>0</v>
      </c>
      <c r="I50" s="486">
        <v>1</v>
      </c>
      <c r="J50" s="486">
        <v>2</v>
      </c>
      <c r="K50" s="486">
        <v>0</v>
      </c>
      <c r="L50" s="486">
        <v>0</v>
      </c>
      <c r="M50" s="486">
        <v>2</v>
      </c>
      <c r="N50" s="544">
        <v>3</v>
      </c>
      <c r="O50" s="33">
        <f>SUM(C50:N50)</f>
        <v>15</v>
      </c>
    </row>
    <row r="51" spans="1:15" x14ac:dyDescent="0.25">
      <c r="A51" s="27" t="s">
        <v>92</v>
      </c>
      <c r="B51" s="31" t="s">
        <v>56</v>
      </c>
      <c r="C51" s="32">
        <f>C50/C22</f>
        <v>0.19047619047619047</v>
      </c>
      <c r="D51" s="110">
        <f t="shared" ref="D51:O51" si="22">D50/D22</f>
        <v>0</v>
      </c>
      <c r="E51" s="32">
        <f t="shared" si="22"/>
        <v>0.21428571428571427</v>
      </c>
      <c r="F51" s="110">
        <f t="shared" si="22"/>
        <v>0</v>
      </c>
      <c r="G51" s="417">
        <f t="shared" si="22"/>
        <v>0</v>
      </c>
      <c r="H51" s="489">
        <f t="shared" si="22"/>
        <v>0</v>
      </c>
      <c r="I51" s="489">
        <f t="shared" si="22"/>
        <v>8.3333333333333329E-2</v>
      </c>
      <c r="J51" s="489">
        <f t="shared" si="22"/>
        <v>0.14285714285714285</v>
      </c>
      <c r="K51" s="489">
        <f t="shared" si="22"/>
        <v>0</v>
      </c>
      <c r="L51" s="489">
        <f t="shared" si="22"/>
        <v>0</v>
      </c>
      <c r="M51" s="489">
        <f t="shared" si="22"/>
        <v>5.5555555555555552E-2</v>
      </c>
      <c r="N51" s="489">
        <f t="shared" si="22"/>
        <v>0.15789473684210525</v>
      </c>
      <c r="O51" s="59">
        <f t="shared" si="22"/>
        <v>6.8181818181818177E-2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8">
        <v>0</v>
      </c>
      <c r="H52" s="486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417">
        <f t="shared" si="23"/>
        <v>0</v>
      </c>
      <c r="H53" s="489">
        <f t="shared" si="23"/>
        <v>0</v>
      </c>
      <c r="I53" s="489">
        <f t="shared" si="23"/>
        <v>0</v>
      </c>
      <c r="J53" s="489">
        <f t="shared" si="23"/>
        <v>0</v>
      </c>
      <c r="K53" s="489">
        <f t="shared" si="23"/>
        <v>0</v>
      </c>
      <c r="L53" s="489">
        <f t="shared" si="23"/>
        <v>0</v>
      </c>
      <c r="M53" s="489">
        <f t="shared" si="23"/>
        <v>0</v>
      </c>
      <c r="N53" s="489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0</v>
      </c>
      <c r="E54" s="82">
        <v>0</v>
      </c>
      <c r="F54" s="105">
        <v>1</v>
      </c>
      <c r="G54" s="408">
        <v>2</v>
      </c>
      <c r="H54" s="486">
        <v>2</v>
      </c>
      <c r="I54" s="486">
        <v>1</v>
      </c>
      <c r="J54" s="486">
        <v>1</v>
      </c>
      <c r="K54" s="486">
        <v>1</v>
      </c>
      <c r="L54" s="486">
        <v>1</v>
      </c>
      <c r="M54" s="486">
        <v>3</v>
      </c>
      <c r="N54" s="544">
        <v>0</v>
      </c>
      <c r="O54" s="33">
        <f>SUM(C54:N54)</f>
        <v>12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</v>
      </c>
      <c r="E55" s="42">
        <f t="shared" si="24"/>
        <v>0</v>
      </c>
      <c r="F55" s="115">
        <f t="shared" si="24"/>
        <v>6.6666666666666666E-2</v>
      </c>
      <c r="G55" s="419">
        <f t="shared" si="24"/>
        <v>0.15384615384615385</v>
      </c>
      <c r="H55" s="494">
        <f t="shared" si="24"/>
        <v>7.6923076923076927E-2</v>
      </c>
      <c r="I55" s="494">
        <f t="shared" si="24"/>
        <v>8.3333333333333329E-2</v>
      </c>
      <c r="J55" s="494">
        <f t="shared" si="24"/>
        <v>7.1428571428571425E-2</v>
      </c>
      <c r="K55" s="494">
        <f t="shared" si="24"/>
        <v>0.05</v>
      </c>
      <c r="L55" s="494">
        <f t="shared" si="24"/>
        <v>6.25E-2</v>
      </c>
      <c r="M55" s="494">
        <f t="shared" si="24"/>
        <v>8.3333333333333329E-2</v>
      </c>
      <c r="N55" s="494">
        <f t="shared" si="24"/>
        <v>0</v>
      </c>
      <c r="O55" s="61">
        <f t="shared" si="24"/>
        <v>5.4545454545454543E-2</v>
      </c>
    </row>
    <row r="56" spans="1:15" ht="20.100000000000001" customHeight="1" x14ac:dyDescent="0.25">
      <c r="A56" s="43" t="s">
        <v>373</v>
      </c>
      <c r="C56" s="2"/>
      <c r="D56" s="2"/>
      <c r="E56" s="2"/>
      <c r="F56" s="2"/>
      <c r="G56" s="404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6" t="s">
        <v>5</v>
      </c>
      <c r="F57" s="116" t="s">
        <v>6</v>
      </c>
      <c r="G57" s="421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12</v>
      </c>
      <c r="D58" s="118">
        <v>12</v>
      </c>
      <c r="E58" s="47">
        <v>15</v>
      </c>
      <c r="F58" s="118">
        <v>19</v>
      </c>
      <c r="G58" s="422">
        <v>11</v>
      </c>
      <c r="H58" s="495">
        <v>28</v>
      </c>
      <c r="I58" s="495">
        <v>17</v>
      </c>
      <c r="J58" s="495">
        <v>16</v>
      </c>
      <c r="K58" s="495">
        <v>23</v>
      </c>
      <c r="L58" s="495">
        <v>21</v>
      </c>
      <c r="M58" s="495">
        <v>18</v>
      </c>
      <c r="N58" s="495">
        <v>20</v>
      </c>
      <c r="O58" s="46">
        <f>SUM(C58:N58)</f>
        <v>212</v>
      </c>
    </row>
    <row r="59" spans="1:15" x14ac:dyDescent="0.25">
      <c r="A59" s="45" t="s">
        <v>102</v>
      </c>
      <c r="B59" s="48" t="s">
        <v>336</v>
      </c>
      <c r="C59" s="9">
        <v>4</v>
      </c>
      <c r="D59" s="101">
        <v>8</v>
      </c>
      <c r="E59" s="10">
        <v>10</v>
      </c>
      <c r="F59" s="101">
        <v>10</v>
      </c>
      <c r="G59" s="405">
        <v>8</v>
      </c>
      <c r="H59" s="484">
        <v>20</v>
      </c>
      <c r="I59" s="484">
        <v>8</v>
      </c>
      <c r="J59" s="484">
        <v>10</v>
      </c>
      <c r="K59" s="484">
        <v>16</v>
      </c>
      <c r="L59" s="484">
        <v>12</v>
      </c>
      <c r="M59" s="484">
        <v>5</v>
      </c>
      <c r="N59" s="542">
        <v>10</v>
      </c>
      <c r="O59" s="63">
        <f>SUM(C59:N59)</f>
        <v>121</v>
      </c>
    </row>
    <row r="60" spans="1:15" x14ac:dyDescent="0.25">
      <c r="A60" s="45" t="s">
        <v>104</v>
      </c>
      <c r="B60" s="49" t="s">
        <v>107</v>
      </c>
      <c r="C60" s="32">
        <f>C59/C58</f>
        <v>0.33333333333333331</v>
      </c>
      <c r="D60" s="110">
        <f t="shared" ref="D60:O60" si="25">D59/D58</f>
        <v>0.66666666666666663</v>
      </c>
      <c r="E60" s="32">
        <f t="shared" si="25"/>
        <v>0.66666666666666663</v>
      </c>
      <c r="F60" s="110">
        <f t="shared" si="25"/>
        <v>0.52631578947368418</v>
      </c>
      <c r="G60" s="417">
        <f t="shared" si="25"/>
        <v>0.72727272727272729</v>
      </c>
      <c r="H60" s="489">
        <f t="shared" si="25"/>
        <v>0.7142857142857143</v>
      </c>
      <c r="I60" s="489">
        <f t="shared" si="25"/>
        <v>0.47058823529411764</v>
      </c>
      <c r="J60" s="489">
        <f t="shared" si="25"/>
        <v>0.625</v>
      </c>
      <c r="K60" s="489">
        <f t="shared" si="25"/>
        <v>0.69565217391304346</v>
      </c>
      <c r="L60" s="489">
        <f t="shared" si="25"/>
        <v>0.5714285714285714</v>
      </c>
      <c r="M60" s="489">
        <f t="shared" si="25"/>
        <v>0.27777777777777779</v>
      </c>
      <c r="N60" s="543">
        <f t="shared" si="25"/>
        <v>0.5</v>
      </c>
      <c r="O60" s="64">
        <f t="shared" si="25"/>
        <v>0.57075471698113212</v>
      </c>
    </row>
    <row r="61" spans="1:15" x14ac:dyDescent="0.25">
      <c r="A61" s="45" t="s">
        <v>106</v>
      </c>
      <c r="B61" s="50" t="s">
        <v>105</v>
      </c>
      <c r="C61" s="75">
        <v>4</v>
      </c>
      <c r="D61" s="105">
        <v>7</v>
      </c>
      <c r="E61" s="82">
        <v>7</v>
      </c>
      <c r="F61" s="105">
        <v>10</v>
      </c>
      <c r="G61" s="408">
        <v>5</v>
      </c>
      <c r="H61" s="486">
        <v>9</v>
      </c>
      <c r="I61" s="486">
        <v>7</v>
      </c>
      <c r="J61" s="486">
        <v>9</v>
      </c>
      <c r="K61" s="486">
        <v>12</v>
      </c>
      <c r="L61" s="486">
        <v>10</v>
      </c>
      <c r="M61" s="486">
        <v>7</v>
      </c>
      <c r="N61" s="544">
        <v>12</v>
      </c>
      <c r="O61" s="65">
        <f>SUM(C61:N61)</f>
        <v>99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0">
        <f t="shared" ref="D62:O62" si="26">D61/D58</f>
        <v>0.58333333333333337</v>
      </c>
      <c r="E62" s="32">
        <f t="shared" si="26"/>
        <v>0.46666666666666667</v>
      </c>
      <c r="F62" s="110">
        <f t="shared" si="26"/>
        <v>0.52631578947368418</v>
      </c>
      <c r="G62" s="417">
        <f t="shared" si="26"/>
        <v>0.45454545454545453</v>
      </c>
      <c r="H62" s="489">
        <f t="shared" si="26"/>
        <v>0.32142857142857145</v>
      </c>
      <c r="I62" s="489">
        <f t="shared" si="26"/>
        <v>0.41176470588235292</v>
      </c>
      <c r="J62" s="489">
        <f t="shared" si="26"/>
        <v>0.5625</v>
      </c>
      <c r="K62" s="489">
        <f t="shared" si="26"/>
        <v>0.52173913043478259</v>
      </c>
      <c r="L62" s="489">
        <f t="shared" si="26"/>
        <v>0.47619047619047616</v>
      </c>
      <c r="M62" s="489">
        <f t="shared" si="26"/>
        <v>0.3888888888888889</v>
      </c>
      <c r="N62" s="543">
        <f t="shared" si="26"/>
        <v>0.6</v>
      </c>
      <c r="O62" s="64">
        <f t="shared" si="26"/>
        <v>0.46698113207547171</v>
      </c>
    </row>
    <row r="63" spans="1:15" x14ac:dyDescent="0.25">
      <c r="A63" s="45" t="s">
        <v>110</v>
      </c>
      <c r="B63" s="50" t="s">
        <v>337</v>
      </c>
      <c r="C63" s="75">
        <v>1</v>
      </c>
      <c r="D63" s="105">
        <v>3</v>
      </c>
      <c r="E63" s="82">
        <v>4</v>
      </c>
      <c r="F63" s="105">
        <v>6</v>
      </c>
      <c r="G63" s="408">
        <v>3</v>
      </c>
      <c r="H63" s="486">
        <v>7</v>
      </c>
      <c r="I63" s="486">
        <v>2</v>
      </c>
      <c r="J63" s="486">
        <v>5</v>
      </c>
      <c r="K63" s="486">
        <v>8</v>
      </c>
      <c r="L63" s="486">
        <v>8</v>
      </c>
      <c r="M63" s="486">
        <v>3</v>
      </c>
      <c r="N63" s="544">
        <v>9</v>
      </c>
      <c r="O63" s="65">
        <f>SUM(C63:N63)</f>
        <v>59</v>
      </c>
    </row>
    <row r="64" spans="1:15" x14ac:dyDescent="0.25">
      <c r="A64" s="45" t="s">
        <v>111</v>
      </c>
      <c r="B64" s="51" t="s">
        <v>107</v>
      </c>
      <c r="C64" s="32">
        <f>C63/C58</f>
        <v>8.3333333333333329E-2</v>
      </c>
      <c r="D64" s="110">
        <f t="shared" ref="D64:O64" si="27">D63/D58</f>
        <v>0.25</v>
      </c>
      <c r="E64" s="32">
        <f t="shared" si="27"/>
        <v>0.26666666666666666</v>
      </c>
      <c r="F64" s="110">
        <f t="shared" si="27"/>
        <v>0.31578947368421051</v>
      </c>
      <c r="G64" s="417">
        <f t="shared" si="27"/>
        <v>0.27272727272727271</v>
      </c>
      <c r="H64" s="489">
        <f t="shared" si="27"/>
        <v>0.25</v>
      </c>
      <c r="I64" s="489">
        <f t="shared" si="27"/>
        <v>0.11764705882352941</v>
      </c>
      <c r="J64" s="489">
        <f t="shared" si="27"/>
        <v>0.3125</v>
      </c>
      <c r="K64" s="489">
        <f t="shared" si="27"/>
        <v>0.34782608695652173</v>
      </c>
      <c r="L64" s="489">
        <f t="shared" si="27"/>
        <v>0.38095238095238093</v>
      </c>
      <c r="M64" s="489">
        <f t="shared" si="27"/>
        <v>0.16666666666666666</v>
      </c>
      <c r="N64" s="543">
        <f t="shared" si="27"/>
        <v>0.45</v>
      </c>
      <c r="O64" s="64">
        <f t="shared" si="27"/>
        <v>0.27830188679245282</v>
      </c>
    </row>
    <row r="65" spans="1:15" x14ac:dyDescent="0.25">
      <c r="A65" s="45" t="s">
        <v>113</v>
      </c>
      <c r="B65" s="50" t="s">
        <v>338</v>
      </c>
      <c r="C65" s="105">
        <f>C61-C67</f>
        <v>4</v>
      </c>
      <c r="D65" s="105">
        <f>D61-D67</f>
        <v>7</v>
      </c>
      <c r="E65" s="82">
        <f>E61-E67</f>
        <v>6</v>
      </c>
      <c r="F65" s="105">
        <f t="shared" ref="F65:N65" si="28">F61-F67</f>
        <v>9</v>
      </c>
      <c r="G65" s="408">
        <f t="shared" si="28"/>
        <v>5</v>
      </c>
      <c r="H65" s="408">
        <f t="shared" si="28"/>
        <v>5</v>
      </c>
      <c r="I65" s="486">
        <f t="shared" si="28"/>
        <v>5</v>
      </c>
      <c r="J65" s="486">
        <f t="shared" si="28"/>
        <v>7</v>
      </c>
      <c r="K65" s="486">
        <f t="shared" si="28"/>
        <v>11</v>
      </c>
      <c r="L65" s="486">
        <f t="shared" si="28"/>
        <v>9</v>
      </c>
      <c r="M65" s="486">
        <f t="shared" si="28"/>
        <v>3</v>
      </c>
      <c r="N65" s="544">
        <f t="shared" si="28"/>
        <v>9</v>
      </c>
      <c r="O65" s="65">
        <f>SUM(C65:N65)</f>
        <v>80</v>
      </c>
    </row>
    <row r="66" spans="1:15" x14ac:dyDescent="0.25">
      <c r="A66" s="45" t="s">
        <v>114</v>
      </c>
      <c r="B66" s="66" t="s">
        <v>107</v>
      </c>
      <c r="C66" s="67">
        <f>C65/C58</f>
        <v>0.33333333333333331</v>
      </c>
      <c r="D66" s="120">
        <f>D65/D58</f>
        <v>0.58333333333333337</v>
      </c>
      <c r="E66" s="38">
        <f t="shared" ref="E66:O66" si="29">E65/E58</f>
        <v>0.4</v>
      </c>
      <c r="F66" s="120">
        <f t="shared" si="29"/>
        <v>0.47368421052631576</v>
      </c>
      <c r="G66" s="423">
        <f t="shared" si="29"/>
        <v>0.45454545454545453</v>
      </c>
      <c r="H66" s="423">
        <f t="shared" si="29"/>
        <v>0.17857142857142858</v>
      </c>
      <c r="I66" s="523">
        <f t="shared" si="29"/>
        <v>0.29411764705882354</v>
      </c>
      <c r="J66" s="523">
        <f t="shared" si="29"/>
        <v>0.4375</v>
      </c>
      <c r="K66" s="523">
        <f t="shared" si="29"/>
        <v>0.47826086956521741</v>
      </c>
      <c r="L66" s="523">
        <f t="shared" si="29"/>
        <v>0.42857142857142855</v>
      </c>
      <c r="M66" s="523">
        <f t="shared" si="29"/>
        <v>0.16666666666666666</v>
      </c>
      <c r="N66" s="547">
        <f t="shared" si="29"/>
        <v>0.45</v>
      </c>
      <c r="O66" s="78">
        <f t="shared" si="29"/>
        <v>0.37735849056603776</v>
      </c>
    </row>
    <row r="67" spans="1:15" x14ac:dyDescent="0.25">
      <c r="A67" s="45" t="s">
        <v>116</v>
      </c>
      <c r="B67" s="70" t="s">
        <v>339</v>
      </c>
      <c r="C67" s="114">
        <f>C69+C71+C73+C75+C77</f>
        <v>0</v>
      </c>
      <c r="D67" s="114">
        <f>D69+D71+D73+D75+D77</f>
        <v>0</v>
      </c>
      <c r="E67" s="86">
        <f>E69+E71+E73+E75+E77</f>
        <v>1</v>
      </c>
      <c r="F67" s="114">
        <f t="shared" ref="F67:N67" si="30">F69+F71+F73+F75+F77</f>
        <v>1</v>
      </c>
      <c r="G67" s="410">
        <f t="shared" si="30"/>
        <v>0</v>
      </c>
      <c r="H67" s="410">
        <f t="shared" si="30"/>
        <v>4</v>
      </c>
      <c r="I67" s="493">
        <f t="shared" si="30"/>
        <v>2</v>
      </c>
      <c r="J67" s="493">
        <f t="shared" si="30"/>
        <v>2</v>
      </c>
      <c r="K67" s="493">
        <f t="shared" si="30"/>
        <v>1</v>
      </c>
      <c r="L67" s="493">
        <f t="shared" si="30"/>
        <v>1</v>
      </c>
      <c r="M67" s="493">
        <f t="shared" si="30"/>
        <v>4</v>
      </c>
      <c r="N67" s="549">
        <f t="shared" si="30"/>
        <v>3</v>
      </c>
      <c r="O67" s="79">
        <f>SUM(C67:N67)</f>
        <v>19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1">D67/D58</f>
        <v>0</v>
      </c>
      <c r="E68" s="69">
        <f t="shared" si="31"/>
        <v>6.6666666666666666E-2</v>
      </c>
      <c r="F68" s="121">
        <f t="shared" si="31"/>
        <v>5.2631578947368418E-2</v>
      </c>
      <c r="G68" s="424">
        <f t="shared" si="31"/>
        <v>0</v>
      </c>
      <c r="H68" s="424">
        <f t="shared" si="31"/>
        <v>0.14285714285714285</v>
      </c>
      <c r="I68" s="524">
        <f t="shared" si="31"/>
        <v>0.11764705882352941</v>
      </c>
      <c r="J68" s="524">
        <f t="shared" si="31"/>
        <v>0.125</v>
      </c>
      <c r="K68" s="524">
        <f t="shared" si="31"/>
        <v>4.3478260869565216E-2</v>
      </c>
      <c r="L68" s="524">
        <f t="shared" si="31"/>
        <v>4.7619047619047616E-2</v>
      </c>
      <c r="M68" s="524">
        <f t="shared" si="31"/>
        <v>0.22222222222222221</v>
      </c>
      <c r="N68" s="561">
        <f t="shared" si="31"/>
        <v>0.15</v>
      </c>
      <c r="O68" s="78">
        <f t="shared" si="31"/>
        <v>8.9622641509433956E-2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0</v>
      </c>
      <c r="G69" s="420">
        <v>0</v>
      </c>
      <c r="H69" s="491">
        <v>2</v>
      </c>
      <c r="I69" s="491">
        <v>2</v>
      </c>
      <c r="J69" s="491">
        <v>0</v>
      </c>
      <c r="K69" s="491">
        <v>0</v>
      </c>
      <c r="L69" s="491">
        <v>0</v>
      </c>
      <c r="M69" s="491">
        <v>0</v>
      </c>
      <c r="N69" s="562">
        <v>0</v>
      </c>
      <c r="O69" s="80">
        <f>SUM(C69:N69)</f>
        <v>5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2">D69/D58</f>
        <v>0</v>
      </c>
      <c r="E70" s="32">
        <f t="shared" si="32"/>
        <v>6.6666666666666666E-2</v>
      </c>
      <c r="F70" s="110">
        <f t="shared" si="32"/>
        <v>0</v>
      </c>
      <c r="G70" s="417">
        <f t="shared" si="32"/>
        <v>0</v>
      </c>
      <c r="H70" s="489">
        <f t="shared" si="32"/>
        <v>7.1428571428571425E-2</v>
      </c>
      <c r="I70" s="489">
        <f t="shared" si="32"/>
        <v>0.11764705882352941</v>
      </c>
      <c r="J70" s="489">
        <f t="shared" si="32"/>
        <v>0</v>
      </c>
      <c r="K70" s="489">
        <f t="shared" si="32"/>
        <v>0</v>
      </c>
      <c r="L70" s="489">
        <f t="shared" si="32"/>
        <v>0</v>
      </c>
      <c r="M70" s="489">
        <f t="shared" si="32"/>
        <v>0</v>
      </c>
      <c r="N70" s="543">
        <f t="shared" si="32"/>
        <v>0</v>
      </c>
      <c r="O70" s="64">
        <f t="shared" si="32"/>
        <v>2.358490566037736E-2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20">
        <v>0</v>
      </c>
      <c r="H71" s="491">
        <v>0</v>
      </c>
      <c r="I71" s="491">
        <v>0</v>
      </c>
      <c r="J71" s="491">
        <v>2</v>
      </c>
      <c r="K71" s="491">
        <v>1</v>
      </c>
      <c r="L71" s="491">
        <v>1</v>
      </c>
      <c r="M71" s="491">
        <v>0</v>
      </c>
      <c r="N71" s="562">
        <v>0</v>
      </c>
      <c r="O71" s="80">
        <f>SUM(C71:N71)</f>
        <v>4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3">D71/D58</f>
        <v>0</v>
      </c>
      <c r="E72" s="32">
        <f t="shared" si="33"/>
        <v>0</v>
      </c>
      <c r="F72" s="110">
        <f t="shared" si="33"/>
        <v>0</v>
      </c>
      <c r="G72" s="417">
        <f t="shared" si="33"/>
        <v>0</v>
      </c>
      <c r="H72" s="489">
        <f t="shared" si="33"/>
        <v>0</v>
      </c>
      <c r="I72" s="489">
        <f t="shared" si="33"/>
        <v>0</v>
      </c>
      <c r="J72" s="489">
        <f t="shared" si="33"/>
        <v>0.125</v>
      </c>
      <c r="K72" s="489">
        <f t="shared" si="33"/>
        <v>4.3478260869565216E-2</v>
      </c>
      <c r="L72" s="489">
        <f t="shared" si="33"/>
        <v>4.7619047619047616E-2</v>
      </c>
      <c r="M72" s="489">
        <f t="shared" si="33"/>
        <v>0</v>
      </c>
      <c r="N72" s="543">
        <f t="shared" si="33"/>
        <v>0</v>
      </c>
      <c r="O72" s="64">
        <f t="shared" si="33"/>
        <v>1.8867924528301886E-2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8">
        <v>0</v>
      </c>
      <c r="H73" s="486">
        <v>0</v>
      </c>
      <c r="I73" s="486">
        <v>0</v>
      </c>
      <c r="J73" s="486">
        <v>0</v>
      </c>
      <c r="K73" s="486">
        <v>0</v>
      </c>
      <c r="L73" s="486">
        <v>0</v>
      </c>
      <c r="M73" s="486">
        <v>4</v>
      </c>
      <c r="N73" s="544">
        <v>2</v>
      </c>
      <c r="O73" s="65">
        <f>SUM(C73:N73)</f>
        <v>6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4">D73/D58</f>
        <v>0</v>
      </c>
      <c r="E74" s="32">
        <f t="shared" si="34"/>
        <v>0</v>
      </c>
      <c r="F74" s="110">
        <f t="shared" si="34"/>
        <v>0</v>
      </c>
      <c r="G74" s="417">
        <f t="shared" si="34"/>
        <v>0</v>
      </c>
      <c r="H74" s="489">
        <f t="shared" si="34"/>
        <v>0</v>
      </c>
      <c r="I74" s="489">
        <f t="shared" si="34"/>
        <v>0</v>
      </c>
      <c r="J74" s="489">
        <f t="shared" si="34"/>
        <v>0</v>
      </c>
      <c r="K74" s="489">
        <f t="shared" si="34"/>
        <v>0</v>
      </c>
      <c r="L74" s="489">
        <f t="shared" si="34"/>
        <v>0</v>
      </c>
      <c r="M74" s="489">
        <f t="shared" si="34"/>
        <v>0.22222222222222221</v>
      </c>
      <c r="N74" s="543">
        <f t="shared" si="34"/>
        <v>0.1</v>
      </c>
      <c r="O74" s="64">
        <f t="shared" si="34"/>
        <v>2.8301886792452831E-2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1</v>
      </c>
      <c r="G75" s="408">
        <v>0</v>
      </c>
      <c r="H75" s="486">
        <v>2</v>
      </c>
      <c r="I75" s="486">
        <v>0</v>
      </c>
      <c r="J75" s="486">
        <v>0</v>
      </c>
      <c r="K75" s="486">
        <v>0</v>
      </c>
      <c r="L75" s="486">
        <v>0</v>
      </c>
      <c r="M75" s="486">
        <v>0</v>
      </c>
      <c r="N75" s="544">
        <v>1</v>
      </c>
      <c r="O75" s="65">
        <f>SUM(C75:N75)</f>
        <v>4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5">D75/D58</f>
        <v>0</v>
      </c>
      <c r="E76" s="32">
        <f t="shared" si="35"/>
        <v>0</v>
      </c>
      <c r="F76" s="110">
        <f t="shared" si="35"/>
        <v>5.2631578947368418E-2</v>
      </c>
      <c r="G76" s="417">
        <f t="shared" si="35"/>
        <v>0</v>
      </c>
      <c r="H76" s="489">
        <f t="shared" si="35"/>
        <v>7.1428571428571425E-2</v>
      </c>
      <c r="I76" s="489">
        <f t="shared" si="35"/>
        <v>0</v>
      </c>
      <c r="J76" s="489">
        <f t="shared" si="35"/>
        <v>0</v>
      </c>
      <c r="K76" s="489">
        <f t="shared" si="35"/>
        <v>0</v>
      </c>
      <c r="L76" s="489">
        <f t="shared" si="35"/>
        <v>0</v>
      </c>
      <c r="M76" s="489">
        <f t="shared" si="35"/>
        <v>0</v>
      </c>
      <c r="N76" s="543">
        <f t="shared" si="35"/>
        <v>0.05</v>
      </c>
      <c r="O76" s="64">
        <f t="shared" si="35"/>
        <v>1.8867924528301886E-2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8">
        <v>0</v>
      </c>
      <c r="H77" s="486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6">D77/D58</f>
        <v>0</v>
      </c>
      <c r="E78" s="32">
        <f t="shared" si="36"/>
        <v>0</v>
      </c>
      <c r="F78" s="110">
        <f t="shared" si="36"/>
        <v>0</v>
      </c>
      <c r="G78" s="417">
        <f t="shared" si="36"/>
        <v>0</v>
      </c>
      <c r="H78" s="489">
        <f t="shared" si="36"/>
        <v>0</v>
      </c>
      <c r="I78" s="489">
        <f t="shared" si="36"/>
        <v>0</v>
      </c>
      <c r="J78" s="489">
        <f t="shared" si="36"/>
        <v>0</v>
      </c>
      <c r="K78" s="489">
        <f t="shared" si="36"/>
        <v>0</v>
      </c>
      <c r="L78" s="489">
        <f t="shared" si="36"/>
        <v>0</v>
      </c>
      <c r="M78" s="489">
        <f t="shared" si="36"/>
        <v>0</v>
      </c>
      <c r="N78" s="543">
        <f t="shared" si="36"/>
        <v>0</v>
      </c>
      <c r="O78" s="64">
        <f t="shared" si="36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8">
        <v>0</v>
      </c>
      <c r="H79" s="486">
        <v>5</v>
      </c>
      <c r="I79" s="486">
        <v>0</v>
      </c>
      <c r="J79" s="486">
        <v>0</v>
      </c>
      <c r="K79" s="486">
        <v>0</v>
      </c>
      <c r="L79" s="486">
        <v>0</v>
      </c>
      <c r="M79" s="486">
        <v>3</v>
      </c>
      <c r="N79" s="544">
        <v>0</v>
      </c>
      <c r="O79" s="65">
        <f>SUM(C79:N79)</f>
        <v>8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7">D79/D58</f>
        <v>0</v>
      </c>
      <c r="E80" s="32">
        <f t="shared" si="37"/>
        <v>0</v>
      </c>
      <c r="F80" s="110">
        <f t="shared" si="37"/>
        <v>0</v>
      </c>
      <c r="G80" s="417">
        <f t="shared" si="37"/>
        <v>0</v>
      </c>
      <c r="H80" s="489">
        <f t="shared" si="37"/>
        <v>0.17857142857142858</v>
      </c>
      <c r="I80" s="489">
        <f t="shared" si="37"/>
        <v>0</v>
      </c>
      <c r="J80" s="489">
        <f t="shared" si="37"/>
        <v>0</v>
      </c>
      <c r="K80" s="489">
        <f t="shared" si="37"/>
        <v>0</v>
      </c>
      <c r="L80" s="489">
        <f t="shared" si="37"/>
        <v>0</v>
      </c>
      <c r="M80" s="489">
        <f t="shared" si="37"/>
        <v>0.16666666666666666</v>
      </c>
      <c r="N80" s="543">
        <f t="shared" si="37"/>
        <v>0</v>
      </c>
      <c r="O80" s="64">
        <f t="shared" si="37"/>
        <v>3.7735849056603772E-2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1</v>
      </c>
      <c r="F81" s="105">
        <v>1</v>
      </c>
      <c r="G81" s="408">
        <v>1</v>
      </c>
      <c r="H81" s="486">
        <v>3</v>
      </c>
      <c r="I81" s="486">
        <v>1</v>
      </c>
      <c r="J81" s="486">
        <v>3</v>
      </c>
      <c r="K81" s="486">
        <v>1</v>
      </c>
      <c r="L81" s="486">
        <v>0</v>
      </c>
      <c r="M81" s="486">
        <v>0</v>
      </c>
      <c r="N81" s="544">
        <v>0</v>
      </c>
      <c r="O81" s="65">
        <f>SUM(C81:N81)</f>
        <v>11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8">D81/D58</f>
        <v>0</v>
      </c>
      <c r="E82" s="32">
        <f t="shared" si="38"/>
        <v>6.6666666666666666E-2</v>
      </c>
      <c r="F82" s="110">
        <f t="shared" si="38"/>
        <v>5.2631578947368418E-2</v>
      </c>
      <c r="G82" s="417">
        <f t="shared" si="38"/>
        <v>9.0909090909090912E-2</v>
      </c>
      <c r="H82" s="489">
        <f t="shared" si="38"/>
        <v>0.10714285714285714</v>
      </c>
      <c r="I82" s="489">
        <f t="shared" si="38"/>
        <v>5.8823529411764705E-2</v>
      </c>
      <c r="J82" s="489">
        <f t="shared" si="38"/>
        <v>0.1875</v>
      </c>
      <c r="K82" s="489">
        <f t="shared" si="38"/>
        <v>4.3478260869565216E-2</v>
      </c>
      <c r="L82" s="489">
        <f t="shared" si="38"/>
        <v>0</v>
      </c>
      <c r="M82" s="489">
        <f t="shared" si="38"/>
        <v>0</v>
      </c>
      <c r="N82" s="543">
        <f t="shared" si="38"/>
        <v>0</v>
      </c>
      <c r="O82" s="64">
        <f t="shared" si="38"/>
        <v>5.1886792452830191E-2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8">
        <v>0</v>
      </c>
      <c r="H83" s="486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39">D83/D58</f>
        <v>0</v>
      </c>
      <c r="E84" s="32">
        <f t="shared" si="39"/>
        <v>0</v>
      </c>
      <c r="F84" s="110">
        <f t="shared" si="39"/>
        <v>0</v>
      </c>
      <c r="G84" s="417">
        <f t="shared" si="39"/>
        <v>0</v>
      </c>
      <c r="H84" s="489">
        <f t="shared" si="39"/>
        <v>0</v>
      </c>
      <c r="I84" s="489">
        <f t="shared" si="39"/>
        <v>0</v>
      </c>
      <c r="J84" s="489">
        <f t="shared" si="39"/>
        <v>0</v>
      </c>
      <c r="K84" s="489">
        <f t="shared" si="39"/>
        <v>0</v>
      </c>
      <c r="L84" s="489">
        <f t="shared" si="39"/>
        <v>0</v>
      </c>
      <c r="M84" s="489">
        <f t="shared" si="39"/>
        <v>0</v>
      </c>
      <c r="N84" s="543">
        <f t="shared" si="39"/>
        <v>0</v>
      </c>
      <c r="O84" s="64">
        <f t="shared" si="39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2</v>
      </c>
      <c r="G85" s="408">
        <v>0</v>
      </c>
      <c r="H85" s="486">
        <v>0</v>
      </c>
      <c r="I85" s="486">
        <v>0</v>
      </c>
      <c r="J85" s="486">
        <v>0</v>
      </c>
      <c r="K85" s="486">
        <v>2</v>
      </c>
      <c r="L85" s="486">
        <v>1</v>
      </c>
      <c r="M85" s="486">
        <v>0</v>
      </c>
      <c r="N85" s="544">
        <v>0</v>
      </c>
      <c r="O85" s="65">
        <f>SUM(C85:N85)</f>
        <v>5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0">D85/D58</f>
        <v>0</v>
      </c>
      <c r="E86" s="32">
        <f t="shared" si="40"/>
        <v>0</v>
      </c>
      <c r="F86" s="110">
        <f t="shared" si="40"/>
        <v>0.10526315789473684</v>
      </c>
      <c r="G86" s="417">
        <f t="shared" si="40"/>
        <v>0</v>
      </c>
      <c r="H86" s="489">
        <f t="shared" si="40"/>
        <v>0</v>
      </c>
      <c r="I86" s="489">
        <f t="shared" si="40"/>
        <v>0</v>
      </c>
      <c r="J86" s="489">
        <f t="shared" si="40"/>
        <v>0</v>
      </c>
      <c r="K86" s="489">
        <f t="shared" si="40"/>
        <v>8.6956521739130432E-2</v>
      </c>
      <c r="L86" s="489">
        <f t="shared" si="40"/>
        <v>4.7619047619047616E-2</v>
      </c>
      <c r="M86" s="489">
        <f t="shared" si="40"/>
        <v>0</v>
      </c>
      <c r="N86" s="543">
        <f t="shared" si="40"/>
        <v>0</v>
      </c>
      <c r="O86" s="64">
        <f t="shared" si="40"/>
        <v>2.358490566037736E-2</v>
      </c>
    </row>
    <row r="87" spans="1:15" ht="24.75" x14ac:dyDescent="0.25">
      <c r="A87" s="45" t="s">
        <v>264</v>
      </c>
      <c r="B87" s="73" t="s">
        <v>127</v>
      </c>
      <c r="C87" s="75">
        <v>5</v>
      </c>
      <c r="D87" s="105">
        <v>3</v>
      </c>
      <c r="E87" s="82">
        <v>3</v>
      </c>
      <c r="F87" s="105">
        <v>3</v>
      </c>
      <c r="G87" s="408">
        <v>3</v>
      </c>
      <c r="H87" s="486">
        <v>3</v>
      </c>
      <c r="I87" s="486">
        <v>6</v>
      </c>
      <c r="J87" s="486">
        <v>2</v>
      </c>
      <c r="K87" s="486">
        <v>3</v>
      </c>
      <c r="L87" s="486">
        <v>4</v>
      </c>
      <c r="M87" s="486">
        <v>5</v>
      </c>
      <c r="N87" s="544">
        <v>4</v>
      </c>
      <c r="O87" s="65">
        <f>SUM(C87:N87)</f>
        <v>44</v>
      </c>
    </row>
    <row r="88" spans="1:15" x14ac:dyDescent="0.25">
      <c r="A88" s="45" t="s">
        <v>345</v>
      </c>
      <c r="B88" s="51" t="s">
        <v>107</v>
      </c>
      <c r="C88" s="32">
        <f>C87/C58</f>
        <v>0.41666666666666669</v>
      </c>
      <c r="D88" s="110">
        <f t="shared" ref="D88:O88" si="41">D87/D58</f>
        <v>0.25</v>
      </c>
      <c r="E88" s="32">
        <f t="shared" si="41"/>
        <v>0.2</v>
      </c>
      <c r="F88" s="110">
        <f t="shared" si="41"/>
        <v>0.15789473684210525</v>
      </c>
      <c r="G88" s="417">
        <f t="shared" si="41"/>
        <v>0.27272727272727271</v>
      </c>
      <c r="H88" s="489">
        <f t="shared" si="41"/>
        <v>0.10714285714285714</v>
      </c>
      <c r="I88" s="489">
        <f t="shared" si="41"/>
        <v>0.35294117647058826</v>
      </c>
      <c r="J88" s="489">
        <f t="shared" si="41"/>
        <v>0.125</v>
      </c>
      <c r="K88" s="489">
        <f t="shared" si="41"/>
        <v>0.13043478260869565</v>
      </c>
      <c r="L88" s="489">
        <f t="shared" si="41"/>
        <v>0.19047619047619047</v>
      </c>
      <c r="M88" s="489">
        <f t="shared" si="41"/>
        <v>0.27777777777777779</v>
      </c>
      <c r="N88" s="543">
        <f t="shared" si="41"/>
        <v>0.2</v>
      </c>
      <c r="O88" s="64">
        <f t="shared" si="41"/>
        <v>0.20754716981132076</v>
      </c>
    </row>
    <row r="89" spans="1:15" ht="24.75" x14ac:dyDescent="0.25">
      <c r="A89" s="45" t="s">
        <v>265</v>
      </c>
      <c r="B89" s="73" t="s">
        <v>346</v>
      </c>
      <c r="C89" s="75">
        <v>1</v>
      </c>
      <c r="D89" s="105">
        <v>1</v>
      </c>
      <c r="E89" s="82">
        <v>3</v>
      </c>
      <c r="F89" s="105">
        <v>3</v>
      </c>
      <c r="G89" s="408">
        <v>1</v>
      </c>
      <c r="H89" s="486">
        <v>6</v>
      </c>
      <c r="I89" s="486">
        <v>2</v>
      </c>
      <c r="J89" s="486">
        <v>2</v>
      </c>
      <c r="K89" s="486">
        <v>2</v>
      </c>
      <c r="L89" s="486">
        <v>4</v>
      </c>
      <c r="M89" s="486">
        <v>2</v>
      </c>
      <c r="N89" s="544">
        <v>1</v>
      </c>
      <c r="O89" s="65">
        <f>SUM(C89:N89)</f>
        <v>28</v>
      </c>
    </row>
    <row r="90" spans="1:15" x14ac:dyDescent="0.25">
      <c r="A90" s="45" t="s">
        <v>266</v>
      </c>
      <c r="B90" s="51" t="s">
        <v>107</v>
      </c>
      <c r="C90" s="32">
        <f>C89/C58</f>
        <v>8.3333333333333329E-2</v>
      </c>
      <c r="D90" s="110">
        <f t="shared" ref="D90:O90" si="42">D89/D58</f>
        <v>8.3333333333333329E-2</v>
      </c>
      <c r="E90" s="32">
        <f t="shared" si="42"/>
        <v>0.2</v>
      </c>
      <c r="F90" s="110">
        <f t="shared" si="42"/>
        <v>0.15789473684210525</v>
      </c>
      <c r="G90" s="417">
        <f t="shared" si="42"/>
        <v>9.0909090909090912E-2</v>
      </c>
      <c r="H90" s="489">
        <f t="shared" si="42"/>
        <v>0.21428571428571427</v>
      </c>
      <c r="I90" s="489">
        <f t="shared" si="42"/>
        <v>0.11764705882352941</v>
      </c>
      <c r="J90" s="489">
        <f t="shared" si="42"/>
        <v>0.125</v>
      </c>
      <c r="K90" s="489">
        <f t="shared" si="42"/>
        <v>8.6956521739130432E-2</v>
      </c>
      <c r="L90" s="489">
        <f t="shared" si="42"/>
        <v>0.19047619047619047</v>
      </c>
      <c r="M90" s="489">
        <f t="shared" si="42"/>
        <v>0.1111111111111111</v>
      </c>
      <c r="N90" s="543">
        <f t="shared" si="42"/>
        <v>0.05</v>
      </c>
      <c r="O90" s="64">
        <f t="shared" si="42"/>
        <v>0.13207547169811321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1</v>
      </c>
      <c r="F91" s="105">
        <v>0</v>
      </c>
      <c r="G91" s="408">
        <v>0</v>
      </c>
      <c r="H91" s="486">
        <v>0</v>
      </c>
      <c r="I91" s="486">
        <v>0</v>
      </c>
      <c r="J91" s="486">
        <v>0</v>
      </c>
      <c r="K91" s="486">
        <v>1</v>
      </c>
      <c r="L91" s="486">
        <v>0</v>
      </c>
      <c r="M91" s="486">
        <v>0</v>
      </c>
      <c r="N91" s="544">
        <v>0</v>
      </c>
      <c r="O91" s="65">
        <f>SUM(C91:N91)</f>
        <v>2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3">D91/D58</f>
        <v>0</v>
      </c>
      <c r="E92" s="32">
        <f t="shared" si="43"/>
        <v>6.6666666666666666E-2</v>
      </c>
      <c r="F92" s="110">
        <f t="shared" si="43"/>
        <v>0</v>
      </c>
      <c r="G92" s="417">
        <f t="shared" si="43"/>
        <v>0</v>
      </c>
      <c r="H92" s="489">
        <f t="shared" si="43"/>
        <v>0</v>
      </c>
      <c r="I92" s="489">
        <f t="shared" si="43"/>
        <v>0</v>
      </c>
      <c r="J92" s="489">
        <f t="shared" si="43"/>
        <v>0</v>
      </c>
      <c r="K92" s="489">
        <f t="shared" si="43"/>
        <v>4.3478260869565216E-2</v>
      </c>
      <c r="L92" s="489">
        <f t="shared" si="43"/>
        <v>0</v>
      </c>
      <c r="M92" s="489">
        <f t="shared" si="43"/>
        <v>0</v>
      </c>
      <c r="N92" s="543">
        <f t="shared" si="43"/>
        <v>0</v>
      </c>
      <c r="O92" s="64">
        <f t="shared" si="43"/>
        <v>9.433962264150943E-3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8">
        <v>0</v>
      </c>
      <c r="H93" s="486">
        <v>0</v>
      </c>
      <c r="I93" s="486">
        <v>0</v>
      </c>
      <c r="J93" s="486">
        <v>0</v>
      </c>
      <c r="K93" s="486">
        <v>1</v>
      </c>
      <c r="L93" s="486">
        <v>0</v>
      </c>
      <c r="M93" s="486">
        <v>0</v>
      </c>
      <c r="N93" s="544">
        <v>0</v>
      </c>
      <c r="O93" s="65">
        <f>SUM(C93:N93)</f>
        <v>1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4">D93/D58</f>
        <v>0</v>
      </c>
      <c r="E94" s="32">
        <f t="shared" si="44"/>
        <v>0</v>
      </c>
      <c r="F94" s="110">
        <f t="shared" si="44"/>
        <v>0</v>
      </c>
      <c r="G94" s="417">
        <f t="shared" si="44"/>
        <v>0</v>
      </c>
      <c r="H94" s="489">
        <f t="shared" si="44"/>
        <v>0</v>
      </c>
      <c r="I94" s="489">
        <f t="shared" si="44"/>
        <v>0</v>
      </c>
      <c r="J94" s="489">
        <f t="shared" si="44"/>
        <v>0</v>
      </c>
      <c r="K94" s="489">
        <f t="shared" si="44"/>
        <v>4.3478260869565216E-2</v>
      </c>
      <c r="L94" s="489">
        <f t="shared" si="44"/>
        <v>0</v>
      </c>
      <c r="M94" s="489">
        <f t="shared" si="44"/>
        <v>0</v>
      </c>
      <c r="N94" s="543">
        <f t="shared" si="44"/>
        <v>0</v>
      </c>
      <c r="O94" s="64">
        <f t="shared" si="44"/>
        <v>4.7169811320754715E-3</v>
      </c>
    </row>
    <row r="95" spans="1:15" ht="24.75" x14ac:dyDescent="0.25">
      <c r="A95" s="45" t="s">
        <v>349</v>
      </c>
      <c r="B95" s="73" t="s">
        <v>350</v>
      </c>
      <c r="C95" s="111">
        <f>C58-C61-C79-C81-C83-C85-C87-C89-C91-C93</f>
        <v>2</v>
      </c>
      <c r="D95" s="111">
        <f>D58-D61-D79-D81-D83-D85-D87-D89-D91-D93</f>
        <v>1</v>
      </c>
      <c r="E95" s="76">
        <f>E58-E61-E79-E81-E83-E85-E87-E89-E91-E93</f>
        <v>0</v>
      </c>
      <c r="F95" s="111">
        <f t="shared" ref="F95:N95" si="45">F58-F61-F79-F81-F83-F85-F87-F89-F91-F93</f>
        <v>0</v>
      </c>
      <c r="G95" s="407">
        <f t="shared" si="45"/>
        <v>1</v>
      </c>
      <c r="H95" s="407">
        <f t="shared" si="45"/>
        <v>2</v>
      </c>
      <c r="I95" s="490">
        <f t="shared" si="45"/>
        <v>1</v>
      </c>
      <c r="J95" s="490">
        <f t="shared" si="45"/>
        <v>0</v>
      </c>
      <c r="K95" s="490">
        <f t="shared" si="45"/>
        <v>1</v>
      </c>
      <c r="L95" s="490">
        <f t="shared" si="45"/>
        <v>2</v>
      </c>
      <c r="M95" s="490">
        <f t="shared" si="45"/>
        <v>1</v>
      </c>
      <c r="N95" s="544">
        <f t="shared" si="45"/>
        <v>3</v>
      </c>
      <c r="O95" s="65">
        <f>SUM(C95:N95)</f>
        <v>14</v>
      </c>
    </row>
    <row r="96" spans="1:15" x14ac:dyDescent="0.25">
      <c r="A96" s="45" t="s">
        <v>351</v>
      </c>
      <c r="B96" s="77" t="s">
        <v>107</v>
      </c>
      <c r="C96" s="20">
        <f>C95/C58</f>
        <v>0.16666666666666666</v>
      </c>
      <c r="D96" s="115">
        <f t="shared" ref="D96:O96" si="46">D95/D58</f>
        <v>8.3333333333333329E-2</v>
      </c>
      <c r="E96" s="42">
        <f t="shared" si="46"/>
        <v>0</v>
      </c>
      <c r="F96" s="115">
        <f t="shared" si="46"/>
        <v>0</v>
      </c>
      <c r="G96" s="419">
        <f t="shared" si="46"/>
        <v>9.0909090909090912E-2</v>
      </c>
      <c r="H96" s="419">
        <f t="shared" si="46"/>
        <v>7.1428571428571425E-2</v>
      </c>
      <c r="I96" s="494">
        <f t="shared" si="46"/>
        <v>5.8823529411764705E-2</v>
      </c>
      <c r="J96" s="494">
        <f t="shared" si="46"/>
        <v>0</v>
      </c>
      <c r="K96" s="494">
        <f t="shared" si="46"/>
        <v>4.3478260869565216E-2</v>
      </c>
      <c r="L96" s="494">
        <f t="shared" si="46"/>
        <v>9.5238095238095233E-2</v>
      </c>
      <c r="M96" s="494">
        <f t="shared" si="46"/>
        <v>5.5555555555555552E-2</v>
      </c>
      <c r="N96" s="545">
        <f t="shared" si="46"/>
        <v>0.15</v>
      </c>
      <c r="O96" s="81">
        <f t="shared" si="46"/>
        <v>6.6037735849056603E-2</v>
      </c>
    </row>
    <row r="97" spans="7:7" x14ac:dyDescent="0.25">
      <c r="G97" s="425"/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x14ac:dyDescent="0.25">
      <c r="A1" s="1" t="s">
        <v>374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29</v>
      </c>
      <c r="D3" s="7">
        <v>26</v>
      </c>
      <c r="E3" s="99">
        <v>24</v>
      </c>
      <c r="F3" s="7">
        <v>26</v>
      </c>
      <c r="G3" s="99">
        <v>37</v>
      </c>
      <c r="H3" s="413">
        <v>35</v>
      </c>
      <c r="I3" s="483">
        <v>35</v>
      </c>
      <c r="J3" s="483">
        <v>31</v>
      </c>
      <c r="K3" s="483">
        <v>33</v>
      </c>
      <c r="L3" s="483">
        <v>31</v>
      </c>
      <c r="M3" s="483">
        <v>29</v>
      </c>
      <c r="N3" s="483">
        <v>29</v>
      </c>
      <c r="O3" s="541">
        <v>29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27</v>
      </c>
      <c r="D4" s="10">
        <v>24</v>
      </c>
      <c r="E4" s="101">
        <v>23</v>
      </c>
      <c r="F4" s="10">
        <v>25</v>
      </c>
      <c r="G4" s="101">
        <v>34</v>
      </c>
      <c r="H4" s="405">
        <v>33</v>
      </c>
      <c r="I4" s="484">
        <v>33</v>
      </c>
      <c r="J4" s="484">
        <v>28</v>
      </c>
      <c r="K4" s="484">
        <v>29</v>
      </c>
      <c r="L4" s="484">
        <v>28</v>
      </c>
      <c r="M4" s="484">
        <v>26</v>
      </c>
      <c r="N4" s="484">
        <v>26</v>
      </c>
      <c r="O4" s="542">
        <v>26</v>
      </c>
    </row>
    <row r="5" spans="1:19" x14ac:dyDescent="0.25">
      <c r="A5" s="5" t="s">
        <v>19</v>
      </c>
      <c r="B5" s="11" t="s">
        <v>27</v>
      </c>
      <c r="C5" s="102">
        <f>C4/C3</f>
        <v>0.93103448275862066</v>
      </c>
      <c r="D5" s="13">
        <f>D4/D3</f>
        <v>0.92307692307692313</v>
      </c>
      <c r="E5" s="103">
        <f t="shared" ref="E5:O5" si="0">E4/E3</f>
        <v>0.95833333333333337</v>
      </c>
      <c r="F5" s="13">
        <f t="shared" si="0"/>
        <v>0.96153846153846156</v>
      </c>
      <c r="G5" s="103">
        <f t="shared" si="0"/>
        <v>0.91891891891891897</v>
      </c>
      <c r="H5" s="406">
        <f t="shared" si="0"/>
        <v>0.94285714285714284</v>
      </c>
      <c r="I5" s="485">
        <f t="shared" si="0"/>
        <v>0.94285714285714284</v>
      </c>
      <c r="J5" s="485">
        <f t="shared" si="0"/>
        <v>0.90322580645161288</v>
      </c>
      <c r="K5" s="485">
        <f t="shared" si="0"/>
        <v>0.87878787878787878</v>
      </c>
      <c r="L5" s="485">
        <f t="shared" si="0"/>
        <v>0.90322580645161288</v>
      </c>
      <c r="M5" s="485">
        <f t="shared" si="0"/>
        <v>0.89655172413793105</v>
      </c>
      <c r="N5" s="485">
        <f t="shared" si="0"/>
        <v>0.89655172413793105</v>
      </c>
      <c r="O5" s="543">
        <f t="shared" si="0"/>
        <v>0.89655172413793105</v>
      </c>
    </row>
    <row r="6" spans="1:19" x14ac:dyDescent="0.25">
      <c r="A6" s="5" t="s">
        <v>22</v>
      </c>
      <c r="B6" s="14" t="s">
        <v>325</v>
      </c>
      <c r="C6" s="104">
        <v>4</v>
      </c>
      <c r="D6" s="82">
        <v>3</v>
      </c>
      <c r="E6" s="105">
        <v>2</v>
      </c>
      <c r="F6" s="82">
        <v>3</v>
      </c>
      <c r="G6" s="105">
        <v>3</v>
      </c>
      <c r="H6" s="408">
        <v>2</v>
      </c>
      <c r="I6" s="486">
        <v>2</v>
      </c>
      <c r="J6" s="486">
        <v>2</v>
      </c>
      <c r="K6" s="486">
        <v>2</v>
      </c>
      <c r="L6" s="486">
        <v>1</v>
      </c>
      <c r="M6" s="486">
        <v>2</v>
      </c>
      <c r="N6" s="486">
        <v>2</v>
      </c>
      <c r="O6" s="544">
        <v>2</v>
      </c>
    </row>
    <row r="7" spans="1:19" x14ac:dyDescent="0.25">
      <c r="A7" s="5" t="s">
        <v>24</v>
      </c>
      <c r="B7" s="11" t="s">
        <v>27</v>
      </c>
      <c r="C7" s="102">
        <f>C6/C3</f>
        <v>0.13793103448275862</v>
      </c>
      <c r="D7" s="13">
        <f>D6/D3</f>
        <v>0.11538461538461539</v>
      </c>
      <c r="E7" s="103">
        <f t="shared" ref="E7:O7" si="1">E6/E3</f>
        <v>8.3333333333333329E-2</v>
      </c>
      <c r="F7" s="13">
        <f t="shared" si="1"/>
        <v>0.11538461538461539</v>
      </c>
      <c r="G7" s="103">
        <f t="shared" si="1"/>
        <v>8.1081081081081086E-2</v>
      </c>
      <c r="H7" s="406">
        <f t="shared" si="1"/>
        <v>5.7142857142857141E-2</v>
      </c>
      <c r="I7" s="485">
        <f t="shared" si="1"/>
        <v>5.7142857142857141E-2</v>
      </c>
      <c r="J7" s="485">
        <f t="shared" si="1"/>
        <v>6.4516129032258063E-2</v>
      </c>
      <c r="K7" s="485">
        <f t="shared" si="1"/>
        <v>6.0606060606060608E-2</v>
      </c>
      <c r="L7" s="485">
        <f t="shared" si="1"/>
        <v>3.2258064516129031E-2</v>
      </c>
      <c r="M7" s="485">
        <f t="shared" si="1"/>
        <v>6.8965517241379309E-2</v>
      </c>
      <c r="N7" s="485">
        <f t="shared" si="1"/>
        <v>6.8965517241379309E-2</v>
      </c>
      <c r="O7" s="543">
        <f t="shared" si="1"/>
        <v>6.8965517241379309E-2</v>
      </c>
    </row>
    <row r="8" spans="1:19" x14ac:dyDescent="0.25">
      <c r="A8" s="5" t="s">
        <v>26</v>
      </c>
      <c r="B8" s="14" t="s">
        <v>32</v>
      </c>
      <c r="C8" s="104">
        <v>7</v>
      </c>
      <c r="D8" s="82">
        <v>4</v>
      </c>
      <c r="E8" s="105">
        <v>3</v>
      </c>
      <c r="F8" s="82">
        <v>2</v>
      </c>
      <c r="G8" s="105">
        <v>3</v>
      </c>
      <c r="H8" s="408">
        <v>5</v>
      </c>
      <c r="I8" s="486">
        <v>2</v>
      </c>
      <c r="J8" s="486">
        <v>2</v>
      </c>
      <c r="K8" s="486">
        <v>2</v>
      </c>
      <c r="L8" s="486">
        <v>1</v>
      </c>
      <c r="M8" s="486">
        <v>2</v>
      </c>
      <c r="N8" s="486">
        <v>4</v>
      </c>
      <c r="O8" s="544">
        <v>4</v>
      </c>
    </row>
    <row r="9" spans="1:19" x14ac:dyDescent="0.25">
      <c r="A9" s="5" t="s">
        <v>28</v>
      </c>
      <c r="B9" s="11" t="s">
        <v>27</v>
      </c>
      <c r="C9" s="102">
        <f>C8/C3</f>
        <v>0.2413793103448276</v>
      </c>
      <c r="D9" s="13">
        <f>D8/D3</f>
        <v>0.15384615384615385</v>
      </c>
      <c r="E9" s="103">
        <f t="shared" ref="E9:O9" si="2">E8/E3</f>
        <v>0.125</v>
      </c>
      <c r="F9" s="13">
        <f t="shared" si="2"/>
        <v>7.6923076923076927E-2</v>
      </c>
      <c r="G9" s="103">
        <f t="shared" si="2"/>
        <v>8.1081081081081086E-2</v>
      </c>
      <c r="H9" s="406">
        <f t="shared" si="2"/>
        <v>0.14285714285714285</v>
      </c>
      <c r="I9" s="485">
        <f t="shared" si="2"/>
        <v>5.7142857142857141E-2</v>
      </c>
      <c r="J9" s="485">
        <f t="shared" si="2"/>
        <v>6.4516129032258063E-2</v>
      </c>
      <c r="K9" s="485">
        <f t="shared" si="2"/>
        <v>6.0606060606060608E-2</v>
      </c>
      <c r="L9" s="485">
        <f t="shared" si="2"/>
        <v>3.2258064516129031E-2</v>
      </c>
      <c r="M9" s="485">
        <f t="shared" si="2"/>
        <v>6.8965517241379309E-2</v>
      </c>
      <c r="N9" s="485">
        <f t="shared" si="2"/>
        <v>0.13793103448275862</v>
      </c>
      <c r="O9" s="543">
        <f t="shared" si="2"/>
        <v>0.13793103448275862</v>
      </c>
    </row>
    <row r="10" spans="1:19" x14ac:dyDescent="0.25">
      <c r="A10" s="5" t="s">
        <v>30</v>
      </c>
      <c r="B10" s="14" t="s">
        <v>35</v>
      </c>
      <c r="C10" s="104">
        <v>17</v>
      </c>
      <c r="D10" s="82">
        <v>14</v>
      </c>
      <c r="E10" s="105">
        <v>14</v>
      </c>
      <c r="F10" s="82">
        <v>13</v>
      </c>
      <c r="G10" s="105">
        <v>19</v>
      </c>
      <c r="H10" s="408">
        <v>16</v>
      </c>
      <c r="I10" s="486">
        <v>18</v>
      </c>
      <c r="J10" s="486">
        <v>16</v>
      </c>
      <c r="K10" s="486">
        <v>16</v>
      </c>
      <c r="L10" s="486">
        <v>14</v>
      </c>
      <c r="M10" s="486">
        <v>15</v>
      </c>
      <c r="N10" s="486">
        <v>15</v>
      </c>
      <c r="O10" s="544">
        <v>15</v>
      </c>
    </row>
    <row r="11" spans="1:19" x14ac:dyDescent="0.25">
      <c r="A11" s="5" t="s">
        <v>31</v>
      </c>
      <c r="B11" s="11" t="s">
        <v>27</v>
      </c>
      <c r="C11" s="102">
        <f>C10/C3</f>
        <v>0.58620689655172409</v>
      </c>
      <c r="D11" s="13">
        <f>D10/D3</f>
        <v>0.53846153846153844</v>
      </c>
      <c r="E11" s="103">
        <f t="shared" ref="E11:O11" si="3">E10/E3</f>
        <v>0.58333333333333337</v>
      </c>
      <c r="F11" s="13">
        <f t="shared" si="3"/>
        <v>0.5</v>
      </c>
      <c r="G11" s="103">
        <f t="shared" si="3"/>
        <v>0.51351351351351349</v>
      </c>
      <c r="H11" s="406">
        <f t="shared" si="3"/>
        <v>0.45714285714285713</v>
      </c>
      <c r="I11" s="485">
        <f t="shared" si="3"/>
        <v>0.51428571428571423</v>
      </c>
      <c r="J11" s="485">
        <f t="shared" si="3"/>
        <v>0.5161290322580645</v>
      </c>
      <c r="K11" s="485">
        <f t="shared" si="3"/>
        <v>0.48484848484848486</v>
      </c>
      <c r="L11" s="485">
        <f t="shared" si="3"/>
        <v>0.45161290322580644</v>
      </c>
      <c r="M11" s="485">
        <f t="shared" si="3"/>
        <v>0.51724137931034486</v>
      </c>
      <c r="N11" s="485">
        <f t="shared" si="3"/>
        <v>0.51724137931034486</v>
      </c>
      <c r="O11" s="543">
        <f t="shared" si="3"/>
        <v>0.51724137931034486</v>
      </c>
    </row>
    <row r="12" spans="1:19" x14ac:dyDescent="0.25">
      <c r="A12" s="5" t="s">
        <v>33</v>
      </c>
      <c r="B12" s="17" t="s">
        <v>41</v>
      </c>
      <c r="C12" s="104">
        <v>2</v>
      </c>
      <c r="D12" s="82">
        <v>1</v>
      </c>
      <c r="E12" s="105">
        <v>2</v>
      </c>
      <c r="F12" s="82">
        <v>2</v>
      </c>
      <c r="G12" s="105">
        <v>2</v>
      </c>
      <c r="H12" s="408">
        <v>0</v>
      </c>
      <c r="I12" s="486">
        <v>2</v>
      </c>
      <c r="J12" s="486">
        <v>3</v>
      </c>
      <c r="K12" s="486">
        <v>3</v>
      </c>
      <c r="L12" s="486">
        <v>2</v>
      </c>
      <c r="M12" s="486">
        <v>2</v>
      </c>
      <c r="N12" s="486">
        <v>2</v>
      </c>
      <c r="O12" s="544">
        <v>2</v>
      </c>
    </row>
    <row r="13" spans="1:19" x14ac:dyDescent="0.25">
      <c r="A13" s="5" t="s">
        <v>34</v>
      </c>
      <c r="B13" s="11" t="s">
        <v>27</v>
      </c>
      <c r="C13" s="102">
        <f>C12/C3</f>
        <v>6.8965517241379309E-2</v>
      </c>
      <c r="D13" s="13">
        <f>D12/D3</f>
        <v>3.8461538461538464E-2</v>
      </c>
      <c r="E13" s="103">
        <f t="shared" ref="E13:O13" si="4">E12/E3</f>
        <v>8.3333333333333329E-2</v>
      </c>
      <c r="F13" s="13">
        <f t="shared" si="4"/>
        <v>7.6923076923076927E-2</v>
      </c>
      <c r="G13" s="103">
        <f t="shared" si="4"/>
        <v>5.4054054054054057E-2</v>
      </c>
      <c r="H13" s="406">
        <f t="shared" si="4"/>
        <v>0</v>
      </c>
      <c r="I13" s="485">
        <f t="shared" si="4"/>
        <v>5.7142857142857141E-2</v>
      </c>
      <c r="J13" s="485">
        <f t="shared" si="4"/>
        <v>9.6774193548387094E-2</v>
      </c>
      <c r="K13" s="485">
        <f t="shared" si="4"/>
        <v>9.0909090909090912E-2</v>
      </c>
      <c r="L13" s="485">
        <f t="shared" si="4"/>
        <v>6.4516129032258063E-2</v>
      </c>
      <c r="M13" s="485">
        <f t="shared" si="4"/>
        <v>6.8965517241379309E-2</v>
      </c>
      <c r="N13" s="485">
        <f t="shared" si="4"/>
        <v>6.8965517241379309E-2</v>
      </c>
      <c r="O13" s="543">
        <f t="shared" si="4"/>
        <v>6.8965517241379309E-2</v>
      </c>
    </row>
    <row r="14" spans="1:19" x14ac:dyDescent="0.25">
      <c r="A14" s="5" t="s">
        <v>36</v>
      </c>
      <c r="B14" s="14" t="s">
        <v>44</v>
      </c>
      <c r="C14" s="104">
        <v>3</v>
      </c>
      <c r="D14" s="82">
        <v>2</v>
      </c>
      <c r="E14" s="105">
        <v>3</v>
      </c>
      <c r="F14" s="82">
        <v>3</v>
      </c>
      <c r="G14" s="105">
        <v>3</v>
      </c>
      <c r="H14" s="408">
        <v>2</v>
      </c>
      <c r="I14" s="486">
        <v>3</v>
      </c>
      <c r="J14" s="486">
        <v>2</v>
      </c>
      <c r="K14" s="486">
        <v>4</v>
      </c>
      <c r="L14" s="486">
        <v>6</v>
      </c>
      <c r="M14" s="486">
        <v>4</v>
      </c>
      <c r="N14" s="486">
        <v>5</v>
      </c>
      <c r="O14" s="544">
        <v>4</v>
      </c>
    </row>
    <row r="15" spans="1:19" x14ac:dyDescent="0.25">
      <c r="A15" s="5" t="s">
        <v>37</v>
      </c>
      <c r="B15" s="11" t="s">
        <v>27</v>
      </c>
      <c r="C15" s="102">
        <f>C14/C3</f>
        <v>0.10344827586206896</v>
      </c>
      <c r="D15" s="13">
        <f>D14/D3</f>
        <v>7.6923076923076927E-2</v>
      </c>
      <c r="E15" s="103">
        <f t="shared" ref="E15:O15" si="5">E14/E3</f>
        <v>0.125</v>
      </c>
      <c r="F15" s="13">
        <f t="shared" si="5"/>
        <v>0.11538461538461539</v>
      </c>
      <c r="G15" s="103">
        <f t="shared" si="5"/>
        <v>8.1081081081081086E-2</v>
      </c>
      <c r="H15" s="406">
        <f t="shared" si="5"/>
        <v>5.7142857142857141E-2</v>
      </c>
      <c r="I15" s="485">
        <f t="shared" si="5"/>
        <v>8.5714285714285715E-2</v>
      </c>
      <c r="J15" s="485">
        <f t="shared" si="5"/>
        <v>6.4516129032258063E-2</v>
      </c>
      <c r="K15" s="485">
        <f t="shared" si="5"/>
        <v>0.12121212121212122</v>
      </c>
      <c r="L15" s="485">
        <f t="shared" si="5"/>
        <v>0.19354838709677419</v>
      </c>
      <c r="M15" s="485">
        <f t="shared" si="5"/>
        <v>0.13793103448275862</v>
      </c>
      <c r="N15" s="485">
        <f t="shared" si="5"/>
        <v>0.17241379310344829</v>
      </c>
      <c r="O15" s="543">
        <f t="shared" si="5"/>
        <v>0.13793103448275862</v>
      </c>
    </row>
    <row r="16" spans="1:19" x14ac:dyDescent="0.25">
      <c r="A16" s="5" t="s">
        <v>39</v>
      </c>
      <c r="B16" s="14" t="s">
        <v>47</v>
      </c>
      <c r="C16" s="104">
        <v>3</v>
      </c>
      <c r="D16" s="82">
        <v>3</v>
      </c>
      <c r="E16" s="105">
        <v>4</v>
      </c>
      <c r="F16" s="82">
        <v>5</v>
      </c>
      <c r="G16" s="105">
        <v>7</v>
      </c>
      <c r="H16" s="408">
        <v>7</v>
      </c>
      <c r="I16" s="486">
        <v>6</v>
      </c>
      <c r="J16" s="486">
        <v>7</v>
      </c>
      <c r="K16" s="486">
        <v>8</v>
      </c>
      <c r="L16" s="486">
        <v>7</v>
      </c>
      <c r="M16" s="486">
        <v>6</v>
      </c>
      <c r="N16" s="486">
        <v>7</v>
      </c>
      <c r="O16" s="544">
        <v>7</v>
      </c>
    </row>
    <row r="17" spans="1:15" x14ac:dyDescent="0.25">
      <c r="A17" s="5" t="s">
        <v>40</v>
      </c>
      <c r="B17" s="18" t="s">
        <v>27</v>
      </c>
      <c r="C17" s="102">
        <f>C16/C3</f>
        <v>0.10344827586206896</v>
      </c>
      <c r="D17" s="13">
        <f>D16/D3</f>
        <v>0.11538461538461539</v>
      </c>
      <c r="E17" s="103">
        <f t="shared" ref="E17:O17" si="6">E16/E3</f>
        <v>0.16666666666666666</v>
      </c>
      <c r="F17" s="13">
        <f t="shared" si="6"/>
        <v>0.19230769230769232</v>
      </c>
      <c r="G17" s="103">
        <f t="shared" si="6"/>
        <v>0.1891891891891892</v>
      </c>
      <c r="H17" s="406">
        <f t="shared" si="6"/>
        <v>0.2</v>
      </c>
      <c r="I17" s="485">
        <f t="shared" si="6"/>
        <v>0.17142857142857143</v>
      </c>
      <c r="J17" s="485">
        <f t="shared" si="6"/>
        <v>0.22580645161290322</v>
      </c>
      <c r="K17" s="485">
        <f t="shared" si="6"/>
        <v>0.24242424242424243</v>
      </c>
      <c r="L17" s="485">
        <f t="shared" si="6"/>
        <v>0.22580645161290322</v>
      </c>
      <c r="M17" s="485">
        <f t="shared" si="6"/>
        <v>0.20689655172413793</v>
      </c>
      <c r="N17" s="485">
        <f t="shared" si="6"/>
        <v>0.2413793103448276</v>
      </c>
      <c r="O17" s="543">
        <f t="shared" si="6"/>
        <v>0.2413793103448276</v>
      </c>
    </row>
    <row r="18" spans="1:15" x14ac:dyDescent="0.25">
      <c r="A18" s="5" t="s">
        <v>42</v>
      </c>
      <c r="B18" s="14" t="s">
        <v>150</v>
      </c>
      <c r="C18" s="104">
        <v>4</v>
      </c>
      <c r="D18" s="82">
        <v>4</v>
      </c>
      <c r="E18" s="105">
        <v>3</v>
      </c>
      <c r="F18" s="82">
        <v>3</v>
      </c>
      <c r="G18" s="105">
        <v>3</v>
      </c>
      <c r="H18" s="408">
        <v>4</v>
      </c>
      <c r="I18" s="486">
        <v>6</v>
      </c>
      <c r="J18" s="486">
        <v>5</v>
      </c>
      <c r="K18" s="486">
        <v>5</v>
      </c>
      <c r="L18" s="486">
        <v>4</v>
      </c>
      <c r="M18" s="486">
        <v>4</v>
      </c>
      <c r="N18" s="486">
        <v>4</v>
      </c>
      <c r="O18" s="544">
        <v>5</v>
      </c>
    </row>
    <row r="19" spans="1:15" x14ac:dyDescent="0.25">
      <c r="A19" s="5" t="s">
        <v>43</v>
      </c>
      <c r="B19" s="19" t="s">
        <v>27</v>
      </c>
      <c r="C19" s="106">
        <f>C18/C3</f>
        <v>0.13793103448275862</v>
      </c>
      <c r="D19" s="21">
        <f>D18/D3</f>
        <v>0.15384615384615385</v>
      </c>
      <c r="E19" s="107">
        <f>E18/E3</f>
        <v>0.125</v>
      </c>
      <c r="F19" s="21">
        <f t="shared" ref="F19:O19" si="7">F18/F3</f>
        <v>0.11538461538461539</v>
      </c>
      <c r="G19" s="107">
        <f t="shared" si="7"/>
        <v>8.1081081081081086E-2</v>
      </c>
      <c r="H19" s="411">
        <f t="shared" si="7"/>
        <v>0.11428571428571428</v>
      </c>
      <c r="I19" s="487">
        <f t="shared" si="7"/>
        <v>0.17142857142857143</v>
      </c>
      <c r="J19" s="487">
        <f t="shared" si="7"/>
        <v>0.16129032258064516</v>
      </c>
      <c r="K19" s="487">
        <f t="shared" si="7"/>
        <v>0.15151515151515152</v>
      </c>
      <c r="L19" s="487">
        <f t="shared" si="7"/>
        <v>0.12903225806451613</v>
      </c>
      <c r="M19" s="487">
        <f t="shared" si="7"/>
        <v>0.13793103448275862</v>
      </c>
      <c r="N19" s="487">
        <f t="shared" si="7"/>
        <v>0.13793103448275862</v>
      </c>
      <c r="O19" s="545">
        <f t="shared" si="7"/>
        <v>0.17241379310344829</v>
      </c>
    </row>
    <row r="20" spans="1:15" ht="20.100000000000001" customHeight="1" x14ac:dyDescent="0.25">
      <c r="A20" s="22" t="s">
        <v>375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4</v>
      </c>
      <c r="D22" s="109">
        <v>4</v>
      </c>
      <c r="E22" s="28">
        <v>6</v>
      </c>
      <c r="F22" s="109">
        <v>13</v>
      </c>
      <c r="G22" s="426">
        <v>9</v>
      </c>
      <c r="H22" s="488">
        <v>8</v>
      </c>
      <c r="I22" s="488">
        <v>2</v>
      </c>
      <c r="J22" s="488">
        <v>5</v>
      </c>
      <c r="K22" s="488">
        <v>7</v>
      </c>
      <c r="L22" s="488">
        <v>5</v>
      </c>
      <c r="M22" s="488">
        <v>5</v>
      </c>
      <c r="N22" s="488">
        <v>7</v>
      </c>
      <c r="O22" s="29">
        <f>SUM(C22:N22)</f>
        <v>75</v>
      </c>
    </row>
    <row r="23" spans="1:15" x14ac:dyDescent="0.25">
      <c r="A23" s="27" t="s">
        <v>46</v>
      </c>
      <c r="B23" s="30" t="s">
        <v>54</v>
      </c>
      <c r="C23" s="9">
        <v>1</v>
      </c>
      <c r="D23" s="101">
        <v>2</v>
      </c>
      <c r="E23" s="10">
        <v>0</v>
      </c>
      <c r="F23" s="101">
        <v>4</v>
      </c>
      <c r="G23" s="405">
        <v>3</v>
      </c>
      <c r="H23" s="484">
        <v>3</v>
      </c>
      <c r="I23" s="484">
        <v>1</v>
      </c>
      <c r="J23" s="484">
        <v>2</v>
      </c>
      <c r="K23" s="484">
        <v>3</v>
      </c>
      <c r="L23" s="484">
        <v>2</v>
      </c>
      <c r="M23" s="484">
        <v>4</v>
      </c>
      <c r="N23" s="542">
        <v>1</v>
      </c>
      <c r="O23" s="30">
        <f>SUM(C23:N23)</f>
        <v>26</v>
      </c>
    </row>
    <row r="24" spans="1:15" x14ac:dyDescent="0.25">
      <c r="A24" s="27" t="s">
        <v>48</v>
      </c>
      <c r="B24" s="31" t="s">
        <v>56</v>
      </c>
      <c r="C24" s="32">
        <f>C23/C22</f>
        <v>0.25</v>
      </c>
      <c r="D24" s="110">
        <f>D23/D22</f>
        <v>0.5</v>
      </c>
      <c r="E24" s="32">
        <f>E23/E22</f>
        <v>0</v>
      </c>
      <c r="F24" s="110">
        <f>F23/F22</f>
        <v>0.30769230769230771</v>
      </c>
      <c r="G24" s="417">
        <f t="shared" ref="G24:O24" si="8">G23/G22</f>
        <v>0.33333333333333331</v>
      </c>
      <c r="H24" s="489">
        <f t="shared" si="8"/>
        <v>0.375</v>
      </c>
      <c r="I24" s="489">
        <f t="shared" si="8"/>
        <v>0.5</v>
      </c>
      <c r="J24" s="489">
        <f t="shared" si="8"/>
        <v>0.4</v>
      </c>
      <c r="K24" s="489">
        <f t="shared" si="8"/>
        <v>0.42857142857142855</v>
      </c>
      <c r="L24" s="489">
        <f t="shared" si="8"/>
        <v>0.4</v>
      </c>
      <c r="M24" s="489">
        <f t="shared" si="8"/>
        <v>0.8</v>
      </c>
      <c r="N24" s="489">
        <f t="shared" si="8"/>
        <v>0.14285714285714285</v>
      </c>
      <c r="O24" s="59">
        <f t="shared" si="8"/>
        <v>0.34666666666666668</v>
      </c>
    </row>
    <row r="25" spans="1:15" x14ac:dyDescent="0.25">
      <c r="A25" s="27" t="s">
        <v>51</v>
      </c>
      <c r="B25" s="33" t="s">
        <v>58</v>
      </c>
      <c r="C25" s="76">
        <v>1</v>
      </c>
      <c r="D25" s="111">
        <v>2</v>
      </c>
      <c r="E25" s="76">
        <v>2</v>
      </c>
      <c r="F25" s="111">
        <v>8</v>
      </c>
      <c r="G25" s="407">
        <v>1</v>
      </c>
      <c r="H25" s="490">
        <v>5</v>
      </c>
      <c r="I25" s="490">
        <v>2</v>
      </c>
      <c r="J25" s="490">
        <v>2</v>
      </c>
      <c r="K25" s="490">
        <v>2</v>
      </c>
      <c r="L25" s="490">
        <v>4</v>
      </c>
      <c r="M25" s="490">
        <v>2</v>
      </c>
      <c r="N25" s="546">
        <v>5</v>
      </c>
      <c r="O25" s="33">
        <f>SUM(C25:N25)</f>
        <v>36</v>
      </c>
    </row>
    <row r="26" spans="1:15" x14ac:dyDescent="0.25">
      <c r="A26" s="27" t="s">
        <v>53</v>
      </c>
      <c r="B26" s="31" t="s">
        <v>56</v>
      </c>
      <c r="C26" s="32">
        <f>C25/C22</f>
        <v>0.25</v>
      </c>
      <c r="D26" s="110">
        <f>D25/D22</f>
        <v>0.5</v>
      </c>
      <c r="E26" s="32">
        <f t="shared" ref="E26:O26" si="9">E25/E22</f>
        <v>0.33333333333333331</v>
      </c>
      <c r="F26" s="110">
        <f t="shared" si="9"/>
        <v>0.61538461538461542</v>
      </c>
      <c r="G26" s="417">
        <f t="shared" si="9"/>
        <v>0.1111111111111111</v>
      </c>
      <c r="H26" s="489">
        <f t="shared" si="9"/>
        <v>0.625</v>
      </c>
      <c r="I26" s="489">
        <f t="shared" si="9"/>
        <v>1</v>
      </c>
      <c r="J26" s="489">
        <f t="shared" si="9"/>
        <v>0.4</v>
      </c>
      <c r="K26" s="489">
        <f t="shared" si="9"/>
        <v>0.2857142857142857</v>
      </c>
      <c r="L26" s="489">
        <f t="shared" si="9"/>
        <v>0.8</v>
      </c>
      <c r="M26" s="489">
        <f t="shared" si="9"/>
        <v>0.4</v>
      </c>
      <c r="N26" s="489">
        <f t="shared" si="9"/>
        <v>0.7142857142857143</v>
      </c>
      <c r="O26" s="59">
        <f t="shared" si="9"/>
        <v>0.48</v>
      </c>
    </row>
    <row r="27" spans="1:15" x14ac:dyDescent="0.25">
      <c r="A27" s="27" t="s">
        <v>55</v>
      </c>
      <c r="B27" s="33" t="s">
        <v>328</v>
      </c>
      <c r="C27" s="76">
        <v>4</v>
      </c>
      <c r="D27" s="105">
        <v>4</v>
      </c>
      <c r="E27" s="82">
        <v>6</v>
      </c>
      <c r="F27" s="105">
        <v>11</v>
      </c>
      <c r="G27" s="408">
        <v>9</v>
      </c>
      <c r="H27" s="486">
        <v>7</v>
      </c>
      <c r="I27" s="486">
        <v>1</v>
      </c>
      <c r="J27" s="486">
        <v>4</v>
      </c>
      <c r="K27" s="486">
        <v>7</v>
      </c>
      <c r="L27" s="486">
        <v>5</v>
      </c>
      <c r="M27" s="486">
        <v>5</v>
      </c>
      <c r="N27" s="544">
        <v>6</v>
      </c>
      <c r="O27" s="33">
        <f>SUM(C27:N27)</f>
        <v>69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0">
        <f t="shared" ref="D28:O28" si="10">D27/D22</f>
        <v>1</v>
      </c>
      <c r="E28" s="32">
        <f t="shared" si="10"/>
        <v>1</v>
      </c>
      <c r="F28" s="110">
        <f t="shared" si="10"/>
        <v>0.84615384615384615</v>
      </c>
      <c r="G28" s="417">
        <f t="shared" si="10"/>
        <v>1</v>
      </c>
      <c r="H28" s="489">
        <f t="shared" si="10"/>
        <v>0.875</v>
      </c>
      <c r="I28" s="489">
        <f t="shared" si="10"/>
        <v>0.5</v>
      </c>
      <c r="J28" s="489">
        <f t="shared" si="10"/>
        <v>0.8</v>
      </c>
      <c r="K28" s="489">
        <f t="shared" si="10"/>
        <v>1</v>
      </c>
      <c r="L28" s="489">
        <f t="shared" si="10"/>
        <v>1</v>
      </c>
      <c r="M28" s="489">
        <f t="shared" si="10"/>
        <v>1</v>
      </c>
      <c r="N28" s="489">
        <f t="shared" si="10"/>
        <v>0.8571428571428571</v>
      </c>
      <c r="O28" s="59">
        <f t="shared" si="10"/>
        <v>0.92</v>
      </c>
    </row>
    <row r="29" spans="1:15" x14ac:dyDescent="0.25">
      <c r="A29" s="27" t="s">
        <v>59</v>
      </c>
      <c r="B29" s="33" t="s">
        <v>329</v>
      </c>
      <c r="C29" s="76">
        <v>0</v>
      </c>
      <c r="D29" s="105">
        <v>0</v>
      </c>
      <c r="E29" s="82">
        <v>2</v>
      </c>
      <c r="F29" s="105">
        <v>0</v>
      </c>
      <c r="G29" s="408">
        <v>0</v>
      </c>
      <c r="H29" s="486">
        <v>0</v>
      </c>
      <c r="I29" s="486">
        <v>0</v>
      </c>
      <c r="J29" s="486">
        <v>0</v>
      </c>
      <c r="K29" s="486">
        <v>0</v>
      </c>
      <c r="L29" s="486">
        <v>1</v>
      </c>
      <c r="M29" s="486">
        <v>0</v>
      </c>
      <c r="N29" s="544">
        <v>0</v>
      </c>
      <c r="O29" s="33">
        <f>SUM(C29:N29)</f>
        <v>3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0">
        <f t="shared" ref="D30:O30" si="11">D29/D22</f>
        <v>0</v>
      </c>
      <c r="E30" s="32">
        <f t="shared" si="11"/>
        <v>0.33333333333333331</v>
      </c>
      <c r="F30" s="110">
        <f t="shared" si="11"/>
        <v>0</v>
      </c>
      <c r="G30" s="417">
        <f t="shared" si="11"/>
        <v>0</v>
      </c>
      <c r="H30" s="489">
        <f t="shared" si="11"/>
        <v>0</v>
      </c>
      <c r="I30" s="489">
        <f t="shared" si="11"/>
        <v>0</v>
      </c>
      <c r="J30" s="489">
        <f t="shared" si="11"/>
        <v>0</v>
      </c>
      <c r="K30" s="489">
        <f t="shared" si="11"/>
        <v>0</v>
      </c>
      <c r="L30" s="489">
        <f t="shared" si="11"/>
        <v>0.2</v>
      </c>
      <c r="M30" s="489">
        <f t="shared" si="11"/>
        <v>0</v>
      </c>
      <c r="N30" s="489">
        <f t="shared" si="11"/>
        <v>0</v>
      </c>
      <c r="O30" s="59">
        <f t="shared" si="11"/>
        <v>0.04</v>
      </c>
    </row>
    <row r="31" spans="1:15" x14ac:dyDescent="0.25">
      <c r="A31" s="27" t="s">
        <v>62</v>
      </c>
      <c r="B31" s="33" t="s">
        <v>67</v>
      </c>
      <c r="C31" s="105">
        <f t="shared" ref="C31:E31" si="12">C22-C27</f>
        <v>0</v>
      </c>
      <c r="D31" s="105">
        <f t="shared" si="12"/>
        <v>0</v>
      </c>
      <c r="E31" s="82">
        <f t="shared" si="12"/>
        <v>0</v>
      </c>
      <c r="F31" s="105">
        <f t="shared" ref="F31:N31" si="13">F22-F27</f>
        <v>2</v>
      </c>
      <c r="G31" s="408">
        <f t="shared" si="13"/>
        <v>0</v>
      </c>
      <c r="H31" s="408">
        <f t="shared" si="13"/>
        <v>1</v>
      </c>
      <c r="I31" s="486">
        <f t="shared" si="13"/>
        <v>1</v>
      </c>
      <c r="J31" s="486">
        <f t="shared" si="13"/>
        <v>1</v>
      </c>
      <c r="K31" s="486">
        <f t="shared" si="13"/>
        <v>0</v>
      </c>
      <c r="L31" s="486">
        <f t="shared" si="13"/>
        <v>0</v>
      </c>
      <c r="M31" s="486">
        <f t="shared" si="13"/>
        <v>0</v>
      </c>
      <c r="N31" s="486">
        <f t="shared" si="13"/>
        <v>1</v>
      </c>
      <c r="O31" s="33">
        <f>SUM(C31:N31)</f>
        <v>6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0">
        <f t="shared" ref="D32:O32" si="14">D31/D22</f>
        <v>0</v>
      </c>
      <c r="E32" s="32">
        <f t="shared" si="14"/>
        <v>0</v>
      </c>
      <c r="F32" s="110">
        <f t="shared" si="14"/>
        <v>0.15384615384615385</v>
      </c>
      <c r="G32" s="417">
        <f t="shared" si="14"/>
        <v>0</v>
      </c>
      <c r="H32" s="417">
        <f t="shared" si="14"/>
        <v>0.125</v>
      </c>
      <c r="I32" s="489">
        <f t="shared" si="14"/>
        <v>0.5</v>
      </c>
      <c r="J32" s="489">
        <f t="shared" si="14"/>
        <v>0.2</v>
      </c>
      <c r="K32" s="489">
        <f t="shared" si="14"/>
        <v>0</v>
      </c>
      <c r="L32" s="489">
        <f t="shared" si="14"/>
        <v>0</v>
      </c>
      <c r="M32" s="489">
        <f t="shared" si="14"/>
        <v>0</v>
      </c>
      <c r="N32" s="489">
        <f t="shared" si="14"/>
        <v>0.14285714285714285</v>
      </c>
      <c r="O32" s="59">
        <f t="shared" si="14"/>
        <v>0.08</v>
      </c>
    </row>
    <row r="33" spans="1:15" ht="24.75" x14ac:dyDescent="0.25">
      <c r="A33" s="27" t="s">
        <v>65</v>
      </c>
      <c r="B33" s="34" t="s">
        <v>70</v>
      </c>
      <c r="C33" s="76">
        <v>0</v>
      </c>
      <c r="D33" s="105">
        <v>1</v>
      </c>
      <c r="E33" s="82">
        <v>0</v>
      </c>
      <c r="F33" s="105">
        <v>2</v>
      </c>
      <c r="G33" s="408">
        <v>0</v>
      </c>
      <c r="H33" s="486">
        <v>2</v>
      </c>
      <c r="I33" s="486">
        <v>1</v>
      </c>
      <c r="J33" s="486">
        <v>1</v>
      </c>
      <c r="K33" s="486">
        <v>1</v>
      </c>
      <c r="L33" s="486">
        <v>0</v>
      </c>
      <c r="M33" s="486">
        <v>1</v>
      </c>
      <c r="N33" s="544">
        <v>3</v>
      </c>
      <c r="O33" s="33">
        <f>SUM(C33:N33)</f>
        <v>12</v>
      </c>
    </row>
    <row r="34" spans="1:15" x14ac:dyDescent="0.25">
      <c r="A34" s="27" t="s">
        <v>66</v>
      </c>
      <c r="B34" s="31" t="s">
        <v>56</v>
      </c>
      <c r="C34" s="32">
        <f>C33/C22</f>
        <v>0</v>
      </c>
      <c r="D34" s="110">
        <f t="shared" ref="D34:O34" si="15">D33/D22</f>
        <v>0.25</v>
      </c>
      <c r="E34" s="32">
        <f t="shared" si="15"/>
        <v>0</v>
      </c>
      <c r="F34" s="110">
        <f t="shared" si="15"/>
        <v>0.15384615384615385</v>
      </c>
      <c r="G34" s="417">
        <f t="shared" si="15"/>
        <v>0</v>
      </c>
      <c r="H34" s="489">
        <f t="shared" si="15"/>
        <v>0.25</v>
      </c>
      <c r="I34" s="489">
        <f t="shared" si="15"/>
        <v>0.5</v>
      </c>
      <c r="J34" s="489">
        <f t="shared" si="15"/>
        <v>0.2</v>
      </c>
      <c r="K34" s="489">
        <f t="shared" si="15"/>
        <v>0.14285714285714285</v>
      </c>
      <c r="L34" s="489">
        <f t="shared" si="15"/>
        <v>0</v>
      </c>
      <c r="M34" s="489">
        <f t="shared" si="15"/>
        <v>0.2</v>
      </c>
      <c r="N34" s="489">
        <f t="shared" si="15"/>
        <v>0.42857142857142855</v>
      </c>
      <c r="O34" s="59">
        <f t="shared" si="15"/>
        <v>0.16</v>
      </c>
    </row>
    <row r="35" spans="1:15" x14ac:dyDescent="0.25">
      <c r="A35" s="27" t="s">
        <v>68</v>
      </c>
      <c r="B35" s="33" t="s">
        <v>330</v>
      </c>
      <c r="C35" s="76">
        <v>0</v>
      </c>
      <c r="D35" s="105">
        <v>2</v>
      </c>
      <c r="E35" s="82">
        <v>0</v>
      </c>
      <c r="F35" s="105">
        <v>1</v>
      </c>
      <c r="G35" s="408">
        <v>0</v>
      </c>
      <c r="H35" s="486">
        <v>1</v>
      </c>
      <c r="I35" s="486">
        <v>0</v>
      </c>
      <c r="J35" s="486">
        <v>2</v>
      </c>
      <c r="K35" s="486">
        <v>2</v>
      </c>
      <c r="L35" s="486">
        <v>0</v>
      </c>
      <c r="M35" s="486">
        <v>1</v>
      </c>
      <c r="N35" s="544">
        <v>0</v>
      </c>
      <c r="O35" s="33">
        <f>SUM(C35:N35)</f>
        <v>9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0">
        <f t="shared" ref="D36:O36" si="16">D35/D22</f>
        <v>0.5</v>
      </c>
      <c r="E36" s="32">
        <f t="shared" si="16"/>
        <v>0</v>
      </c>
      <c r="F36" s="110">
        <f t="shared" si="16"/>
        <v>7.6923076923076927E-2</v>
      </c>
      <c r="G36" s="417">
        <f t="shared" si="16"/>
        <v>0</v>
      </c>
      <c r="H36" s="489">
        <f t="shared" si="16"/>
        <v>0.125</v>
      </c>
      <c r="I36" s="489">
        <f t="shared" si="16"/>
        <v>0</v>
      </c>
      <c r="J36" s="489">
        <f t="shared" si="16"/>
        <v>0.4</v>
      </c>
      <c r="K36" s="489">
        <f t="shared" si="16"/>
        <v>0.2857142857142857</v>
      </c>
      <c r="L36" s="489">
        <f t="shared" si="16"/>
        <v>0</v>
      </c>
      <c r="M36" s="489">
        <f t="shared" si="16"/>
        <v>0.2</v>
      </c>
      <c r="N36" s="489">
        <f t="shared" si="16"/>
        <v>0</v>
      </c>
      <c r="O36" s="59">
        <f t="shared" si="16"/>
        <v>0.12</v>
      </c>
    </row>
    <row r="37" spans="1:15" x14ac:dyDescent="0.25">
      <c r="A37" s="27" t="s">
        <v>71</v>
      </c>
      <c r="B37" s="33" t="s">
        <v>331</v>
      </c>
      <c r="C37" s="75">
        <v>0</v>
      </c>
      <c r="D37" s="105">
        <v>2</v>
      </c>
      <c r="E37" s="82">
        <v>1</v>
      </c>
      <c r="F37" s="105">
        <v>2</v>
      </c>
      <c r="G37" s="408">
        <v>1</v>
      </c>
      <c r="H37" s="486">
        <v>1</v>
      </c>
      <c r="I37" s="486">
        <v>2</v>
      </c>
      <c r="J37" s="486">
        <v>2</v>
      </c>
      <c r="K37" s="486">
        <v>0</v>
      </c>
      <c r="L37" s="486">
        <v>0</v>
      </c>
      <c r="M37" s="486">
        <v>1</v>
      </c>
      <c r="N37" s="544">
        <v>2</v>
      </c>
      <c r="O37" s="33">
        <f>SUM(C37:N37)</f>
        <v>14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3">
        <f t="shared" ref="D38:O38" si="17">D37/D22</f>
        <v>0.5</v>
      </c>
      <c r="E38" s="32">
        <f t="shared" si="17"/>
        <v>0.16666666666666666</v>
      </c>
      <c r="F38" s="110">
        <f t="shared" si="17"/>
        <v>0.15384615384615385</v>
      </c>
      <c r="G38" s="417">
        <f t="shared" si="17"/>
        <v>0.1111111111111111</v>
      </c>
      <c r="H38" s="489">
        <f t="shared" si="17"/>
        <v>0.125</v>
      </c>
      <c r="I38" s="489">
        <f t="shared" si="17"/>
        <v>1</v>
      </c>
      <c r="J38" s="489">
        <f t="shared" si="17"/>
        <v>0.4</v>
      </c>
      <c r="K38" s="489">
        <f t="shared" si="17"/>
        <v>0</v>
      </c>
      <c r="L38" s="489">
        <f t="shared" si="17"/>
        <v>0</v>
      </c>
      <c r="M38" s="489">
        <f t="shared" si="17"/>
        <v>0.2</v>
      </c>
      <c r="N38" s="489">
        <f t="shared" si="17"/>
        <v>0.2857142857142857</v>
      </c>
      <c r="O38" s="59">
        <f t="shared" si="17"/>
        <v>0.18666666666666668</v>
      </c>
    </row>
    <row r="39" spans="1:15" x14ac:dyDescent="0.25">
      <c r="A39" s="27" t="s">
        <v>74</v>
      </c>
      <c r="B39" s="36" t="s">
        <v>160</v>
      </c>
      <c r="C39" s="92">
        <v>0</v>
      </c>
      <c r="D39" s="112">
        <v>0</v>
      </c>
      <c r="E39" s="16">
        <v>0</v>
      </c>
      <c r="F39" s="112">
        <v>0</v>
      </c>
      <c r="G39" s="420">
        <v>0</v>
      </c>
      <c r="H39" s="491">
        <v>2</v>
      </c>
      <c r="I39" s="491">
        <v>0</v>
      </c>
      <c r="J39" s="491">
        <v>0</v>
      </c>
      <c r="K39" s="491">
        <v>0</v>
      </c>
      <c r="L39" s="491">
        <v>0</v>
      </c>
      <c r="M39" s="491">
        <v>0</v>
      </c>
      <c r="N39" s="562">
        <v>2</v>
      </c>
      <c r="O39" s="36">
        <f>SUM(C39:N39)</f>
        <v>4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0">
        <f t="shared" ref="D40:O40" si="18">D39/D22</f>
        <v>0</v>
      </c>
      <c r="E40" s="32">
        <f t="shared" si="18"/>
        <v>0</v>
      </c>
      <c r="F40" s="110">
        <f t="shared" si="18"/>
        <v>0</v>
      </c>
      <c r="G40" s="417">
        <f t="shared" si="18"/>
        <v>0</v>
      </c>
      <c r="H40" s="489">
        <f t="shared" si="18"/>
        <v>0.25</v>
      </c>
      <c r="I40" s="489">
        <f t="shared" si="18"/>
        <v>0</v>
      </c>
      <c r="J40" s="489">
        <f t="shared" si="18"/>
        <v>0</v>
      </c>
      <c r="K40" s="489">
        <f t="shared" si="18"/>
        <v>0</v>
      </c>
      <c r="L40" s="489">
        <f t="shared" si="18"/>
        <v>0</v>
      </c>
      <c r="M40" s="489">
        <f t="shared" si="18"/>
        <v>0</v>
      </c>
      <c r="N40" s="489">
        <f t="shared" si="18"/>
        <v>0.2857142857142857</v>
      </c>
      <c r="O40" s="59">
        <f t="shared" si="18"/>
        <v>5.3333333333333337E-2</v>
      </c>
    </row>
    <row r="41" spans="1:15" ht="24.75" x14ac:dyDescent="0.25">
      <c r="A41" s="27" t="s">
        <v>77</v>
      </c>
      <c r="B41" s="39" t="s">
        <v>79</v>
      </c>
      <c r="C41" s="83">
        <v>4</v>
      </c>
      <c r="D41" s="113">
        <v>3</v>
      </c>
      <c r="E41" s="83">
        <v>4</v>
      </c>
      <c r="F41" s="113">
        <v>9</v>
      </c>
      <c r="G41" s="409">
        <v>8</v>
      </c>
      <c r="H41" s="492">
        <v>7</v>
      </c>
      <c r="I41" s="492">
        <v>1</v>
      </c>
      <c r="J41" s="492">
        <v>5</v>
      </c>
      <c r="K41" s="492">
        <v>7</v>
      </c>
      <c r="L41" s="492">
        <v>4</v>
      </c>
      <c r="M41" s="492">
        <v>1</v>
      </c>
      <c r="N41" s="548">
        <v>7</v>
      </c>
      <c r="O41" s="85">
        <f>SUM(C41:N41)</f>
        <v>60</v>
      </c>
    </row>
    <row r="42" spans="1:15" x14ac:dyDescent="0.25">
      <c r="A42" s="27" t="s">
        <v>78</v>
      </c>
      <c r="B42" s="40" t="s">
        <v>162</v>
      </c>
      <c r="C42" s="84">
        <v>2</v>
      </c>
      <c r="D42" s="114">
        <v>2</v>
      </c>
      <c r="E42" s="86">
        <v>2</v>
      </c>
      <c r="F42" s="114">
        <v>5</v>
      </c>
      <c r="G42" s="410">
        <v>5</v>
      </c>
      <c r="H42" s="493">
        <v>4</v>
      </c>
      <c r="I42" s="493">
        <v>1</v>
      </c>
      <c r="J42" s="493">
        <v>5</v>
      </c>
      <c r="K42" s="493">
        <v>4</v>
      </c>
      <c r="L42" s="533">
        <v>3</v>
      </c>
      <c r="M42" s="493">
        <v>1</v>
      </c>
      <c r="N42" s="549">
        <v>5</v>
      </c>
      <c r="O42" s="40">
        <f>SUM(C42:N42)</f>
        <v>39</v>
      </c>
    </row>
    <row r="43" spans="1:15" x14ac:dyDescent="0.25">
      <c r="A43" s="27" t="s">
        <v>80</v>
      </c>
      <c r="B43" s="31" t="s">
        <v>56</v>
      </c>
      <c r="C43" s="32">
        <f>C42/C22</f>
        <v>0.5</v>
      </c>
      <c r="D43" s="110">
        <f t="shared" ref="D43:O43" si="19">D42/D22</f>
        <v>0.5</v>
      </c>
      <c r="E43" s="32">
        <f t="shared" si="19"/>
        <v>0.33333333333333331</v>
      </c>
      <c r="F43" s="110">
        <f t="shared" si="19"/>
        <v>0.38461538461538464</v>
      </c>
      <c r="G43" s="417">
        <f t="shared" si="19"/>
        <v>0.55555555555555558</v>
      </c>
      <c r="H43" s="489">
        <f t="shared" si="19"/>
        <v>0.5</v>
      </c>
      <c r="I43" s="489">
        <f t="shared" si="19"/>
        <v>0.5</v>
      </c>
      <c r="J43" s="489">
        <f t="shared" si="19"/>
        <v>1</v>
      </c>
      <c r="K43" s="489">
        <f t="shared" si="19"/>
        <v>0.5714285714285714</v>
      </c>
      <c r="L43" s="489">
        <f t="shared" si="19"/>
        <v>0.6</v>
      </c>
      <c r="M43" s="489">
        <f t="shared" si="19"/>
        <v>0.2</v>
      </c>
      <c r="N43" s="489">
        <f t="shared" si="19"/>
        <v>0.7142857142857143</v>
      </c>
      <c r="O43" s="59">
        <f t="shared" si="19"/>
        <v>0.52</v>
      </c>
    </row>
    <row r="44" spans="1:15" x14ac:dyDescent="0.25">
      <c r="A44" s="27" t="s">
        <v>82</v>
      </c>
      <c r="B44" s="33" t="s">
        <v>163</v>
      </c>
      <c r="C44" s="76">
        <v>2</v>
      </c>
      <c r="D44" s="105">
        <v>0</v>
      </c>
      <c r="E44" s="82">
        <v>1</v>
      </c>
      <c r="F44" s="105">
        <v>1</v>
      </c>
      <c r="G44" s="408">
        <v>1</v>
      </c>
      <c r="H44" s="486">
        <v>1</v>
      </c>
      <c r="I44" s="486">
        <v>0</v>
      </c>
      <c r="J44" s="486">
        <v>0</v>
      </c>
      <c r="K44" s="486">
        <v>2</v>
      </c>
      <c r="L44" s="486">
        <v>0</v>
      </c>
      <c r="M44" s="486">
        <v>0</v>
      </c>
      <c r="N44" s="544">
        <v>1</v>
      </c>
      <c r="O44" s="33">
        <f>SUM(C44:N44)</f>
        <v>9</v>
      </c>
    </row>
    <row r="45" spans="1:15" x14ac:dyDescent="0.25">
      <c r="A45" s="27" t="s">
        <v>83</v>
      </c>
      <c r="B45" s="31" t="s">
        <v>56</v>
      </c>
      <c r="C45" s="32">
        <f>C44/C22</f>
        <v>0.5</v>
      </c>
      <c r="D45" s="110">
        <f t="shared" ref="D45:O45" si="20">D44/D22</f>
        <v>0</v>
      </c>
      <c r="E45" s="32">
        <f t="shared" si="20"/>
        <v>0.16666666666666666</v>
      </c>
      <c r="F45" s="110">
        <f t="shared" si="20"/>
        <v>7.6923076923076927E-2</v>
      </c>
      <c r="G45" s="417">
        <f t="shared" si="20"/>
        <v>0.1111111111111111</v>
      </c>
      <c r="H45" s="489">
        <f t="shared" si="20"/>
        <v>0.125</v>
      </c>
      <c r="I45" s="489">
        <f t="shared" si="20"/>
        <v>0</v>
      </c>
      <c r="J45" s="489">
        <f t="shared" si="20"/>
        <v>0</v>
      </c>
      <c r="K45" s="489">
        <f t="shared" si="20"/>
        <v>0.2857142857142857</v>
      </c>
      <c r="L45" s="489">
        <f t="shared" si="20"/>
        <v>0</v>
      </c>
      <c r="M45" s="489">
        <f t="shared" si="20"/>
        <v>0</v>
      </c>
      <c r="N45" s="489">
        <f t="shared" si="20"/>
        <v>0.14285714285714285</v>
      </c>
      <c r="O45" s="59">
        <f t="shared" si="20"/>
        <v>0.12</v>
      </c>
    </row>
    <row r="46" spans="1:15" x14ac:dyDescent="0.25">
      <c r="A46" s="27" t="s">
        <v>85</v>
      </c>
      <c r="B46" s="33" t="s">
        <v>164</v>
      </c>
      <c r="C46" s="76">
        <v>0</v>
      </c>
      <c r="D46" s="105">
        <v>1</v>
      </c>
      <c r="E46" s="82">
        <v>2</v>
      </c>
      <c r="F46" s="105">
        <v>2</v>
      </c>
      <c r="G46" s="408">
        <v>2</v>
      </c>
      <c r="H46" s="486">
        <v>0</v>
      </c>
      <c r="I46" s="486">
        <v>0</v>
      </c>
      <c r="J46" s="486">
        <v>0</v>
      </c>
      <c r="K46" s="486">
        <v>1</v>
      </c>
      <c r="L46" s="486">
        <v>1</v>
      </c>
      <c r="M46" s="486">
        <v>0</v>
      </c>
      <c r="N46" s="544">
        <v>0</v>
      </c>
      <c r="O46" s="33">
        <f>SUM(C46:N46)</f>
        <v>9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0">
        <f t="shared" ref="D47:O47" si="21">D46/D22</f>
        <v>0.25</v>
      </c>
      <c r="E47" s="32">
        <f t="shared" si="21"/>
        <v>0.33333333333333331</v>
      </c>
      <c r="F47" s="110">
        <f t="shared" si="21"/>
        <v>0.15384615384615385</v>
      </c>
      <c r="G47" s="417">
        <f t="shared" si="21"/>
        <v>0.22222222222222221</v>
      </c>
      <c r="H47" s="489">
        <f t="shared" si="21"/>
        <v>0</v>
      </c>
      <c r="I47" s="489">
        <f t="shared" si="21"/>
        <v>0</v>
      </c>
      <c r="J47" s="489">
        <f t="shared" si="21"/>
        <v>0</v>
      </c>
      <c r="K47" s="489">
        <f t="shared" si="21"/>
        <v>0.14285714285714285</v>
      </c>
      <c r="L47" s="489">
        <f t="shared" si="21"/>
        <v>0.2</v>
      </c>
      <c r="M47" s="489">
        <f t="shared" si="21"/>
        <v>0</v>
      </c>
      <c r="N47" s="489">
        <f t="shared" si="21"/>
        <v>0</v>
      </c>
      <c r="O47" s="59">
        <f t="shared" si="21"/>
        <v>0.12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1</v>
      </c>
      <c r="G48" s="408">
        <v>0</v>
      </c>
      <c r="H48" s="486">
        <v>1</v>
      </c>
      <c r="I48" s="486">
        <v>0</v>
      </c>
      <c r="J48" s="486">
        <v>0</v>
      </c>
      <c r="K48" s="486">
        <v>0</v>
      </c>
      <c r="L48" s="486">
        <v>0</v>
      </c>
      <c r="M48" s="486">
        <v>0</v>
      </c>
      <c r="N48" s="544">
        <v>0</v>
      </c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2">D48/D22</f>
        <v>0</v>
      </c>
      <c r="E49" s="32">
        <f t="shared" si="22"/>
        <v>0</v>
      </c>
      <c r="F49" s="110">
        <f t="shared" si="22"/>
        <v>7.6923076923076927E-2</v>
      </c>
      <c r="G49" s="417">
        <f t="shared" si="22"/>
        <v>0</v>
      </c>
      <c r="H49" s="489">
        <f t="shared" si="22"/>
        <v>0.125</v>
      </c>
      <c r="I49" s="489">
        <f t="shared" si="22"/>
        <v>0</v>
      </c>
      <c r="J49" s="489">
        <f t="shared" si="22"/>
        <v>0</v>
      </c>
      <c r="K49" s="489">
        <f t="shared" si="22"/>
        <v>0</v>
      </c>
      <c r="L49" s="489">
        <f t="shared" si="22"/>
        <v>0</v>
      </c>
      <c r="M49" s="489">
        <f t="shared" si="22"/>
        <v>0</v>
      </c>
      <c r="N49" s="489">
        <f t="shared" si="22"/>
        <v>0</v>
      </c>
      <c r="O49" s="59">
        <f t="shared" si="22"/>
        <v>2.6666666666666668E-2</v>
      </c>
    </row>
    <row r="50" spans="1:15" x14ac:dyDescent="0.25">
      <c r="A50" s="27" t="s">
        <v>91</v>
      </c>
      <c r="B50" s="34" t="s">
        <v>166</v>
      </c>
      <c r="C50" s="75">
        <v>0</v>
      </c>
      <c r="D50" s="105">
        <v>0</v>
      </c>
      <c r="E50" s="82">
        <v>0</v>
      </c>
      <c r="F50" s="105">
        <v>0</v>
      </c>
      <c r="G50" s="408">
        <v>1</v>
      </c>
      <c r="H50" s="486">
        <v>1</v>
      </c>
      <c r="I50" s="486">
        <v>0</v>
      </c>
      <c r="J50" s="486">
        <v>0</v>
      </c>
      <c r="K50" s="486">
        <v>0</v>
      </c>
      <c r="L50" s="486">
        <v>0</v>
      </c>
      <c r="M50" s="486">
        <v>0</v>
      </c>
      <c r="N50" s="544">
        <v>1</v>
      </c>
      <c r="O50" s="33">
        <f>SUM(C50:N50)</f>
        <v>3</v>
      </c>
    </row>
    <row r="51" spans="1:15" x14ac:dyDescent="0.25">
      <c r="A51" s="27" t="s">
        <v>92</v>
      </c>
      <c r="B51" s="31" t="s">
        <v>56</v>
      </c>
      <c r="C51" s="32">
        <f>C50/C22</f>
        <v>0</v>
      </c>
      <c r="D51" s="110">
        <f t="shared" ref="D51:O51" si="23">D50/D22</f>
        <v>0</v>
      </c>
      <c r="E51" s="32">
        <f t="shared" si="23"/>
        <v>0</v>
      </c>
      <c r="F51" s="110">
        <f t="shared" si="23"/>
        <v>0</v>
      </c>
      <c r="G51" s="417">
        <f t="shared" si="23"/>
        <v>0.1111111111111111</v>
      </c>
      <c r="H51" s="489">
        <f t="shared" si="23"/>
        <v>0.125</v>
      </c>
      <c r="I51" s="489">
        <f t="shared" si="23"/>
        <v>0</v>
      </c>
      <c r="J51" s="489">
        <f t="shared" si="23"/>
        <v>0</v>
      </c>
      <c r="K51" s="489">
        <f t="shared" si="23"/>
        <v>0</v>
      </c>
      <c r="L51" s="489">
        <f t="shared" si="23"/>
        <v>0</v>
      </c>
      <c r="M51" s="489">
        <f t="shared" si="23"/>
        <v>0</v>
      </c>
      <c r="N51" s="489">
        <f t="shared" si="23"/>
        <v>0.14285714285714285</v>
      </c>
      <c r="O51" s="59">
        <f t="shared" si="23"/>
        <v>0.04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8">
        <v>0</v>
      </c>
      <c r="H52" s="486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4">D52/D22</f>
        <v>0</v>
      </c>
      <c r="E53" s="32">
        <f t="shared" si="24"/>
        <v>0</v>
      </c>
      <c r="F53" s="110">
        <f t="shared" si="24"/>
        <v>0</v>
      </c>
      <c r="G53" s="417">
        <f t="shared" si="24"/>
        <v>0</v>
      </c>
      <c r="H53" s="489">
        <f t="shared" si="24"/>
        <v>0</v>
      </c>
      <c r="I53" s="489">
        <f t="shared" si="24"/>
        <v>0</v>
      </c>
      <c r="J53" s="489">
        <f t="shared" si="24"/>
        <v>0</v>
      </c>
      <c r="K53" s="489">
        <f t="shared" si="24"/>
        <v>0</v>
      </c>
      <c r="L53" s="489">
        <f t="shared" si="24"/>
        <v>0</v>
      </c>
      <c r="M53" s="489">
        <f t="shared" si="24"/>
        <v>0</v>
      </c>
      <c r="N53" s="489">
        <f t="shared" si="24"/>
        <v>0</v>
      </c>
      <c r="O53" s="59">
        <f t="shared" si="24"/>
        <v>0</v>
      </c>
    </row>
    <row r="54" spans="1:15" x14ac:dyDescent="0.25">
      <c r="A54" s="27" t="s">
        <v>97</v>
      </c>
      <c r="B54" s="33" t="s">
        <v>333</v>
      </c>
      <c r="C54" s="123">
        <v>0</v>
      </c>
      <c r="D54" s="105">
        <v>0</v>
      </c>
      <c r="E54" s="82">
        <v>1</v>
      </c>
      <c r="F54" s="105">
        <v>0</v>
      </c>
      <c r="G54" s="408">
        <v>0</v>
      </c>
      <c r="H54" s="486">
        <v>0</v>
      </c>
      <c r="I54" s="486">
        <v>0</v>
      </c>
      <c r="J54" s="486">
        <v>0</v>
      </c>
      <c r="K54" s="486">
        <v>0</v>
      </c>
      <c r="L54" s="486">
        <v>0</v>
      </c>
      <c r="M54" s="486">
        <v>0</v>
      </c>
      <c r="N54" s="544">
        <v>1</v>
      </c>
      <c r="O54" s="33">
        <f>SUM(C54:N54)</f>
        <v>2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5">D54/D22</f>
        <v>0</v>
      </c>
      <c r="E55" s="42">
        <f t="shared" si="25"/>
        <v>0.16666666666666666</v>
      </c>
      <c r="F55" s="115">
        <f t="shared" si="25"/>
        <v>0</v>
      </c>
      <c r="G55" s="419">
        <f t="shared" si="25"/>
        <v>0</v>
      </c>
      <c r="H55" s="494">
        <f t="shared" si="25"/>
        <v>0</v>
      </c>
      <c r="I55" s="494">
        <f t="shared" si="25"/>
        <v>0</v>
      </c>
      <c r="J55" s="494">
        <f t="shared" si="25"/>
        <v>0</v>
      </c>
      <c r="K55" s="494">
        <f t="shared" si="25"/>
        <v>0</v>
      </c>
      <c r="L55" s="494">
        <f t="shared" si="25"/>
        <v>0</v>
      </c>
      <c r="M55" s="494">
        <f t="shared" si="25"/>
        <v>0</v>
      </c>
      <c r="N55" s="494">
        <f t="shared" si="25"/>
        <v>0.14285714285714285</v>
      </c>
      <c r="O55" s="61">
        <f t="shared" si="25"/>
        <v>2.6666666666666668E-2</v>
      </c>
    </row>
    <row r="56" spans="1:15" ht="20.100000000000001" customHeight="1" x14ac:dyDescent="0.25">
      <c r="A56" s="43" t="s">
        <v>376</v>
      </c>
      <c r="C56" s="2"/>
      <c r="D56" s="2"/>
      <c r="E56" s="2"/>
      <c r="F56" s="2"/>
      <c r="G56" s="404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6" t="s">
        <v>5</v>
      </c>
      <c r="F57" s="116" t="s">
        <v>6</v>
      </c>
      <c r="G57" s="421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7</v>
      </c>
      <c r="D58" s="118">
        <v>6</v>
      </c>
      <c r="E58" s="118">
        <v>4</v>
      </c>
      <c r="F58" s="118">
        <v>2</v>
      </c>
      <c r="G58" s="422">
        <v>11</v>
      </c>
      <c r="H58" s="495">
        <v>8</v>
      </c>
      <c r="I58" s="495">
        <v>6</v>
      </c>
      <c r="J58" s="495">
        <v>3</v>
      </c>
      <c r="K58" s="495">
        <v>9</v>
      </c>
      <c r="L58" s="495">
        <v>7</v>
      </c>
      <c r="M58" s="495">
        <v>5</v>
      </c>
      <c r="N58" s="495">
        <v>7</v>
      </c>
      <c r="O58" s="46">
        <f>SUM(C58:N58)</f>
        <v>75</v>
      </c>
    </row>
    <row r="59" spans="1:15" x14ac:dyDescent="0.25">
      <c r="A59" s="45" t="s">
        <v>102</v>
      </c>
      <c r="B59" s="48" t="s">
        <v>336</v>
      </c>
      <c r="C59" s="9">
        <v>5</v>
      </c>
      <c r="D59" s="101">
        <v>2</v>
      </c>
      <c r="E59" s="10">
        <v>3</v>
      </c>
      <c r="F59" s="101">
        <v>2</v>
      </c>
      <c r="G59" s="405">
        <v>4</v>
      </c>
      <c r="H59" s="484">
        <v>3</v>
      </c>
      <c r="I59" s="484">
        <v>4</v>
      </c>
      <c r="J59" s="484">
        <v>2</v>
      </c>
      <c r="K59" s="484">
        <v>4</v>
      </c>
      <c r="L59" s="484">
        <v>3</v>
      </c>
      <c r="M59" s="484">
        <v>2</v>
      </c>
      <c r="N59" s="542">
        <v>5</v>
      </c>
      <c r="O59" s="63">
        <f>SUM(C59:N59)</f>
        <v>39</v>
      </c>
    </row>
    <row r="60" spans="1:15" x14ac:dyDescent="0.25">
      <c r="A60" s="45" t="s">
        <v>104</v>
      </c>
      <c r="B60" s="49" t="s">
        <v>107</v>
      </c>
      <c r="C60" s="32">
        <f>C59/C58</f>
        <v>0.7142857142857143</v>
      </c>
      <c r="D60" s="110">
        <f>D59/D58</f>
        <v>0.33333333333333331</v>
      </c>
      <c r="E60" s="32">
        <f t="shared" ref="E60:O60" si="26">E59/E58</f>
        <v>0.75</v>
      </c>
      <c r="F60" s="110">
        <f t="shared" si="26"/>
        <v>1</v>
      </c>
      <c r="G60" s="417">
        <f t="shared" si="26"/>
        <v>0.36363636363636365</v>
      </c>
      <c r="H60" s="489">
        <f t="shared" si="26"/>
        <v>0.375</v>
      </c>
      <c r="I60" s="489">
        <f t="shared" si="26"/>
        <v>0.66666666666666663</v>
      </c>
      <c r="J60" s="489">
        <f t="shared" si="26"/>
        <v>0.66666666666666663</v>
      </c>
      <c r="K60" s="489">
        <f t="shared" si="26"/>
        <v>0.44444444444444442</v>
      </c>
      <c r="L60" s="489">
        <f t="shared" si="26"/>
        <v>0.42857142857142855</v>
      </c>
      <c r="M60" s="489">
        <f t="shared" si="26"/>
        <v>0.4</v>
      </c>
      <c r="N60" s="543">
        <f t="shared" si="26"/>
        <v>0.7142857142857143</v>
      </c>
      <c r="O60" s="64">
        <f t="shared" si="26"/>
        <v>0.52</v>
      </c>
    </row>
    <row r="61" spans="1:15" x14ac:dyDescent="0.25">
      <c r="A61" s="45" t="s">
        <v>106</v>
      </c>
      <c r="B61" s="50" t="s">
        <v>105</v>
      </c>
      <c r="C61" s="75">
        <v>4</v>
      </c>
      <c r="D61" s="105">
        <v>3</v>
      </c>
      <c r="E61" s="82">
        <v>2</v>
      </c>
      <c r="F61" s="105">
        <v>0</v>
      </c>
      <c r="G61" s="408">
        <v>6</v>
      </c>
      <c r="H61" s="486">
        <v>2</v>
      </c>
      <c r="I61" s="486">
        <v>4</v>
      </c>
      <c r="J61" s="486">
        <v>2</v>
      </c>
      <c r="K61" s="486">
        <v>6</v>
      </c>
      <c r="L61" s="486">
        <v>5</v>
      </c>
      <c r="M61" s="486">
        <v>4</v>
      </c>
      <c r="N61" s="544">
        <v>6</v>
      </c>
      <c r="O61" s="65">
        <f>SUM(C61:N61)</f>
        <v>44</v>
      </c>
    </row>
    <row r="62" spans="1:15" x14ac:dyDescent="0.25">
      <c r="A62" s="45" t="s">
        <v>108</v>
      </c>
      <c r="B62" s="49" t="s">
        <v>107</v>
      </c>
      <c r="C62" s="32">
        <f>C61/C58</f>
        <v>0.5714285714285714</v>
      </c>
      <c r="D62" s="110">
        <f t="shared" ref="D62:O62" si="27">D61/D58</f>
        <v>0.5</v>
      </c>
      <c r="E62" s="32">
        <f t="shared" si="27"/>
        <v>0.5</v>
      </c>
      <c r="F62" s="110">
        <f t="shared" si="27"/>
        <v>0</v>
      </c>
      <c r="G62" s="417">
        <f t="shared" si="27"/>
        <v>0.54545454545454541</v>
      </c>
      <c r="H62" s="489">
        <f t="shared" si="27"/>
        <v>0.25</v>
      </c>
      <c r="I62" s="489">
        <f t="shared" si="27"/>
        <v>0.66666666666666663</v>
      </c>
      <c r="J62" s="489">
        <f t="shared" si="27"/>
        <v>0.66666666666666663</v>
      </c>
      <c r="K62" s="489">
        <f t="shared" si="27"/>
        <v>0.66666666666666663</v>
      </c>
      <c r="L62" s="489">
        <f t="shared" si="27"/>
        <v>0.7142857142857143</v>
      </c>
      <c r="M62" s="489">
        <f t="shared" si="27"/>
        <v>0.8</v>
      </c>
      <c r="N62" s="543">
        <f t="shared" si="27"/>
        <v>0.8571428571428571</v>
      </c>
      <c r="O62" s="64">
        <f t="shared" si="27"/>
        <v>0.58666666666666667</v>
      </c>
    </row>
    <row r="63" spans="1:15" x14ac:dyDescent="0.25">
      <c r="A63" s="45" t="s">
        <v>110</v>
      </c>
      <c r="B63" s="50" t="s">
        <v>337</v>
      </c>
      <c r="C63" s="75">
        <v>3</v>
      </c>
      <c r="D63" s="105">
        <v>1</v>
      </c>
      <c r="E63" s="82">
        <v>2</v>
      </c>
      <c r="F63" s="105">
        <v>0</v>
      </c>
      <c r="G63" s="408">
        <v>2</v>
      </c>
      <c r="H63" s="486">
        <v>1</v>
      </c>
      <c r="I63" s="486">
        <v>2</v>
      </c>
      <c r="J63" s="486">
        <v>1</v>
      </c>
      <c r="K63" s="486">
        <v>2</v>
      </c>
      <c r="L63" s="486">
        <v>2</v>
      </c>
      <c r="M63" s="486">
        <v>2</v>
      </c>
      <c r="N63" s="544">
        <v>4</v>
      </c>
      <c r="O63" s="65">
        <f>SUM(C63:N63)</f>
        <v>22</v>
      </c>
    </row>
    <row r="64" spans="1:15" x14ac:dyDescent="0.25">
      <c r="A64" s="45" t="s">
        <v>111</v>
      </c>
      <c r="B64" s="51" t="s">
        <v>107</v>
      </c>
      <c r="C64" s="32">
        <f>C63/C58</f>
        <v>0.42857142857142855</v>
      </c>
      <c r="D64" s="110">
        <f t="shared" ref="D64:O64" si="28">D63/D58</f>
        <v>0.16666666666666666</v>
      </c>
      <c r="E64" s="32">
        <f t="shared" si="28"/>
        <v>0.5</v>
      </c>
      <c r="F64" s="110">
        <f t="shared" si="28"/>
        <v>0</v>
      </c>
      <c r="G64" s="417">
        <f t="shared" si="28"/>
        <v>0.18181818181818182</v>
      </c>
      <c r="H64" s="489">
        <f t="shared" si="28"/>
        <v>0.125</v>
      </c>
      <c r="I64" s="489">
        <f t="shared" si="28"/>
        <v>0.33333333333333331</v>
      </c>
      <c r="J64" s="489">
        <f t="shared" si="28"/>
        <v>0.33333333333333331</v>
      </c>
      <c r="K64" s="489">
        <f t="shared" si="28"/>
        <v>0.22222222222222221</v>
      </c>
      <c r="L64" s="489">
        <f t="shared" si="28"/>
        <v>0.2857142857142857</v>
      </c>
      <c r="M64" s="489">
        <f t="shared" si="28"/>
        <v>0.4</v>
      </c>
      <c r="N64" s="543">
        <f t="shared" si="28"/>
        <v>0.5714285714285714</v>
      </c>
      <c r="O64" s="64">
        <f t="shared" si="28"/>
        <v>0.29333333333333333</v>
      </c>
    </row>
    <row r="65" spans="1:15" x14ac:dyDescent="0.25">
      <c r="A65" s="45" t="s">
        <v>113</v>
      </c>
      <c r="B65" s="50" t="s">
        <v>338</v>
      </c>
      <c r="C65" s="105">
        <f>C61-C67</f>
        <v>4</v>
      </c>
      <c r="D65" s="105">
        <f>D61-D67</f>
        <v>3</v>
      </c>
      <c r="E65" s="82">
        <f>E61-E67</f>
        <v>0</v>
      </c>
      <c r="F65" s="105">
        <f t="shared" ref="F65:N65" si="29">F61-F67</f>
        <v>0</v>
      </c>
      <c r="G65" s="408">
        <f t="shared" si="29"/>
        <v>1</v>
      </c>
      <c r="H65" s="408">
        <f t="shared" si="29"/>
        <v>1</v>
      </c>
      <c r="I65" s="486">
        <f t="shared" si="29"/>
        <v>1</v>
      </c>
      <c r="J65" s="486">
        <f t="shared" si="29"/>
        <v>2</v>
      </c>
      <c r="K65" s="486">
        <f t="shared" si="29"/>
        <v>5</v>
      </c>
      <c r="L65" s="486">
        <f t="shared" si="29"/>
        <v>3</v>
      </c>
      <c r="M65" s="486">
        <f t="shared" si="29"/>
        <v>2</v>
      </c>
      <c r="N65" s="486">
        <f t="shared" si="29"/>
        <v>5</v>
      </c>
      <c r="O65" s="65">
        <f>SUM(C65:N65)</f>
        <v>27</v>
      </c>
    </row>
    <row r="66" spans="1:15" x14ac:dyDescent="0.25">
      <c r="A66" s="45" t="s">
        <v>114</v>
      </c>
      <c r="B66" s="66" t="s">
        <v>107</v>
      </c>
      <c r="C66" s="67">
        <f>C65/C58</f>
        <v>0.5714285714285714</v>
      </c>
      <c r="D66" s="120">
        <f>D65/D58</f>
        <v>0.5</v>
      </c>
      <c r="E66" s="38">
        <f t="shared" ref="E66:O66" si="30">E65/E58</f>
        <v>0</v>
      </c>
      <c r="F66" s="120">
        <f t="shared" si="30"/>
        <v>0</v>
      </c>
      <c r="G66" s="423">
        <f t="shared" si="30"/>
        <v>9.0909090909090912E-2</v>
      </c>
      <c r="H66" s="423">
        <f t="shared" si="30"/>
        <v>0.125</v>
      </c>
      <c r="I66" s="523">
        <f t="shared" si="30"/>
        <v>0.16666666666666666</v>
      </c>
      <c r="J66" s="523">
        <f t="shared" si="30"/>
        <v>0.66666666666666663</v>
      </c>
      <c r="K66" s="523">
        <f t="shared" si="30"/>
        <v>0.55555555555555558</v>
      </c>
      <c r="L66" s="523">
        <f t="shared" si="30"/>
        <v>0.42857142857142855</v>
      </c>
      <c r="M66" s="523">
        <f t="shared" si="30"/>
        <v>0.4</v>
      </c>
      <c r="N66" s="547">
        <f t="shared" si="30"/>
        <v>0.7142857142857143</v>
      </c>
      <c r="O66" s="78">
        <f t="shared" si="30"/>
        <v>0.36</v>
      </c>
    </row>
    <row r="67" spans="1:15" x14ac:dyDescent="0.25">
      <c r="A67" s="45" t="s">
        <v>116</v>
      </c>
      <c r="B67" s="70" t="s">
        <v>339</v>
      </c>
      <c r="C67" s="114">
        <f>C69+C71+C73+C75+C77</f>
        <v>0</v>
      </c>
      <c r="D67" s="114">
        <f>D69+D71+D73+D75+D77</f>
        <v>0</v>
      </c>
      <c r="E67" s="86">
        <f>E69+E71+E73+E75+E77</f>
        <v>2</v>
      </c>
      <c r="F67" s="114">
        <f t="shared" ref="F67:N67" si="31">F69+F71+F73+F75+F77</f>
        <v>0</v>
      </c>
      <c r="G67" s="410">
        <f t="shared" si="31"/>
        <v>5</v>
      </c>
      <c r="H67" s="410">
        <f t="shared" si="31"/>
        <v>1</v>
      </c>
      <c r="I67" s="493">
        <f t="shared" si="31"/>
        <v>3</v>
      </c>
      <c r="J67" s="493">
        <f t="shared" si="31"/>
        <v>0</v>
      </c>
      <c r="K67" s="493">
        <f t="shared" si="31"/>
        <v>1</v>
      </c>
      <c r="L67" s="493">
        <f t="shared" si="31"/>
        <v>2</v>
      </c>
      <c r="M67" s="493">
        <f t="shared" si="31"/>
        <v>2</v>
      </c>
      <c r="N67" s="549">
        <f t="shared" si="31"/>
        <v>1</v>
      </c>
      <c r="O67" s="79">
        <f>SUM(C67:N67)</f>
        <v>17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2">D67/D58</f>
        <v>0</v>
      </c>
      <c r="E68" s="69">
        <f t="shared" si="32"/>
        <v>0.5</v>
      </c>
      <c r="F68" s="121">
        <f t="shared" si="32"/>
        <v>0</v>
      </c>
      <c r="G68" s="424">
        <f t="shared" si="32"/>
        <v>0.45454545454545453</v>
      </c>
      <c r="H68" s="424">
        <f t="shared" si="32"/>
        <v>0.125</v>
      </c>
      <c r="I68" s="524">
        <f t="shared" si="32"/>
        <v>0.5</v>
      </c>
      <c r="J68" s="524">
        <f t="shared" si="32"/>
        <v>0</v>
      </c>
      <c r="K68" s="524">
        <f t="shared" si="32"/>
        <v>0.1111111111111111</v>
      </c>
      <c r="L68" s="524">
        <f t="shared" si="32"/>
        <v>0.2857142857142857</v>
      </c>
      <c r="M68" s="524">
        <f t="shared" si="32"/>
        <v>0.4</v>
      </c>
      <c r="N68" s="561">
        <f t="shared" si="32"/>
        <v>0.14285714285714285</v>
      </c>
      <c r="O68" s="78">
        <f t="shared" si="32"/>
        <v>0.22666666666666666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0</v>
      </c>
      <c r="G69" s="420">
        <v>0</v>
      </c>
      <c r="H69" s="491">
        <v>1</v>
      </c>
      <c r="I69" s="491">
        <v>2</v>
      </c>
      <c r="J69" s="491">
        <v>0</v>
      </c>
      <c r="K69" s="491">
        <v>1</v>
      </c>
      <c r="L69" s="491">
        <v>0</v>
      </c>
      <c r="M69" s="491">
        <v>0</v>
      </c>
      <c r="N69" s="562">
        <v>0</v>
      </c>
      <c r="O69" s="80">
        <f>SUM(C69:N69)</f>
        <v>5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3">D69/D58</f>
        <v>0</v>
      </c>
      <c r="E70" s="32">
        <f t="shared" si="33"/>
        <v>0.25</v>
      </c>
      <c r="F70" s="110">
        <f t="shared" si="33"/>
        <v>0</v>
      </c>
      <c r="G70" s="417">
        <f t="shared" si="33"/>
        <v>0</v>
      </c>
      <c r="H70" s="489">
        <f t="shared" si="33"/>
        <v>0.125</v>
      </c>
      <c r="I70" s="489">
        <f t="shared" si="33"/>
        <v>0.33333333333333331</v>
      </c>
      <c r="J70" s="489">
        <f t="shared" si="33"/>
        <v>0</v>
      </c>
      <c r="K70" s="489">
        <f t="shared" si="33"/>
        <v>0.1111111111111111</v>
      </c>
      <c r="L70" s="489">
        <f t="shared" si="33"/>
        <v>0</v>
      </c>
      <c r="M70" s="489">
        <f t="shared" si="33"/>
        <v>0</v>
      </c>
      <c r="N70" s="543">
        <f t="shared" si="33"/>
        <v>0</v>
      </c>
      <c r="O70" s="64">
        <f t="shared" si="33"/>
        <v>6.6666666666666666E-2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1</v>
      </c>
      <c r="F71" s="112">
        <v>0</v>
      </c>
      <c r="G71" s="420">
        <v>0</v>
      </c>
      <c r="H71" s="491">
        <v>0</v>
      </c>
      <c r="I71" s="491">
        <v>1</v>
      </c>
      <c r="J71" s="491">
        <v>0</v>
      </c>
      <c r="K71" s="491">
        <v>0</v>
      </c>
      <c r="L71" s="491">
        <v>0</v>
      </c>
      <c r="M71" s="491">
        <v>0</v>
      </c>
      <c r="N71" s="562">
        <v>0</v>
      </c>
      <c r="O71" s="80">
        <f>SUM(C71:N71)</f>
        <v>2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4">D71/D58</f>
        <v>0</v>
      </c>
      <c r="E72" s="32">
        <f t="shared" si="34"/>
        <v>0.25</v>
      </c>
      <c r="F72" s="110">
        <f t="shared" si="34"/>
        <v>0</v>
      </c>
      <c r="G72" s="417">
        <f t="shared" si="34"/>
        <v>0</v>
      </c>
      <c r="H72" s="489">
        <f t="shared" si="34"/>
        <v>0</v>
      </c>
      <c r="I72" s="489">
        <f t="shared" si="34"/>
        <v>0.16666666666666666</v>
      </c>
      <c r="J72" s="489">
        <f t="shared" si="34"/>
        <v>0</v>
      </c>
      <c r="K72" s="489">
        <f t="shared" si="34"/>
        <v>0</v>
      </c>
      <c r="L72" s="489">
        <f t="shared" si="34"/>
        <v>0</v>
      </c>
      <c r="M72" s="489">
        <f t="shared" si="34"/>
        <v>0</v>
      </c>
      <c r="N72" s="543">
        <f t="shared" si="34"/>
        <v>0</v>
      </c>
      <c r="O72" s="64">
        <f t="shared" si="34"/>
        <v>2.6666666666666668E-2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8">
        <v>0</v>
      </c>
      <c r="H73" s="486">
        <v>0</v>
      </c>
      <c r="I73" s="486">
        <v>0</v>
      </c>
      <c r="J73" s="486">
        <v>0</v>
      </c>
      <c r="K73" s="486">
        <v>0</v>
      </c>
      <c r="L73" s="486">
        <v>0</v>
      </c>
      <c r="M73" s="486">
        <v>2</v>
      </c>
      <c r="N73" s="544">
        <v>0</v>
      </c>
      <c r="O73" s="65">
        <f>SUM(C73:N73)</f>
        <v>2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5">D73/D58</f>
        <v>0</v>
      </c>
      <c r="E74" s="32">
        <f t="shared" si="35"/>
        <v>0</v>
      </c>
      <c r="F74" s="110">
        <f t="shared" si="35"/>
        <v>0</v>
      </c>
      <c r="G74" s="417">
        <f t="shared" si="35"/>
        <v>0</v>
      </c>
      <c r="H74" s="489">
        <f t="shared" si="35"/>
        <v>0</v>
      </c>
      <c r="I74" s="489">
        <f t="shared" si="35"/>
        <v>0</v>
      </c>
      <c r="J74" s="489">
        <f t="shared" si="35"/>
        <v>0</v>
      </c>
      <c r="K74" s="489">
        <f t="shared" si="35"/>
        <v>0</v>
      </c>
      <c r="L74" s="489">
        <f t="shared" si="35"/>
        <v>0</v>
      </c>
      <c r="M74" s="489">
        <f t="shared" si="35"/>
        <v>0.4</v>
      </c>
      <c r="N74" s="543">
        <f t="shared" si="35"/>
        <v>0</v>
      </c>
      <c r="O74" s="64">
        <f t="shared" si="35"/>
        <v>2.6666666666666668E-2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408">
        <v>5</v>
      </c>
      <c r="H75" s="486">
        <v>0</v>
      </c>
      <c r="I75" s="486">
        <v>0</v>
      </c>
      <c r="J75" s="486">
        <v>0</v>
      </c>
      <c r="K75" s="486">
        <v>0</v>
      </c>
      <c r="L75" s="486">
        <v>2</v>
      </c>
      <c r="M75" s="486">
        <v>0</v>
      </c>
      <c r="N75" s="544">
        <v>1</v>
      </c>
      <c r="O75" s="65">
        <f>SUM(C75:N75)</f>
        <v>8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6">D75/D58</f>
        <v>0</v>
      </c>
      <c r="E76" s="32">
        <f t="shared" si="36"/>
        <v>0</v>
      </c>
      <c r="F76" s="110">
        <f t="shared" si="36"/>
        <v>0</v>
      </c>
      <c r="G76" s="417">
        <f t="shared" si="36"/>
        <v>0.45454545454545453</v>
      </c>
      <c r="H76" s="489">
        <f t="shared" si="36"/>
        <v>0</v>
      </c>
      <c r="I76" s="489">
        <f t="shared" si="36"/>
        <v>0</v>
      </c>
      <c r="J76" s="489">
        <f t="shared" si="36"/>
        <v>0</v>
      </c>
      <c r="K76" s="489">
        <f t="shared" si="36"/>
        <v>0</v>
      </c>
      <c r="L76" s="489">
        <f t="shared" si="36"/>
        <v>0.2857142857142857</v>
      </c>
      <c r="M76" s="489">
        <f t="shared" si="36"/>
        <v>0</v>
      </c>
      <c r="N76" s="543">
        <f t="shared" si="36"/>
        <v>0.14285714285714285</v>
      </c>
      <c r="O76" s="64">
        <f t="shared" si="36"/>
        <v>0.10666666666666667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8">
        <v>0</v>
      </c>
      <c r="H77" s="486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7">D77/D58</f>
        <v>0</v>
      </c>
      <c r="E78" s="32">
        <f t="shared" si="37"/>
        <v>0</v>
      </c>
      <c r="F78" s="110">
        <f t="shared" si="37"/>
        <v>0</v>
      </c>
      <c r="G78" s="417">
        <f t="shared" si="37"/>
        <v>0</v>
      </c>
      <c r="H78" s="489">
        <f t="shared" si="37"/>
        <v>0</v>
      </c>
      <c r="I78" s="489">
        <f t="shared" si="37"/>
        <v>0</v>
      </c>
      <c r="J78" s="489">
        <f t="shared" si="37"/>
        <v>0</v>
      </c>
      <c r="K78" s="489">
        <f t="shared" si="37"/>
        <v>0</v>
      </c>
      <c r="L78" s="489">
        <f t="shared" si="37"/>
        <v>0</v>
      </c>
      <c r="M78" s="489">
        <f t="shared" si="37"/>
        <v>0</v>
      </c>
      <c r="N78" s="543">
        <f t="shared" si="37"/>
        <v>0</v>
      </c>
      <c r="O78" s="64">
        <f t="shared" si="37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8">
        <v>0</v>
      </c>
      <c r="H79" s="486">
        <v>0</v>
      </c>
      <c r="I79" s="486">
        <v>0</v>
      </c>
      <c r="J79" s="486">
        <v>0</v>
      </c>
      <c r="K79" s="486">
        <v>0</v>
      </c>
      <c r="L79" s="486">
        <v>0</v>
      </c>
      <c r="M79" s="486">
        <v>0</v>
      </c>
      <c r="N79" s="544">
        <v>1</v>
      </c>
      <c r="O79" s="65">
        <f>SUM(C79:N79)</f>
        <v>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8">D79/D58</f>
        <v>0</v>
      </c>
      <c r="E80" s="32">
        <f t="shared" si="38"/>
        <v>0</v>
      </c>
      <c r="F80" s="110">
        <f t="shared" si="38"/>
        <v>0</v>
      </c>
      <c r="G80" s="417">
        <f t="shared" si="38"/>
        <v>0</v>
      </c>
      <c r="H80" s="489">
        <f t="shared" si="38"/>
        <v>0</v>
      </c>
      <c r="I80" s="489">
        <f t="shared" si="38"/>
        <v>0</v>
      </c>
      <c r="J80" s="489">
        <f t="shared" si="38"/>
        <v>0</v>
      </c>
      <c r="K80" s="489">
        <f t="shared" si="38"/>
        <v>0</v>
      </c>
      <c r="L80" s="489">
        <f t="shared" si="38"/>
        <v>0</v>
      </c>
      <c r="M80" s="489">
        <f t="shared" si="38"/>
        <v>0</v>
      </c>
      <c r="N80" s="543">
        <f t="shared" si="38"/>
        <v>0.14285714285714285</v>
      </c>
      <c r="O80" s="64">
        <f t="shared" si="38"/>
        <v>1.3333333333333334E-2</v>
      </c>
    </row>
    <row r="81" spans="1:15" x14ac:dyDescent="0.25">
      <c r="A81" s="45" t="s">
        <v>137</v>
      </c>
      <c r="B81" s="50" t="s">
        <v>118</v>
      </c>
      <c r="C81" s="75">
        <v>1</v>
      </c>
      <c r="D81" s="105">
        <v>0</v>
      </c>
      <c r="E81" s="82">
        <v>0</v>
      </c>
      <c r="F81" s="105">
        <v>1</v>
      </c>
      <c r="G81" s="408">
        <v>1</v>
      </c>
      <c r="H81" s="486">
        <v>0</v>
      </c>
      <c r="I81" s="486">
        <v>0</v>
      </c>
      <c r="J81" s="486">
        <v>1</v>
      </c>
      <c r="K81" s="486">
        <v>2</v>
      </c>
      <c r="L81" s="486">
        <v>0</v>
      </c>
      <c r="M81" s="486">
        <v>0</v>
      </c>
      <c r="N81" s="544">
        <v>0</v>
      </c>
      <c r="O81" s="65">
        <f>SUM(C81:N81)</f>
        <v>6</v>
      </c>
    </row>
    <row r="82" spans="1:15" x14ac:dyDescent="0.25">
      <c r="A82" s="45" t="s">
        <v>138</v>
      </c>
      <c r="B82" s="51" t="s">
        <v>107</v>
      </c>
      <c r="C82" s="32">
        <f>C81/C58</f>
        <v>0.14285714285714285</v>
      </c>
      <c r="D82" s="110">
        <f t="shared" ref="D82:O82" si="39">D81/D58</f>
        <v>0</v>
      </c>
      <c r="E82" s="32">
        <f t="shared" si="39"/>
        <v>0</v>
      </c>
      <c r="F82" s="110">
        <f t="shared" si="39"/>
        <v>0.5</v>
      </c>
      <c r="G82" s="417">
        <f t="shared" si="39"/>
        <v>9.0909090909090912E-2</v>
      </c>
      <c r="H82" s="489">
        <f t="shared" si="39"/>
        <v>0</v>
      </c>
      <c r="I82" s="489">
        <f t="shared" si="39"/>
        <v>0</v>
      </c>
      <c r="J82" s="489">
        <f t="shared" si="39"/>
        <v>0.33333333333333331</v>
      </c>
      <c r="K82" s="489">
        <f t="shared" si="39"/>
        <v>0.22222222222222221</v>
      </c>
      <c r="L82" s="489">
        <f t="shared" si="39"/>
        <v>0</v>
      </c>
      <c r="M82" s="489">
        <f t="shared" si="39"/>
        <v>0</v>
      </c>
      <c r="N82" s="543">
        <f t="shared" si="39"/>
        <v>0</v>
      </c>
      <c r="O82" s="64">
        <f t="shared" si="39"/>
        <v>0.08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8">
        <v>0</v>
      </c>
      <c r="H83" s="486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0">D83/D58</f>
        <v>0</v>
      </c>
      <c r="E84" s="32">
        <f t="shared" si="40"/>
        <v>0</v>
      </c>
      <c r="F84" s="110">
        <f t="shared" si="40"/>
        <v>0</v>
      </c>
      <c r="G84" s="417">
        <f t="shared" si="40"/>
        <v>0</v>
      </c>
      <c r="H84" s="489">
        <f t="shared" si="40"/>
        <v>0</v>
      </c>
      <c r="I84" s="489">
        <f t="shared" si="40"/>
        <v>0</v>
      </c>
      <c r="J84" s="489">
        <f t="shared" si="40"/>
        <v>0</v>
      </c>
      <c r="K84" s="489">
        <f t="shared" si="40"/>
        <v>0</v>
      </c>
      <c r="L84" s="489">
        <f t="shared" si="40"/>
        <v>0</v>
      </c>
      <c r="M84" s="489">
        <f t="shared" si="40"/>
        <v>0</v>
      </c>
      <c r="N84" s="543">
        <f t="shared" si="40"/>
        <v>0</v>
      </c>
      <c r="O84" s="64">
        <f t="shared" si="40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0</v>
      </c>
      <c r="G85" s="408">
        <v>0</v>
      </c>
      <c r="H85" s="486">
        <v>0</v>
      </c>
      <c r="I85" s="486">
        <v>0</v>
      </c>
      <c r="J85" s="486">
        <v>0</v>
      </c>
      <c r="K85" s="486">
        <v>1</v>
      </c>
      <c r="L85" s="486">
        <v>0</v>
      </c>
      <c r="M85" s="486">
        <v>0</v>
      </c>
      <c r="N85" s="544">
        <v>0</v>
      </c>
      <c r="O85" s="65">
        <f>SUM(C85:N85)</f>
        <v>1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1">D85/D58</f>
        <v>0</v>
      </c>
      <c r="E86" s="32">
        <f t="shared" si="41"/>
        <v>0</v>
      </c>
      <c r="F86" s="110">
        <f t="shared" si="41"/>
        <v>0</v>
      </c>
      <c r="G86" s="417">
        <f t="shared" si="41"/>
        <v>0</v>
      </c>
      <c r="H86" s="489">
        <f t="shared" si="41"/>
        <v>0</v>
      </c>
      <c r="I86" s="489">
        <f t="shared" si="41"/>
        <v>0</v>
      </c>
      <c r="J86" s="489">
        <f t="shared" si="41"/>
        <v>0</v>
      </c>
      <c r="K86" s="489">
        <f t="shared" si="41"/>
        <v>0.1111111111111111</v>
      </c>
      <c r="L86" s="489">
        <f t="shared" si="41"/>
        <v>0</v>
      </c>
      <c r="M86" s="489">
        <f t="shared" si="41"/>
        <v>0</v>
      </c>
      <c r="N86" s="543">
        <f t="shared" si="41"/>
        <v>0</v>
      </c>
      <c r="O86" s="64">
        <f t="shared" si="41"/>
        <v>1.3333333333333334E-2</v>
      </c>
    </row>
    <row r="87" spans="1:15" ht="24.75" x14ac:dyDescent="0.25">
      <c r="A87" s="45" t="s">
        <v>264</v>
      </c>
      <c r="B87" s="73" t="s">
        <v>127</v>
      </c>
      <c r="C87" s="75">
        <v>1</v>
      </c>
      <c r="D87" s="105">
        <v>3</v>
      </c>
      <c r="E87" s="82">
        <v>0</v>
      </c>
      <c r="F87" s="105">
        <v>0</v>
      </c>
      <c r="G87" s="408">
        <v>2</v>
      </c>
      <c r="H87" s="486">
        <v>4</v>
      </c>
      <c r="I87" s="486">
        <v>2</v>
      </c>
      <c r="J87" s="486">
        <v>0</v>
      </c>
      <c r="K87" s="486">
        <v>0</v>
      </c>
      <c r="L87" s="486">
        <v>0</v>
      </c>
      <c r="M87" s="486">
        <v>1</v>
      </c>
      <c r="N87" s="544">
        <v>0</v>
      </c>
      <c r="O87" s="65">
        <f>SUM(C87:N87)</f>
        <v>13</v>
      </c>
    </row>
    <row r="88" spans="1:15" x14ac:dyDescent="0.25">
      <c r="A88" s="45" t="s">
        <v>345</v>
      </c>
      <c r="B88" s="51" t="s">
        <v>107</v>
      </c>
      <c r="C88" s="32">
        <f>C87/C58</f>
        <v>0.14285714285714285</v>
      </c>
      <c r="D88" s="110">
        <f t="shared" ref="D88:O88" si="42">D87/D58</f>
        <v>0.5</v>
      </c>
      <c r="E88" s="32">
        <f t="shared" si="42"/>
        <v>0</v>
      </c>
      <c r="F88" s="110">
        <f t="shared" si="42"/>
        <v>0</v>
      </c>
      <c r="G88" s="417">
        <f t="shared" si="42"/>
        <v>0.18181818181818182</v>
      </c>
      <c r="H88" s="489">
        <f t="shared" si="42"/>
        <v>0.5</v>
      </c>
      <c r="I88" s="489">
        <f t="shared" si="42"/>
        <v>0.33333333333333331</v>
      </c>
      <c r="J88" s="489">
        <f t="shared" si="42"/>
        <v>0</v>
      </c>
      <c r="K88" s="489">
        <f t="shared" si="42"/>
        <v>0</v>
      </c>
      <c r="L88" s="489">
        <f t="shared" si="42"/>
        <v>0</v>
      </c>
      <c r="M88" s="489">
        <f t="shared" si="42"/>
        <v>0.2</v>
      </c>
      <c r="N88" s="543">
        <f t="shared" si="42"/>
        <v>0</v>
      </c>
      <c r="O88" s="64">
        <f t="shared" si="42"/>
        <v>0.17333333333333334</v>
      </c>
    </row>
    <row r="89" spans="1:15" ht="24.75" x14ac:dyDescent="0.25">
      <c r="A89" s="45" t="s">
        <v>265</v>
      </c>
      <c r="B89" s="73" t="s">
        <v>346</v>
      </c>
      <c r="C89" s="75">
        <v>1</v>
      </c>
      <c r="D89" s="105">
        <v>0</v>
      </c>
      <c r="E89" s="82">
        <v>1</v>
      </c>
      <c r="F89" s="105">
        <v>1</v>
      </c>
      <c r="G89" s="408">
        <v>1</v>
      </c>
      <c r="H89" s="486">
        <v>1</v>
      </c>
      <c r="I89" s="486">
        <v>0</v>
      </c>
      <c r="J89" s="486">
        <v>0</v>
      </c>
      <c r="K89" s="486">
        <v>0</v>
      </c>
      <c r="L89" s="486">
        <v>1</v>
      </c>
      <c r="M89" s="486">
        <v>0</v>
      </c>
      <c r="N89" s="544">
        <v>0</v>
      </c>
      <c r="O89" s="65">
        <f>SUM(C89:N89)</f>
        <v>6</v>
      </c>
    </row>
    <row r="90" spans="1:15" x14ac:dyDescent="0.25">
      <c r="A90" s="45" t="s">
        <v>266</v>
      </c>
      <c r="B90" s="51" t="s">
        <v>107</v>
      </c>
      <c r="C90" s="32">
        <f>C89/C58</f>
        <v>0.14285714285714285</v>
      </c>
      <c r="D90" s="110">
        <f t="shared" ref="D90:O90" si="43">D89/D58</f>
        <v>0</v>
      </c>
      <c r="E90" s="32">
        <f t="shared" si="43"/>
        <v>0.25</v>
      </c>
      <c r="F90" s="110">
        <f t="shared" si="43"/>
        <v>0.5</v>
      </c>
      <c r="G90" s="417">
        <f t="shared" si="43"/>
        <v>9.0909090909090912E-2</v>
      </c>
      <c r="H90" s="489">
        <f t="shared" si="43"/>
        <v>0.125</v>
      </c>
      <c r="I90" s="489">
        <f t="shared" si="43"/>
        <v>0</v>
      </c>
      <c r="J90" s="489">
        <f t="shared" si="43"/>
        <v>0</v>
      </c>
      <c r="K90" s="489">
        <f t="shared" si="43"/>
        <v>0</v>
      </c>
      <c r="L90" s="489">
        <f t="shared" si="43"/>
        <v>0.14285714285714285</v>
      </c>
      <c r="M90" s="489">
        <f t="shared" si="43"/>
        <v>0</v>
      </c>
      <c r="N90" s="543">
        <f t="shared" si="43"/>
        <v>0</v>
      </c>
      <c r="O90" s="64">
        <f t="shared" si="43"/>
        <v>0.08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0</v>
      </c>
      <c r="F91" s="105">
        <v>0</v>
      </c>
      <c r="G91" s="408">
        <v>0</v>
      </c>
      <c r="H91" s="486">
        <v>0</v>
      </c>
      <c r="I91" s="486">
        <v>0</v>
      </c>
      <c r="J91" s="486">
        <v>0</v>
      </c>
      <c r="K91" s="486">
        <v>0</v>
      </c>
      <c r="L91" s="486">
        <v>1</v>
      </c>
      <c r="M91" s="486">
        <v>0</v>
      </c>
      <c r="N91" s="544">
        <v>0</v>
      </c>
      <c r="O91" s="65">
        <f>SUM(C91:N91)</f>
        <v>1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4">D91/D58</f>
        <v>0</v>
      </c>
      <c r="E92" s="32">
        <f t="shared" si="44"/>
        <v>0</v>
      </c>
      <c r="F92" s="110">
        <f t="shared" si="44"/>
        <v>0</v>
      </c>
      <c r="G92" s="417">
        <f t="shared" si="44"/>
        <v>0</v>
      </c>
      <c r="H92" s="489">
        <f t="shared" si="44"/>
        <v>0</v>
      </c>
      <c r="I92" s="489">
        <f t="shared" si="44"/>
        <v>0</v>
      </c>
      <c r="J92" s="489">
        <f t="shared" si="44"/>
        <v>0</v>
      </c>
      <c r="K92" s="489">
        <f t="shared" si="44"/>
        <v>0</v>
      </c>
      <c r="L92" s="489">
        <f t="shared" si="44"/>
        <v>0.14285714285714285</v>
      </c>
      <c r="M92" s="489">
        <f t="shared" si="44"/>
        <v>0</v>
      </c>
      <c r="N92" s="543">
        <f t="shared" si="44"/>
        <v>0</v>
      </c>
      <c r="O92" s="64">
        <f t="shared" si="44"/>
        <v>1.3333333333333334E-2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8">
        <v>0</v>
      </c>
      <c r="H93" s="486">
        <v>0</v>
      </c>
      <c r="I93" s="486">
        <v>0</v>
      </c>
      <c r="J93" s="486">
        <v>0</v>
      </c>
      <c r="K93" s="486">
        <v>0</v>
      </c>
      <c r="L93" s="486">
        <v>0</v>
      </c>
      <c r="M93" s="486">
        <v>0</v>
      </c>
      <c r="N93" s="544">
        <v>0</v>
      </c>
      <c r="O93" s="65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5">D93/D58</f>
        <v>0</v>
      </c>
      <c r="E94" s="32">
        <f t="shared" si="45"/>
        <v>0</v>
      </c>
      <c r="F94" s="110">
        <f t="shared" si="45"/>
        <v>0</v>
      </c>
      <c r="G94" s="417">
        <f t="shared" si="45"/>
        <v>0</v>
      </c>
      <c r="H94" s="489">
        <f t="shared" si="45"/>
        <v>0</v>
      </c>
      <c r="I94" s="489">
        <f t="shared" si="45"/>
        <v>0</v>
      </c>
      <c r="J94" s="489">
        <f t="shared" si="45"/>
        <v>0</v>
      </c>
      <c r="K94" s="489">
        <f t="shared" si="45"/>
        <v>0</v>
      </c>
      <c r="L94" s="489">
        <f t="shared" si="45"/>
        <v>0</v>
      </c>
      <c r="M94" s="489">
        <f t="shared" si="45"/>
        <v>0</v>
      </c>
      <c r="N94" s="543">
        <f t="shared" si="45"/>
        <v>0</v>
      </c>
      <c r="O94" s="64">
        <f t="shared" si="45"/>
        <v>0</v>
      </c>
    </row>
    <row r="95" spans="1:15" ht="24.75" x14ac:dyDescent="0.25">
      <c r="A95" s="45" t="s">
        <v>349</v>
      </c>
      <c r="B95" s="73" t="s">
        <v>350</v>
      </c>
      <c r="C95" s="111">
        <f t="shared" ref="C95:N95" si="46">C58-C61-C79-C81-C83-C85-C87-C89-C91-C93</f>
        <v>0</v>
      </c>
      <c r="D95" s="111">
        <f t="shared" si="46"/>
        <v>0</v>
      </c>
      <c r="E95" s="76">
        <f t="shared" si="46"/>
        <v>1</v>
      </c>
      <c r="F95" s="111">
        <f t="shared" si="46"/>
        <v>0</v>
      </c>
      <c r="G95" s="407">
        <f t="shared" si="46"/>
        <v>1</v>
      </c>
      <c r="H95" s="407">
        <f t="shared" si="46"/>
        <v>1</v>
      </c>
      <c r="I95" s="490">
        <f t="shared" si="46"/>
        <v>0</v>
      </c>
      <c r="J95" s="490">
        <f t="shared" si="46"/>
        <v>0</v>
      </c>
      <c r="K95" s="490">
        <f t="shared" si="46"/>
        <v>0</v>
      </c>
      <c r="L95" s="490">
        <f t="shared" si="46"/>
        <v>0</v>
      </c>
      <c r="M95" s="490">
        <f t="shared" si="46"/>
        <v>0</v>
      </c>
      <c r="N95" s="490">
        <f t="shared" si="46"/>
        <v>0</v>
      </c>
      <c r="O95" s="65">
        <f>SUM(C95:N95)</f>
        <v>3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7">D95/D58</f>
        <v>0</v>
      </c>
      <c r="E96" s="42">
        <f t="shared" si="47"/>
        <v>0.25</v>
      </c>
      <c r="F96" s="115">
        <f t="shared" si="47"/>
        <v>0</v>
      </c>
      <c r="G96" s="419">
        <f t="shared" si="47"/>
        <v>9.0909090909090912E-2</v>
      </c>
      <c r="H96" s="419">
        <f t="shared" si="47"/>
        <v>0.125</v>
      </c>
      <c r="I96" s="494">
        <f t="shared" si="47"/>
        <v>0</v>
      </c>
      <c r="J96" s="494">
        <f t="shared" si="47"/>
        <v>0</v>
      </c>
      <c r="K96" s="494">
        <f t="shared" si="47"/>
        <v>0</v>
      </c>
      <c r="L96" s="494">
        <f t="shared" si="47"/>
        <v>0</v>
      </c>
      <c r="M96" s="494">
        <f t="shared" si="47"/>
        <v>0</v>
      </c>
      <c r="N96" s="545">
        <f t="shared" si="47"/>
        <v>0</v>
      </c>
      <c r="O96" s="81">
        <f t="shared" si="47"/>
        <v>0.04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4"/>
  <dimension ref="A1:S96"/>
  <sheetViews>
    <sheetView view="pageBreakPreview" zoomScaleNormal="100" zoomScaleSheetLayoutView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7" width="9.42578125" customWidth="1"/>
    <col min="8" max="8" width="9.42578125" style="425" customWidth="1"/>
    <col min="9" max="15" width="9.42578125" customWidth="1"/>
  </cols>
  <sheetData>
    <row r="1" spans="1:19" ht="20.100000000000001" customHeight="1" x14ac:dyDescent="0.25">
      <c r="A1" s="1" t="s">
        <v>377</v>
      </c>
      <c r="C1" s="2"/>
      <c r="D1" s="2"/>
      <c r="E1" s="2"/>
      <c r="F1" s="2"/>
      <c r="G1" s="2"/>
      <c r="H1" s="404"/>
      <c r="I1" s="2"/>
      <c r="J1" s="2"/>
      <c r="K1" s="2"/>
      <c r="L1" s="2"/>
      <c r="M1" s="2"/>
      <c r="N1" s="2"/>
      <c r="O1" s="52"/>
    </row>
    <row r="2" spans="1:19" ht="47.25" x14ac:dyDescent="0.25">
      <c r="A2" s="3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497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48</v>
      </c>
      <c r="D3" s="7">
        <v>47</v>
      </c>
      <c r="E3" s="99">
        <v>50</v>
      </c>
      <c r="F3" s="7">
        <v>44</v>
      </c>
      <c r="G3" s="99">
        <v>42</v>
      </c>
      <c r="H3" s="413">
        <v>43</v>
      </c>
      <c r="I3" s="483">
        <v>39</v>
      </c>
      <c r="J3" s="483">
        <v>34</v>
      </c>
      <c r="K3" s="483">
        <v>32</v>
      </c>
      <c r="L3" s="483">
        <v>37</v>
      </c>
      <c r="M3" s="483">
        <v>40</v>
      </c>
      <c r="N3" s="483">
        <v>39</v>
      </c>
      <c r="O3" s="541">
        <v>42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44</v>
      </c>
      <c r="D4" s="10">
        <v>43</v>
      </c>
      <c r="E4" s="101">
        <v>47</v>
      </c>
      <c r="F4" s="10">
        <v>41</v>
      </c>
      <c r="G4" s="101">
        <v>40</v>
      </c>
      <c r="H4" s="405">
        <v>42</v>
      </c>
      <c r="I4" s="484">
        <v>37</v>
      </c>
      <c r="J4" s="484">
        <v>32</v>
      </c>
      <c r="K4" s="484">
        <v>29</v>
      </c>
      <c r="L4" s="484">
        <v>34</v>
      </c>
      <c r="M4" s="484">
        <v>38</v>
      </c>
      <c r="N4" s="484">
        <v>37</v>
      </c>
      <c r="O4" s="542">
        <v>40</v>
      </c>
    </row>
    <row r="5" spans="1:19" x14ac:dyDescent="0.25">
      <c r="A5" s="5" t="s">
        <v>19</v>
      </c>
      <c r="B5" s="11" t="s">
        <v>27</v>
      </c>
      <c r="C5" s="102">
        <f>C4/C3</f>
        <v>0.91666666666666663</v>
      </c>
      <c r="D5" s="13">
        <f>D4/D3</f>
        <v>0.91489361702127658</v>
      </c>
      <c r="E5" s="103">
        <f t="shared" ref="E5:O5" si="0">E4/E3</f>
        <v>0.94</v>
      </c>
      <c r="F5" s="13">
        <f t="shared" si="0"/>
        <v>0.93181818181818177</v>
      </c>
      <c r="G5" s="103">
        <f t="shared" si="0"/>
        <v>0.95238095238095233</v>
      </c>
      <c r="H5" s="406">
        <f t="shared" si="0"/>
        <v>0.97674418604651159</v>
      </c>
      <c r="I5" s="485">
        <f t="shared" si="0"/>
        <v>0.94871794871794868</v>
      </c>
      <c r="J5" s="485">
        <f t="shared" si="0"/>
        <v>0.94117647058823528</v>
      </c>
      <c r="K5" s="485">
        <f t="shared" si="0"/>
        <v>0.90625</v>
      </c>
      <c r="L5" s="485">
        <f t="shared" si="0"/>
        <v>0.91891891891891897</v>
      </c>
      <c r="M5" s="485">
        <f t="shared" si="0"/>
        <v>0.95</v>
      </c>
      <c r="N5" s="485">
        <f t="shared" si="0"/>
        <v>0.94871794871794868</v>
      </c>
      <c r="O5" s="543">
        <f t="shared" si="0"/>
        <v>0.95238095238095233</v>
      </c>
    </row>
    <row r="6" spans="1:19" x14ac:dyDescent="0.25">
      <c r="A6" s="5" t="s">
        <v>22</v>
      </c>
      <c r="B6" s="14" t="s">
        <v>325</v>
      </c>
      <c r="C6" s="104">
        <v>2</v>
      </c>
      <c r="D6" s="82">
        <v>3</v>
      </c>
      <c r="E6" s="105">
        <v>3</v>
      </c>
      <c r="F6" s="82">
        <v>3</v>
      </c>
      <c r="G6" s="105">
        <v>2</v>
      </c>
      <c r="H6" s="408">
        <v>2</v>
      </c>
      <c r="I6" s="486">
        <v>2</v>
      </c>
      <c r="J6" s="486">
        <v>2</v>
      </c>
      <c r="K6" s="486">
        <v>2</v>
      </c>
      <c r="L6" s="486">
        <v>2</v>
      </c>
      <c r="M6" s="486">
        <v>2</v>
      </c>
      <c r="N6" s="486">
        <v>2</v>
      </c>
      <c r="O6" s="544">
        <v>2</v>
      </c>
    </row>
    <row r="7" spans="1:19" x14ac:dyDescent="0.25">
      <c r="A7" s="5" t="s">
        <v>24</v>
      </c>
      <c r="B7" s="11" t="s">
        <v>27</v>
      </c>
      <c r="C7" s="102">
        <f>C6/C3</f>
        <v>4.1666666666666664E-2</v>
      </c>
      <c r="D7" s="13">
        <f>D6/D3</f>
        <v>6.3829787234042548E-2</v>
      </c>
      <c r="E7" s="103">
        <f t="shared" ref="E7:O7" si="1">E6/E3</f>
        <v>0.06</v>
      </c>
      <c r="F7" s="13">
        <f t="shared" si="1"/>
        <v>6.8181818181818177E-2</v>
      </c>
      <c r="G7" s="103">
        <f t="shared" si="1"/>
        <v>4.7619047619047616E-2</v>
      </c>
      <c r="H7" s="406">
        <f t="shared" si="1"/>
        <v>4.6511627906976744E-2</v>
      </c>
      <c r="I7" s="485">
        <f t="shared" si="1"/>
        <v>5.128205128205128E-2</v>
      </c>
      <c r="J7" s="485">
        <f t="shared" si="1"/>
        <v>5.8823529411764705E-2</v>
      </c>
      <c r="K7" s="485">
        <f t="shared" si="1"/>
        <v>6.25E-2</v>
      </c>
      <c r="L7" s="485">
        <f t="shared" si="1"/>
        <v>5.4054054054054057E-2</v>
      </c>
      <c r="M7" s="485">
        <f t="shared" si="1"/>
        <v>0.05</v>
      </c>
      <c r="N7" s="485">
        <f t="shared" si="1"/>
        <v>5.128205128205128E-2</v>
      </c>
      <c r="O7" s="543">
        <f t="shared" si="1"/>
        <v>4.7619047619047616E-2</v>
      </c>
    </row>
    <row r="8" spans="1:19" x14ac:dyDescent="0.25">
      <c r="A8" s="5" t="s">
        <v>26</v>
      </c>
      <c r="B8" s="14" t="s">
        <v>32</v>
      </c>
      <c r="C8" s="104">
        <v>8</v>
      </c>
      <c r="D8" s="82">
        <v>10</v>
      </c>
      <c r="E8" s="105">
        <v>11</v>
      </c>
      <c r="F8" s="82">
        <v>7</v>
      </c>
      <c r="G8" s="105">
        <v>8</v>
      </c>
      <c r="H8" s="408">
        <v>5</v>
      </c>
      <c r="I8" s="486">
        <v>5</v>
      </c>
      <c r="J8" s="486">
        <v>4</v>
      </c>
      <c r="K8" s="486">
        <v>8</v>
      </c>
      <c r="L8" s="486">
        <v>10</v>
      </c>
      <c r="M8" s="486">
        <v>10</v>
      </c>
      <c r="N8" s="486">
        <v>7</v>
      </c>
      <c r="O8" s="544">
        <v>6</v>
      </c>
    </row>
    <row r="9" spans="1:19" x14ac:dyDescent="0.25">
      <c r="A9" s="5" t="s">
        <v>28</v>
      </c>
      <c r="B9" s="11" t="s">
        <v>27</v>
      </c>
      <c r="C9" s="102">
        <f>C8/C3</f>
        <v>0.16666666666666666</v>
      </c>
      <c r="D9" s="13">
        <f>D8/D3</f>
        <v>0.21276595744680851</v>
      </c>
      <c r="E9" s="103">
        <f t="shared" ref="E9:O9" si="2">E8/E3</f>
        <v>0.22</v>
      </c>
      <c r="F9" s="13">
        <f t="shared" si="2"/>
        <v>0.15909090909090909</v>
      </c>
      <c r="G9" s="103">
        <f t="shared" si="2"/>
        <v>0.19047619047619047</v>
      </c>
      <c r="H9" s="406">
        <f t="shared" si="2"/>
        <v>0.11627906976744186</v>
      </c>
      <c r="I9" s="485">
        <f t="shared" si="2"/>
        <v>0.12820512820512819</v>
      </c>
      <c r="J9" s="485">
        <f t="shared" si="2"/>
        <v>0.11764705882352941</v>
      </c>
      <c r="K9" s="485">
        <f t="shared" si="2"/>
        <v>0.25</v>
      </c>
      <c r="L9" s="485">
        <f t="shared" si="2"/>
        <v>0.27027027027027029</v>
      </c>
      <c r="M9" s="485">
        <f t="shared" si="2"/>
        <v>0.25</v>
      </c>
      <c r="N9" s="485">
        <f t="shared" si="2"/>
        <v>0.17948717948717949</v>
      </c>
      <c r="O9" s="543">
        <f t="shared" si="2"/>
        <v>0.14285714285714285</v>
      </c>
    </row>
    <row r="10" spans="1:19" x14ac:dyDescent="0.25">
      <c r="A10" s="5" t="s">
        <v>30</v>
      </c>
      <c r="B10" s="14" t="s">
        <v>35</v>
      </c>
      <c r="C10" s="104">
        <v>38</v>
      </c>
      <c r="D10" s="82">
        <v>38</v>
      </c>
      <c r="E10" s="105">
        <v>37</v>
      </c>
      <c r="F10" s="82">
        <v>31</v>
      </c>
      <c r="G10" s="105">
        <v>25</v>
      </c>
      <c r="H10" s="408">
        <v>26</v>
      </c>
      <c r="I10" s="486">
        <v>24</v>
      </c>
      <c r="J10" s="486">
        <v>20</v>
      </c>
      <c r="K10" s="486">
        <v>18</v>
      </c>
      <c r="L10" s="486">
        <v>20</v>
      </c>
      <c r="M10" s="486">
        <v>25</v>
      </c>
      <c r="N10" s="486">
        <v>20</v>
      </c>
      <c r="O10" s="544">
        <v>22</v>
      </c>
    </row>
    <row r="11" spans="1:19" x14ac:dyDescent="0.25">
      <c r="A11" s="5" t="s">
        <v>31</v>
      </c>
      <c r="B11" s="11" t="s">
        <v>27</v>
      </c>
      <c r="C11" s="102">
        <f>C10/C3</f>
        <v>0.79166666666666663</v>
      </c>
      <c r="D11" s="13">
        <f>D10/D3</f>
        <v>0.80851063829787229</v>
      </c>
      <c r="E11" s="103">
        <f t="shared" ref="E11:O11" si="3">E10/E3</f>
        <v>0.74</v>
      </c>
      <c r="F11" s="13">
        <f t="shared" si="3"/>
        <v>0.70454545454545459</v>
      </c>
      <c r="G11" s="103">
        <f t="shared" si="3"/>
        <v>0.59523809523809523</v>
      </c>
      <c r="H11" s="406">
        <f t="shared" si="3"/>
        <v>0.60465116279069764</v>
      </c>
      <c r="I11" s="485">
        <f t="shared" si="3"/>
        <v>0.61538461538461542</v>
      </c>
      <c r="J11" s="485">
        <f t="shared" si="3"/>
        <v>0.58823529411764708</v>
      </c>
      <c r="K11" s="485">
        <f t="shared" si="3"/>
        <v>0.5625</v>
      </c>
      <c r="L11" s="485">
        <f t="shared" si="3"/>
        <v>0.54054054054054057</v>
      </c>
      <c r="M11" s="485">
        <f t="shared" si="3"/>
        <v>0.625</v>
      </c>
      <c r="N11" s="485">
        <f t="shared" si="3"/>
        <v>0.51282051282051277</v>
      </c>
      <c r="O11" s="543">
        <f t="shared" si="3"/>
        <v>0.52380952380952384</v>
      </c>
    </row>
    <row r="12" spans="1:19" x14ac:dyDescent="0.25">
      <c r="A12" s="5" t="s">
        <v>33</v>
      </c>
      <c r="B12" s="17" t="s">
        <v>41</v>
      </c>
      <c r="C12" s="104">
        <v>4</v>
      </c>
      <c r="D12" s="82">
        <v>4</v>
      </c>
      <c r="E12" s="105">
        <v>3</v>
      </c>
      <c r="F12" s="82">
        <v>3</v>
      </c>
      <c r="G12" s="105">
        <v>2</v>
      </c>
      <c r="H12" s="408">
        <v>1</v>
      </c>
      <c r="I12" s="486">
        <v>0</v>
      </c>
      <c r="J12" s="486">
        <v>0</v>
      </c>
      <c r="K12" s="486">
        <v>1</v>
      </c>
      <c r="L12" s="486">
        <v>3</v>
      </c>
      <c r="M12" s="486">
        <v>3</v>
      </c>
      <c r="N12" s="486">
        <v>4</v>
      </c>
      <c r="O12" s="544">
        <v>4</v>
      </c>
    </row>
    <row r="13" spans="1:19" x14ac:dyDescent="0.25">
      <c r="A13" s="5" t="s">
        <v>34</v>
      </c>
      <c r="B13" s="11" t="s">
        <v>27</v>
      </c>
      <c r="C13" s="102">
        <f>C12/C3</f>
        <v>8.3333333333333329E-2</v>
      </c>
      <c r="D13" s="13">
        <f>D12/D3</f>
        <v>8.5106382978723402E-2</v>
      </c>
      <c r="E13" s="103">
        <f t="shared" ref="E13:O13" si="4">E12/E3</f>
        <v>0.06</v>
      </c>
      <c r="F13" s="13">
        <f t="shared" si="4"/>
        <v>6.8181818181818177E-2</v>
      </c>
      <c r="G13" s="103">
        <f t="shared" si="4"/>
        <v>4.7619047619047616E-2</v>
      </c>
      <c r="H13" s="406">
        <f t="shared" si="4"/>
        <v>2.3255813953488372E-2</v>
      </c>
      <c r="I13" s="485">
        <f t="shared" si="4"/>
        <v>0</v>
      </c>
      <c r="J13" s="485">
        <f t="shared" si="4"/>
        <v>0</v>
      </c>
      <c r="K13" s="485">
        <f t="shared" si="4"/>
        <v>3.125E-2</v>
      </c>
      <c r="L13" s="485">
        <f t="shared" si="4"/>
        <v>8.1081081081081086E-2</v>
      </c>
      <c r="M13" s="485">
        <f t="shared" si="4"/>
        <v>7.4999999999999997E-2</v>
      </c>
      <c r="N13" s="485">
        <f t="shared" si="4"/>
        <v>0.10256410256410256</v>
      </c>
      <c r="O13" s="543">
        <f t="shared" si="4"/>
        <v>9.5238095238095233E-2</v>
      </c>
    </row>
    <row r="14" spans="1:19" x14ac:dyDescent="0.25">
      <c r="A14" s="5" t="s">
        <v>36</v>
      </c>
      <c r="B14" s="14" t="s">
        <v>44</v>
      </c>
      <c r="C14" s="104">
        <v>8</v>
      </c>
      <c r="D14" s="82">
        <v>6</v>
      </c>
      <c r="E14" s="105">
        <v>6</v>
      </c>
      <c r="F14" s="82">
        <v>5</v>
      </c>
      <c r="G14" s="105">
        <v>5</v>
      </c>
      <c r="H14" s="408">
        <v>7</v>
      </c>
      <c r="I14" s="486">
        <v>7</v>
      </c>
      <c r="J14" s="486">
        <v>6</v>
      </c>
      <c r="K14" s="486">
        <v>5</v>
      </c>
      <c r="L14" s="486">
        <v>5</v>
      </c>
      <c r="M14" s="486">
        <v>5</v>
      </c>
      <c r="N14" s="486">
        <v>5</v>
      </c>
      <c r="O14" s="544">
        <v>5</v>
      </c>
    </row>
    <row r="15" spans="1:19" x14ac:dyDescent="0.25">
      <c r="A15" s="5" t="s">
        <v>37</v>
      </c>
      <c r="B15" s="11" t="s">
        <v>27</v>
      </c>
      <c r="C15" s="102">
        <f>C14/C3</f>
        <v>0.16666666666666666</v>
      </c>
      <c r="D15" s="13">
        <f>D14/D3</f>
        <v>0.1276595744680851</v>
      </c>
      <c r="E15" s="103">
        <f t="shared" ref="E15:O15" si="5">E14/E3</f>
        <v>0.12</v>
      </c>
      <c r="F15" s="13">
        <f t="shared" si="5"/>
        <v>0.11363636363636363</v>
      </c>
      <c r="G15" s="103">
        <f t="shared" si="5"/>
        <v>0.11904761904761904</v>
      </c>
      <c r="H15" s="406">
        <f t="shared" si="5"/>
        <v>0.16279069767441862</v>
      </c>
      <c r="I15" s="485">
        <f t="shared" si="5"/>
        <v>0.17948717948717949</v>
      </c>
      <c r="J15" s="485">
        <f t="shared" si="5"/>
        <v>0.17647058823529413</v>
      </c>
      <c r="K15" s="485">
        <f t="shared" si="5"/>
        <v>0.15625</v>
      </c>
      <c r="L15" s="485">
        <f t="shared" si="5"/>
        <v>0.13513513513513514</v>
      </c>
      <c r="M15" s="485">
        <f t="shared" si="5"/>
        <v>0.125</v>
      </c>
      <c r="N15" s="485">
        <f t="shared" si="5"/>
        <v>0.12820512820512819</v>
      </c>
      <c r="O15" s="543">
        <f t="shared" si="5"/>
        <v>0.11904761904761904</v>
      </c>
    </row>
    <row r="16" spans="1:19" x14ac:dyDescent="0.25">
      <c r="A16" s="5" t="s">
        <v>39</v>
      </c>
      <c r="B16" s="14" t="s">
        <v>47</v>
      </c>
      <c r="C16" s="104">
        <v>6</v>
      </c>
      <c r="D16" s="82">
        <v>7</v>
      </c>
      <c r="E16" s="105">
        <v>7</v>
      </c>
      <c r="F16" s="82">
        <v>6</v>
      </c>
      <c r="G16" s="105">
        <v>4</v>
      </c>
      <c r="H16" s="408">
        <v>3</v>
      </c>
      <c r="I16" s="486">
        <v>4</v>
      </c>
      <c r="J16" s="486">
        <v>3</v>
      </c>
      <c r="K16" s="486">
        <v>3</v>
      </c>
      <c r="L16" s="486">
        <v>3</v>
      </c>
      <c r="M16" s="486">
        <v>3</v>
      </c>
      <c r="N16" s="486">
        <v>3</v>
      </c>
      <c r="O16" s="544">
        <v>3</v>
      </c>
    </row>
    <row r="17" spans="1:15" x14ac:dyDescent="0.25">
      <c r="A17" s="5" t="s">
        <v>40</v>
      </c>
      <c r="B17" s="18" t="s">
        <v>27</v>
      </c>
      <c r="C17" s="102">
        <f>C16/C3</f>
        <v>0.125</v>
      </c>
      <c r="D17" s="13">
        <f>D16/D3</f>
        <v>0.14893617021276595</v>
      </c>
      <c r="E17" s="103">
        <f t="shared" ref="E17:O17" si="6">E16/E3</f>
        <v>0.14000000000000001</v>
      </c>
      <c r="F17" s="13">
        <f t="shared" si="6"/>
        <v>0.13636363636363635</v>
      </c>
      <c r="G17" s="103">
        <f t="shared" si="6"/>
        <v>9.5238095238095233E-2</v>
      </c>
      <c r="H17" s="406">
        <f t="shared" si="6"/>
        <v>6.9767441860465115E-2</v>
      </c>
      <c r="I17" s="485">
        <f t="shared" si="6"/>
        <v>0.10256410256410256</v>
      </c>
      <c r="J17" s="485">
        <f t="shared" si="6"/>
        <v>8.8235294117647065E-2</v>
      </c>
      <c r="K17" s="485">
        <f t="shared" si="6"/>
        <v>9.375E-2</v>
      </c>
      <c r="L17" s="485">
        <f t="shared" si="6"/>
        <v>8.1081081081081086E-2</v>
      </c>
      <c r="M17" s="485">
        <f t="shared" si="6"/>
        <v>7.4999999999999997E-2</v>
      </c>
      <c r="N17" s="485">
        <f t="shared" si="6"/>
        <v>7.6923076923076927E-2</v>
      </c>
      <c r="O17" s="543">
        <f t="shared" si="6"/>
        <v>7.1428571428571425E-2</v>
      </c>
    </row>
    <row r="18" spans="1:15" x14ac:dyDescent="0.25">
      <c r="A18" s="5" t="s">
        <v>42</v>
      </c>
      <c r="B18" s="14" t="s">
        <v>150</v>
      </c>
      <c r="C18" s="104">
        <v>3</v>
      </c>
      <c r="D18" s="82">
        <v>4</v>
      </c>
      <c r="E18" s="105">
        <v>4</v>
      </c>
      <c r="F18" s="82">
        <v>3</v>
      </c>
      <c r="G18" s="105">
        <v>2</v>
      </c>
      <c r="H18" s="408">
        <v>3</v>
      </c>
      <c r="I18" s="486">
        <v>3</v>
      </c>
      <c r="J18" s="486">
        <v>2</v>
      </c>
      <c r="K18" s="486">
        <v>1</v>
      </c>
      <c r="L18" s="486">
        <v>0</v>
      </c>
      <c r="M18" s="486">
        <v>0</v>
      </c>
      <c r="N18" s="486">
        <v>1</v>
      </c>
      <c r="O18" s="544">
        <v>1</v>
      </c>
    </row>
    <row r="19" spans="1:15" x14ac:dyDescent="0.25">
      <c r="A19" s="5" t="s">
        <v>43</v>
      </c>
      <c r="B19" s="19" t="s">
        <v>27</v>
      </c>
      <c r="C19" s="106">
        <f>C18/C3</f>
        <v>6.25E-2</v>
      </c>
      <c r="D19" s="21">
        <f>D18/D3</f>
        <v>8.5106382978723402E-2</v>
      </c>
      <c r="E19" s="107">
        <f>E18/E3</f>
        <v>0.08</v>
      </c>
      <c r="F19" s="21">
        <f t="shared" ref="F19:O19" si="7">F18/F3</f>
        <v>6.8181818181818177E-2</v>
      </c>
      <c r="G19" s="107">
        <f t="shared" si="7"/>
        <v>4.7619047619047616E-2</v>
      </c>
      <c r="H19" s="411">
        <f t="shared" si="7"/>
        <v>6.9767441860465115E-2</v>
      </c>
      <c r="I19" s="487">
        <f t="shared" si="7"/>
        <v>7.6923076923076927E-2</v>
      </c>
      <c r="J19" s="487">
        <f t="shared" si="7"/>
        <v>5.8823529411764705E-2</v>
      </c>
      <c r="K19" s="487">
        <f t="shared" si="7"/>
        <v>3.125E-2</v>
      </c>
      <c r="L19" s="487">
        <f t="shared" si="7"/>
        <v>0</v>
      </c>
      <c r="M19" s="487">
        <f t="shared" si="7"/>
        <v>0</v>
      </c>
      <c r="N19" s="487">
        <f t="shared" si="7"/>
        <v>2.564102564102564E-2</v>
      </c>
      <c r="O19" s="545">
        <f t="shared" si="7"/>
        <v>2.3809523809523808E-2</v>
      </c>
    </row>
    <row r="20" spans="1:15" ht="20.100000000000001" customHeight="1" x14ac:dyDescent="0.25">
      <c r="A20" s="22" t="s">
        <v>378</v>
      </c>
      <c r="C20" s="2"/>
      <c r="D20" s="2"/>
      <c r="E20" s="2"/>
      <c r="F20" s="2"/>
      <c r="G20" s="2"/>
      <c r="H20" s="404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496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6</v>
      </c>
      <c r="D22" s="109">
        <v>5</v>
      </c>
      <c r="E22" s="28">
        <v>2</v>
      </c>
      <c r="F22" s="109">
        <v>7</v>
      </c>
      <c r="G22" s="28">
        <v>13</v>
      </c>
      <c r="H22" s="426">
        <v>7</v>
      </c>
      <c r="I22" s="488">
        <v>4</v>
      </c>
      <c r="J22" s="488">
        <v>10</v>
      </c>
      <c r="K22" s="488">
        <v>10</v>
      </c>
      <c r="L22" s="488">
        <v>7</v>
      </c>
      <c r="M22" s="488">
        <v>8</v>
      </c>
      <c r="N22" s="488">
        <v>5</v>
      </c>
      <c r="O22" s="29">
        <f>SUM(C22:N22)</f>
        <v>84</v>
      </c>
    </row>
    <row r="23" spans="1:15" x14ac:dyDescent="0.25">
      <c r="A23" s="27" t="s">
        <v>46</v>
      </c>
      <c r="B23" s="30" t="s">
        <v>54</v>
      </c>
      <c r="C23" s="9">
        <v>0</v>
      </c>
      <c r="D23" s="101">
        <v>0</v>
      </c>
      <c r="E23" s="10">
        <v>0</v>
      </c>
      <c r="F23" s="101">
        <v>2</v>
      </c>
      <c r="G23" s="405">
        <v>1</v>
      </c>
      <c r="H23" s="405">
        <v>3</v>
      </c>
      <c r="I23" s="484">
        <v>1</v>
      </c>
      <c r="J23" s="484">
        <v>1</v>
      </c>
      <c r="K23" s="484">
        <v>5</v>
      </c>
      <c r="L23" s="484">
        <v>2</v>
      </c>
      <c r="M23" s="484">
        <v>4</v>
      </c>
      <c r="N23" s="542">
        <v>2</v>
      </c>
      <c r="O23" s="30">
        <f>SUM(C23:N23)</f>
        <v>21</v>
      </c>
    </row>
    <row r="24" spans="1:15" x14ac:dyDescent="0.25">
      <c r="A24" s="27" t="s">
        <v>48</v>
      </c>
      <c r="B24" s="31" t="s">
        <v>56</v>
      </c>
      <c r="C24" s="32">
        <f>C23/C22</f>
        <v>0</v>
      </c>
      <c r="D24" s="110">
        <f>D23/D22</f>
        <v>0</v>
      </c>
      <c r="E24" s="32">
        <f t="shared" ref="E24:O24" si="8">E23/E22</f>
        <v>0</v>
      </c>
      <c r="F24" s="110">
        <f t="shared" si="8"/>
        <v>0.2857142857142857</v>
      </c>
      <c r="G24" s="417">
        <f t="shared" si="8"/>
        <v>7.6923076923076927E-2</v>
      </c>
      <c r="H24" s="417">
        <f t="shared" si="8"/>
        <v>0.42857142857142855</v>
      </c>
      <c r="I24" s="489">
        <f t="shared" si="8"/>
        <v>0.25</v>
      </c>
      <c r="J24" s="489">
        <f t="shared" si="8"/>
        <v>0.1</v>
      </c>
      <c r="K24" s="489">
        <f t="shared" si="8"/>
        <v>0.5</v>
      </c>
      <c r="L24" s="489">
        <f t="shared" si="8"/>
        <v>0.2857142857142857</v>
      </c>
      <c r="M24" s="489">
        <f t="shared" si="8"/>
        <v>0.5</v>
      </c>
      <c r="N24" s="489">
        <f t="shared" si="8"/>
        <v>0.4</v>
      </c>
      <c r="O24" s="59">
        <f t="shared" si="8"/>
        <v>0.25</v>
      </c>
    </row>
    <row r="25" spans="1:15" x14ac:dyDescent="0.25">
      <c r="A25" s="27" t="s">
        <v>51</v>
      </c>
      <c r="B25" s="33" t="s">
        <v>58</v>
      </c>
      <c r="C25" s="76">
        <v>5</v>
      </c>
      <c r="D25" s="111">
        <v>1</v>
      </c>
      <c r="E25" s="76">
        <v>0</v>
      </c>
      <c r="F25" s="111">
        <v>0</v>
      </c>
      <c r="G25" s="407">
        <v>8</v>
      </c>
      <c r="H25" s="407">
        <v>2</v>
      </c>
      <c r="I25" s="490">
        <v>2</v>
      </c>
      <c r="J25" s="490">
        <v>1</v>
      </c>
      <c r="K25" s="490">
        <v>6</v>
      </c>
      <c r="L25" s="490">
        <v>5</v>
      </c>
      <c r="M25" s="490">
        <v>1</v>
      </c>
      <c r="N25" s="546">
        <v>3</v>
      </c>
      <c r="O25" s="33">
        <f>SUM(C25:N25)</f>
        <v>34</v>
      </c>
    </row>
    <row r="26" spans="1:15" x14ac:dyDescent="0.25">
      <c r="A26" s="27" t="s">
        <v>53</v>
      </c>
      <c r="B26" s="31" t="s">
        <v>56</v>
      </c>
      <c r="C26" s="32">
        <f>C25/C22</f>
        <v>0.83333333333333337</v>
      </c>
      <c r="D26" s="110">
        <f>D25/D22</f>
        <v>0.2</v>
      </c>
      <c r="E26" s="32">
        <f t="shared" ref="E26:O26" si="9">E25/E22</f>
        <v>0</v>
      </c>
      <c r="F26" s="110">
        <f t="shared" si="9"/>
        <v>0</v>
      </c>
      <c r="G26" s="417">
        <f t="shared" si="9"/>
        <v>0.61538461538461542</v>
      </c>
      <c r="H26" s="417">
        <f t="shared" si="9"/>
        <v>0.2857142857142857</v>
      </c>
      <c r="I26" s="489">
        <f t="shared" si="9"/>
        <v>0.5</v>
      </c>
      <c r="J26" s="489">
        <f t="shared" si="9"/>
        <v>0.1</v>
      </c>
      <c r="K26" s="489">
        <f t="shared" si="9"/>
        <v>0.6</v>
      </c>
      <c r="L26" s="489">
        <f t="shared" si="9"/>
        <v>0.7142857142857143</v>
      </c>
      <c r="M26" s="489">
        <f t="shared" si="9"/>
        <v>0.125</v>
      </c>
      <c r="N26" s="489">
        <f t="shared" si="9"/>
        <v>0.6</v>
      </c>
      <c r="O26" s="59">
        <f t="shared" si="9"/>
        <v>0.40476190476190477</v>
      </c>
    </row>
    <row r="27" spans="1:15" x14ac:dyDescent="0.25">
      <c r="A27" s="27" t="s">
        <v>55</v>
      </c>
      <c r="B27" s="33" t="s">
        <v>328</v>
      </c>
      <c r="C27" s="76">
        <v>6</v>
      </c>
      <c r="D27" s="105">
        <v>5</v>
      </c>
      <c r="E27" s="82">
        <v>2</v>
      </c>
      <c r="F27" s="105">
        <v>7</v>
      </c>
      <c r="G27" s="408">
        <v>13</v>
      </c>
      <c r="H27" s="408">
        <v>6</v>
      </c>
      <c r="I27" s="486">
        <v>3</v>
      </c>
      <c r="J27" s="486">
        <v>9</v>
      </c>
      <c r="K27" s="486">
        <v>9</v>
      </c>
      <c r="L27" s="486">
        <v>7</v>
      </c>
      <c r="M27" s="486">
        <v>7</v>
      </c>
      <c r="N27" s="544">
        <v>5</v>
      </c>
      <c r="O27" s="33">
        <f>SUM(C27:N27)</f>
        <v>79</v>
      </c>
    </row>
    <row r="28" spans="1:15" x14ac:dyDescent="0.25">
      <c r="A28" s="27" t="s">
        <v>57</v>
      </c>
      <c r="B28" s="31" t="s">
        <v>56</v>
      </c>
      <c r="C28" s="32">
        <f>C27/C22</f>
        <v>1</v>
      </c>
      <c r="D28" s="110">
        <f t="shared" ref="D28:O28" si="10">D27/D22</f>
        <v>1</v>
      </c>
      <c r="E28" s="32">
        <f t="shared" si="10"/>
        <v>1</v>
      </c>
      <c r="F28" s="110">
        <f t="shared" si="10"/>
        <v>1</v>
      </c>
      <c r="G28" s="417">
        <f t="shared" si="10"/>
        <v>1</v>
      </c>
      <c r="H28" s="417">
        <f t="shared" si="10"/>
        <v>0.8571428571428571</v>
      </c>
      <c r="I28" s="489">
        <f t="shared" si="10"/>
        <v>0.75</v>
      </c>
      <c r="J28" s="489">
        <f t="shared" si="10"/>
        <v>0.9</v>
      </c>
      <c r="K28" s="489">
        <f t="shared" si="10"/>
        <v>0.9</v>
      </c>
      <c r="L28" s="489">
        <f t="shared" si="10"/>
        <v>1</v>
      </c>
      <c r="M28" s="489">
        <f t="shared" si="10"/>
        <v>0.875</v>
      </c>
      <c r="N28" s="489">
        <f t="shared" si="10"/>
        <v>1</v>
      </c>
      <c r="O28" s="59">
        <f t="shared" si="10"/>
        <v>0.94047619047619047</v>
      </c>
    </row>
    <row r="29" spans="1:15" x14ac:dyDescent="0.25">
      <c r="A29" s="27" t="s">
        <v>59</v>
      </c>
      <c r="B29" s="33" t="s">
        <v>329</v>
      </c>
      <c r="C29" s="76">
        <v>1</v>
      </c>
      <c r="D29" s="105">
        <v>0</v>
      </c>
      <c r="E29" s="82">
        <v>0</v>
      </c>
      <c r="F29" s="105">
        <v>0</v>
      </c>
      <c r="G29" s="408">
        <v>0</v>
      </c>
      <c r="H29" s="408">
        <v>0</v>
      </c>
      <c r="I29" s="486">
        <v>0</v>
      </c>
      <c r="J29" s="486">
        <v>0</v>
      </c>
      <c r="K29" s="486">
        <v>0</v>
      </c>
      <c r="L29" s="486">
        <v>0</v>
      </c>
      <c r="M29" s="486">
        <v>1</v>
      </c>
      <c r="N29" s="544">
        <v>0</v>
      </c>
      <c r="O29" s="33">
        <f>SUM(C29:N29)</f>
        <v>2</v>
      </c>
    </row>
    <row r="30" spans="1:15" x14ac:dyDescent="0.25">
      <c r="A30" s="27" t="s">
        <v>60</v>
      </c>
      <c r="B30" s="31" t="s">
        <v>56</v>
      </c>
      <c r="C30" s="32">
        <f>C29/C22</f>
        <v>0.16666666666666666</v>
      </c>
      <c r="D30" s="110">
        <f t="shared" ref="D30:O30" si="11">D29/D22</f>
        <v>0</v>
      </c>
      <c r="E30" s="32">
        <f t="shared" si="11"/>
        <v>0</v>
      </c>
      <c r="F30" s="110">
        <f t="shared" si="11"/>
        <v>0</v>
      </c>
      <c r="G30" s="417">
        <f t="shared" si="11"/>
        <v>0</v>
      </c>
      <c r="H30" s="417">
        <f t="shared" si="11"/>
        <v>0</v>
      </c>
      <c r="I30" s="489">
        <f t="shared" si="11"/>
        <v>0</v>
      </c>
      <c r="J30" s="489">
        <f t="shared" si="11"/>
        <v>0</v>
      </c>
      <c r="K30" s="489">
        <f t="shared" si="11"/>
        <v>0</v>
      </c>
      <c r="L30" s="489">
        <f t="shared" si="11"/>
        <v>0</v>
      </c>
      <c r="M30" s="489">
        <f t="shared" si="11"/>
        <v>0.125</v>
      </c>
      <c r="N30" s="489">
        <f t="shared" si="11"/>
        <v>0</v>
      </c>
      <c r="O30" s="59">
        <f t="shared" si="11"/>
        <v>2.3809523809523808E-2</v>
      </c>
    </row>
    <row r="31" spans="1:15" x14ac:dyDescent="0.25">
      <c r="A31" s="27" t="s">
        <v>62</v>
      </c>
      <c r="B31" s="33" t="s">
        <v>67</v>
      </c>
      <c r="C31" s="105">
        <f t="shared" ref="C31:E31" si="12">C22-C27</f>
        <v>0</v>
      </c>
      <c r="D31" s="105">
        <f t="shared" si="12"/>
        <v>0</v>
      </c>
      <c r="E31" s="82">
        <f t="shared" si="12"/>
        <v>0</v>
      </c>
      <c r="F31" s="105">
        <f t="shared" ref="F31:N31" si="13">F22-F27</f>
        <v>0</v>
      </c>
      <c r="G31" s="408">
        <f t="shared" si="13"/>
        <v>0</v>
      </c>
      <c r="H31" s="408">
        <f t="shared" si="13"/>
        <v>1</v>
      </c>
      <c r="I31" s="486">
        <f t="shared" si="13"/>
        <v>1</v>
      </c>
      <c r="J31" s="486">
        <f t="shared" si="13"/>
        <v>1</v>
      </c>
      <c r="K31" s="486">
        <f t="shared" si="13"/>
        <v>1</v>
      </c>
      <c r="L31" s="486">
        <f t="shared" si="13"/>
        <v>0</v>
      </c>
      <c r="M31" s="486">
        <f t="shared" si="13"/>
        <v>1</v>
      </c>
      <c r="N31" s="486">
        <f t="shared" si="13"/>
        <v>0</v>
      </c>
      <c r="O31" s="33">
        <f>SUM(C31:N31)</f>
        <v>5</v>
      </c>
    </row>
    <row r="32" spans="1:15" x14ac:dyDescent="0.25">
      <c r="A32" s="27" t="s">
        <v>63</v>
      </c>
      <c r="B32" s="31" t="s">
        <v>56</v>
      </c>
      <c r="C32" s="32">
        <f>C31/C22</f>
        <v>0</v>
      </c>
      <c r="D32" s="110">
        <f t="shared" ref="D32:O32" si="14">D31/D22</f>
        <v>0</v>
      </c>
      <c r="E32" s="32">
        <f t="shared" si="14"/>
        <v>0</v>
      </c>
      <c r="F32" s="110">
        <f t="shared" si="14"/>
        <v>0</v>
      </c>
      <c r="G32" s="417">
        <f t="shared" si="14"/>
        <v>0</v>
      </c>
      <c r="H32" s="417">
        <f t="shared" si="14"/>
        <v>0.14285714285714285</v>
      </c>
      <c r="I32" s="489">
        <f t="shared" si="14"/>
        <v>0.25</v>
      </c>
      <c r="J32" s="489">
        <f t="shared" si="14"/>
        <v>0.1</v>
      </c>
      <c r="K32" s="489">
        <f t="shared" si="14"/>
        <v>0.1</v>
      </c>
      <c r="L32" s="489">
        <f t="shared" si="14"/>
        <v>0</v>
      </c>
      <c r="M32" s="489">
        <f t="shared" si="14"/>
        <v>0.125</v>
      </c>
      <c r="N32" s="489">
        <f t="shared" si="14"/>
        <v>0</v>
      </c>
      <c r="O32" s="59">
        <f t="shared" si="14"/>
        <v>5.9523809523809521E-2</v>
      </c>
    </row>
    <row r="33" spans="1:15" ht="24.75" x14ac:dyDescent="0.25">
      <c r="A33" s="27" t="s">
        <v>65</v>
      </c>
      <c r="B33" s="34" t="s">
        <v>70</v>
      </c>
      <c r="C33" s="76">
        <v>1</v>
      </c>
      <c r="D33" s="105">
        <v>0</v>
      </c>
      <c r="E33" s="82">
        <v>0</v>
      </c>
      <c r="F33" s="105">
        <v>0</v>
      </c>
      <c r="G33" s="408">
        <v>0</v>
      </c>
      <c r="H33" s="408">
        <v>0</v>
      </c>
      <c r="I33" s="486">
        <v>0</v>
      </c>
      <c r="J33" s="486">
        <v>1</v>
      </c>
      <c r="K33" s="486">
        <v>3</v>
      </c>
      <c r="L33" s="486">
        <v>1</v>
      </c>
      <c r="M33" s="486">
        <v>1</v>
      </c>
      <c r="N33" s="544">
        <v>0</v>
      </c>
      <c r="O33" s="33">
        <f>SUM(C33:N33)</f>
        <v>7</v>
      </c>
    </row>
    <row r="34" spans="1:15" x14ac:dyDescent="0.25">
      <c r="A34" s="27" t="s">
        <v>66</v>
      </c>
      <c r="B34" s="31" t="s">
        <v>56</v>
      </c>
      <c r="C34" s="32">
        <f>C33/C22</f>
        <v>0.16666666666666666</v>
      </c>
      <c r="D34" s="110">
        <f t="shared" ref="D34:O34" si="15">D33/D22</f>
        <v>0</v>
      </c>
      <c r="E34" s="32">
        <f t="shared" si="15"/>
        <v>0</v>
      </c>
      <c r="F34" s="110">
        <f t="shared" si="15"/>
        <v>0</v>
      </c>
      <c r="G34" s="417">
        <f t="shared" si="15"/>
        <v>0</v>
      </c>
      <c r="H34" s="417">
        <f t="shared" si="15"/>
        <v>0</v>
      </c>
      <c r="I34" s="489">
        <f t="shared" si="15"/>
        <v>0</v>
      </c>
      <c r="J34" s="489">
        <f t="shared" si="15"/>
        <v>0.1</v>
      </c>
      <c r="K34" s="489">
        <f t="shared" si="15"/>
        <v>0.3</v>
      </c>
      <c r="L34" s="489">
        <f t="shared" si="15"/>
        <v>0.14285714285714285</v>
      </c>
      <c r="M34" s="489">
        <f t="shared" si="15"/>
        <v>0.125</v>
      </c>
      <c r="N34" s="489">
        <f t="shared" si="15"/>
        <v>0</v>
      </c>
      <c r="O34" s="59">
        <f t="shared" si="15"/>
        <v>8.3333333333333329E-2</v>
      </c>
    </row>
    <row r="35" spans="1:15" x14ac:dyDescent="0.25">
      <c r="A35" s="27" t="s">
        <v>68</v>
      </c>
      <c r="B35" s="33" t="s">
        <v>330</v>
      </c>
      <c r="C35" s="76">
        <v>0</v>
      </c>
      <c r="D35" s="105">
        <v>0</v>
      </c>
      <c r="E35" s="82">
        <v>0</v>
      </c>
      <c r="F35" s="105">
        <v>1</v>
      </c>
      <c r="G35" s="408">
        <v>3</v>
      </c>
      <c r="H35" s="408">
        <v>1</v>
      </c>
      <c r="I35" s="486">
        <v>0</v>
      </c>
      <c r="J35" s="486">
        <v>2</v>
      </c>
      <c r="K35" s="486">
        <v>1</v>
      </c>
      <c r="L35" s="486">
        <v>1</v>
      </c>
      <c r="M35" s="486">
        <v>1</v>
      </c>
      <c r="N35" s="544">
        <v>1</v>
      </c>
      <c r="O35" s="33">
        <f>SUM(C35:N35)</f>
        <v>11</v>
      </c>
    </row>
    <row r="36" spans="1:15" x14ac:dyDescent="0.25">
      <c r="A36" s="27" t="s">
        <v>69</v>
      </c>
      <c r="B36" s="35" t="s">
        <v>56</v>
      </c>
      <c r="C36" s="32">
        <f>C35/C22</f>
        <v>0</v>
      </c>
      <c r="D36" s="110">
        <f t="shared" ref="D36:O36" si="16">D35/D22</f>
        <v>0</v>
      </c>
      <c r="E36" s="32">
        <f t="shared" si="16"/>
        <v>0</v>
      </c>
      <c r="F36" s="110">
        <f t="shared" si="16"/>
        <v>0.14285714285714285</v>
      </c>
      <c r="G36" s="417">
        <f t="shared" si="16"/>
        <v>0.23076923076923078</v>
      </c>
      <c r="H36" s="417">
        <f t="shared" si="16"/>
        <v>0.14285714285714285</v>
      </c>
      <c r="I36" s="489">
        <f t="shared" si="16"/>
        <v>0</v>
      </c>
      <c r="J36" s="489">
        <f t="shared" si="16"/>
        <v>0.2</v>
      </c>
      <c r="K36" s="489">
        <f t="shared" si="16"/>
        <v>0.1</v>
      </c>
      <c r="L36" s="489">
        <f t="shared" si="16"/>
        <v>0.14285714285714285</v>
      </c>
      <c r="M36" s="489">
        <f t="shared" si="16"/>
        <v>0.125</v>
      </c>
      <c r="N36" s="489">
        <f t="shared" si="16"/>
        <v>0.2</v>
      </c>
      <c r="O36" s="59">
        <f t="shared" si="16"/>
        <v>0.13095238095238096</v>
      </c>
    </row>
    <row r="37" spans="1:15" x14ac:dyDescent="0.25">
      <c r="A37" s="27" t="s">
        <v>71</v>
      </c>
      <c r="B37" s="33" t="s">
        <v>331</v>
      </c>
      <c r="C37" s="75">
        <v>1</v>
      </c>
      <c r="D37" s="105">
        <v>1</v>
      </c>
      <c r="E37" s="82">
        <v>0</v>
      </c>
      <c r="F37" s="105">
        <v>0</v>
      </c>
      <c r="G37" s="408">
        <v>0</v>
      </c>
      <c r="H37" s="408">
        <v>1</v>
      </c>
      <c r="I37" s="486">
        <v>1</v>
      </c>
      <c r="J37" s="486">
        <v>2</v>
      </c>
      <c r="K37" s="486">
        <v>1</v>
      </c>
      <c r="L37" s="486">
        <v>1</v>
      </c>
      <c r="M37" s="486">
        <v>1</v>
      </c>
      <c r="N37" s="544">
        <v>0</v>
      </c>
      <c r="O37" s="33">
        <f>SUM(C37:N37)</f>
        <v>9</v>
      </c>
    </row>
    <row r="38" spans="1:15" x14ac:dyDescent="0.25">
      <c r="A38" s="27" t="s">
        <v>72</v>
      </c>
      <c r="B38" s="35" t="s">
        <v>56</v>
      </c>
      <c r="C38" s="12">
        <f>C37/C22</f>
        <v>0.16666666666666666</v>
      </c>
      <c r="D38" s="103">
        <f t="shared" ref="D38:O38" si="17">D37/D22</f>
        <v>0.2</v>
      </c>
      <c r="E38" s="32">
        <f t="shared" si="17"/>
        <v>0</v>
      </c>
      <c r="F38" s="110">
        <f t="shared" si="17"/>
        <v>0</v>
      </c>
      <c r="G38" s="417">
        <f t="shared" si="17"/>
        <v>0</v>
      </c>
      <c r="H38" s="417">
        <f t="shared" si="17"/>
        <v>0.14285714285714285</v>
      </c>
      <c r="I38" s="489">
        <f t="shared" si="17"/>
        <v>0.25</v>
      </c>
      <c r="J38" s="489">
        <f t="shared" si="17"/>
        <v>0.2</v>
      </c>
      <c r="K38" s="489">
        <f t="shared" si="17"/>
        <v>0.1</v>
      </c>
      <c r="L38" s="489">
        <f t="shared" si="17"/>
        <v>0.14285714285714285</v>
      </c>
      <c r="M38" s="489">
        <f t="shared" si="17"/>
        <v>0.125</v>
      </c>
      <c r="N38" s="489">
        <f t="shared" si="17"/>
        <v>0</v>
      </c>
      <c r="O38" s="59">
        <f t="shared" si="17"/>
        <v>0.10714285714285714</v>
      </c>
    </row>
    <row r="39" spans="1:15" x14ac:dyDescent="0.25">
      <c r="A39" s="27" t="s">
        <v>74</v>
      </c>
      <c r="B39" s="36" t="s">
        <v>160</v>
      </c>
      <c r="C39" s="92">
        <v>1</v>
      </c>
      <c r="D39" s="112">
        <v>0</v>
      </c>
      <c r="E39" s="16">
        <v>0</v>
      </c>
      <c r="F39" s="112">
        <v>0</v>
      </c>
      <c r="G39" s="420">
        <v>2</v>
      </c>
      <c r="H39" s="420">
        <v>0</v>
      </c>
      <c r="I39" s="491">
        <v>0</v>
      </c>
      <c r="J39" s="491">
        <v>0</v>
      </c>
      <c r="K39" s="491">
        <v>0</v>
      </c>
      <c r="L39" s="491">
        <v>0</v>
      </c>
      <c r="M39" s="491">
        <v>1</v>
      </c>
      <c r="N39" s="562">
        <v>0</v>
      </c>
      <c r="O39" s="36">
        <f>SUM(C39:N39)</f>
        <v>4</v>
      </c>
    </row>
    <row r="40" spans="1:15" x14ac:dyDescent="0.25">
      <c r="A40" s="27" t="s">
        <v>75</v>
      </c>
      <c r="B40" s="37" t="s">
        <v>56</v>
      </c>
      <c r="C40" s="32">
        <f>C39/C22</f>
        <v>0.16666666666666666</v>
      </c>
      <c r="D40" s="110">
        <f t="shared" ref="D40:O40" si="18">D39/D22</f>
        <v>0</v>
      </c>
      <c r="E40" s="32">
        <f t="shared" si="18"/>
        <v>0</v>
      </c>
      <c r="F40" s="110">
        <f t="shared" si="18"/>
        <v>0</v>
      </c>
      <c r="G40" s="417">
        <f t="shared" si="18"/>
        <v>0.15384615384615385</v>
      </c>
      <c r="H40" s="417">
        <f t="shared" si="18"/>
        <v>0</v>
      </c>
      <c r="I40" s="489">
        <f t="shared" si="18"/>
        <v>0</v>
      </c>
      <c r="J40" s="489">
        <f t="shared" si="18"/>
        <v>0</v>
      </c>
      <c r="K40" s="489">
        <f t="shared" si="18"/>
        <v>0</v>
      </c>
      <c r="L40" s="489">
        <f t="shared" si="18"/>
        <v>0</v>
      </c>
      <c r="M40" s="489">
        <f t="shared" si="18"/>
        <v>0.125</v>
      </c>
      <c r="N40" s="489">
        <f t="shared" si="18"/>
        <v>0</v>
      </c>
      <c r="O40" s="59">
        <f t="shared" si="18"/>
        <v>4.7619047619047616E-2</v>
      </c>
    </row>
    <row r="41" spans="1:15" ht="24.75" x14ac:dyDescent="0.25">
      <c r="A41" s="27" t="s">
        <v>77</v>
      </c>
      <c r="B41" s="39" t="s">
        <v>79</v>
      </c>
      <c r="C41" s="83">
        <v>4</v>
      </c>
      <c r="D41" s="113">
        <v>5</v>
      </c>
      <c r="E41" s="83">
        <v>2</v>
      </c>
      <c r="F41" s="113">
        <v>6</v>
      </c>
      <c r="G41" s="409">
        <v>8</v>
      </c>
      <c r="H41" s="409">
        <v>8</v>
      </c>
      <c r="I41" s="492">
        <v>2</v>
      </c>
      <c r="J41" s="492">
        <v>8</v>
      </c>
      <c r="K41" s="492">
        <v>8</v>
      </c>
      <c r="L41" s="492">
        <v>7</v>
      </c>
      <c r="M41" s="492">
        <v>7</v>
      </c>
      <c r="N41" s="548">
        <v>4</v>
      </c>
      <c r="O41" s="85">
        <f>SUM(C41:N41)</f>
        <v>69</v>
      </c>
    </row>
    <row r="42" spans="1:15" x14ac:dyDescent="0.25">
      <c r="A42" s="27" t="s">
        <v>78</v>
      </c>
      <c r="B42" s="40" t="s">
        <v>162</v>
      </c>
      <c r="C42" s="84">
        <v>1</v>
      </c>
      <c r="D42" s="114">
        <v>3</v>
      </c>
      <c r="E42" s="86">
        <v>0</v>
      </c>
      <c r="F42" s="114">
        <v>1</v>
      </c>
      <c r="G42" s="410">
        <v>5</v>
      </c>
      <c r="H42" s="410">
        <v>5</v>
      </c>
      <c r="I42" s="493">
        <v>1</v>
      </c>
      <c r="J42" s="493">
        <v>2</v>
      </c>
      <c r="K42" s="493">
        <v>4</v>
      </c>
      <c r="L42" s="533">
        <v>5</v>
      </c>
      <c r="M42" s="493">
        <v>3</v>
      </c>
      <c r="N42" s="549">
        <v>2</v>
      </c>
      <c r="O42" s="40">
        <f>SUM(C42:N42)</f>
        <v>32</v>
      </c>
    </row>
    <row r="43" spans="1:15" x14ac:dyDescent="0.25">
      <c r="A43" s="27" t="s">
        <v>80</v>
      </c>
      <c r="B43" s="31" t="s">
        <v>56</v>
      </c>
      <c r="C43" s="32">
        <f>C42/C22</f>
        <v>0.16666666666666666</v>
      </c>
      <c r="D43" s="110">
        <f t="shared" ref="D43:O43" si="19">D42/D22</f>
        <v>0.6</v>
      </c>
      <c r="E43" s="32">
        <f t="shared" si="19"/>
        <v>0</v>
      </c>
      <c r="F43" s="110">
        <f t="shared" si="19"/>
        <v>0.14285714285714285</v>
      </c>
      <c r="G43" s="417">
        <f t="shared" si="19"/>
        <v>0.38461538461538464</v>
      </c>
      <c r="H43" s="417">
        <f t="shared" si="19"/>
        <v>0.7142857142857143</v>
      </c>
      <c r="I43" s="489">
        <f t="shared" si="19"/>
        <v>0.25</v>
      </c>
      <c r="J43" s="489">
        <f t="shared" si="19"/>
        <v>0.2</v>
      </c>
      <c r="K43" s="489">
        <f t="shared" si="19"/>
        <v>0.4</v>
      </c>
      <c r="L43" s="489">
        <f t="shared" si="19"/>
        <v>0.7142857142857143</v>
      </c>
      <c r="M43" s="489">
        <f t="shared" si="19"/>
        <v>0.375</v>
      </c>
      <c r="N43" s="489">
        <f t="shared" si="19"/>
        <v>0.4</v>
      </c>
      <c r="O43" s="59">
        <f t="shared" si="19"/>
        <v>0.38095238095238093</v>
      </c>
    </row>
    <row r="44" spans="1:15" x14ac:dyDescent="0.25">
      <c r="A44" s="27" t="s">
        <v>82</v>
      </c>
      <c r="B44" s="33" t="s">
        <v>163</v>
      </c>
      <c r="C44" s="76">
        <v>1</v>
      </c>
      <c r="D44" s="105">
        <v>1</v>
      </c>
      <c r="E44" s="82">
        <v>1</v>
      </c>
      <c r="F44" s="105">
        <v>1</v>
      </c>
      <c r="G44" s="408">
        <v>2</v>
      </c>
      <c r="H44" s="408">
        <v>1</v>
      </c>
      <c r="I44" s="486">
        <v>1</v>
      </c>
      <c r="J44" s="486">
        <v>0</v>
      </c>
      <c r="K44" s="486">
        <v>2</v>
      </c>
      <c r="L44" s="486">
        <v>2</v>
      </c>
      <c r="M44" s="486">
        <v>3</v>
      </c>
      <c r="N44" s="544">
        <v>3</v>
      </c>
      <c r="O44" s="33">
        <f>SUM(C44:N44)</f>
        <v>18</v>
      </c>
    </row>
    <row r="45" spans="1:15" x14ac:dyDescent="0.25">
      <c r="A45" s="27" t="s">
        <v>83</v>
      </c>
      <c r="B45" s="31" t="s">
        <v>56</v>
      </c>
      <c r="C45" s="32">
        <f>C44/C22</f>
        <v>0.16666666666666666</v>
      </c>
      <c r="D45" s="110">
        <f t="shared" ref="D45:O45" si="20">D44/D22</f>
        <v>0.2</v>
      </c>
      <c r="E45" s="32">
        <f t="shared" si="20"/>
        <v>0.5</v>
      </c>
      <c r="F45" s="110">
        <f t="shared" si="20"/>
        <v>0.14285714285714285</v>
      </c>
      <c r="G45" s="417">
        <f t="shared" si="20"/>
        <v>0.15384615384615385</v>
      </c>
      <c r="H45" s="417">
        <f t="shared" si="20"/>
        <v>0.14285714285714285</v>
      </c>
      <c r="I45" s="489">
        <f t="shared" si="20"/>
        <v>0.25</v>
      </c>
      <c r="J45" s="489">
        <f t="shared" si="20"/>
        <v>0</v>
      </c>
      <c r="K45" s="489">
        <f t="shared" si="20"/>
        <v>0.2</v>
      </c>
      <c r="L45" s="489">
        <f t="shared" si="20"/>
        <v>0.2857142857142857</v>
      </c>
      <c r="M45" s="489">
        <f t="shared" si="20"/>
        <v>0.375</v>
      </c>
      <c r="N45" s="489">
        <f t="shared" si="20"/>
        <v>0.6</v>
      </c>
      <c r="O45" s="59">
        <f t="shared" si="20"/>
        <v>0.21428571428571427</v>
      </c>
    </row>
    <row r="46" spans="1:15" x14ac:dyDescent="0.25">
      <c r="A46" s="27" t="s">
        <v>85</v>
      </c>
      <c r="B46" s="33" t="s">
        <v>164</v>
      </c>
      <c r="C46" s="76">
        <v>0</v>
      </c>
      <c r="D46" s="105">
        <v>0</v>
      </c>
      <c r="E46" s="82">
        <v>1</v>
      </c>
      <c r="F46" s="105">
        <v>2</v>
      </c>
      <c r="G46" s="408">
        <v>1</v>
      </c>
      <c r="H46" s="408">
        <v>2</v>
      </c>
      <c r="I46" s="486">
        <v>0</v>
      </c>
      <c r="J46" s="486">
        <v>4</v>
      </c>
      <c r="K46" s="486">
        <v>1</v>
      </c>
      <c r="L46" s="486">
        <v>1</v>
      </c>
      <c r="M46" s="486">
        <v>1</v>
      </c>
      <c r="N46" s="544">
        <v>0</v>
      </c>
      <c r="O46" s="33">
        <f>SUM(C46:N46)</f>
        <v>13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0">
        <f t="shared" ref="D47:O47" si="21">D46/D22</f>
        <v>0</v>
      </c>
      <c r="E47" s="32">
        <f t="shared" si="21"/>
        <v>0.5</v>
      </c>
      <c r="F47" s="110">
        <f t="shared" si="21"/>
        <v>0.2857142857142857</v>
      </c>
      <c r="G47" s="417">
        <f t="shared" si="21"/>
        <v>7.6923076923076927E-2</v>
      </c>
      <c r="H47" s="417">
        <f t="shared" si="21"/>
        <v>0.2857142857142857</v>
      </c>
      <c r="I47" s="489">
        <f t="shared" si="21"/>
        <v>0</v>
      </c>
      <c r="J47" s="489">
        <f t="shared" si="21"/>
        <v>0.4</v>
      </c>
      <c r="K47" s="489">
        <f t="shared" si="21"/>
        <v>0.1</v>
      </c>
      <c r="L47" s="489">
        <f t="shared" si="21"/>
        <v>0.14285714285714285</v>
      </c>
      <c r="M47" s="489">
        <f t="shared" si="21"/>
        <v>0.125</v>
      </c>
      <c r="N47" s="489">
        <f t="shared" si="21"/>
        <v>0</v>
      </c>
      <c r="O47" s="59">
        <f t="shared" si="21"/>
        <v>0.15476190476190477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8">
        <v>1</v>
      </c>
      <c r="H48" s="408">
        <v>0</v>
      </c>
      <c r="I48" s="486">
        <v>0</v>
      </c>
      <c r="J48" s="486">
        <v>0</v>
      </c>
      <c r="K48" s="486">
        <v>0</v>
      </c>
      <c r="L48" s="486">
        <v>0</v>
      </c>
      <c r="M48" s="486">
        <v>0</v>
      </c>
      <c r="N48" s="544">
        <v>0</v>
      </c>
      <c r="O48" s="33">
        <f>SUM(C48:N48)</f>
        <v>1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2">D48/D22</f>
        <v>0</v>
      </c>
      <c r="E49" s="32">
        <f t="shared" si="22"/>
        <v>0</v>
      </c>
      <c r="F49" s="110">
        <f t="shared" si="22"/>
        <v>0</v>
      </c>
      <c r="G49" s="417">
        <f t="shared" si="22"/>
        <v>7.6923076923076927E-2</v>
      </c>
      <c r="H49" s="417">
        <f t="shared" si="22"/>
        <v>0</v>
      </c>
      <c r="I49" s="489">
        <f t="shared" si="22"/>
        <v>0</v>
      </c>
      <c r="J49" s="489">
        <f t="shared" si="22"/>
        <v>0</v>
      </c>
      <c r="K49" s="489">
        <f t="shared" si="22"/>
        <v>0</v>
      </c>
      <c r="L49" s="489">
        <f t="shared" si="22"/>
        <v>0</v>
      </c>
      <c r="M49" s="489">
        <f t="shared" si="22"/>
        <v>0</v>
      </c>
      <c r="N49" s="489">
        <f t="shared" si="22"/>
        <v>0</v>
      </c>
      <c r="O49" s="59">
        <f t="shared" si="22"/>
        <v>1.1904761904761904E-2</v>
      </c>
    </row>
    <row r="50" spans="1:15" x14ac:dyDescent="0.25">
      <c r="A50" s="27" t="s">
        <v>91</v>
      </c>
      <c r="B50" s="34" t="s">
        <v>166</v>
      </c>
      <c r="C50" s="75">
        <v>2</v>
      </c>
      <c r="D50" s="105">
        <v>0</v>
      </c>
      <c r="E50" s="82">
        <v>0</v>
      </c>
      <c r="F50" s="105">
        <v>1</v>
      </c>
      <c r="G50" s="408">
        <v>2</v>
      </c>
      <c r="H50" s="408">
        <v>0</v>
      </c>
      <c r="I50" s="486">
        <v>0</v>
      </c>
      <c r="J50" s="486">
        <v>0</v>
      </c>
      <c r="K50" s="486">
        <v>1</v>
      </c>
      <c r="L50" s="486">
        <v>0</v>
      </c>
      <c r="M50" s="486">
        <v>0</v>
      </c>
      <c r="N50" s="544">
        <v>0</v>
      </c>
      <c r="O50" s="33">
        <f>SUM(C50:N50)</f>
        <v>6</v>
      </c>
    </row>
    <row r="51" spans="1:15" x14ac:dyDescent="0.25">
      <c r="A51" s="27" t="s">
        <v>92</v>
      </c>
      <c r="B51" s="31" t="s">
        <v>56</v>
      </c>
      <c r="C51" s="32">
        <f>C50/C22</f>
        <v>0.33333333333333331</v>
      </c>
      <c r="D51" s="110">
        <f t="shared" ref="D51:O51" si="23">D50/D22</f>
        <v>0</v>
      </c>
      <c r="E51" s="32">
        <f t="shared" si="23"/>
        <v>0</v>
      </c>
      <c r="F51" s="110">
        <f t="shared" si="23"/>
        <v>0.14285714285714285</v>
      </c>
      <c r="G51" s="417">
        <f t="shared" si="23"/>
        <v>0.15384615384615385</v>
      </c>
      <c r="H51" s="417">
        <f t="shared" si="23"/>
        <v>0</v>
      </c>
      <c r="I51" s="489">
        <f t="shared" si="23"/>
        <v>0</v>
      </c>
      <c r="J51" s="489">
        <f t="shared" si="23"/>
        <v>0</v>
      </c>
      <c r="K51" s="489">
        <f t="shared" si="23"/>
        <v>0.1</v>
      </c>
      <c r="L51" s="489">
        <f t="shared" si="23"/>
        <v>0</v>
      </c>
      <c r="M51" s="489">
        <f t="shared" si="23"/>
        <v>0</v>
      </c>
      <c r="N51" s="489">
        <f t="shared" si="23"/>
        <v>0</v>
      </c>
      <c r="O51" s="59">
        <f t="shared" si="23"/>
        <v>7.1428571428571425E-2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8">
        <v>0</v>
      </c>
      <c r="H52" s="408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4">D52/D22</f>
        <v>0</v>
      </c>
      <c r="E53" s="32">
        <f t="shared" si="24"/>
        <v>0</v>
      </c>
      <c r="F53" s="110">
        <f t="shared" si="24"/>
        <v>0</v>
      </c>
      <c r="G53" s="417">
        <f t="shared" si="24"/>
        <v>0</v>
      </c>
      <c r="H53" s="417">
        <f t="shared" si="24"/>
        <v>0</v>
      </c>
      <c r="I53" s="489">
        <f t="shared" si="24"/>
        <v>0</v>
      </c>
      <c r="J53" s="489">
        <f t="shared" si="24"/>
        <v>0</v>
      </c>
      <c r="K53" s="489">
        <f t="shared" si="24"/>
        <v>0</v>
      </c>
      <c r="L53" s="489">
        <f t="shared" si="24"/>
        <v>0</v>
      </c>
      <c r="M53" s="489">
        <f t="shared" si="24"/>
        <v>0</v>
      </c>
      <c r="N53" s="489">
        <f t="shared" si="24"/>
        <v>0</v>
      </c>
      <c r="O53" s="59">
        <f t="shared" si="24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1</v>
      </c>
      <c r="E54" s="82">
        <v>0</v>
      </c>
      <c r="F54" s="105">
        <v>1</v>
      </c>
      <c r="G54" s="408">
        <v>1</v>
      </c>
      <c r="H54" s="408">
        <v>1</v>
      </c>
      <c r="I54" s="486">
        <v>0</v>
      </c>
      <c r="J54" s="486">
        <v>2</v>
      </c>
      <c r="K54" s="486">
        <v>0</v>
      </c>
      <c r="L54" s="486">
        <v>1</v>
      </c>
      <c r="M54" s="486">
        <v>0</v>
      </c>
      <c r="N54" s="544">
        <v>1</v>
      </c>
      <c r="O54" s="33">
        <f>SUM(C54:N54)</f>
        <v>8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5">D54/D22</f>
        <v>0.2</v>
      </c>
      <c r="E55" s="42">
        <f t="shared" si="25"/>
        <v>0</v>
      </c>
      <c r="F55" s="115">
        <f t="shared" si="25"/>
        <v>0.14285714285714285</v>
      </c>
      <c r="G55" s="419">
        <f t="shared" si="25"/>
        <v>7.6923076923076927E-2</v>
      </c>
      <c r="H55" s="419">
        <f t="shared" si="25"/>
        <v>0.14285714285714285</v>
      </c>
      <c r="I55" s="494">
        <f t="shared" si="25"/>
        <v>0</v>
      </c>
      <c r="J55" s="494">
        <f t="shared" si="25"/>
        <v>0.2</v>
      </c>
      <c r="K55" s="494">
        <f t="shared" si="25"/>
        <v>0</v>
      </c>
      <c r="L55" s="494">
        <f t="shared" si="25"/>
        <v>0.14285714285714285</v>
      </c>
      <c r="M55" s="494">
        <f t="shared" si="25"/>
        <v>0</v>
      </c>
      <c r="N55" s="494">
        <f t="shared" si="25"/>
        <v>0.2</v>
      </c>
      <c r="O55" s="61">
        <f t="shared" si="25"/>
        <v>9.5238095238095233E-2</v>
      </c>
    </row>
    <row r="56" spans="1:15" ht="20.100000000000001" customHeight="1" x14ac:dyDescent="0.25">
      <c r="A56" s="43" t="s">
        <v>379</v>
      </c>
      <c r="C56" s="2"/>
      <c r="D56" s="2"/>
      <c r="E56" s="2"/>
      <c r="F56" s="2"/>
      <c r="G56" s="404"/>
      <c r="H56" s="404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6" t="s">
        <v>5</v>
      </c>
      <c r="F57" s="117" t="s">
        <v>6</v>
      </c>
      <c r="G57" s="421" t="s">
        <v>7</v>
      </c>
      <c r="H57" s="421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7</v>
      </c>
      <c r="D58" s="118">
        <v>2</v>
      </c>
      <c r="E58" s="47">
        <v>8</v>
      </c>
      <c r="F58" s="118">
        <v>9</v>
      </c>
      <c r="G58" s="422">
        <v>12</v>
      </c>
      <c r="H58" s="422">
        <v>11</v>
      </c>
      <c r="I58" s="495">
        <v>9</v>
      </c>
      <c r="J58" s="495">
        <v>12</v>
      </c>
      <c r="K58" s="495">
        <v>5</v>
      </c>
      <c r="L58" s="495">
        <v>4</v>
      </c>
      <c r="M58" s="495">
        <v>9</v>
      </c>
      <c r="N58" s="495">
        <v>2</v>
      </c>
      <c r="O58" s="46">
        <f>SUM(C58:N58)</f>
        <v>90</v>
      </c>
    </row>
    <row r="59" spans="1:15" x14ac:dyDescent="0.25">
      <c r="A59" s="45" t="s">
        <v>102</v>
      </c>
      <c r="B59" s="48" t="s">
        <v>336</v>
      </c>
      <c r="C59" s="9">
        <v>5</v>
      </c>
      <c r="D59" s="101">
        <v>2</v>
      </c>
      <c r="E59" s="10">
        <v>6</v>
      </c>
      <c r="F59" s="101">
        <v>6</v>
      </c>
      <c r="G59" s="405">
        <v>7</v>
      </c>
      <c r="H59" s="405">
        <v>4</v>
      </c>
      <c r="I59" s="484">
        <v>6</v>
      </c>
      <c r="J59" s="484">
        <v>3</v>
      </c>
      <c r="K59" s="484">
        <v>4</v>
      </c>
      <c r="L59" s="484">
        <v>0</v>
      </c>
      <c r="M59" s="484">
        <v>6</v>
      </c>
      <c r="N59" s="542">
        <v>1</v>
      </c>
      <c r="O59" s="63">
        <f>SUM(C59:N59)</f>
        <v>50</v>
      </c>
    </row>
    <row r="60" spans="1:15" x14ac:dyDescent="0.25">
      <c r="A60" s="45" t="s">
        <v>104</v>
      </c>
      <c r="B60" s="49" t="s">
        <v>107</v>
      </c>
      <c r="C60" s="32">
        <f>C59/C58</f>
        <v>0.7142857142857143</v>
      </c>
      <c r="D60" s="110">
        <f t="shared" ref="D60:O60" si="26">D59/D58</f>
        <v>1</v>
      </c>
      <c r="E60" s="32">
        <f t="shared" si="26"/>
        <v>0.75</v>
      </c>
      <c r="F60" s="110">
        <f t="shared" si="26"/>
        <v>0.66666666666666663</v>
      </c>
      <c r="G60" s="417">
        <f t="shared" si="26"/>
        <v>0.58333333333333337</v>
      </c>
      <c r="H60" s="417">
        <f t="shared" si="26"/>
        <v>0.36363636363636365</v>
      </c>
      <c r="I60" s="489">
        <f t="shared" si="26"/>
        <v>0.66666666666666663</v>
      </c>
      <c r="J60" s="489">
        <f t="shared" si="26"/>
        <v>0.25</v>
      </c>
      <c r="K60" s="489">
        <f t="shared" si="26"/>
        <v>0.8</v>
      </c>
      <c r="L60" s="489">
        <f t="shared" si="26"/>
        <v>0</v>
      </c>
      <c r="M60" s="489">
        <f t="shared" si="26"/>
        <v>0.66666666666666663</v>
      </c>
      <c r="N60" s="543">
        <f t="shared" si="26"/>
        <v>0.5</v>
      </c>
      <c r="O60" s="64">
        <f t="shared" si="26"/>
        <v>0.55555555555555558</v>
      </c>
    </row>
    <row r="61" spans="1:15" x14ac:dyDescent="0.25">
      <c r="A61" s="45" t="s">
        <v>106</v>
      </c>
      <c r="B61" s="50" t="s">
        <v>105</v>
      </c>
      <c r="C61" s="75">
        <v>5</v>
      </c>
      <c r="D61" s="105">
        <v>1</v>
      </c>
      <c r="E61" s="82">
        <v>5</v>
      </c>
      <c r="F61" s="105">
        <v>5</v>
      </c>
      <c r="G61" s="408">
        <v>6</v>
      </c>
      <c r="H61" s="408">
        <v>8</v>
      </c>
      <c r="I61" s="486">
        <v>5</v>
      </c>
      <c r="J61" s="486">
        <v>8</v>
      </c>
      <c r="K61" s="486">
        <v>2</v>
      </c>
      <c r="L61" s="486">
        <v>1</v>
      </c>
      <c r="M61" s="486">
        <v>6</v>
      </c>
      <c r="N61" s="544">
        <v>0</v>
      </c>
      <c r="O61" s="65">
        <f>SUM(C61:N61)</f>
        <v>52</v>
      </c>
    </row>
    <row r="62" spans="1:15" x14ac:dyDescent="0.25">
      <c r="A62" s="45" t="s">
        <v>108</v>
      </c>
      <c r="B62" s="49" t="s">
        <v>107</v>
      </c>
      <c r="C62" s="32">
        <f>C61/C58</f>
        <v>0.7142857142857143</v>
      </c>
      <c r="D62" s="110">
        <f t="shared" ref="D62:O62" si="27">D61/D58</f>
        <v>0.5</v>
      </c>
      <c r="E62" s="32">
        <f t="shared" si="27"/>
        <v>0.625</v>
      </c>
      <c r="F62" s="110">
        <f t="shared" si="27"/>
        <v>0.55555555555555558</v>
      </c>
      <c r="G62" s="417">
        <f t="shared" si="27"/>
        <v>0.5</v>
      </c>
      <c r="H62" s="417">
        <f t="shared" si="27"/>
        <v>0.72727272727272729</v>
      </c>
      <c r="I62" s="489">
        <f t="shared" si="27"/>
        <v>0.55555555555555558</v>
      </c>
      <c r="J62" s="489">
        <f t="shared" si="27"/>
        <v>0.66666666666666663</v>
      </c>
      <c r="K62" s="489">
        <f t="shared" si="27"/>
        <v>0.4</v>
      </c>
      <c r="L62" s="489">
        <f t="shared" si="27"/>
        <v>0.25</v>
      </c>
      <c r="M62" s="489">
        <f t="shared" si="27"/>
        <v>0.66666666666666663</v>
      </c>
      <c r="N62" s="543">
        <f t="shared" si="27"/>
        <v>0</v>
      </c>
      <c r="O62" s="64">
        <f t="shared" si="27"/>
        <v>0.57777777777777772</v>
      </c>
    </row>
    <row r="63" spans="1:15" x14ac:dyDescent="0.25">
      <c r="A63" s="45" t="s">
        <v>110</v>
      </c>
      <c r="B63" s="50" t="s">
        <v>337</v>
      </c>
      <c r="C63" s="75">
        <v>4</v>
      </c>
      <c r="D63" s="105">
        <v>1</v>
      </c>
      <c r="E63" s="82">
        <v>4</v>
      </c>
      <c r="F63" s="105">
        <v>3</v>
      </c>
      <c r="G63" s="408">
        <v>5</v>
      </c>
      <c r="H63" s="408">
        <v>3</v>
      </c>
      <c r="I63" s="486">
        <v>4</v>
      </c>
      <c r="J63" s="486">
        <v>2</v>
      </c>
      <c r="K63" s="486">
        <v>1</v>
      </c>
      <c r="L63" s="486">
        <v>0</v>
      </c>
      <c r="M63" s="486">
        <v>4</v>
      </c>
      <c r="N63" s="544">
        <v>0</v>
      </c>
      <c r="O63" s="65">
        <f>SUM(C63:N63)</f>
        <v>31</v>
      </c>
    </row>
    <row r="64" spans="1:15" x14ac:dyDescent="0.25">
      <c r="A64" s="45" t="s">
        <v>111</v>
      </c>
      <c r="B64" s="51" t="s">
        <v>107</v>
      </c>
      <c r="C64" s="32">
        <f>C63/C58</f>
        <v>0.5714285714285714</v>
      </c>
      <c r="D64" s="110">
        <f t="shared" ref="D64:O64" si="28">D63/D58</f>
        <v>0.5</v>
      </c>
      <c r="E64" s="32">
        <f t="shared" si="28"/>
        <v>0.5</v>
      </c>
      <c r="F64" s="110">
        <f t="shared" si="28"/>
        <v>0.33333333333333331</v>
      </c>
      <c r="G64" s="417">
        <f t="shared" si="28"/>
        <v>0.41666666666666669</v>
      </c>
      <c r="H64" s="417">
        <f t="shared" si="28"/>
        <v>0.27272727272727271</v>
      </c>
      <c r="I64" s="489">
        <f t="shared" si="28"/>
        <v>0.44444444444444442</v>
      </c>
      <c r="J64" s="489">
        <f t="shared" si="28"/>
        <v>0.16666666666666666</v>
      </c>
      <c r="K64" s="489">
        <f t="shared" si="28"/>
        <v>0.2</v>
      </c>
      <c r="L64" s="489">
        <f t="shared" si="28"/>
        <v>0</v>
      </c>
      <c r="M64" s="489">
        <f t="shared" si="28"/>
        <v>0.44444444444444442</v>
      </c>
      <c r="N64" s="543">
        <f t="shared" si="28"/>
        <v>0</v>
      </c>
      <c r="O64" s="64">
        <f t="shared" si="28"/>
        <v>0.34444444444444444</v>
      </c>
    </row>
    <row r="65" spans="1:15" x14ac:dyDescent="0.25">
      <c r="A65" s="45" t="s">
        <v>113</v>
      </c>
      <c r="B65" s="50" t="s">
        <v>338</v>
      </c>
      <c r="C65" s="105">
        <f>C61-C67</f>
        <v>5</v>
      </c>
      <c r="D65" s="105">
        <f>D61-D67</f>
        <v>1</v>
      </c>
      <c r="E65" s="82">
        <f>E61-E67</f>
        <v>3</v>
      </c>
      <c r="F65" s="105">
        <f t="shared" ref="F65:N65" si="29">F61-F67</f>
        <v>5</v>
      </c>
      <c r="G65" s="408">
        <f t="shared" si="29"/>
        <v>3</v>
      </c>
      <c r="H65" s="408">
        <f t="shared" si="29"/>
        <v>4</v>
      </c>
      <c r="I65" s="486">
        <f t="shared" si="29"/>
        <v>3</v>
      </c>
      <c r="J65" s="486">
        <f t="shared" si="29"/>
        <v>6</v>
      </c>
      <c r="K65" s="486">
        <f t="shared" si="29"/>
        <v>1</v>
      </c>
      <c r="L65" s="486">
        <f t="shared" si="29"/>
        <v>1</v>
      </c>
      <c r="M65" s="486">
        <f t="shared" si="29"/>
        <v>5</v>
      </c>
      <c r="N65" s="544">
        <f t="shared" si="29"/>
        <v>0</v>
      </c>
      <c r="O65" s="65">
        <f>SUM(C65:N65)</f>
        <v>37</v>
      </c>
    </row>
    <row r="66" spans="1:15" x14ac:dyDescent="0.25">
      <c r="A66" s="45" t="s">
        <v>114</v>
      </c>
      <c r="B66" s="66" t="s">
        <v>107</v>
      </c>
      <c r="C66" s="67">
        <f>C65/C58</f>
        <v>0.7142857142857143</v>
      </c>
      <c r="D66" s="120">
        <f>D65/D58</f>
        <v>0.5</v>
      </c>
      <c r="E66" s="38">
        <f t="shared" ref="E66:O66" si="30">E65/E58</f>
        <v>0.375</v>
      </c>
      <c r="F66" s="120">
        <f t="shared" si="30"/>
        <v>0.55555555555555558</v>
      </c>
      <c r="G66" s="423">
        <f t="shared" si="30"/>
        <v>0.25</v>
      </c>
      <c r="H66" s="423">
        <f t="shared" si="30"/>
        <v>0.36363636363636365</v>
      </c>
      <c r="I66" s="523">
        <f t="shared" si="30"/>
        <v>0.33333333333333331</v>
      </c>
      <c r="J66" s="523">
        <f t="shared" si="30"/>
        <v>0.5</v>
      </c>
      <c r="K66" s="523">
        <f t="shared" si="30"/>
        <v>0.2</v>
      </c>
      <c r="L66" s="523">
        <f t="shared" si="30"/>
        <v>0.25</v>
      </c>
      <c r="M66" s="523">
        <f t="shared" si="30"/>
        <v>0.55555555555555558</v>
      </c>
      <c r="N66" s="547">
        <f t="shared" si="30"/>
        <v>0</v>
      </c>
      <c r="O66" s="78">
        <f t="shared" si="30"/>
        <v>0.41111111111111109</v>
      </c>
    </row>
    <row r="67" spans="1:15" x14ac:dyDescent="0.25">
      <c r="A67" s="45" t="s">
        <v>116</v>
      </c>
      <c r="B67" s="70" t="s">
        <v>339</v>
      </c>
      <c r="C67" s="114">
        <f>C69+C71+C73+C75+C77</f>
        <v>0</v>
      </c>
      <c r="D67" s="114">
        <f>D69+D71+D73+D75+D77</f>
        <v>0</v>
      </c>
      <c r="E67" s="86">
        <f>E69+E71+E73+E75+E77</f>
        <v>2</v>
      </c>
      <c r="F67" s="114">
        <f t="shared" ref="F67:N67" si="31">F69+F71+F73+F75+F77</f>
        <v>0</v>
      </c>
      <c r="G67" s="410">
        <f t="shared" si="31"/>
        <v>3</v>
      </c>
      <c r="H67" s="410">
        <f t="shared" si="31"/>
        <v>4</v>
      </c>
      <c r="I67" s="493">
        <f t="shared" si="31"/>
        <v>2</v>
      </c>
      <c r="J67" s="493">
        <f t="shared" si="31"/>
        <v>2</v>
      </c>
      <c r="K67" s="493">
        <f t="shared" si="31"/>
        <v>1</v>
      </c>
      <c r="L67" s="493">
        <f t="shared" si="31"/>
        <v>0</v>
      </c>
      <c r="M67" s="493">
        <f t="shared" si="31"/>
        <v>1</v>
      </c>
      <c r="N67" s="549">
        <f t="shared" si="31"/>
        <v>0</v>
      </c>
      <c r="O67" s="79">
        <f>SUM(C67:N67)</f>
        <v>15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2">D67/D58</f>
        <v>0</v>
      </c>
      <c r="E68" s="69">
        <f t="shared" si="32"/>
        <v>0.25</v>
      </c>
      <c r="F68" s="121">
        <f t="shared" si="32"/>
        <v>0</v>
      </c>
      <c r="G68" s="424">
        <f t="shared" si="32"/>
        <v>0.25</v>
      </c>
      <c r="H68" s="424">
        <f t="shared" si="32"/>
        <v>0.36363636363636365</v>
      </c>
      <c r="I68" s="524">
        <f t="shared" si="32"/>
        <v>0.22222222222222221</v>
      </c>
      <c r="J68" s="524">
        <f t="shared" si="32"/>
        <v>0.16666666666666666</v>
      </c>
      <c r="K68" s="524">
        <f t="shared" si="32"/>
        <v>0.2</v>
      </c>
      <c r="L68" s="524">
        <f t="shared" si="32"/>
        <v>0</v>
      </c>
      <c r="M68" s="524">
        <f t="shared" si="32"/>
        <v>0.1111111111111111</v>
      </c>
      <c r="N68" s="561">
        <f t="shared" si="32"/>
        <v>0</v>
      </c>
      <c r="O68" s="78">
        <f t="shared" si="32"/>
        <v>0.16666666666666666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2</v>
      </c>
      <c r="F69" s="112">
        <v>0</v>
      </c>
      <c r="G69" s="420">
        <v>0</v>
      </c>
      <c r="H69" s="420">
        <v>2</v>
      </c>
      <c r="I69" s="491">
        <v>2</v>
      </c>
      <c r="J69" s="491">
        <v>0</v>
      </c>
      <c r="K69" s="491">
        <v>1</v>
      </c>
      <c r="L69" s="491">
        <v>0</v>
      </c>
      <c r="M69" s="491">
        <v>0</v>
      </c>
      <c r="N69" s="562">
        <v>0</v>
      </c>
      <c r="O69" s="80">
        <f>SUM(C69:N69)</f>
        <v>7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3">D69/D58</f>
        <v>0</v>
      </c>
      <c r="E70" s="32">
        <f t="shared" si="33"/>
        <v>0.25</v>
      </c>
      <c r="F70" s="110">
        <f t="shared" si="33"/>
        <v>0</v>
      </c>
      <c r="G70" s="417">
        <f t="shared" si="33"/>
        <v>0</v>
      </c>
      <c r="H70" s="417">
        <f t="shared" si="33"/>
        <v>0.18181818181818182</v>
      </c>
      <c r="I70" s="489">
        <f t="shared" si="33"/>
        <v>0.22222222222222221</v>
      </c>
      <c r="J70" s="489">
        <f t="shared" si="33"/>
        <v>0</v>
      </c>
      <c r="K70" s="489">
        <f t="shared" si="33"/>
        <v>0.2</v>
      </c>
      <c r="L70" s="489">
        <f t="shared" si="33"/>
        <v>0</v>
      </c>
      <c r="M70" s="489">
        <f t="shared" si="33"/>
        <v>0</v>
      </c>
      <c r="N70" s="543">
        <f t="shared" si="33"/>
        <v>0</v>
      </c>
      <c r="O70" s="64">
        <f t="shared" si="33"/>
        <v>7.7777777777777779E-2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20">
        <v>0</v>
      </c>
      <c r="H71" s="420">
        <v>0</v>
      </c>
      <c r="I71" s="491">
        <v>0</v>
      </c>
      <c r="J71" s="491">
        <v>1</v>
      </c>
      <c r="K71" s="491">
        <v>0</v>
      </c>
      <c r="L71" s="491">
        <v>0</v>
      </c>
      <c r="M71" s="491">
        <v>0</v>
      </c>
      <c r="N71" s="562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4">D71/D58</f>
        <v>0</v>
      </c>
      <c r="E72" s="32">
        <f t="shared" si="34"/>
        <v>0</v>
      </c>
      <c r="F72" s="110">
        <f t="shared" si="34"/>
        <v>0</v>
      </c>
      <c r="G72" s="417">
        <f t="shared" si="34"/>
        <v>0</v>
      </c>
      <c r="H72" s="417">
        <f t="shared" si="34"/>
        <v>0</v>
      </c>
      <c r="I72" s="489">
        <f t="shared" si="34"/>
        <v>0</v>
      </c>
      <c r="J72" s="489">
        <f t="shared" si="34"/>
        <v>8.3333333333333329E-2</v>
      </c>
      <c r="K72" s="489">
        <f t="shared" si="34"/>
        <v>0</v>
      </c>
      <c r="L72" s="489">
        <f t="shared" si="34"/>
        <v>0</v>
      </c>
      <c r="M72" s="489">
        <f t="shared" si="34"/>
        <v>0</v>
      </c>
      <c r="N72" s="543">
        <f t="shared" si="34"/>
        <v>0</v>
      </c>
      <c r="O72" s="64">
        <f t="shared" si="34"/>
        <v>1.1111111111111112E-2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8">
        <v>0</v>
      </c>
      <c r="H73" s="408">
        <v>0</v>
      </c>
      <c r="I73" s="486">
        <v>0</v>
      </c>
      <c r="J73" s="486">
        <v>1</v>
      </c>
      <c r="K73" s="486">
        <v>0</v>
      </c>
      <c r="L73" s="486">
        <v>0</v>
      </c>
      <c r="M73" s="486">
        <v>1</v>
      </c>
      <c r="N73" s="544">
        <v>0</v>
      </c>
      <c r="O73" s="65">
        <f>SUM(C73:N73)</f>
        <v>2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5">D73/D58</f>
        <v>0</v>
      </c>
      <c r="E74" s="32">
        <f t="shared" si="35"/>
        <v>0</v>
      </c>
      <c r="F74" s="110">
        <f t="shared" si="35"/>
        <v>0</v>
      </c>
      <c r="G74" s="417">
        <f t="shared" si="35"/>
        <v>0</v>
      </c>
      <c r="H74" s="417">
        <f t="shared" si="35"/>
        <v>0</v>
      </c>
      <c r="I74" s="489">
        <f t="shared" si="35"/>
        <v>0</v>
      </c>
      <c r="J74" s="489">
        <f t="shared" si="35"/>
        <v>8.3333333333333329E-2</v>
      </c>
      <c r="K74" s="489">
        <f t="shared" si="35"/>
        <v>0</v>
      </c>
      <c r="L74" s="489">
        <f t="shared" si="35"/>
        <v>0</v>
      </c>
      <c r="M74" s="489">
        <f t="shared" si="35"/>
        <v>0.1111111111111111</v>
      </c>
      <c r="N74" s="543">
        <f t="shared" si="35"/>
        <v>0</v>
      </c>
      <c r="O74" s="64">
        <f t="shared" si="35"/>
        <v>2.2222222222222223E-2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408">
        <v>3</v>
      </c>
      <c r="H75" s="408">
        <v>2</v>
      </c>
      <c r="I75" s="486">
        <v>0</v>
      </c>
      <c r="J75" s="486">
        <v>0</v>
      </c>
      <c r="K75" s="486">
        <v>0</v>
      </c>
      <c r="L75" s="486">
        <v>0</v>
      </c>
      <c r="M75" s="486">
        <v>0</v>
      </c>
      <c r="N75" s="544">
        <v>0</v>
      </c>
      <c r="O75" s="65">
        <f>SUM(C75:N75)</f>
        <v>5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6">D75/D58</f>
        <v>0</v>
      </c>
      <c r="E76" s="32">
        <f t="shared" si="36"/>
        <v>0</v>
      </c>
      <c r="F76" s="110">
        <f t="shared" si="36"/>
        <v>0</v>
      </c>
      <c r="G76" s="417">
        <f t="shared" si="36"/>
        <v>0.25</v>
      </c>
      <c r="H76" s="417">
        <f t="shared" si="36"/>
        <v>0.18181818181818182</v>
      </c>
      <c r="I76" s="489">
        <f t="shared" si="36"/>
        <v>0</v>
      </c>
      <c r="J76" s="489">
        <f t="shared" si="36"/>
        <v>0</v>
      </c>
      <c r="K76" s="489">
        <f t="shared" si="36"/>
        <v>0</v>
      </c>
      <c r="L76" s="489">
        <f t="shared" si="36"/>
        <v>0</v>
      </c>
      <c r="M76" s="489">
        <f t="shared" si="36"/>
        <v>0</v>
      </c>
      <c r="N76" s="543">
        <f t="shared" si="36"/>
        <v>0</v>
      </c>
      <c r="O76" s="64">
        <f t="shared" si="36"/>
        <v>5.5555555555555552E-2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8">
        <v>0</v>
      </c>
      <c r="H77" s="408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7">D77/D58</f>
        <v>0</v>
      </c>
      <c r="E78" s="32">
        <f t="shared" si="37"/>
        <v>0</v>
      </c>
      <c r="F78" s="110">
        <f t="shared" si="37"/>
        <v>0</v>
      </c>
      <c r="G78" s="417">
        <f t="shared" si="37"/>
        <v>0</v>
      </c>
      <c r="H78" s="417">
        <f t="shared" si="37"/>
        <v>0</v>
      </c>
      <c r="I78" s="489">
        <f t="shared" si="37"/>
        <v>0</v>
      </c>
      <c r="J78" s="489">
        <f t="shared" si="37"/>
        <v>0</v>
      </c>
      <c r="K78" s="489">
        <f t="shared" si="37"/>
        <v>0</v>
      </c>
      <c r="L78" s="489">
        <f t="shared" si="37"/>
        <v>0</v>
      </c>
      <c r="M78" s="489">
        <f t="shared" si="37"/>
        <v>0</v>
      </c>
      <c r="N78" s="543">
        <f t="shared" si="37"/>
        <v>0</v>
      </c>
      <c r="O78" s="64">
        <f t="shared" si="37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1</v>
      </c>
      <c r="G79" s="408">
        <v>0</v>
      </c>
      <c r="H79" s="408">
        <v>0</v>
      </c>
      <c r="I79" s="486">
        <v>0</v>
      </c>
      <c r="J79" s="486">
        <v>0</v>
      </c>
      <c r="K79" s="486">
        <v>0</v>
      </c>
      <c r="L79" s="486">
        <v>0</v>
      </c>
      <c r="M79" s="486">
        <v>0</v>
      </c>
      <c r="N79" s="544">
        <v>1</v>
      </c>
      <c r="O79" s="65">
        <f>SUM(C79:N79)</f>
        <v>2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8">D79/D58</f>
        <v>0</v>
      </c>
      <c r="E80" s="32">
        <f t="shared" si="38"/>
        <v>0</v>
      </c>
      <c r="F80" s="110">
        <f t="shared" si="38"/>
        <v>0.1111111111111111</v>
      </c>
      <c r="G80" s="417">
        <f t="shared" si="38"/>
        <v>0</v>
      </c>
      <c r="H80" s="417">
        <f t="shared" si="38"/>
        <v>0</v>
      </c>
      <c r="I80" s="489">
        <f t="shared" si="38"/>
        <v>0</v>
      </c>
      <c r="J80" s="489">
        <f t="shared" si="38"/>
        <v>0</v>
      </c>
      <c r="K80" s="489">
        <f t="shared" si="38"/>
        <v>0</v>
      </c>
      <c r="L80" s="489">
        <f t="shared" si="38"/>
        <v>0</v>
      </c>
      <c r="M80" s="489">
        <f t="shared" si="38"/>
        <v>0</v>
      </c>
      <c r="N80" s="543">
        <f t="shared" si="38"/>
        <v>0.5</v>
      </c>
      <c r="O80" s="64">
        <f t="shared" si="38"/>
        <v>2.2222222222222223E-2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1</v>
      </c>
      <c r="F81" s="105">
        <v>0</v>
      </c>
      <c r="G81" s="408">
        <v>1</v>
      </c>
      <c r="H81" s="408">
        <v>0</v>
      </c>
      <c r="I81" s="486">
        <v>0</v>
      </c>
      <c r="J81" s="486">
        <v>0</v>
      </c>
      <c r="K81" s="486">
        <v>0</v>
      </c>
      <c r="L81" s="486">
        <v>0</v>
      </c>
      <c r="M81" s="486">
        <v>0</v>
      </c>
      <c r="N81" s="544">
        <v>0</v>
      </c>
      <c r="O81" s="65">
        <f>SUM(C81:N81)</f>
        <v>2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9">D81/D58</f>
        <v>0</v>
      </c>
      <c r="E82" s="32">
        <f t="shared" si="39"/>
        <v>0.125</v>
      </c>
      <c r="F82" s="110">
        <f t="shared" si="39"/>
        <v>0</v>
      </c>
      <c r="G82" s="417">
        <f t="shared" si="39"/>
        <v>8.3333333333333329E-2</v>
      </c>
      <c r="H82" s="417">
        <f t="shared" si="39"/>
        <v>0</v>
      </c>
      <c r="I82" s="489">
        <f t="shared" si="39"/>
        <v>0</v>
      </c>
      <c r="J82" s="489">
        <f t="shared" si="39"/>
        <v>0</v>
      </c>
      <c r="K82" s="489">
        <f t="shared" si="39"/>
        <v>0</v>
      </c>
      <c r="L82" s="489">
        <f t="shared" si="39"/>
        <v>0</v>
      </c>
      <c r="M82" s="489">
        <f t="shared" si="39"/>
        <v>0</v>
      </c>
      <c r="N82" s="543">
        <f t="shared" si="39"/>
        <v>0</v>
      </c>
      <c r="O82" s="64">
        <f t="shared" si="39"/>
        <v>2.2222222222222223E-2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8">
        <v>0</v>
      </c>
      <c r="H83" s="408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0">D83/D58</f>
        <v>0</v>
      </c>
      <c r="E84" s="32">
        <f t="shared" si="40"/>
        <v>0</v>
      </c>
      <c r="F84" s="110">
        <f t="shared" si="40"/>
        <v>0</v>
      </c>
      <c r="G84" s="417">
        <f t="shared" si="40"/>
        <v>0</v>
      </c>
      <c r="H84" s="417">
        <f t="shared" si="40"/>
        <v>0</v>
      </c>
      <c r="I84" s="489">
        <f t="shared" si="40"/>
        <v>0</v>
      </c>
      <c r="J84" s="489">
        <f t="shared" si="40"/>
        <v>0</v>
      </c>
      <c r="K84" s="489">
        <f t="shared" si="40"/>
        <v>0</v>
      </c>
      <c r="L84" s="489">
        <f t="shared" si="40"/>
        <v>0</v>
      </c>
      <c r="M84" s="489">
        <f t="shared" si="40"/>
        <v>0</v>
      </c>
      <c r="N84" s="543">
        <f t="shared" si="40"/>
        <v>0</v>
      </c>
      <c r="O84" s="64">
        <f t="shared" si="40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1</v>
      </c>
      <c r="E85" s="82">
        <v>1</v>
      </c>
      <c r="F85" s="105">
        <v>1</v>
      </c>
      <c r="G85" s="408">
        <v>0</v>
      </c>
      <c r="H85" s="408">
        <v>0</v>
      </c>
      <c r="I85" s="486">
        <v>1</v>
      </c>
      <c r="J85" s="486">
        <v>0</v>
      </c>
      <c r="K85" s="486">
        <v>1</v>
      </c>
      <c r="L85" s="486">
        <v>0</v>
      </c>
      <c r="M85" s="486">
        <v>0</v>
      </c>
      <c r="N85" s="544">
        <v>0</v>
      </c>
      <c r="O85" s="65">
        <f>SUM(C85:N85)</f>
        <v>5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1">D85/D58</f>
        <v>0.5</v>
      </c>
      <c r="E86" s="32">
        <f t="shared" si="41"/>
        <v>0.125</v>
      </c>
      <c r="F86" s="110">
        <f t="shared" si="41"/>
        <v>0.1111111111111111</v>
      </c>
      <c r="G86" s="417">
        <f t="shared" si="41"/>
        <v>0</v>
      </c>
      <c r="H86" s="417">
        <f t="shared" si="41"/>
        <v>0</v>
      </c>
      <c r="I86" s="489">
        <f t="shared" si="41"/>
        <v>0.1111111111111111</v>
      </c>
      <c r="J86" s="489">
        <f t="shared" si="41"/>
        <v>0</v>
      </c>
      <c r="K86" s="489">
        <f t="shared" si="41"/>
        <v>0.2</v>
      </c>
      <c r="L86" s="489">
        <f t="shared" si="41"/>
        <v>0</v>
      </c>
      <c r="M86" s="489">
        <f t="shared" si="41"/>
        <v>0</v>
      </c>
      <c r="N86" s="543">
        <f t="shared" si="41"/>
        <v>0</v>
      </c>
      <c r="O86" s="64">
        <f t="shared" si="41"/>
        <v>5.5555555555555552E-2</v>
      </c>
    </row>
    <row r="87" spans="1:15" ht="24.75" x14ac:dyDescent="0.25">
      <c r="A87" s="45" t="s">
        <v>264</v>
      </c>
      <c r="B87" s="73" t="s">
        <v>127</v>
      </c>
      <c r="C87" s="75">
        <v>2</v>
      </c>
      <c r="D87" s="105">
        <v>0</v>
      </c>
      <c r="E87" s="82">
        <v>1</v>
      </c>
      <c r="F87" s="105">
        <v>2</v>
      </c>
      <c r="G87" s="408">
        <v>0</v>
      </c>
      <c r="H87" s="408">
        <v>1</v>
      </c>
      <c r="I87" s="486">
        <v>2</v>
      </c>
      <c r="J87" s="486">
        <v>4</v>
      </c>
      <c r="K87" s="486">
        <v>2</v>
      </c>
      <c r="L87" s="486">
        <v>2</v>
      </c>
      <c r="M87" s="486">
        <v>0</v>
      </c>
      <c r="N87" s="544">
        <v>1</v>
      </c>
      <c r="O87" s="65">
        <f>SUM(C87:N87)</f>
        <v>17</v>
      </c>
    </row>
    <row r="88" spans="1:15" x14ac:dyDescent="0.25">
      <c r="A88" s="45" t="s">
        <v>345</v>
      </c>
      <c r="B88" s="51" t="s">
        <v>107</v>
      </c>
      <c r="C88" s="32">
        <f>C87/C58</f>
        <v>0.2857142857142857</v>
      </c>
      <c r="D88" s="110">
        <f t="shared" ref="D88:O88" si="42">D87/D58</f>
        <v>0</v>
      </c>
      <c r="E88" s="32">
        <f t="shared" si="42"/>
        <v>0.125</v>
      </c>
      <c r="F88" s="110">
        <f t="shared" si="42"/>
        <v>0.22222222222222221</v>
      </c>
      <c r="G88" s="417">
        <f t="shared" si="42"/>
        <v>0</v>
      </c>
      <c r="H88" s="417">
        <f t="shared" si="42"/>
        <v>9.0909090909090912E-2</v>
      </c>
      <c r="I88" s="489">
        <f t="shared" si="42"/>
        <v>0.22222222222222221</v>
      </c>
      <c r="J88" s="489">
        <f t="shared" si="42"/>
        <v>0.33333333333333331</v>
      </c>
      <c r="K88" s="489">
        <f t="shared" si="42"/>
        <v>0.4</v>
      </c>
      <c r="L88" s="489">
        <f t="shared" si="42"/>
        <v>0.5</v>
      </c>
      <c r="M88" s="489">
        <f t="shared" si="42"/>
        <v>0</v>
      </c>
      <c r="N88" s="543">
        <f t="shared" si="42"/>
        <v>0.5</v>
      </c>
      <c r="O88" s="64">
        <f t="shared" si="42"/>
        <v>0.18888888888888888</v>
      </c>
    </row>
    <row r="89" spans="1:15" ht="24.75" x14ac:dyDescent="0.25">
      <c r="A89" s="45" t="s">
        <v>265</v>
      </c>
      <c r="B89" s="73" t="s">
        <v>346</v>
      </c>
      <c r="C89" s="75">
        <v>0</v>
      </c>
      <c r="D89" s="105">
        <v>0</v>
      </c>
      <c r="E89" s="82">
        <v>0</v>
      </c>
      <c r="F89" s="105">
        <v>0</v>
      </c>
      <c r="G89" s="408">
        <v>4</v>
      </c>
      <c r="H89" s="408">
        <v>2</v>
      </c>
      <c r="I89" s="486">
        <v>1</v>
      </c>
      <c r="J89" s="486">
        <v>0</v>
      </c>
      <c r="K89" s="486">
        <v>0</v>
      </c>
      <c r="L89" s="486">
        <v>1</v>
      </c>
      <c r="M89" s="486">
        <v>3</v>
      </c>
      <c r="N89" s="544">
        <v>0</v>
      </c>
      <c r="O89" s="65">
        <f>SUM(C89:N89)</f>
        <v>11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0">
        <f t="shared" ref="D90:O90" si="43">D89/D58</f>
        <v>0</v>
      </c>
      <c r="E90" s="32">
        <f t="shared" si="43"/>
        <v>0</v>
      </c>
      <c r="F90" s="110">
        <f t="shared" si="43"/>
        <v>0</v>
      </c>
      <c r="G90" s="417">
        <f t="shared" si="43"/>
        <v>0.33333333333333331</v>
      </c>
      <c r="H90" s="417">
        <f t="shared" si="43"/>
        <v>0.18181818181818182</v>
      </c>
      <c r="I90" s="489">
        <f t="shared" si="43"/>
        <v>0.1111111111111111</v>
      </c>
      <c r="J90" s="489">
        <f t="shared" si="43"/>
        <v>0</v>
      </c>
      <c r="K90" s="489">
        <f t="shared" si="43"/>
        <v>0</v>
      </c>
      <c r="L90" s="489">
        <f t="shared" si="43"/>
        <v>0.25</v>
      </c>
      <c r="M90" s="489">
        <f t="shared" si="43"/>
        <v>0.33333333333333331</v>
      </c>
      <c r="N90" s="543">
        <f t="shared" si="43"/>
        <v>0</v>
      </c>
      <c r="O90" s="64">
        <f t="shared" si="43"/>
        <v>0.12222222222222222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0</v>
      </c>
      <c r="F91" s="105">
        <v>0</v>
      </c>
      <c r="G91" s="408">
        <v>0</v>
      </c>
      <c r="H91" s="408">
        <v>0</v>
      </c>
      <c r="I91" s="486">
        <v>0</v>
      </c>
      <c r="J91" s="486">
        <v>0</v>
      </c>
      <c r="K91" s="486">
        <v>0</v>
      </c>
      <c r="L91" s="486">
        <v>0</v>
      </c>
      <c r="M91" s="486">
        <v>0</v>
      </c>
      <c r="N91" s="544">
        <v>0</v>
      </c>
      <c r="O91" s="65">
        <f>SUM(C91:N91)</f>
        <v>0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4">D91/D58</f>
        <v>0</v>
      </c>
      <c r="E92" s="32">
        <f t="shared" si="44"/>
        <v>0</v>
      </c>
      <c r="F92" s="110">
        <f t="shared" si="44"/>
        <v>0</v>
      </c>
      <c r="G92" s="417">
        <f t="shared" si="44"/>
        <v>0</v>
      </c>
      <c r="H92" s="417">
        <f t="shared" si="44"/>
        <v>0</v>
      </c>
      <c r="I92" s="489">
        <f t="shared" si="44"/>
        <v>0</v>
      </c>
      <c r="J92" s="489">
        <f t="shared" si="44"/>
        <v>0</v>
      </c>
      <c r="K92" s="489">
        <f t="shared" si="44"/>
        <v>0</v>
      </c>
      <c r="L92" s="489">
        <f t="shared" si="44"/>
        <v>0</v>
      </c>
      <c r="M92" s="489">
        <f t="shared" si="44"/>
        <v>0</v>
      </c>
      <c r="N92" s="543">
        <f t="shared" si="44"/>
        <v>0</v>
      </c>
      <c r="O92" s="64">
        <f t="shared" si="44"/>
        <v>0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8">
        <v>0</v>
      </c>
      <c r="H93" s="408">
        <v>0</v>
      </c>
      <c r="I93" s="486">
        <v>0</v>
      </c>
      <c r="J93" s="486">
        <v>0</v>
      </c>
      <c r="K93" s="486">
        <v>0</v>
      </c>
      <c r="L93" s="486">
        <v>0</v>
      </c>
      <c r="M93" s="486">
        <v>0</v>
      </c>
      <c r="N93" s="544">
        <v>0</v>
      </c>
      <c r="O93" s="65"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5">D93/D58</f>
        <v>0</v>
      </c>
      <c r="E94" s="32">
        <f t="shared" si="45"/>
        <v>0</v>
      </c>
      <c r="F94" s="110">
        <f t="shared" si="45"/>
        <v>0</v>
      </c>
      <c r="G94" s="417">
        <f t="shared" si="45"/>
        <v>0</v>
      </c>
      <c r="H94" s="417">
        <f t="shared" si="45"/>
        <v>0</v>
      </c>
      <c r="I94" s="489">
        <f t="shared" si="45"/>
        <v>0</v>
      </c>
      <c r="J94" s="489">
        <f t="shared" si="45"/>
        <v>0</v>
      </c>
      <c r="K94" s="489">
        <f t="shared" si="45"/>
        <v>0</v>
      </c>
      <c r="L94" s="489">
        <f t="shared" si="45"/>
        <v>0</v>
      </c>
      <c r="M94" s="489">
        <f t="shared" si="45"/>
        <v>0</v>
      </c>
      <c r="N94" s="543">
        <f t="shared" si="45"/>
        <v>0</v>
      </c>
      <c r="O94" s="64">
        <f t="shared" si="45"/>
        <v>0</v>
      </c>
    </row>
    <row r="95" spans="1:15" ht="24.75" x14ac:dyDescent="0.25">
      <c r="A95" s="45" t="s">
        <v>349</v>
      </c>
      <c r="B95" s="73" t="s">
        <v>350</v>
      </c>
      <c r="C95" s="111">
        <f>C58-C61-C79-C81-C83-C85-C87-C89-C91-C93</f>
        <v>0</v>
      </c>
      <c r="D95" s="111">
        <f>D58-D61-D79-D81-D83-D85-D87-D89-D91-D93</f>
        <v>0</v>
      </c>
      <c r="E95" s="76">
        <f>E58-E61-E79-E81-E83-E85-E87-E89-E91-E93</f>
        <v>0</v>
      </c>
      <c r="F95" s="111">
        <f>F58-F61-F79-F81-F83-F85-F87-F89-F91-F93</f>
        <v>0</v>
      </c>
      <c r="G95" s="407">
        <f t="shared" ref="G95:N95" si="46">G58-G61-G79-G81-G83-G85-G87-G89-G91-G93</f>
        <v>1</v>
      </c>
      <c r="H95" s="407">
        <f t="shared" si="46"/>
        <v>0</v>
      </c>
      <c r="I95" s="490">
        <f t="shared" si="46"/>
        <v>0</v>
      </c>
      <c r="J95" s="490">
        <f t="shared" si="46"/>
        <v>0</v>
      </c>
      <c r="K95" s="490">
        <f t="shared" si="46"/>
        <v>0</v>
      </c>
      <c r="L95" s="490">
        <f t="shared" si="46"/>
        <v>0</v>
      </c>
      <c r="M95" s="490">
        <f t="shared" si="46"/>
        <v>0</v>
      </c>
      <c r="N95" s="544">
        <f t="shared" si="46"/>
        <v>0</v>
      </c>
      <c r="O95" s="65">
        <v>0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7">D95/D58</f>
        <v>0</v>
      </c>
      <c r="E96" s="42">
        <f t="shared" si="47"/>
        <v>0</v>
      </c>
      <c r="F96" s="115">
        <f t="shared" si="47"/>
        <v>0</v>
      </c>
      <c r="G96" s="419">
        <f t="shared" si="47"/>
        <v>8.3333333333333329E-2</v>
      </c>
      <c r="H96" s="419">
        <f t="shared" si="47"/>
        <v>0</v>
      </c>
      <c r="I96" s="494">
        <f t="shared" si="47"/>
        <v>0</v>
      </c>
      <c r="J96" s="494">
        <f t="shared" si="47"/>
        <v>0</v>
      </c>
      <c r="K96" s="494">
        <f t="shared" si="47"/>
        <v>0</v>
      </c>
      <c r="L96" s="494">
        <f t="shared" si="47"/>
        <v>0</v>
      </c>
      <c r="M96" s="494">
        <f t="shared" si="47"/>
        <v>0</v>
      </c>
      <c r="N96" s="545">
        <f t="shared" si="47"/>
        <v>0</v>
      </c>
      <c r="O96" s="81">
        <f t="shared" si="47"/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R83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8" ht="20.100000000000001" customHeight="1" x14ac:dyDescent="0.25">
      <c r="A1" s="372" t="s">
        <v>141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8" ht="48.75" customHeight="1" x14ac:dyDescent="0.25">
      <c r="A2" s="23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8" x14ac:dyDescent="0.25">
      <c r="A3" s="5" t="s">
        <v>15</v>
      </c>
      <c r="B3" s="6" t="s">
        <v>142</v>
      </c>
      <c r="C3" s="7">
        <v>508</v>
      </c>
      <c r="D3" s="7">
        <v>549</v>
      </c>
      <c r="E3" s="7">
        <v>570</v>
      </c>
      <c r="F3" s="99">
        <v>539</v>
      </c>
      <c r="G3" s="99">
        <v>495</v>
      </c>
      <c r="H3" s="99">
        <v>523</v>
      </c>
      <c r="I3" s="99">
        <v>504</v>
      </c>
      <c r="J3" s="483">
        <v>500</v>
      </c>
      <c r="K3" s="483">
        <v>507</v>
      </c>
      <c r="L3" s="483">
        <v>469</v>
      </c>
      <c r="M3" s="483">
        <v>467</v>
      </c>
      <c r="N3" s="483">
        <v>484</v>
      </c>
      <c r="O3" s="541">
        <v>494</v>
      </c>
      <c r="Q3" s="91"/>
      <c r="R3" s="119"/>
    </row>
    <row r="4" spans="1:18" x14ac:dyDescent="0.25">
      <c r="A4" s="5" t="s">
        <v>17</v>
      </c>
      <c r="B4" s="8" t="s">
        <v>143</v>
      </c>
      <c r="C4" s="100">
        <v>450</v>
      </c>
      <c r="D4" s="10">
        <v>490</v>
      </c>
      <c r="E4" s="10">
        <v>509</v>
      </c>
      <c r="F4" s="101">
        <v>482</v>
      </c>
      <c r="G4" s="101">
        <v>445</v>
      </c>
      <c r="H4" s="101">
        <v>467</v>
      </c>
      <c r="I4" s="405">
        <v>447</v>
      </c>
      <c r="J4" s="484">
        <v>450</v>
      </c>
      <c r="K4" s="484">
        <v>453</v>
      </c>
      <c r="L4" s="484">
        <v>421</v>
      </c>
      <c r="M4" s="484">
        <v>417</v>
      </c>
      <c r="N4" s="484">
        <v>429</v>
      </c>
      <c r="O4" s="542">
        <v>439</v>
      </c>
    </row>
    <row r="5" spans="1:18" x14ac:dyDescent="0.25">
      <c r="A5" s="5" t="s">
        <v>19</v>
      </c>
      <c r="B5" s="11" t="s">
        <v>27</v>
      </c>
      <c r="C5" s="102">
        <f>C4/C3</f>
        <v>0.88582677165354329</v>
      </c>
      <c r="D5" s="13">
        <f>D4/D3</f>
        <v>0.89253187613843354</v>
      </c>
      <c r="E5" s="13">
        <f t="shared" ref="E5:O5" si="0">E4/E3</f>
        <v>0.89298245614035088</v>
      </c>
      <c r="F5" s="103">
        <f t="shared" si="0"/>
        <v>0.89424860853432286</v>
      </c>
      <c r="G5" s="103">
        <f t="shared" si="0"/>
        <v>0.89898989898989901</v>
      </c>
      <c r="H5" s="103">
        <f t="shared" si="0"/>
        <v>0.892925430210325</v>
      </c>
      <c r="I5" s="406">
        <f t="shared" si="0"/>
        <v>0.88690476190476186</v>
      </c>
      <c r="J5" s="485">
        <f t="shared" si="0"/>
        <v>0.9</v>
      </c>
      <c r="K5" s="485">
        <f t="shared" si="0"/>
        <v>0.89349112426035504</v>
      </c>
      <c r="L5" s="485">
        <f t="shared" si="0"/>
        <v>0.89765458422174838</v>
      </c>
      <c r="M5" s="485">
        <f t="shared" si="0"/>
        <v>0.89293361884368305</v>
      </c>
      <c r="N5" s="485">
        <f t="shared" si="0"/>
        <v>0.88636363636363635</v>
      </c>
      <c r="O5" s="543">
        <f t="shared" si="0"/>
        <v>0.88866396761133604</v>
      </c>
    </row>
    <row r="6" spans="1:18" x14ac:dyDescent="0.25">
      <c r="A6" s="5" t="s">
        <v>22</v>
      </c>
      <c r="B6" s="14" t="s">
        <v>144</v>
      </c>
      <c r="C6" s="126">
        <v>31</v>
      </c>
      <c r="D6" s="82">
        <v>40</v>
      </c>
      <c r="E6" s="82">
        <v>56</v>
      </c>
      <c r="F6" s="105">
        <v>58</v>
      </c>
      <c r="G6" s="105">
        <v>34</v>
      </c>
      <c r="H6" s="105">
        <v>36</v>
      </c>
      <c r="I6" s="408">
        <v>34</v>
      </c>
      <c r="J6" s="486">
        <v>38</v>
      </c>
      <c r="K6" s="486">
        <v>39</v>
      </c>
      <c r="L6" s="486">
        <v>37</v>
      </c>
      <c r="M6" s="486">
        <v>36</v>
      </c>
      <c r="N6" s="486">
        <v>32</v>
      </c>
      <c r="O6" s="544">
        <v>35</v>
      </c>
    </row>
    <row r="7" spans="1:18" x14ac:dyDescent="0.25">
      <c r="A7" s="5" t="s">
        <v>24</v>
      </c>
      <c r="B7" s="11" t="s">
        <v>27</v>
      </c>
      <c r="C7" s="102">
        <f>C6/C3</f>
        <v>6.1023622047244097E-2</v>
      </c>
      <c r="D7" s="13">
        <f>D6/D3</f>
        <v>7.2859744990892539E-2</v>
      </c>
      <c r="E7" s="13">
        <f t="shared" ref="E7:O7" si="1">E6/E3</f>
        <v>9.8245614035087719E-2</v>
      </c>
      <c r="F7" s="103">
        <f t="shared" si="1"/>
        <v>0.10760667903525047</v>
      </c>
      <c r="G7" s="103">
        <f t="shared" si="1"/>
        <v>6.8686868686868685E-2</v>
      </c>
      <c r="H7" s="103">
        <f t="shared" si="1"/>
        <v>6.8833652007648183E-2</v>
      </c>
      <c r="I7" s="406">
        <f t="shared" si="1"/>
        <v>6.7460317460317457E-2</v>
      </c>
      <c r="J7" s="485">
        <f t="shared" si="1"/>
        <v>7.5999999999999998E-2</v>
      </c>
      <c r="K7" s="485">
        <f t="shared" si="1"/>
        <v>7.6923076923076927E-2</v>
      </c>
      <c r="L7" s="485">
        <f t="shared" si="1"/>
        <v>7.8891257995735611E-2</v>
      </c>
      <c r="M7" s="485">
        <f t="shared" si="1"/>
        <v>7.7087794432548179E-2</v>
      </c>
      <c r="N7" s="485">
        <f t="shared" si="1"/>
        <v>6.6115702479338845E-2</v>
      </c>
      <c r="O7" s="543">
        <f t="shared" si="1"/>
        <v>7.08502024291498E-2</v>
      </c>
    </row>
    <row r="8" spans="1:18" x14ac:dyDescent="0.25">
      <c r="A8" s="5" t="s">
        <v>26</v>
      </c>
      <c r="B8" s="14" t="s">
        <v>145</v>
      </c>
      <c r="C8" s="126">
        <v>95</v>
      </c>
      <c r="D8" s="82">
        <v>103</v>
      </c>
      <c r="E8" s="82">
        <v>106</v>
      </c>
      <c r="F8" s="105">
        <v>95</v>
      </c>
      <c r="G8" s="105">
        <v>97</v>
      </c>
      <c r="H8" s="105">
        <v>96</v>
      </c>
      <c r="I8" s="408">
        <v>98</v>
      </c>
      <c r="J8" s="486">
        <v>99</v>
      </c>
      <c r="K8" s="486">
        <v>102</v>
      </c>
      <c r="L8" s="486">
        <v>90</v>
      </c>
      <c r="M8" s="486">
        <v>86</v>
      </c>
      <c r="N8" s="486">
        <v>82</v>
      </c>
      <c r="O8" s="544">
        <v>91</v>
      </c>
    </row>
    <row r="9" spans="1:18" x14ac:dyDescent="0.25">
      <c r="A9" s="5" t="s">
        <v>28</v>
      </c>
      <c r="B9" s="11" t="s">
        <v>27</v>
      </c>
      <c r="C9" s="102">
        <f>C8/C3</f>
        <v>0.18700787401574803</v>
      </c>
      <c r="D9" s="13">
        <f>D8/D3</f>
        <v>0.18761384335154827</v>
      </c>
      <c r="E9" s="13">
        <f t="shared" ref="E9:O9" si="2">E8/E3</f>
        <v>0.18596491228070175</v>
      </c>
      <c r="F9" s="103">
        <f t="shared" si="2"/>
        <v>0.17625231910946196</v>
      </c>
      <c r="G9" s="103">
        <f t="shared" si="2"/>
        <v>0.19595959595959597</v>
      </c>
      <c r="H9" s="103">
        <f t="shared" si="2"/>
        <v>0.1835564053537285</v>
      </c>
      <c r="I9" s="406">
        <f t="shared" si="2"/>
        <v>0.19444444444444445</v>
      </c>
      <c r="J9" s="485">
        <f t="shared" si="2"/>
        <v>0.19800000000000001</v>
      </c>
      <c r="K9" s="485">
        <f t="shared" si="2"/>
        <v>0.20118343195266272</v>
      </c>
      <c r="L9" s="485">
        <f t="shared" si="2"/>
        <v>0.19189765458422176</v>
      </c>
      <c r="M9" s="485">
        <f t="shared" si="2"/>
        <v>0.1841541755888651</v>
      </c>
      <c r="N9" s="485">
        <f t="shared" si="2"/>
        <v>0.16942148760330578</v>
      </c>
      <c r="O9" s="543">
        <f t="shared" si="2"/>
        <v>0.18421052631578946</v>
      </c>
    </row>
    <row r="10" spans="1:18" x14ac:dyDescent="0.25">
      <c r="A10" s="5" t="s">
        <v>30</v>
      </c>
      <c r="B10" s="14" t="s">
        <v>146</v>
      </c>
      <c r="C10" s="126">
        <v>320</v>
      </c>
      <c r="D10" s="82">
        <v>357</v>
      </c>
      <c r="E10" s="82">
        <v>368</v>
      </c>
      <c r="F10" s="105">
        <v>351</v>
      </c>
      <c r="G10" s="105">
        <v>331</v>
      </c>
      <c r="H10" s="105">
        <v>342</v>
      </c>
      <c r="I10" s="408">
        <v>322</v>
      </c>
      <c r="J10" s="486">
        <v>325</v>
      </c>
      <c r="K10" s="486">
        <v>329</v>
      </c>
      <c r="L10" s="486">
        <v>298</v>
      </c>
      <c r="M10" s="486">
        <v>294</v>
      </c>
      <c r="N10" s="486">
        <v>301</v>
      </c>
      <c r="O10" s="544">
        <v>306</v>
      </c>
    </row>
    <row r="11" spans="1:18" x14ac:dyDescent="0.25">
      <c r="A11" s="5" t="s">
        <v>31</v>
      </c>
      <c r="B11" s="11" t="s">
        <v>27</v>
      </c>
      <c r="C11" s="102">
        <f>C10/C3</f>
        <v>0.62992125984251968</v>
      </c>
      <c r="D11" s="13">
        <f>D10/D3</f>
        <v>0.65027322404371579</v>
      </c>
      <c r="E11" s="13">
        <f t="shared" ref="E11:O11" si="3">E10/E3</f>
        <v>0.64561403508771931</v>
      </c>
      <c r="F11" s="103">
        <f t="shared" si="3"/>
        <v>0.65120593692022266</v>
      </c>
      <c r="G11" s="103">
        <f t="shared" si="3"/>
        <v>0.66868686868686866</v>
      </c>
      <c r="H11" s="103">
        <f t="shared" si="3"/>
        <v>0.65391969407265771</v>
      </c>
      <c r="I11" s="406">
        <f t="shared" si="3"/>
        <v>0.63888888888888884</v>
      </c>
      <c r="J11" s="485">
        <f t="shared" si="3"/>
        <v>0.65</v>
      </c>
      <c r="K11" s="485">
        <f t="shared" si="3"/>
        <v>0.64891518737672582</v>
      </c>
      <c r="L11" s="485">
        <f t="shared" si="3"/>
        <v>0.6353944562899787</v>
      </c>
      <c r="M11" s="485">
        <f t="shared" si="3"/>
        <v>0.62955032119914345</v>
      </c>
      <c r="N11" s="485">
        <f t="shared" si="3"/>
        <v>0.62190082644628097</v>
      </c>
      <c r="O11" s="543">
        <f t="shared" si="3"/>
        <v>0.61943319838056676</v>
      </c>
      <c r="R11" s="378"/>
    </row>
    <row r="12" spans="1:18" ht="22.5" customHeight="1" x14ac:dyDescent="0.25">
      <c r="A12" s="5" t="s">
        <v>33</v>
      </c>
      <c r="B12" s="373" t="s">
        <v>147</v>
      </c>
      <c r="C12" s="126">
        <v>37</v>
      </c>
      <c r="D12" s="82">
        <v>40</v>
      </c>
      <c r="E12" s="82">
        <v>42</v>
      </c>
      <c r="F12" s="105">
        <v>33</v>
      </c>
      <c r="G12" s="105">
        <v>17</v>
      </c>
      <c r="H12" s="105">
        <v>19</v>
      </c>
      <c r="I12" s="408">
        <v>12</v>
      </c>
      <c r="J12" s="486">
        <v>11</v>
      </c>
      <c r="K12" s="486">
        <v>17</v>
      </c>
      <c r="L12" s="486">
        <v>22</v>
      </c>
      <c r="M12" s="486">
        <v>27</v>
      </c>
      <c r="N12" s="486">
        <v>36</v>
      </c>
      <c r="O12" s="544">
        <v>38</v>
      </c>
    </row>
    <row r="13" spans="1:18" x14ac:dyDescent="0.25">
      <c r="A13" s="5" t="s">
        <v>34</v>
      </c>
      <c r="B13" s="11" t="s">
        <v>27</v>
      </c>
      <c r="C13" s="102">
        <f>C12/C3</f>
        <v>7.2834645669291334E-2</v>
      </c>
      <c r="D13" s="13">
        <f>D12/D3</f>
        <v>7.2859744990892539E-2</v>
      </c>
      <c r="E13" s="13">
        <f t="shared" ref="E13:O13" si="4">E12/E3</f>
        <v>7.3684210526315783E-2</v>
      </c>
      <c r="F13" s="103">
        <f t="shared" si="4"/>
        <v>6.1224489795918366E-2</v>
      </c>
      <c r="G13" s="103">
        <f t="shared" si="4"/>
        <v>3.4343434343434343E-2</v>
      </c>
      <c r="H13" s="103">
        <f t="shared" si="4"/>
        <v>3.6328871892925434E-2</v>
      </c>
      <c r="I13" s="406">
        <f t="shared" si="4"/>
        <v>2.3809523809523808E-2</v>
      </c>
      <c r="J13" s="485">
        <f t="shared" si="4"/>
        <v>2.1999999999999999E-2</v>
      </c>
      <c r="K13" s="485">
        <f t="shared" si="4"/>
        <v>3.3530571992110451E-2</v>
      </c>
      <c r="L13" s="485">
        <f t="shared" si="4"/>
        <v>4.6908315565031986E-2</v>
      </c>
      <c r="M13" s="485">
        <f t="shared" si="4"/>
        <v>5.7815845824411134E-2</v>
      </c>
      <c r="N13" s="485">
        <f t="shared" si="4"/>
        <v>7.43801652892562E-2</v>
      </c>
      <c r="O13" s="543">
        <f t="shared" si="4"/>
        <v>7.6923076923076927E-2</v>
      </c>
    </row>
    <row r="14" spans="1:18" x14ac:dyDescent="0.25">
      <c r="A14" s="5" t="s">
        <v>36</v>
      </c>
      <c r="B14" s="14" t="s">
        <v>148</v>
      </c>
      <c r="C14" s="126">
        <v>90</v>
      </c>
      <c r="D14" s="82">
        <v>96</v>
      </c>
      <c r="E14" s="82">
        <v>100</v>
      </c>
      <c r="F14" s="105">
        <v>96</v>
      </c>
      <c r="G14" s="105">
        <v>90</v>
      </c>
      <c r="H14" s="105">
        <v>102</v>
      </c>
      <c r="I14" s="408">
        <v>97</v>
      </c>
      <c r="J14" s="486">
        <v>91</v>
      </c>
      <c r="K14" s="486">
        <v>97</v>
      </c>
      <c r="L14" s="486">
        <v>100</v>
      </c>
      <c r="M14" s="486">
        <v>90</v>
      </c>
      <c r="N14" s="486">
        <v>93</v>
      </c>
      <c r="O14" s="544">
        <v>90</v>
      </c>
    </row>
    <row r="15" spans="1:18" x14ac:dyDescent="0.25">
      <c r="A15" s="5" t="s">
        <v>37</v>
      </c>
      <c r="B15" s="11" t="s">
        <v>27</v>
      </c>
      <c r="C15" s="102">
        <f>C14/C3</f>
        <v>0.17716535433070865</v>
      </c>
      <c r="D15" s="13">
        <f>D14/D3</f>
        <v>0.17486338797814208</v>
      </c>
      <c r="E15" s="13">
        <f t="shared" ref="E15:O15" si="5">E14/E3</f>
        <v>0.17543859649122806</v>
      </c>
      <c r="F15" s="103">
        <f t="shared" si="5"/>
        <v>0.17810760667903525</v>
      </c>
      <c r="G15" s="103">
        <f t="shared" si="5"/>
        <v>0.18181818181818182</v>
      </c>
      <c r="H15" s="103">
        <f t="shared" si="5"/>
        <v>0.19502868068833651</v>
      </c>
      <c r="I15" s="406">
        <f t="shared" si="5"/>
        <v>0.19246031746031747</v>
      </c>
      <c r="J15" s="485">
        <f t="shared" si="5"/>
        <v>0.182</v>
      </c>
      <c r="K15" s="485">
        <f t="shared" si="5"/>
        <v>0.19132149901380671</v>
      </c>
      <c r="L15" s="485">
        <f t="shared" si="5"/>
        <v>0.21321961620469082</v>
      </c>
      <c r="M15" s="485">
        <f t="shared" si="5"/>
        <v>0.19271948608137046</v>
      </c>
      <c r="N15" s="485">
        <f t="shared" si="5"/>
        <v>0.19214876033057851</v>
      </c>
      <c r="O15" s="543">
        <f t="shared" si="5"/>
        <v>0.18218623481781376</v>
      </c>
    </row>
    <row r="16" spans="1:18" x14ac:dyDescent="0.25">
      <c r="A16" s="5" t="s">
        <v>39</v>
      </c>
      <c r="B16" s="14" t="s">
        <v>149</v>
      </c>
      <c r="C16" s="126">
        <v>85</v>
      </c>
      <c r="D16" s="82">
        <v>91</v>
      </c>
      <c r="E16" s="82">
        <v>97</v>
      </c>
      <c r="F16" s="105">
        <v>88</v>
      </c>
      <c r="G16" s="105">
        <v>80</v>
      </c>
      <c r="H16" s="105">
        <v>88</v>
      </c>
      <c r="I16" s="408">
        <v>85</v>
      </c>
      <c r="J16" s="486">
        <v>79</v>
      </c>
      <c r="K16" s="486">
        <v>82</v>
      </c>
      <c r="L16" s="486">
        <v>75</v>
      </c>
      <c r="M16" s="486">
        <v>76</v>
      </c>
      <c r="N16" s="486">
        <v>87</v>
      </c>
      <c r="O16" s="544">
        <v>85</v>
      </c>
    </row>
    <row r="17" spans="1:15" x14ac:dyDescent="0.25">
      <c r="A17" s="5" t="s">
        <v>40</v>
      </c>
      <c r="B17" s="18" t="s">
        <v>27</v>
      </c>
      <c r="C17" s="102">
        <f>C16/C3</f>
        <v>0.1673228346456693</v>
      </c>
      <c r="D17" s="13">
        <f>D16/D3</f>
        <v>0.16575591985428051</v>
      </c>
      <c r="E17" s="13">
        <f t="shared" ref="E17:O17" si="6">E16/E3</f>
        <v>0.17017543859649123</v>
      </c>
      <c r="F17" s="103">
        <f t="shared" si="6"/>
        <v>0.16326530612244897</v>
      </c>
      <c r="G17" s="103">
        <f t="shared" si="6"/>
        <v>0.16161616161616163</v>
      </c>
      <c r="H17" s="103">
        <f t="shared" si="6"/>
        <v>0.16826003824091779</v>
      </c>
      <c r="I17" s="406">
        <f t="shared" si="6"/>
        <v>0.16865079365079366</v>
      </c>
      <c r="J17" s="485">
        <f t="shared" si="6"/>
        <v>0.158</v>
      </c>
      <c r="K17" s="485">
        <f t="shared" si="6"/>
        <v>0.16173570019723865</v>
      </c>
      <c r="L17" s="485">
        <f t="shared" si="6"/>
        <v>0.15991471215351813</v>
      </c>
      <c r="M17" s="485">
        <f t="shared" si="6"/>
        <v>0.16274089935760172</v>
      </c>
      <c r="N17" s="485">
        <f t="shared" si="6"/>
        <v>0.17975206611570249</v>
      </c>
      <c r="O17" s="543">
        <f t="shared" si="6"/>
        <v>0.17206477732793521</v>
      </c>
    </row>
    <row r="18" spans="1:15" ht="15.75" customHeight="1" x14ac:dyDescent="0.25">
      <c r="A18" s="5" t="s">
        <v>42</v>
      </c>
      <c r="B18" s="17" t="s">
        <v>150</v>
      </c>
      <c r="C18" s="126">
        <v>130</v>
      </c>
      <c r="D18" s="82">
        <v>138</v>
      </c>
      <c r="E18" s="82">
        <v>134</v>
      </c>
      <c r="F18" s="105">
        <v>127</v>
      </c>
      <c r="G18" s="105">
        <v>113</v>
      </c>
      <c r="H18" s="105">
        <v>125</v>
      </c>
      <c r="I18" s="408">
        <v>113</v>
      </c>
      <c r="J18" s="486">
        <v>107</v>
      </c>
      <c r="K18" s="486">
        <v>102</v>
      </c>
      <c r="L18" s="486">
        <v>97</v>
      </c>
      <c r="M18" s="486">
        <v>92</v>
      </c>
      <c r="N18" s="486">
        <v>98</v>
      </c>
      <c r="O18" s="544">
        <v>97</v>
      </c>
    </row>
    <row r="19" spans="1:15" x14ac:dyDescent="0.25">
      <c r="A19" s="5" t="s">
        <v>43</v>
      </c>
      <c r="B19" s="19" t="s">
        <v>27</v>
      </c>
      <c r="C19" s="106">
        <f>C18/C3</f>
        <v>0.25590551181102361</v>
      </c>
      <c r="D19" s="21">
        <f>D18/D3</f>
        <v>0.25136612021857924</v>
      </c>
      <c r="E19" s="21">
        <f t="shared" ref="E19:O19" si="7">E18/E3</f>
        <v>0.23508771929824562</v>
      </c>
      <c r="F19" s="107">
        <f t="shared" si="7"/>
        <v>0.23562152133580705</v>
      </c>
      <c r="G19" s="107">
        <f t="shared" si="7"/>
        <v>0.22828282828282828</v>
      </c>
      <c r="H19" s="107">
        <f t="shared" si="7"/>
        <v>0.23900573613766729</v>
      </c>
      <c r="I19" s="411">
        <f t="shared" si="7"/>
        <v>0.22420634920634921</v>
      </c>
      <c r="J19" s="487">
        <f t="shared" si="7"/>
        <v>0.214</v>
      </c>
      <c r="K19" s="487">
        <f t="shared" si="7"/>
        <v>0.20118343195266272</v>
      </c>
      <c r="L19" s="487">
        <f t="shared" si="7"/>
        <v>0.2068230277185501</v>
      </c>
      <c r="M19" s="487">
        <f t="shared" si="7"/>
        <v>0.19700214132762311</v>
      </c>
      <c r="N19" s="487">
        <f t="shared" si="7"/>
        <v>0.2024793388429752</v>
      </c>
      <c r="O19" s="545">
        <f t="shared" si="7"/>
        <v>0.19635627530364372</v>
      </c>
    </row>
    <row r="20" spans="1:15" ht="20.100000000000001" customHeight="1" x14ac:dyDescent="0.25">
      <c r="A20" s="22" t="s">
        <v>151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8.75" customHeight="1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152</v>
      </c>
      <c r="C22" s="29">
        <v>99</v>
      </c>
      <c r="D22" s="28">
        <v>94</v>
      </c>
      <c r="E22" s="109">
        <v>69</v>
      </c>
      <c r="F22" s="109">
        <v>64</v>
      </c>
      <c r="G22" s="109">
        <v>94</v>
      </c>
      <c r="H22" s="426">
        <v>100</v>
      </c>
      <c r="I22" s="488">
        <v>89</v>
      </c>
      <c r="J22" s="488">
        <v>82</v>
      </c>
      <c r="K22" s="488">
        <v>94</v>
      </c>
      <c r="L22" s="488">
        <v>67</v>
      </c>
      <c r="M22" s="488">
        <v>77</v>
      </c>
      <c r="N22" s="488">
        <v>81</v>
      </c>
      <c r="O22" s="29">
        <f>SUM(C22:N22)</f>
        <v>1010</v>
      </c>
    </row>
    <row r="23" spans="1:15" x14ac:dyDescent="0.25">
      <c r="A23" s="27" t="s">
        <v>46</v>
      </c>
      <c r="B23" s="30" t="s">
        <v>153</v>
      </c>
      <c r="C23" s="9">
        <v>34</v>
      </c>
      <c r="D23" s="10">
        <v>25</v>
      </c>
      <c r="E23" s="101">
        <v>14</v>
      </c>
      <c r="F23" s="101">
        <v>23</v>
      </c>
      <c r="G23" s="101">
        <v>26</v>
      </c>
      <c r="H23" s="405">
        <v>22</v>
      </c>
      <c r="I23" s="484">
        <v>28</v>
      </c>
      <c r="J23" s="484">
        <v>25</v>
      </c>
      <c r="K23" s="484">
        <v>29</v>
      </c>
      <c r="L23" s="484">
        <v>18</v>
      </c>
      <c r="M23" s="484">
        <v>26</v>
      </c>
      <c r="N23" s="542">
        <v>21</v>
      </c>
      <c r="O23" s="30">
        <f>SUM(C23:N23)</f>
        <v>291</v>
      </c>
    </row>
    <row r="24" spans="1:15" x14ac:dyDescent="0.25">
      <c r="A24" s="27" t="s">
        <v>48</v>
      </c>
      <c r="B24" s="31" t="s">
        <v>56</v>
      </c>
      <c r="C24" s="32">
        <f>C23/C22</f>
        <v>0.34343434343434343</v>
      </c>
      <c r="D24" s="32">
        <f>D23/D22</f>
        <v>0.26595744680851063</v>
      </c>
      <c r="E24" s="110">
        <f t="shared" ref="E24:O24" si="8">E23/E22</f>
        <v>0.20289855072463769</v>
      </c>
      <c r="F24" s="110">
        <f t="shared" si="8"/>
        <v>0.359375</v>
      </c>
      <c r="G24" s="110">
        <f t="shared" si="8"/>
        <v>0.27659574468085107</v>
      </c>
      <c r="H24" s="417">
        <f t="shared" si="8"/>
        <v>0.22</v>
      </c>
      <c r="I24" s="489">
        <f t="shared" si="8"/>
        <v>0.3146067415730337</v>
      </c>
      <c r="J24" s="489">
        <f t="shared" si="8"/>
        <v>0.3048780487804878</v>
      </c>
      <c r="K24" s="489">
        <f t="shared" si="8"/>
        <v>0.30851063829787234</v>
      </c>
      <c r="L24" s="489">
        <f t="shared" si="8"/>
        <v>0.26865671641791045</v>
      </c>
      <c r="M24" s="489">
        <f t="shared" si="8"/>
        <v>0.33766233766233766</v>
      </c>
      <c r="N24" s="489">
        <f t="shared" si="8"/>
        <v>0.25925925925925924</v>
      </c>
      <c r="O24" s="59">
        <f t="shared" si="8"/>
        <v>0.2881188118811881</v>
      </c>
    </row>
    <row r="25" spans="1:15" x14ac:dyDescent="0.25">
      <c r="A25" s="27" t="s">
        <v>51</v>
      </c>
      <c r="B25" s="33" t="s">
        <v>154</v>
      </c>
      <c r="C25" s="75">
        <f>C22-C23</f>
        <v>65</v>
      </c>
      <c r="D25" s="82">
        <f>D22-D23</f>
        <v>69</v>
      </c>
      <c r="E25" s="76">
        <f>E22-E23</f>
        <v>55</v>
      </c>
      <c r="F25" s="111">
        <v>41</v>
      </c>
      <c r="G25" s="111">
        <v>68</v>
      </c>
      <c r="H25" s="407">
        <v>78</v>
      </c>
      <c r="I25" s="490">
        <v>61</v>
      </c>
      <c r="J25" s="490">
        <v>57</v>
      </c>
      <c r="K25" s="490">
        <v>65</v>
      </c>
      <c r="L25" s="490">
        <v>49</v>
      </c>
      <c r="M25" s="490">
        <v>51</v>
      </c>
      <c r="N25" s="546">
        <v>60</v>
      </c>
      <c r="O25" s="33">
        <f>SUM(C25:N25)</f>
        <v>719</v>
      </c>
    </row>
    <row r="26" spans="1:15" x14ac:dyDescent="0.25">
      <c r="A26" s="27" t="s">
        <v>53</v>
      </c>
      <c r="B26" s="31" t="s">
        <v>56</v>
      </c>
      <c r="C26" s="32">
        <f>C25/C22</f>
        <v>0.65656565656565657</v>
      </c>
      <c r="D26" s="32">
        <f>D25/D22</f>
        <v>0.73404255319148937</v>
      </c>
      <c r="E26" s="110">
        <f t="shared" ref="E26:O26" si="9">E25/E22</f>
        <v>0.79710144927536231</v>
      </c>
      <c r="F26" s="110">
        <f t="shared" si="9"/>
        <v>0.640625</v>
      </c>
      <c r="G26" s="110">
        <f t="shared" si="9"/>
        <v>0.72340425531914898</v>
      </c>
      <c r="H26" s="417">
        <f t="shared" si="9"/>
        <v>0.78</v>
      </c>
      <c r="I26" s="489">
        <f t="shared" si="9"/>
        <v>0.6853932584269663</v>
      </c>
      <c r="J26" s="489">
        <f t="shared" si="9"/>
        <v>0.69512195121951215</v>
      </c>
      <c r="K26" s="489">
        <f t="shared" si="9"/>
        <v>0.69148936170212771</v>
      </c>
      <c r="L26" s="489">
        <f t="shared" si="9"/>
        <v>0.73134328358208955</v>
      </c>
      <c r="M26" s="489">
        <f t="shared" si="9"/>
        <v>0.66233766233766234</v>
      </c>
      <c r="N26" s="489">
        <f t="shared" si="9"/>
        <v>0.7407407407407407</v>
      </c>
      <c r="O26" s="59">
        <f t="shared" si="9"/>
        <v>0.71188118811881185</v>
      </c>
    </row>
    <row r="27" spans="1:15" x14ac:dyDescent="0.25">
      <c r="A27" s="27" t="s">
        <v>55</v>
      </c>
      <c r="B27" s="33" t="s">
        <v>155</v>
      </c>
      <c r="C27" s="75">
        <v>93</v>
      </c>
      <c r="D27" s="82">
        <v>87</v>
      </c>
      <c r="E27" s="105">
        <v>62</v>
      </c>
      <c r="F27" s="105">
        <v>60</v>
      </c>
      <c r="G27" s="105">
        <v>87</v>
      </c>
      <c r="H27" s="408">
        <v>89</v>
      </c>
      <c r="I27" s="486">
        <v>86</v>
      </c>
      <c r="J27" s="486">
        <v>68</v>
      </c>
      <c r="K27" s="486">
        <v>85</v>
      </c>
      <c r="L27" s="486">
        <v>55</v>
      </c>
      <c r="M27" s="486">
        <v>67</v>
      </c>
      <c r="N27" s="544">
        <v>68</v>
      </c>
      <c r="O27" s="33">
        <f>SUM(C27:N27)</f>
        <v>907</v>
      </c>
    </row>
    <row r="28" spans="1:15" x14ac:dyDescent="0.25">
      <c r="A28" s="27" t="s">
        <v>57</v>
      </c>
      <c r="B28" s="31" t="s">
        <v>56</v>
      </c>
      <c r="C28" s="32">
        <f>C27/C22</f>
        <v>0.93939393939393945</v>
      </c>
      <c r="D28" s="32">
        <f t="shared" ref="D28:O28" si="10">D27/D22</f>
        <v>0.92553191489361697</v>
      </c>
      <c r="E28" s="110">
        <f t="shared" si="10"/>
        <v>0.89855072463768115</v>
      </c>
      <c r="F28" s="110">
        <f t="shared" si="10"/>
        <v>0.9375</v>
      </c>
      <c r="G28" s="110">
        <f t="shared" si="10"/>
        <v>0.92553191489361697</v>
      </c>
      <c r="H28" s="417">
        <f t="shared" si="10"/>
        <v>0.89</v>
      </c>
      <c r="I28" s="489">
        <f t="shared" si="10"/>
        <v>0.9662921348314607</v>
      </c>
      <c r="J28" s="489">
        <f t="shared" si="10"/>
        <v>0.82926829268292679</v>
      </c>
      <c r="K28" s="489">
        <f t="shared" si="10"/>
        <v>0.9042553191489362</v>
      </c>
      <c r="L28" s="489">
        <f t="shared" si="10"/>
        <v>0.82089552238805974</v>
      </c>
      <c r="M28" s="489">
        <f t="shared" si="10"/>
        <v>0.87012987012987009</v>
      </c>
      <c r="N28" s="489">
        <f t="shared" si="10"/>
        <v>0.83950617283950613</v>
      </c>
      <c r="O28" s="59">
        <f t="shared" si="10"/>
        <v>0.89801980198019804</v>
      </c>
    </row>
    <row r="29" spans="1:15" x14ac:dyDescent="0.25">
      <c r="A29" s="27" t="s">
        <v>59</v>
      </c>
      <c r="B29" s="33" t="s">
        <v>156</v>
      </c>
      <c r="C29" s="75">
        <v>11</v>
      </c>
      <c r="D29" s="82">
        <v>5</v>
      </c>
      <c r="E29" s="105">
        <v>6</v>
      </c>
      <c r="F29" s="105">
        <v>6</v>
      </c>
      <c r="G29" s="105">
        <v>6</v>
      </c>
      <c r="H29" s="408">
        <v>3</v>
      </c>
      <c r="I29" s="486">
        <v>7</v>
      </c>
      <c r="J29" s="486">
        <v>6</v>
      </c>
      <c r="K29" s="486">
        <v>4</v>
      </c>
      <c r="L29" s="486">
        <v>4</v>
      </c>
      <c r="M29" s="486">
        <v>3</v>
      </c>
      <c r="N29" s="544">
        <v>3</v>
      </c>
      <c r="O29" s="33">
        <f>SUM(C29:N29)</f>
        <v>64</v>
      </c>
    </row>
    <row r="30" spans="1:15" x14ac:dyDescent="0.25">
      <c r="A30" s="27" t="s">
        <v>60</v>
      </c>
      <c r="B30" s="31" t="s">
        <v>56</v>
      </c>
      <c r="C30" s="32">
        <f>C29/C22</f>
        <v>0.1111111111111111</v>
      </c>
      <c r="D30" s="32">
        <f t="shared" ref="D30:O30" si="11">D29/D22</f>
        <v>5.3191489361702128E-2</v>
      </c>
      <c r="E30" s="110">
        <f t="shared" si="11"/>
        <v>8.6956521739130432E-2</v>
      </c>
      <c r="F30" s="110">
        <f t="shared" si="11"/>
        <v>9.375E-2</v>
      </c>
      <c r="G30" s="110">
        <f t="shared" si="11"/>
        <v>6.3829787234042548E-2</v>
      </c>
      <c r="H30" s="417">
        <f t="shared" si="11"/>
        <v>0.03</v>
      </c>
      <c r="I30" s="489">
        <f t="shared" si="11"/>
        <v>7.8651685393258425E-2</v>
      </c>
      <c r="J30" s="489">
        <f t="shared" si="11"/>
        <v>7.3170731707317069E-2</v>
      </c>
      <c r="K30" s="489">
        <f t="shared" si="11"/>
        <v>4.2553191489361701E-2</v>
      </c>
      <c r="L30" s="489">
        <f t="shared" si="11"/>
        <v>5.9701492537313432E-2</v>
      </c>
      <c r="M30" s="489">
        <f t="shared" si="11"/>
        <v>3.896103896103896E-2</v>
      </c>
      <c r="N30" s="489">
        <f t="shared" si="11"/>
        <v>3.7037037037037035E-2</v>
      </c>
      <c r="O30" s="59">
        <f t="shared" si="11"/>
        <v>6.3366336633663367E-2</v>
      </c>
    </row>
    <row r="31" spans="1:15" x14ac:dyDescent="0.25">
      <c r="A31" s="27" t="s">
        <v>62</v>
      </c>
      <c r="B31" s="33" t="s">
        <v>157</v>
      </c>
      <c r="C31" s="82">
        <f>C22-C27</f>
        <v>6</v>
      </c>
      <c r="D31" s="82">
        <f t="shared" ref="D31:H31" si="12">D22-D27</f>
        <v>7</v>
      </c>
      <c r="E31" s="105">
        <f t="shared" si="12"/>
        <v>7</v>
      </c>
      <c r="F31" s="105">
        <f t="shared" si="12"/>
        <v>4</v>
      </c>
      <c r="G31" s="105">
        <f t="shared" si="12"/>
        <v>7</v>
      </c>
      <c r="H31" s="408">
        <f t="shared" si="12"/>
        <v>11</v>
      </c>
      <c r="I31" s="486">
        <v>3</v>
      </c>
      <c r="J31" s="486">
        <v>14</v>
      </c>
      <c r="K31" s="486">
        <v>9</v>
      </c>
      <c r="L31" s="486">
        <v>12</v>
      </c>
      <c r="M31" s="486">
        <v>10</v>
      </c>
      <c r="N31" s="490">
        <v>13</v>
      </c>
      <c r="O31" s="33">
        <f>SUM(C31:N31)</f>
        <v>103</v>
      </c>
    </row>
    <row r="32" spans="1:15" x14ac:dyDescent="0.25">
      <c r="A32" s="27" t="s">
        <v>63</v>
      </c>
      <c r="B32" s="31" t="s">
        <v>56</v>
      </c>
      <c r="C32" s="32">
        <f>C31/C22</f>
        <v>6.0606060606060608E-2</v>
      </c>
      <c r="D32" s="32">
        <f t="shared" ref="D32:O32" si="13">D31/D22</f>
        <v>7.4468085106382975E-2</v>
      </c>
      <c r="E32" s="110">
        <f t="shared" si="13"/>
        <v>0.10144927536231885</v>
      </c>
      <c r="F32" s="110">
        <f t="shared" si="13"/>
        <v>6.25E-2</v>
      </c>
      <c r="G32" s="110">
        <f t="shared" si="13"/>
        <v>7.4468085106382975E-2</v>
      </c>
      <c r="H32" s="417">
        <f t="shared" si="13"/>
        <v>0.11</v>
      </c>
      <c r="I32" s="489">
        <f t="shared" si="13"/>
        <v>3.3707865168539325E-2</v>
      </c>
      <c r="J32" s="489">
        <f t="shared" si="13"/>
        <v>0.17073170731707318</v>
      </c>
      <c r="K32" s="489">
        <f t="shared" si="13"/>
        <v>9.5744680851063829E-2</v>
      </c>
      <c r="L32" s="489">
        <f t="shared" si="13"/>
        <v>0.17910447761194029</v>
      </c>
      <c r="M32" s="489">
        <f t="shared" si="13"/>
        <v>0.12987012987012986</v>
      </c>
      <c r="N32" s="489">
        <f t="shared" si="13"/>
        <v>0.16049382716049382</v>
      </c>
      <c r="O32" s="59">
        <f t="shared" si="13"/>
        <v>0.10198019801980197</v>
      </c>
    </row>
    <row r="33" spans="1:15" ht="24.75" customHeight="1" x14ac:dyDescent="0.25">
      <c r="A33" s="27" t="s">
        <v>65</v>
      </c>
      <c r="B33" s="34" t="s">
        <v>70</v>
      </c>
      <c r="C33" s="75">
        <v>11</v>
      </c>
      <c r="D33" s="82">
        <v>14</v>
      </c>
      <c r="E33" s="105">
        <v>6</v>
      </c>
      <c r="F33" s="105">
        <v>10</v>
      </c>
      <c r="G33" s="105">
        <v>7</v>
      </c>
      <c r="H33" s="408">
        <v>7</v>
      </c>
      <c r="I33" s="486">
        <v>8</v>
      </c>
      <c r="J33" s="486">
        <v>14</v>
      </c>
      <c r="K33" s="486">
        <v>19</v>
      </c>
      <c r="L33" s="486">
        <v>10</v>
      </c>
      <c r="M33" s="486">
        <v>14</v>
      </c>
      <c r="N33" s="544">
        <v>17</v>
      </c>
      <c r="O33" s="33">
        <f>SUM(C33:N33)</f>
        <v>137</v>
      </c>
    </row>
    <row r="34" spans="1:15" x14ac:dyDescent="0.25">
      <c r="A34" s="27" t="s">
        <v>66</v>
      </c>
      <c r="B34" s="31" t="s">
        <v>56</v>
      </c>
      <c r="C34" s="32">
        <f>C33/C22</f>
        <v>0.1111111111111111</v>
      </c>
      <c r="D34" s="32">
        <f t="shared" ref="D34:O34" si="14">D33/D22</f>
        <v>0.14893617021276595</v>
      </c>
      <c r="E34" s="110">
        <f t="shared" si="14"/>
        <v>8.6956521739130432E-2</v>
      </c>
      <c r="F34" s="110">
        <f t="shared" si="14"/>
        <v>0.15625</v>
      </c>
      <c r="G34" s="110">
        <f t="shared" si="14"/>
        <v>7.4468085106382975E-2</v>
      </c>
      <c r="H34" s="417">
        <f t="shared" si="14"/>
        <v>7.0000000000000007E-2</v>
      </c>
      <c r="I34" s="489">
        <f t="shared" si="14"/>
        <v>8.98876404494382E-2</v>
      </c>
      <c r="J34" s="489">
        <f t="shared" si="14"/>
        <v>0.17073170731707318</v>
      </c>
      <c r="K34" s="489">
        <f t="shared" si="14"/>
        <v>0.20212765957446807</v>
      </c>
      <c r="L34" s="489">
        <f t="shared" si="14"/>
        <v>0.14925373134328357</v>
      </c>
      <c r="M34" s="489">
        <f t="shared" si="14"/>
        <v>0.18181818181818182</v>
      </c>
      <c r="N34" s="489">
        <f t="shared" si="14"/>
        <v>0.20987654320987653</v>
      </c>
      <c r="O34" s="59">
        <f t="shared" si="14"/>
        <v>0.13564356435643565</v>
      </c>
    </row>
    <row r="35" spans="1:15" x14ac:dyDescent="0.25">
      <c r="A35" s="27" t="s">
        <v>68</v>
      </c>
      <c r="B35" s="33" t="s">
        <v>158</v>
      </c>
      <c r="C35" s="75">
        <v>14</v>
      </c>
      <c r="D35" s="82">
        <v>16</v>
      </c>
      <c r="E35" s="105">
        <v>13</v>
      </c>
      <c r="F35" s="105">
        <v>12</v>
      </c>
      <c r="G35" s="105">
        <v>18</v>
      </c>
      <c r="H35" s="408">
        <v>16</v>
      </c>
      <c r="I35" s="486">
        <v>8</v>
      </c>
      <c r="J35" s="486">
        <v>16</v>
      </c>
      <c r="K35" s="486">
        <v>21</v>
      </c>
      <c r="L35" s="486">
        <v>9</v>
      </c>
      <c r="M35" s="486">
        <v>13</v>
      </c>
      <c r="N35" s="544">
        <v>11</v>
      </c>
      <c r="O35" s="33">
        <f>SUM(C35:N35)</f>
        <v>167</v>
      </c>
    </row>
    <row r="36" spans="1:15" x14ac:dyDescent="0.25">
      <c r="A36" s="27" t="s">
        <v>69</v>
      </c>
      <c r="B36" s="35" t="s">
        <v>56</v>
      </c>
      <c r="C36" s="32">
        <f>C35/C22</f>
        <v>0.14141414141414141</v>
      </c>
      <c r="D36" s="32">
        <f t="shared" ref="D36:O36" si="15">D35/D22</f>
        <v>0.1702127659574468</v>
      </c>
      <c r="E36" s="110">
        <f t="shared" si="15"/>
        <v>0.18840579710144928</v>
      </c>
      <c r="F36" s="110">
        <f t="shared" si="15"/>
        <v>0.1875</v>
      </c>
      <c r="G36" s="110">
        <f t="shared" si="15"/>
        <v>0.19148936170212766</v>
      </c>
      <c r="H36" s="417">
        <f t="shared" si="15"/>
        <v>0.16</v>
      </c>
      <c r="I36" s="489">
        <f t="shared" si="15"/>
        <v>8.98876404494382E-2</v>
      </c>
      <c r="J36" s="489">
        <f t="shared" si="15"/>
        <v>0.1951219512195122</v>
      </c>
      <c r="K36" s="489">
        <f t="shared" si="15"/>
        <v>0.22340425531914893</v>
      </c>
      <c r="L36" s="489">
        <f t="shared" si="15"/>
        <v>0.13432835820895522</v>
      </c>
      <c r="M36" s="489">
        <f t="shared" si="15"/>
        <v>0.16883116883116883</v>
      </c>
      <c r="N36" s="489">
        <f t="shared" si="15"/>
        <v>0.13580246913580246</v>
      </c>
      <c r="O36" s="59">
        <f t="shared" si="15"/>
        <v>0.16534653465346535</v>
      </c>
    </row>
    <row r="37" spans="1:15" x14ac:dyDescent="0.25">
      <c r="A37" s="27" t="s">
        <v>71</v>
      </c>
      <c r="B37" s="33" t="s">
        <v>159</v>
      </c>
      <c r="C37" s="75">
        <v>12</v>
      </c>
      <c r="D37" s="82">
        <v>15</v>
      </c>
      <c r="E37" s="105">
        <v>13</v>
      </c>
      <c r="F37" s="105">
        <v>10</v>
      </c>
      <c r="G37" s="105">
        <v>14</v>
      </c>
      <c r="H37" s="408">
        <v>18</v>
      </c>
      <c r="I37" s="486">
        <v>13</v>
      </c>
      <c r="J37" s="486">
        <v>21</v>
      </c>
      <c r="K37" s="486">
        <v>19</v>
      </c>
      <c r="L37" s="486">
        <v>15</v>
      </c>
      <c r="M37" s="486">
        <v>19</v>
      </c>
      <c r="N37" s="544">
        <v>19</v>
      </c>
      <c r="O37" s="33">
        <f>SUM(C37:N37)</f>
        <v>188</v>
      </c>
    </row>
    <row r="38" spans="1:15" x14ac:dyDescent="0.25">
      <c r="A38" s="27" t="s">
        <v>72</v>
      </c>
      <c r="B38" s="35" t="s">
        <v>56</v>
      </c>
      <c r="C38" s="32">
        <f>C37/C22</f>
        <v>0.12121212121212122</v>
      </c>
      <c r="D38" s="32">
        <f>D37/D22</f>
        <v>0.15957446808510639</v>
      </c>
      <c r="E38" s="110">
        <f>E37/E22</f>
        <v>0.18840579710144928</v>
      </c>
      <c r="F38" s="110">
        <f t="shared" ref="F38:O38" si="16">F37/F22</f>
        <v>0.15625</v>
      </c>
      <c r="G38" s="110">
        <f t="shared" si="16"/>
        <v>0.14893617021276595</v>
      </c>
      <c r="H38" s="417">
        <f t="shared" si="16"/>
        <v>0.18</v>
      </c>
      <c r="I38" s="489">
        <f t="shared" si="16"/>
        <v>0.14606741573033707</v>
      </c>
      <c r="J38" s="489">
        <f t="shared" si="16"/>
        <v>0.25609756097560976</v>
      </c>
      <c r="K38" s="489">
        <f t="shared" si="16"/>
        <v>0.20212765957446807</v>
      </c>
      <c r="L38" s="489">
        <f t="shared" si="16"/>
        <v>0.22388059701492538</v>
      </c>
      <c r="M38" s="489">
        <f t="shared" si="16"/>
        <v>0.24675324675324675</v>
      </c>
      <c r="N38" s="489">
        <f t="shared" si="16"/>
        <v>0.23456790123456789</v>
      </c>
      <c r="O38" s="59">
        <f t="shared" si="16"/>
        <v>0.18613861386138614</v>
      </c>
    </row>
    <row r="39" spans="1:15" ht="20.25" customHeight="1" x14ac:dyDescent="0.25">
      <c r="A39" s="27" t="s">
        <v>74</v>
      </c>
      <c r="B39" s="34" t="s">
        <v>160</v>
      </c>
      <c r="C39" s="75">
        <v>13</v>
      </c>
      <c r="D39" s="82">
        <v>6</v>
      </c>
      <c r="E39" s="105">
        <v>10</v>
      </c>
      <c r="F39" s="105">
        <v>3</v>
      </c>
      <c r="G39" s="105">
        <v>15</v>
      </c>
      <c r="H39" s="408">
        <v>10</v>
      </c>
      <c r="I39" s="486">
        <v>3</v>
      </c>
      <c r="J39" s="486">
        <v>4</v>
      </c>
      <c r="K39" s="486">
        <v>8</v>
      </c>
      <c r="L39" s="486">
        <v>4</v>
      </c>
      <c r="M39" s="486">
        <v>8</v>
      </c>
      <c r="N39" s="544">
        <v>7</v>
      </c>
      <c r="O39" s="33">
        <f>SUM(C39:N39)</f>
        <v>91</v>
      </c>
    </row>
    <row r="40" spans="1:15" x14ac:dyDescent="0.25">
      <c r="A40" s="27" t="s">
        <v>75</v>
      </c>
      <c r="B40" s="37" t="s">
        <v>56</v>
      </c>
      <c r="C40" s="32">
        <f>C39/C22</f>
        <v>0.13131313131313133</v>
      </c>
      <c r="D40" s="32">
        <f t="shared" ref="D40:O40" si="17">D39/D22</f>
        <v>6.3829787234042548E-2</v>
      </c>
      <c r="E40" s="110">
        <f t="shared" si="17"/>
        <v>0.14492753623188406</v>
      </c>
      <c r="F40" s="110">
        <f t="shared" si="17"/>
        <v>4.6875E-2</v>
      </c>
      <c r="G40" s="110">
        <f t="shared" si="17"/>
        <v>0.15957446808510639</v>
      </c>
      <c r="H40" s="417">
        <f t="shared" si="17"/>
        <v>0.1</v>
      </c>
      <c r="I40" s="489">
        <f t="shared" si="17"/>
        <v>3.3707865168539325E-2</v>
      </c>
      <c r="J40" s="489">
        <f t="shared" si="17"/>
        <v>4.878048780487805E-2</v>
      </c>
      <c r="K40" s="489">
        <f t="shared" si="17"/>
        <v>8.5106382978723402E-2</v>
      </c>
      <c r="L40" s="489">
        <f t="shared" si="17"/>
        <v>5.9701492537313432E-2</v>
      </c>
      <c r="M40" s="489">
        <f t="shared" si="17"/>
        <v>0.1038961038961039</v>
      </c>
      <c r="N40" s="489">
        <f t="shared" si="17"/>
        <v>8.6419753086419748E-2</v>
      </c>
      <c r="O40" s="59">
        <f t="shared" si="17"/>
        <v>9.0099009900990096E-2</v>
      </c>
    </row>
    <row r="41" spans="1:15" ht="28.5" customHeight="1" x14ac:dyDescent="0.25">
      <c r="A41" s="27" t="s">
        <v>77</v>
      </c>
      <c r="B41" s="39" t="s">
        <v>161</v>
      </c>
      <c r="C41" s="83">
        <v>85</v>
      </c>
      <c r="D41" s="83">
        <v>82</v>
      </c>
      <c r="E41" s="113">
        <v>55</v>
      </c>
      <c r="F41" s="113">
        <v>54</v>
      </c>
      <c r="G41" s="113">
        <v>74</v>
      </c>
      <c r="H41" s="409">
        <v>86</v>
      </c>
      <c r="I41" s="492">
        <v>72</v>
      </c>
      <c r="J41" s="492">
        <v>68</v>
      </c>
      <c r="K41" s="492">
        <v>73</v>
      </c>
      <c r="L41" s="492">
        <v>63</v>
      </c>
      <c r="M41" s="492">
        <v>66</v>
      </c>
      <c r="N41" s="548">
        <v>69</v>
      </c>
      <c r="O41" s="376"/>
    </row>
    <row r="42" spans="1:15" x14ac:dyDescent="0.25">
      <c r="A42" s="27" t="s">
        <v>78</v>
      </c>
      <c r="B42" s="40" t="s">
        <v>162</v>
      </c>
      <c r="C42" s="84">
        <v>44</v>
      </c>
      <c r="D42" s="86">
        <v>42</v>
      </c>
      <c r="E42" s="114">
        <v>26</v>
      </c>
      <c r="F42" s="114">
        <v>28</v>
      </c>
      <c r="G42" s="114">
        <v>36</v>
      </c>
      <c r="H42" s="410">
        <v>35</v>
      </c>
      <c r="I42" s="493">
        <v>35</v>
      </c>
      <c r="J42" s="493">
        <v>44</v>
      </c>
      <c r="K42" s="493">
        <v>44</v>
      </c>
      <c r="L42" s="533">
        <v>28</v>
      </c>
      <c r="M42" s="493">
        <v>37</v>
      </c>
      <c r="N42" s="549">
        <v>40</v>
      </c>
      <c r="O42" s="40">
        <f>SUM(C42:N42)</f>
        <v>439</v>
      </c>
    </row>
    <row r="43" spans="1:15" x14ac:dyDescent="0.25">
      <c r="A43" s="27" t="s">
        <v>80</v>
      </c>
      <c r="B43" s="31" t="s">
        <v>56</v>
      </c>
      <c r="C43" s="32">
        <f>C42/C22</f>
        <v>0.44444444444444442</v>
      </c>
      <c r="D43" s="32">
        <f t="shared" ref="D43:O43" si="18">D42/D22</f>
        <v>0.44680851063829785</v>
      </c>
      <c r="E43" s="110">
        <f t="shared" si="18"/>
        <v>0.37681159420289856</v>
      </c>
      <c r="F43" s="110">
        <f t="shared" si="18"/>
        <v>0.4375</v>
      </c>
      <c r="G43" s="110">
        <f t="shared" si="18"/>
        <v>0.38297872340425532</v>
      </c>
      <c r="H43" s="417">
        <f t="shared" si="18"/>
        <v>0.35</v>
      </c>
      <c r="I43" s="489">
        <f t="shared" si="18"/>
        <v>0.39325842696629215</v>
      </c>
      <c r="J43" s="489">
        <f t="shared" si="18"/>
        <v>0.53658536585365857</v>
      </c>
      <c r="K43" s="489">
        <f t="shared" si="18"/>
        <v>0.46808510638297873</v>
      </c>
      <c r="L43" s="489">
        <f t="shared" si="18"/>
        <v>0.41791044776119401</v>
      </c>
      <c r="M43" s="489">
        <f t="shared" si="18"/>
        <v>0.48051948051948051</v>
      </c>
      <c r="N43" s="489">
        <f t="shared" si="18"/>
        <v>0.49382716049382713</v>
      </c>
      <c r="O43" s="59">
        <f t="shared" si="18"/>
        <v>0.43465346534653465</v>
      </c>
    </row>
    <row r="44" spans="1:15" x14ac:dyDescent="0.25">
      <c r="A44" s="27" t="s">
        <v>82</v>
      </c>
      <c r="B44" s="33" t="s">
        <v>163</v>
      </c>
      <c r="C44" s="75">
        <v>22</v>
      </c>
      <c r="D44" s="82">
        <v>17</v>
      </c>
      <c r="E44" s="105">
        <v>15</v>
      </c>
      <c r="F44" s="105">
        <v>9</v>
      </c>
      <c r="G44" s="105">
        <v>25</v>
      </c>
      <c r="H44" s="408">
        <v>30</v>
      </c>
      <c r="I44" s="486">
        <v>20</v>
      </c>
      <c r="J44" s="486">
        <v>9</v>
      </c>
      <c r="K44" s="486">
        <v>13</v>
      </c>
      <c r="L44" s="486">
        <v>13</v>
      </c>
      <c r="M44" s="486">
        <v>18</v>
      </c>
      <c r="N44" s="544">
        <v>19</v>
      </c>
      <c r="O44" s="33">
        <f>SUM(C44:N44)</f>
        <v>210</v>
      </c>
    </row>
    <row r="45" spans="1:15" x14ac:dyDescent="0.25">
      <c r="A45" s="27" t="s">
        <v>83</v>
      </c>
      <c r="B45" s="31" t="s">
        <v>56</v>
      </c>
      <c r="C45" s="32">
        <f>C44/C22</f>
        <v>0.22222222222222221</v>
      </c>
      <c r="D45" s="32">
        <f t="shared" ref="D45:O45" si="19">D44/D22</f>
        <v>0.18085106382978725</v>
      </c>
      <c r="E45" s="110">
        <f t="shared" si="19"/>
        <v>0.21739130434782608</v>
      </c>
      <c r="F45" s="110">
        <f t="shared" si="19"/>
        <v>0.140625</v>
      </c>
      <c r="G45" s="110">
        <f t="shared" si="19"/>
        <v>0.26595744680851063</v>
      </c>
      <c r="H45" s="417">
        <f t="shared" si="19"/>
        <v>0.3</v>
      </c>
      <c r="I45" s="489">
        <f t="shared" si="19"/>
        <v>0.2247191011235955</v>
      </c>
      <c r="J45" s="489">
        <f t="shared" si="19"/>
        <v>0.10975609756097561</v>
      </c>
      <c r="K45" s="489">
        <f t="shared" si="19"/>
        <v>0.13829787234042554</v>
      </c>
      <c r="L45" s="489">
        <f t="shared" si="19"/>
        <v>0.19402985074626866</v>
      </c>
      <c r="M45" s="489">
        <f t="shared" si="19"/>
        <v>0.23376623376623376</v>
      </c>
      <c r="N45" s="489">
        <f t="shared" si="19"/>
        <v>0.23456790123456789</v>
      </c>
      <c r="O45" s="59">
        <f t="shared" si="19"/>
        <v>0.20792079207920791</v>
      </c>
    </row>
    <row r="46" spans="1:15" x14ac:dyDescent="0.25">
      <c r="A46" s="27" t="s">
        <v>85</v>
      </c>
      <c r="B46" s="33" t="s">
        <v>164</v>
      </c>
      <c r="C46" s="75">
        <v>10</v>
      </c>
      <c r="D46" s="82">
        <v>13</v>
      </c>
      <c r="E46" s="105">
        <v>8</v>
      </c>
      <c r="F46" s="105">
        <v>10</v>
      </c>
      <c r="G46" s="105">
        <v>9</v>
      </c>
      <c r="H46" s="408">
        <v>23</v>
      </c>
      <c r="I46" s="486">
        <v>12</v>
      </c>
      <c r="J46" s="486">
        <v>7</v>
      </c>
      <c r="K46" s="486">
        <v>10</v>
      </c>
      <c r="L46" s="486">
        <v>15</v>
      </c>
      <c r="M46" s="486">
        <v>8</v>
      </c>
      <c r="N46" s="544">
        <v>10</v>
      </c>
      <c r="O46" s="33">
        <f>SUM(C46:N46)</f>
        <v>135</v>
      </c>
    </row>
    <row r="47" spans="1:15" x14ac:dyDescent="0.25">
      <c r="A47" s="27" t="s">
        <v>86</v>
      </c>
      <c r="B47" s="31" t="s">
        <v>56</v>
      </c>
      <c r="C47" s="32">
        <f>C46/C22</f>
        <v>0.10101010101010101</v>
      </c>
      <c r="D47" s="32">
        <f t="shared" ref="D47:O47" si="20">D46/D22</f>
        <v>0.13829787234042554</v>
      </c>
      <c r="E47" s="110">
        <f t="shared" si="20"/>
        <v>0.11594202898550725</v>
      </c>
      <c r="F47" s="110">
        <f t="shared" si="20"/>
        <v>0.15625</v>
      </c>
      <c r="G47" s="110">
        <f t="shared" si="20"/>
        <v>9.5744680851063829E-2</v>
      </c>
      <c r="H47" s="417">
        <f t="shared" si="20"/>
        <v>0.23</v>
      </c>
      <c r="I47" s="489">
        <f t="shared" si="20"/>
        <v>0.1348314606741573</v>
      </c>
      <c r="J47" s="489">
        <f t="shared" si="20"/>
        <v>8.5365853658536592E-2</v>
      </c>
      <c r="K47" s="489">
        <f t="shared" si="20"/>
        <v>0.10638297872340426</v>
      </c>
      <c r="L47" s="489">
        <f t="shared" si="20"/>
        <v>0.22388059701492538</v>
      </c>
      <c r="M47" s="489">
        <f t="shared" si="20"/>
        <v>0.1038961038961039</v>
      </c>
      <c r="N47" s="489">
        <f t="shared" si="20"/>
        <v>0.12345679012345678</v>
      </c>
      <c r="O47" s="59">
        <f t="shared" si="20"/>
        <v>0.13366336633663367</v>
      </c>
    </row>
    <row r="48" spans="1:15" x14ac:dyDescent="0.25">
      <c r="A48" s="27" t="s">
        <v>88</v>
      </c>
      <c r="B48" s="33" t="s">
        <v>165</v>
      </c>
      <c r="C48" s="75">
        <v>3</v>
      </c>
      <c r="D48" s="82">
        <v>1</v>
      </c>
      <c r="E48" s="105">
        <v>2</v>
      </c>
      <c r="F48" s="105">
        <v>1</v>
      </c>
      <c r="G48" s="105">
        <v>2</v>
      </c>
      <c r="H48" s="408">
        <v>4</v>
      </c>
      <c r="I48" s="486">
        <v>1</v>
      </c>
      <c r="J48" s="486">
        <v>1</v>
      </c>
      <c r="K48" s="486">
        <v>1</v>
      </c>
      <c r="L48" s="486">
        <v>1</v>
      </c>
      <c r="M48" s="486">
        <v>1</v>
      </c>
      <c r="N48" s="544">
        <v>1</v>
      </c>
      <c r="O48" s="33">
        <f>SUM(C48:N48)</f>
        <v>19</v>
      </c>
    </row>
    <row r="49" spans="1:18" x14ac:dyDescent="0.25">
      <c r="A49" s="27" t="s">
        <v>89</v>
      </c>
      <c r="B49" s="31" t="s">
        <v>56</v>
      </c>
      <c r="C49" s="32">
        <f>C48/C22</f>
        <v>3.0303030303030304E-2</v>
      </c>
      <c r="D49" s="32">
        <f t="shared" ref="D49:O49" si="21">D48/D22</f>
        <v>1.0638297872340425E-2</v>
      </c>
      <c r="E49" s="110">
        <f t="shared" si="21"/>
        <v>2.8985507246376812E-2</v>
      </c>
      <c r="F49" s="110">
        <f t="shared" si="21"/>
        <v>1.5625E-2</v>
      </c>
      <c r="G49" s="110">
        <f t="shared" si="21"/>
        <v>2.1276595744680851E-2</v>
      </c>
      <c r="H49" s="417">
        <f t="shared" si="21"/>
        <v>0.04</v>
      </c>
      <c r="I49" s="489">
        <f t="shared" si="21"/>
        <v>1.1235955056179775E-2</v>
      </c>
      <c r="J49" s="489">
        <f t="shared" si="21"/>
        <v>1.2195121951219513E-2</v>
      </c>
      <c r="K49" s="489">
        <f t="shared" si="21"/>
        <v>1.0638297872340425E-2</v>
      </c>
      <c r="L49" s="489">
        <f t="shared" si="21"/>
        <v>1.4925373134328358E-2</v>
      </c>
      <c r="M49" s="489">
        <f t="shared" si="21"/>
        <v>1.2987012987012988E-2</v>
      </c>
      <c r="N49" s="489">
        <f t="shared" si="21"/>
        <v>1.2345679012345678E-2</v>
      </c>
      <c r="O49" s="59">
        <f t="shared" si="21"/>
        <v>1.8811881188118811E-2</v>
      </c>
    </row>
    <row r="50" spans="1:18" ht="15" customHeight="1" x14ac:dyDescent="0.25">
      <c r="A50" s="27" t="s">
        <v>91</v>
      </c>
      <c r="B50" s="34" t="s">
        <v>166</v>
      </c>
      <c r="C50" s="75">
        <v>21</v>
      </c>
      <c r="D50" s="82">
        <v>13</v>
      </c>
      <c r="E50" s="105">
        <v>12</v>
      </c>
      <c r="F50" s="105">
        <v>7</v>
      </c>
      <c r="G50" s="105">
        <v>17</v>
      </c>
      <c r="H50" s="408">
        <v>8</v>
      </c>
      <c r="I50" s="486">
        <v>8</v>
      </c>
      <c r="J50" s="486">
        <v>13</v>
      </c>
      <c r="K50" s="486">
        <v>14</v>
      </c>
      <c r="L50" s="486">
        <v>7</v>
      </c>
      <c r="M50" s="486">
        <v>7</v>
      </c>
      <c r="N50" s="544">
        <v>11</v>
      </c>
      <c r="O50" s="33">
        <f>SUM(C50:N50)</f>
        <v>138</v>
      </c>
    </row>
    <row r="51" spans="1:18" x14ac:dyDescent="0.25">
      <c r="A51" s="27" t="s">
        <v>92</v>
      </c>
      <c r="B51" s="31" t="s">
        <v>56</v>
      </c>
      <c r="C51" s="32">
        <f>C50/C22</f>
        <v>0.21212121212121213</v>
      </c>
      <c r="D51" s="32">
        <f t="shared" ref="D51:O51" si="22">D50/D22</f>
        <v>0.13829787234042554</v>
      </c>
      <c r="E51" s="110">
        <f t="shared" si="22"/>
        <v>0.17391304347826086</v>
      </c>
      <c r="F51" s="110">
        <f t="shared" si="22"/>
        <v>0.109375</v>
      </c>
      <c r="G51" s="110">
        <f t="shared" si="22"/>
        <v>0.18085106382978725</v>
      </c>
      <c r="H51" s="417">
        <f t="shared" si="22"/>
        <v>0.08</v>
      </c>
      <c r="I51" s="489">
        <f t="shared" si="22"/>
        <v>8.98876404494382E-2</v>
      </c>
      <c r="J51" s="489">
        <f t="shared" si="22"/>
        <v>0.15853658536585366</v>
      </c>
      <c r="K51" s="489">
        <f t="shared" si="22"/>
        <v>0.14893617021276595</v>
      </c>
      <c r="L51" s="489">
        <f t="shared" si="22"/>
        <v>0.1044776119402985</v>
      </c>
      <c r="M51" s="489">
        <f t="shared" si="22"/>
        <v>9.0909090909090912E-2</v>
      </c>
      <c r="N51" s="489">
        <f t="shared" si="22"/>
        <v>0.13580246913580246</v>
      </c>
      <c r="O51" s="59">
        <f t="shared" si="22"/>
        <v>0.13663366336633664</v>
      </c>
    </row>
    <row r="52" spans="1:18" ht="27.75" customHeight="1" x14ac:dyDescent="0.25">
      <c r="A52" s="27" t="s">
        <v>94</v>
      </c>
      <c r="B52" s="34" t="s">
        <v>167</v>
      </c>
      <c r="C52" s="75">
        <v>0</v>
      </c>
      <c r="D52" s="82">
        <v>0</v>
      </c>
      <c r="E52" s="105">
        <v>0</v>
      </c>
      <c r="F52" s="105">
        <v>0</v>
      </c>
      <c r="G52" s="105">
        <v>1</v>
      </c>
      <c r="H52" s="408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1</v>
      </c>
    </row>
    <row r="53" spans="1:18" x14ac:dyDescent="0.25">
      <c r="A53" s="27" t="s">
        <v>95</v>
      </c>
      <c r="B53" s="31" t="s">
        <v>56</v>
      </c>
      <c r="C53" s="32">
        <f>C52/C22</f>
        <v>0</v>
      </c>
      <c r="D53" s="32">
        <f t="shared" ref="D53:O53" si="23">D52/D22</f>
        <v>0</v>
      </c>
      <c r="E53" s="110">
        <f t="shared" si="23"/>
        <v>0</v>
      </c>
      <c r="F53" s="110">
        <f t="shared" si="23"/>
        <v>0</v>
      </c>
      <c r="G53" s="110">
        <f t="shared" si="23"/>
        <v>1.0638297872340425E-2</v>
      </c>
      <c r="H53" s="417">
        <f t="shared" si="23"/>
        <v>0</v>
      </c>
      <c r="I53" s="489">
        <f t="shared" si="23"/>
        <v>0</v>
      </c>
      <c r="J53" s="489">
        <f t="shared" si="23"/>
        <v>0</v>
      </c>
      <c r="K53" s="489">
        <f t="shared" si="23"/>
        <v>0</v>
      </c>
      <c r="L53" s="489">
        <f t="shared" si="23"/>
        <v>0</v>
      </c>
      <c r="M53" s="489">
        <f t="shared" si="23"/>
        <v>0</v>
      </c>
      <c r="N53" s="489">
        <f t="shared" si="23"/>
        <v>0</v>
      </c>
      <c r="O53" s="59">
        <f t="shared" si="23"/>
        <v>9.9009900990099011E-4</v>
      </c>
    </row>
    <row r="54" spans="1:18" x14ac:dyDescent="0.25">
      <c r="A54" s="27" t="s">
        <v>97</v>
      </c>
      <c r="B54" s="33" t="s">
        <v>168</v>
      </c>
      <c r="C54" s="75">
        <v>2</v>
      </c>
      <c r="D54" s="82">
        <v>7</v>
      </c>
      <c r="E54" s="105">
        <v>2</v>
      </c>
      <c r="F54" s="105">
        <v>2</v>
      </c>
      <c r="G54" s="105">
        <v>6</v>
      </c>
      <c r="H54" s="408">
        <v>9</v>
      </c>
      <c r="I54" s="486">
        <v>6</v>
      </c>
      <c r="J54" s="486">
        <v>4</v>
      </c>
      <c r="K54" s="486">
        <v>2</v>
      </c>
      <c r="L54" s="486">
        <v>6</v>
      </c>
      <c r="M54" s="486">
        <v>5</v>
      </c>
      <c r="N54" s="544">
        <v>7</v>
      </c>
      <c r="O54" s="33">
        <f>SUM(C54:N54)</f>
        <v>58</v>
      </c>
    </row>
    <row r="55" spans="1:18" x14ac:dyDescent="0.25">
      <c r="A55" s="27" t="s">
        <v>98</v>
      </c>
      <c r="B55" s="41" t="s">
        <v>56</v>
      </c>
      <c r="C55" s="20">
        <f>C54/C22</f>
        <v>2.0202020202020204E-2</v>
      </c>
      <c r="D55" s="42">
        <f t="shared" ref="D55:O55" si="24">D54/D22</f>
        <v>7.4468085106382975E-2</v>
      </c>
      <c r="E55" s="115">
        <f t="shared" si="24"/>
        <v>2.8985507246376812E-2</v>
      </c>
      <c r="F55" s="115">
        <f t="shared" si="24"/>
        <v>3.125E-2</v>
      </c>
      <c r="G55" s="115">
        <f t="shared" si="24"/>
        <v>6.3829787234042548E-2</v>
      </c>
      <c r="H55" s="419">
        <f t="shared" si="24"/>
        <v>0.09</v>
      </c>
      <c r="I55" s="494">
        <f t="shared" si="24"/>
        <v>6.741573033707865E-2</v>
      </c>
      <c r="J55" s="494">
        <f t="shared" si="24"/>
        <v>4.878048780487805E-2</v>
      </c>
      <c r="K55" s="494">
        <f t="shared" si="24"/>
        <v>2.1276595744680851E-2</v>
      </c>
      <c r="L55" s="494">
        <f t="shared" si="24"/>
        <v>8.9552238805970144E-2</v>
      </c>
      <c r="M55" s="494">
        <f t="shared" si="24"/>
        <v>6.4935064935064929E-2</v>
      </c>
      <c r="N55" s="494">
        <f t="shared" si="24"/>
        <v>8.6419753086419748E-2</v>
      </c>
      <c r="O55" s="61">
        <f t="shared" si="24"/>
        <v>5.7425742574257428E-2</v>
      </c>
    </row>
    <row r="56" spans="1:18" ht="20.100000000000001" customHeight="1" x14ac:dyDescent="0.25">
      <c r="A56" s="43" t="s">
        <v>169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8" ht="47.25" x14ac:dyDescent="0.25">
      <c r="A57" s="23" t="s">
        <v>0</v>
      </c>
      <c r="B57" s="44" t="s">
        <v>1</v>
      </c>
      <c r="C57" s="116" t="s">
        <v>3</v>
      </c>
      <c r="D57" s="116" t="s">
        <v>4</v>
      </c>
      <c r="E57" s="116" t="s">
        <v>5</v>
      </c>
      <c r="F57" s="117" t="s">
        <v>6</v>
      </c>
      <c r="G57" s="116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8" x14ac:dyDescent="0.25">
      <c r="A58" s="45" t="s">
        <v>100</v>
      </c>
      <c r="B58" s="46" t="s">
        <v>170</v>
      </c>
      <c r="C58" s="47">
        <v>58</v>
      </c>
      <c r="D58" s="47">
        <v>73</v>
      </c>
      <c r="E58" s="47">
        <v>100</v>
      </c>
      <c r="F58" s="118">
        <v>108</v>
      </c>
      <c r="G58" s="118">
        <v>66</v>
      </c>
      <c r="H58" s="118">
        <v>119</v>
      </c>
      <c r="I58" s="495">
        <v>93</v>
      </c>
      <c r="J58" s="495">
        <v>75</v>
      </c>
      <c r="K58" s="495">
        <v>132</v>
      </c>
      <c r="L58" s="495">
        <v>69</v>
      </c>
      <c r="M58" s="495">
        <v>60</v>
      </c>
      <c r="N58" s="495">
        <v>71</v>
      </c>
      <c r="O58" s="46">
        <f>SUM(C58:N58)</f>
        <v>1024</v>
      </c>
      <c r="Q58" s="379"/>
      <c r="R58" s="119"/>
    </row>
    <row r="59" spans="1:18" x14ac:dyDescent="0.25">
      <c r="A59" s="45" t="s">
        <v>102</v>
      </c>
      <c r="B59" s="48" t="s">
        <v>171</v>
      </c>
      <c r="C59" s="9">
        <v>36</v>
      </c>
      <c r="D59" s="10">
        <v>38</v>
      </c>
      <c r="E59" s="101">
        <v>47</v>
      </c>
      <c r="F59" s="101">
        <v>45</v>
      </c>
      <c r="G59" s="101">
        <v>40</v>
      </c>
      <c r="H59" s="405">
        <v>53</v>
      </c>
      <c r="I59" s="484">
        <v>39</v>
      </c>
      <c r="J59" s="484">
        <v>35</v>
      </c>
      <c r="K59" s="484">
        <v>84</v>
      </c>
      <c r="L59" s="484">
        <v>47</v>
      </c>
      <c r="M59" s="484">
        <v>40</v>
      </c>
      <c r="N59" s="542">
        <v>52</v>
      </c>
      <c r="O59" s="63">
        <f>SUM(C59:N59)</f>
        <v>556</v>
      </c>
    </row>
    <row r="60" spans="1:18" x14ac:dyDescent="0.25">
      <c r="A60" s="45" t="s">
        <v>104</v>
      </c>
      <c r="B60" s="51" t="s">
        <v>107</v>
      </c>
      <c r="C60" s="374">
        <f>C59/C58</f>
        <v>0.62068965517241381</v>
      </c>
      <c r="D60" s="374">
        <f t="shared" ref="D60:O60" si="25">D59/D58</f>
        <v>0.52054794520547942</v>
      </c>
      <c r="E60" s="375">
        <f t="shared" si="25"/>
        <v>0.47</v>
      </c>
      <c r="F60" s="375">
        <f t="shared" si="25"/>
        <v>0.41666666666666669</v>
      </c>
      <c r="G60" s="375">
        <f t="shared" si="25"/>
        <v>0.60606060606060608</v>
      </c>
      <c r="H60" s="459">
        <f t="shared" si="25"/>
        <v>0.44537815126050423</v>
      </c>
      <c r="I60" s="512">
        <f t="shared" si="25"/>
        <v>0.41935483870967744</v>
      </c>
      <c r="J60" s="512">
        <f t="shared" si="25"/>
        <v>0.46666666666666667</v>
      </c>
      <c r="K60" s="512">
        <f t="shared" si="25"/>
        <v>0.63636363636363635</v>
      </c>
      <c r="L60" s="512">
        <f t="shared" si="25"/>
        <v>0.6811594202898551</v>
      </c>
      <c r="M60" s="512">
        <f t="shared" si="25"/>
        <v>0.66666666666666663</v>
      </c>
      <c r="N60" s="550">
        <f t="shared" si="25"/>
        <v>0.73239436619718312</v>
      </c>
      <c r="O60" s="377">
        <f t="shared" si="25"/>
        <v>0.54296875</v>
      </c>
    </row>
    <row r="61" spans="1:18" x14ac:dyDescent="0.25">
      <c r="A61" s="45" t="s">
        <v>106</v>
      </c>
      <c r="B61" s="50" t="s">
        <v>172</v>
      </c>
      <c r="C61" s="75">
        <v>34</v>
      </c>
      <c r="D61" s="82">
        <v>36</v>
      </c>
      <c r="E61" s="105">
        <v>34</v>
      </c>
      <c r="F61" s="105">
        <v>41</v>
      </c>
      <c r="G61" s="105">
        <v>30</v>
      </c>
      <c r="H61" s="408">
        <v>30</v>
      </c>
      <c r="I61" s="486">
        <v>22</v>
      </c>
      <c r="J61" s="486">
        <v>24</v>
      </c>
      <c r="K61" s="486">
        <v>72</v>
      </c>
      <c r="L61" s="486">
        <v>38</v>
      </c>
      <c r="M61" s="486">
        <v>33</v>
      </c>
      <c r="N61" s="544">
        <v>50</v>
      </c>
      <c r="O61" s="65">
        <f>SUM(C61:N61)</f>
        <v>444</v>
      </c>
    </row>
    <row r="62" spans="1:18" x14ac:dyDescent="0.25">
      <c r="A62" s="45" t="s">
        <v>108</v>
      </c>
      <c r="B62" s="51" t="s">
        <v>107</v>
      </c>
      <c r="C62" s="374">
        <f>C61/C58</f>
        <v>0.58620689655172409</v>
      </c>
      <c r="D62" s="374">
        <f t="shared" ref="D62:O62" si="26">D61/D58</f>
        <v>0.49315068493150682</v>
      </c>
      <c r="E62" s="375">
        <f t="shared" si="26"/>
        <v>0.34</v>
      </c>
      <c r="F62" s="375">
        <f t="shared" si="26"/>
        <v>0.37962962962962965</v>
      </c>
      <c r="G62" s="375">
        <f t="shared" si="26"/>
        <v>0.45454545454545453</v>
      </c>
      <c r="H62" s="459">
        <f t="shared" si="26"/>
        <v>0.25210084033613445</v>
      </c>
      <c r="I62" s="512">
        <f t="shared" si="26"/>
        <v>0.23655913978494625</v>
      </c>
      <c r="J62" s="512">
        <f t="shared" si="26"/>
        <v>0.32</v>
      </c>
      <c r="K62" s="512">
        <f t="shared" si="26"/>
        <v>0.54545454545454541</v>
      </c>
      <c r="L62" s="512">
        <f t="shared" si="26"/>
        <v>0.55072463768115942</v>
      </c>
      <c r="M62" s="512">
        <f t="shared" si="26"/>
        <v>0.55000000000000004</v>
      </c>
      <c r="N62" s="550">
        <f t="shared" si="26"/>
        <v>0.70422535211267601</v>
      </c>
      <c r="O62" s="377">
        <f t="shared" si="26"/>
        <v>0.43359375</v>
      </c>
    </row>
    <row r="63" spans="1:18" x14ac:dyDescent="0.25">
      <c r="A63" s="45" t="s">
        <v>110</v>
      </c>
      <c r="B63" s="50" t="s">
        <v>173</v>
      </c>
      <c r="C63" s="75">
        <v>2</v>
      </c>
      <c r="D63" s="82">
        <v>2</v>
      </c>
      <c r="E63" s="105">
        <v>13</v>
      </c>
      <c r="F63" s="105">
        <v>4</v>
      </c>
      <c r="G63" s="105">
        <v>10</v>
      </c>
      <c r="H63" s="408">
        <v>23</v>
      </c>
      <c r="I63" s="486">
        <v>17</v>
      </c>
      <c r="J63" s="486">
        <v>11</v>
      </c>
      <c r="K63" s="486">
        <v>12</v>
      </c>
      <c r="L63" s="486">
        <v>9</v>
      </c>
      <c r="M63" s="486">
        <v>7</v>
      </c>
      <c r="N63" s="544">
        <v>2</v>
      </c>
      <c r="O63" s="65">
        <f>SUM(C63:N63)</f>
        <v>112</v>
      </c>
    </row>
    <row r="64" spans="1:18" x14ac:dyDescent="0.25">
      <c r="A64" s="45" t="s">
        <v>111</v>
      </c>
      <c r="B64" s="51" t="s">
        <v>107</v>
      </c>
      <c r="C64" s="374">
        <f>C63/C58</f>
        <v>3.4482758620689655E-2</v>
      </c>
      <c r="D64" s="374">
        <f t="shared" ref="D64:O64" si="27">D63/D58</f>
        <v>2.7397260273972601E-2</v>
      </c>
      <c r="E64" s="375">
        <f t="shared" si="27"/>
        <v>0.13</v>
      </c>
      <c r="F64" s="375">
        <f t="shared" si="27"/>
        <v>3.7037037037037035E-2</v>
      </c>
      <c r="G64" s="375">
        <f t="shared" si="27"/>
        <v>0.15151515151515152</v>
      </c>
      <c r="H64" s="459">
        <f t="shared" si="27"/>
        <v>0.19327731092436976</v>
      </c>
      <c r="I64" s="512">
        <f t="shared" si="27"/>
        <v>0.18279569892473119</v>
      </c>
      <c r="J64" s="512">
        <f t="shared" si="27"/>
        <v>0.14666666666666667</v>
      </c>
      <c r="K64" s="512">
        <f t="shared" si="27"/>
        <v>9.0909090909090912E-2</v>
      </c>
      <c r="L64" s="512">
        <f t="shared" si="27"/>
        <v>0.13043478260869565</v>
      </c>
      <c r="M64" s="512">
        <f t="shared" si="27"/>
        <v>0.11666666666666667</v>
      </c>
      <c r="N64" s="550">
        <f t="shared" si="27"/>
        <v>2.8169014084507043E-2</v>
      </c>
      <c r="O64" s="377">
        <f t="shared" si="27"/>
        <v>0.109375</v>
      </c>
    </row>
    <row r="65" spans="1:15" x14ac:dyDescent="0.25">
      <c r="A65" s="45" t="s">
        <v>113</v>
      </c>
      <c r="B65" s="50" t="s">
        <v>174</v>
      </c>
      <c r="C65" s="75">
        <v>0</v>
      </c>
      <c r="D65" s="82">
        <v>0</v>
      </c>
      <c r="E65" s="105">
        <v>0</v>
      </c>
      <c r="F65" s="105">
        <v>7</v>
      </c>
      <c r="G65" s="105">
        <v>0</v>
      </c>
      <c r="H65" s="408">
        <v>19</v>
      </c>
      <c r="I65" s="486">
        <v>0</v>
      </c>
      <c r="J65" s="486">
        <v>0</v>
      </c>
      <c r="K65" s="486">
        <v>0</v>
      </c>
      <c r="L65" s="486">
        <v>0</v>
      </c>
      <c r="M65" s="486">
        <v>0</v>
      </c>
      <c r="N65" s="544">
        <v>5</v>
      </c>
      <c r="O65" s="65">
        <f>SUM(C65:N65)</f>
        <v>31</v>
      </c>
    </row>
    <row r="66" spans="1:15" x14ac:dyDescent="0.25">
      <c r="A66" s="45" t="s">
        <v>114</v>
      </c>
      <c r="B66" s="51" t="s">
        <v>107</v>
      </c>
      <c r="C66" s="374">
        <f>C65/C58</f>
        <v>0</v>
      </c>
      <c r="D66" s="374">
        <f t="shared" ref="D66:O66" si="28">D65/D58</f>
        <v>0</v>
      </c>
      <c r="E66" s="375">
        <f t="shared" si="28"/>
        <v>0</v>
      </c>
      <c r="F66" s="375">
        <f t="shared" si="28"/>
        <v>6.4814814814814811E-2</v>
      </c>
      <c r="G66" s="375">
        <f t="shared" si="28"/>
        <v>0</v>
      </c>
      <c r="H66" s="459">
        <f t="shared" si="28"/>
        <v>0.15966386554621848</v>
      </c>
      <c r="I66" s="512">
        <f t="shared" si="28"/>
        <v>0</v>
      </c>
      <c r="J66" s="512">
        <f t="shared" si="28"/>
        <v>0</v>
      </c>
      <c r="K66" s="512">
        <f t="shared" si="28"/>
        <v>0</v>
      </c>
      <c r="L66" s="512">
        <f t="shared" si="28"/>
        <v>0</v>
      </c>
      <c r="M66" s="512">
        <f t="shared" si="28"/>
        <v>0</v>
      </c>
      <c r="N66" s="550">
        <f t="shared" si="28"/>
        <v>7.0422535211267609E-2</v>
      </c>
      <c r="O66" s="377">
        <f t="shared" si="28"/>
        <v>3.02734375E-2</v>
      </c>
    </row>
    <row r="67" spans="1:15" x14ac:dyDescent="0.25">
      <c r="A67" s="45" t="s">
        <v>116</v>
      </c>
      <c r="B67" s="50" t="s">
        <v>175</v>
      </c>
      <c r="C67" s="75">
        <v>2</v>
      </c>
      <c r="D67" s="82">
        <v>0</v>
      </c>
      <c r="E67" s="105">
        <v>17</v>
      </c>
      <c r="F67" s="105">
        <v>19</v>
      </c>
      <c r="G67" s="105">
        <v>6</v>
      </c>
      <c r="H67" s="408">
        <v>5</v>
      </c>
      <c r="I67" s="486">
        <v>5</v>
      </c>
      <c r="J67" s="486">
        <v>17</v>
      </c>
      <c r="K67" s="486">
        <v>9</v>
      </c>
      <c r="L67" s="486">
        <v>0</v>
      </c>
      <c r="M67" s="486">
        <v>1</v>
      </c>
      <c r="N67" s="544">
        <v>0</v>
      </c>
      <c r="O67" s="65">
        <f>SUM(C67:N67)</f>
        <v>81</v>
      </c>
    </row>
    <row r="68" spans="1:15" x14ac:dyDescent="0.25">
      <c r="A68" s="45" t="s">
        <v>117</v>
      </c>
      <c r="B68" s="51" t="s">
        <v>107</v>
      </c>
      <c r="C68" s="374">
        <f>C67/C58</f>
        <v>3.4482758620689655E-2</v>
      </c>
      <c r="D68" s="374">
        <f t="shared" ref="D68:O68" si="29">D67/D58</f>
        <v>0</v>
      </c>
      <c r="E68" s="375">
        <f t="shared" si="29"/>
        <v>0.17</v>
      </c>
      <c r="F68" s="375">
        <f t="shared" si="29"/>
        <v>0.17592592592592593</v>
      </c>
      <c r="G68" s="375">
        <f t="shared" si="29"/>
        <v>9.0909090909090912E-2</v>
      </c>
      <c r="H68" s="459">
        <f t="shared" si="29"/>
        <v>4.2016806722689079E-2</v>
      </c>
      <c r="I68" s="512">
        <f t="shared" si="29"/>
        <v>5.3763440860215055E-2</v>
      </c>
      <c r="J68" s="512">
        <f t="shared" si="29"/>
        <v>0.22666666666666666</v>
      </c>
      <c r="K68" s="512">
        <f t="shared" si="29"/>
        <v>6.8181818181818177E-2</v>
      </c>
      <c r="L68" s="512">
        <f t="shared" si="29"/>
        <v>0</v>
      </c>
      <c r="M68" s="512">
        <f t="shared" si="29"/>
        <v>1.6666666666666666E-2</v>
      </c>
      <c r="N68" s="550">
        <f t="shared" si="29"/>
        <v>0</v>
      </c>
      <c r="O68" s="377">
        <f t="shared" si="29"/>
        <v>7.91015625E-2</v>
      </c>
    </row>
    <row r="69" spans="1:15" ht="24.75" customHeight="1" x14ac:dyDescent="0.25">
      <c r="A69" s="45" t="s">
        <v>119</v>
      </c>
      <c r="B69" s="73" t="s">
        <v>176</v>
      </c>
      <c r="C69" s="75">
        <v>0</v>
      </c>
      <c r="D69" s="82">
        <v>0</v>
      </c>
      <c r="E69" s="105">
        <v>0</v>
      </c>
      <c r="F69" s="105">
        <v>0</v>
      </c>
      <c r="G69" s="105">
        <v>0</v>
      </c>
      <c r="H69" s="408">
        <v>0</v>
      </c>
      <c r="I69" s="486">
        <v>0</v>
      </c>
      <c r="J69" s="486">
        <v>0</v>
      </c>
      <c r="K69" s="486">
        <v>0</v>
      </c>
      <c r="L69" s="486">
        <v>0</v>
      </c>
      <c r="M69" s="486">
        <v>0</v>
      </c>
      <c r="N69" s="544">
        <v>0</v>
      </c>
      <c r="O69" s="65">
        <f>SUM(C69:N69)</f>
        <v>0</v>
      </c>
    </row>
    <row r="70" spans="1:15" x14ac:dyDescent="0.25">
      <c r="A70" s="45" t="s">
        <v>120</v>
      </c>
      <c r="B70" s="51" t="s">
        <v>107</v>
      </c>
      <c r="C70" s="374">
        <f>C69/C58</f>
        <v>0</v>
      </c>
      <c r="D70" s="374">
        <f t="shared" ref="D70:O70" si="30">D69/D58</f>
        <v>0</v>
      </c>
      <c r="E70" s="375">
        <f t="shared" si="30"/>
        <v>0</v>
      </c>
      <c r="F70" s="375">
        <f t="shared" si="30"/>
        <v>0</v>
      </c>
      <c r="G70" s="375">
        <f t="shared" si="30"/>
        <v>0</v>
      </c>
      <c r="H70" s="459">
        <f t="shared" si="30"/>
        <v>0</v>
      </c>
      <c r="I70" s="512">
        <f t="shared" si="30"/>
        <v>0</v>
      </c>
      <c r="J70" s="512">
        <f t="shared" si="30"/>
        <v>0</v>
      </c>
      <c r="K70" s="512">
        <f t="shared" si="30"/>
        <v>0</v>
      </c>
      <c r="L70" s="512">
        <f t="shared" si="30"/>
        <v>0</v>
      </c>
      <c r="M70" s="512">
        <f t="shared" si="30"/>
        <v>0</v>
      </c>
      <c r="N70" s="550">
        <f t="shared" si="30"/>
        <v>0</v>
      </c>
      <c r="O70" s="377">
        <f t="shared" si="30"/>
        <v>0</v>
      </c>
    </row>
    <row r="71" spans="1:15" ht="27.75" customHeight="1" x14ac:dyDescent="0.25">
      <c r="A71" s="45" t="s">
        <v>122</v>
      </c>
      <c r="B71" s="73" t="s">
        <v>177</v>
      </c>
      <c r="C71" s="75">
        <v>0</v>
      </c>
      <c r="D71" s="82">
        <v>2</v>
      </c>
      <c r="E71" s="105">
        <v>2</v>
      </c>
      <c r="F71" s="105">
        <v>3</v>
      </c>
      <c r="G71" s="105">
        <v>0</v>
      </c>
      <c r="H71" s="408">
        <v>5</v>
      </c>
      <c r="I71" s="486">
        <v>4</v>
      </c>
      <c r="J71" s="486">
        <v>0</v>
      </c>
      <c r="K71" s="486">
        <v>7</v>
      </c>
      <c r="L71" s="486">
        <v>3</v>
      </c>
      <c r="M71" s="486">
        <v>0</v>
      </c>
      <c r="N71" s="544">
        <v>1</v>
      </c>
      <c r="O71" s="65">
        <f>SUM(C71:N71)</f>
        <v>27</v>
      </c>
    </row>
    <row r="72" spans="1:15" ht="12" customHeight="1" x14ac:dyDescent="0.25">
      <c r="A72" s="45" t="s">
        <v>123</v>
      </c>
      <c r="B72" s="51" t="s">
        <v>107</v>
      </c>
      <c r="C72" s="374">
        <f>C71/C58</f>
        <v>0</v>
      </c>
      <c r="D72" s="374">
        <f t="shared" ref="D72:O72" si="31">D71/D58</f>
        <v>2.7397260273972601E-2</v>
      </c>
      <c r="E72" s="375">
        <f t="shared" si="31"/>
        <v>0.02</v>
      </c>
      <c r="F72" s="375">
        <f t="shared" si="31"/>
        <v>2.7777777777777776E-2</v>
      </c>
      <c r="G72" s="375">
        <f t="shared" si="31"/>
        <v>0</v>
      </c>
      <c r="H72" s="459">
        <f t="shared" si="31"/>
        <v>4.2016806722689079E-2</v>
      </c>
      <c r="I72" s="512">
        <f t="shared" si="31"/>
        <v>4.3010752688172046E-2</v>
      </c>
      <c r="J72" s="512">
        <f t="shared" si="31"/>
        <v>0</v>
      </c>
      <c r="K72" s="512">
        <f t="shared" si="31"/>
        <v>5.3030303030303032E-2</v>
      </c>
      <c r="L72" s="512">
        <f t="shared" si="31"/>
        <v>4.3478260869565216E-2</v>
      </c>
      <c r="M72" s="512">
        <f t="shared" si="31"/>
        <v>0</v>
      </c>
      <c r="N72" s="550">
        <f t="shared" si="31"/>
        <v>1.4084507042253521E-2</v>
      </c>
      <c r="O72" s="377">
        <f t="shared" si="31"/>
        <v>2.63671875E-2</v>
      </c>
    </row>
    <row r="73" spans="1:15" ht="24.75" customHeight="1" x14ac:dyDescent="0.25">
      <c r="A73" s="45" t="s">
        <v>125</v>
      </c>
      <c r="B73" s="73" t="s">
        <v>178</v>
      </c>
      <c r="C73" s="75">
        <v>7</v>
      </c>
      <c r="D73" s="82">
        <v>14</v>
      </c>
      <c r="E73" s="105">
        <v>13</v>
      </c>
      <c r="F73" s="105">
        <v>21</v>
      </c>
      <c r="G73" s="105">
        <v>8</v>
      </c>
      <c r="H73" s="408">
        <v>21</v>
      </c>
      <c r="I73" s="486">
        <v>30</v>
      </c>
      <c r="J73" s="486">
        <v>10</v>
      </c>
      <c r="K73" s="486">
        <v>21</v>
      </c>
      <c r="L73" s="486">
        <v>9</v>
      </c>
      <c r="M73" s="486">
        <v>7</v>
      </c>
      <c r="N73" s="544">
        <v>8</v>
      </c>
      <c r="O73" s="65">
        <f>SUM(C73:N73)</f>
        <v>169</v>
      </c>
    </row>
    <row r="74" spans="1:15" x14ac:dyDescent="0.25">
      <c r="A74" s="45" t="s">
        <v>126</v>
      </c>
      <c r="B74" s="51" t="s">
        <v>107</v>
      </c>
      <c r="C74" s="374">
        <f>C73/C58</f>
        <v>0.1206896551724138</v>
      </c>
      <c r="D74" s="374">
        <f t="shared" ref="D74:O74" si="32">D73/D58</f>
        <v>0.19178082191780821</v>
      </c>
      <c r="E74" s="375">
        <f t="shared" si="32"/>
        <v>0.13</v>
      </c>
      <c r="F74" s="375">
        <f t="shared" si="32"/>
        <v>0.19444444444444445</v>
      </c>
      <c r="G74" s="375">
        <f t="shared" si="32"/>
        <v>0.12121212121212122</v>
      </c>
      <c r="H74" s="459">
        <f t="shared" si="32"/>
        <v>0.17647058823529413</v>
      </c>
      <c r="I74" s="512">
        <f t="shared" si="32"/>
        <v>0.32258064516129031</v>
      </c>
      <c r="J74" s="512">
        <f t="shared" si="32"/>
        <v>0.13333333333333333</v>
      </c>
      <c r="K74" s="512">
        <f t="shared" si="32"/>
        <v>0.15909090909090909</v>
      </c>
      <c r="L74" s="512">
        <f t="shared" si="32"/>
        <v>0.13043478260869565</v>
      </c>
      <c r="M74" s="512">
        <f t="shared" si="32"/>
        <v>0.11666666666666667</v>
      </c>
      <c r="N74" s="550">
        <f t="shared" si="32"/>
        <v>0.11267605633802817</v>
      </c>
      <c r="O74" s="377">
        <f t="shared" si="32"/>
        <v>0.1650390625</v>
      </c>
    </row>
    <row r="75" spans="1:15" ht="24.75" customHeight="1" x14ac:dyDescent="0.25">
      <c r="A75" s="45" t="s">
        <v>128</v>
      </c>
      <c r="B75" s="73" t="s">
        <v>179</v>
      </c>
      <c r="C75" s="75">
        <v>9</v>
      </c>
      <c r="D75" s="82">
        <v>9</v>
      </c>
      <c r="E75" s="105">
        <v>14</v>
      </c>
      <c r="F75" s="105">
        <v>10</v>
      </c>
      <c r="G75" s="105">
        <v>5</v>
      </c>
      <c r="H75" s="408">
        <v>11</v>
      </c>
      <c r="I75" s="486">
        <v>8</v>
      </c>
      <c r="J75" s="486">
        <v>6</v>
      </c>
      <c r="K75" s="486">
        <v>3</v>
      </c>
      <c r="L75" s="486">
        <v>6</v>
      </c>
      <c r="M75" s="486">
        <v>7</v>
      </c>
      <c r="N75" s="544">
        <v>1</v>
      </c>
      <c r="O75" s="65">
        <f>SUM(C75:N75)</f>
        <v>89</v>
      </c>
    </row>
    <row r="76" spans="1:15" x14ac:dyDescent="0.25">
      <c r="A76" s="45" t="s">
        <v>129</v>
      </c>
      <c r="B76" s="51" t="s">
        <v>107</v>
      </c>
      <c r="C76" s="374">
        <f>C75/C58</f>
        <v>0.15517241379310345</v>
      </c>
      <c r="D76" s="374">
        <f t="shared" ref="D76:O76" si="33">D75/D58</f>
        <v>0.12328767123287671</v>
      </c>
      <c r="E76" s="375">
        <f t="shared" si="33"/>
        <v>0.14000000000000001</v>
      </c>
      <c r="F76" s="375">
        <f t="shared" si="33"/>
        <v>9.2592592592592587E-2</v>
      </c>
      <c r="G76" s="375">
        <f t="shared" si="33"/>
        <v>7.575757575757576E-2</v>
      </c>
      <c r="H76" s="459">
        <f t="shared" si="33"/>
        <v>9.2436974789915971E-2</v>
      </c>
      <c r="I76" s="512">
        <f t="shared" si="33"/>
        <v>8.6021505376344093E-2</v>
      </c>
      <c r="J76" s="512">
        <f t="shared" si="33"/>
        <v>0.08</v>
      </c>
      <c r="K76" s="512">
        <f t="shared" si="33"/>
        <v>2.2727272727272728E-2</v>
      </c>
      <c r="L76" s="512">
        <f t="shared" si="33"/>
        <v>8.6956521739130432E-2</v>
      </c>
      <c r="M76" s="512">
        <f t="shared" si="33"/>
        <v>0.11666666666666667</v>
      </c>
      <c r="N76" s="550">
        <f t="shared" si="33"/>
        <v>1.4084507042253521E-2</v>
      </c>
      <c r="O76" s="377">
        <f t="shared" si="33"/>
        <v>8.69140625E-2</v>
      </c>
    </row>
    <row r="77" spans="1:15" ht="27" customHeight="1" x14ac:dyDescent="0.25">
      <c r="A77" s="45" t="s">
        <v>131</v>
      </c>
      <c r="B77" s="73" t="s">
        <v>180</v>
      </c>
      <c r="C77" s="75">
        <v>1</v>
      </c>
      <c r="D77" s="82">
        <v>3</v>
      </c>
      <c r="E77" s="105">
        <v>1</v>
      </c>
      <c r="F77" s="105">
        <v>1</v>
      </c>
      <c r="G77" s="105">
        <v>1</v>
      </c>
      <c r="H77" s="408">
        <v>1</v>
      </c>
      <c r="I77" s="486">
        <v>1</v>
      </c>
      <c r="J77" s="486">
        <v>1</v>
      </c>
      <c r="K77" s="486">
        <v>3</v>
      </c>
      <c r="L77" s="486">
        <v>1</v>
      </c>
      <c r="M77" s="486">
        <v>2</v>
      </c>
      <c r="N77" s="544">
        <v>0</v>
      </c>
      <c r="O77" s="65">
        <f>SUM(C77:N77)</f>
        <v>16</v>
      </c>
    </row>
    <row r="78" spans="1:15" x14ac:dyDescent="0.25">
      <c r="A78" s="45" t="s">
        <v>132</v>
      </c>
      <c r="B78" s="51" t="s">
        <v>107</v>
      </c>
      <c r="C78" s="374">
        <f>C77/C58</f>
        <v>1.7241379310344827E-2</v>
      </c>
      <c r="D78" s="374">
        <f t="shared" ref="D78:O78" si="34">D77/D58</f>
        <v>4.1095890410958902E-2</v>
      </c>
      <c r="E78" s="375">
        <f t="shared" si="34"/>
        <v>0.01</v>
      </c>
      <c r="F78" s="375">
        <f t="shared" si="34"/>
        <v>9.2592592592592587E-3</v>
      </c>
      <c r="G78" s="375">
        <f t="shared" si="34"/>
        <v>1.5151515151515152E-2</v>
      </c>
      <c r="H78" s="459">
        <f t="shared" si="34"/>
        <v>8.4033613445378148E-3</v>
      </c>
      <c r="I78" s="512">
        <f t="shared" si="34"/>
        <v>1.0752688172043012E-2</v>
      </c>
      <c r="J78" s="512">
        <f t="shared" si="34"/>
        <v>1.3333333333333334E-2</v>
      </c>
      <c r="K78" s="512">
        <f t="shared" si="34"/>
        <v>2.2727272727272728E-2</v>
      </c>
      <c r="L78" s="512">
        <f t="shared" si="34"/>
        <v>1.4492753623188406E-2</v>
      </c>
      <c r="M78" s="512">
        <f t="shared" si="34"/>
        <v>3.3333333333333333E-2</v>
      </c>
      <c r="N78" s="550">
        <f t="shared" si="34"/>
        <v>0</v>
      </c>
      <c r="O78" s="377">
        <f t="shared" si="34"/>
        <v>1.5625E-2</v>
      </c>
    </row>
    <row r="79" spans="1:15" ht="24.75" customHeight="1" x14ac:dyDescent="0.25">
      <c r="A79" s="45" t="s">
        <v>134</v>
      </c>
      <c r="B79" s="73" t="s">
        <v>181</v>
      </c>
      <c r="C79" s="75">
        <v>0</v>
      </c>
      <c r="D79" s="82">
        <v>0</v>
      </c>
      <c r="E79" s="105">
        <v>0</v>
      </c>
      <c r="F79" s="105">
        <v>0</v>
      </c>
      <c r="G79" s="105">
        <v>0</v>
      </c>
      <c r="H79" s="408">
        <v>0</v>
      </c>
      <c r="I79" s="486">
        <v>0</v>
      </c>
      <c r="J79" s="486">
        <v>0</v>
      </c>
      <c r="K79" s="486">
        <v>1</v>
      </c>
      <c r="L79" s="486">
        <v>1</v>
      </c>
      <c r="M79" s="486">
        <v>0</v>
      </c>
      <c r="N79" s="544">
        <v>0</v>
      </c>
      <c r="O79" s="65">
        <f>SUM(C79:N79)</f>
        <v>2</v>
      </c>
    </row>
    <row r="80" spans="1:15" x14ac:dyDescent="0.25">
      <c r="A80" s="45" t="s">
        <v>135</v>
      </c>
      <c r="B80" s="51" t="s">
        <v>107</v>
      </c>
      <c r="C80" s="374">
        <f>C79/C58</f>
        <v>0</v>
      </c>
      <c r="D80" s="374">
        <f t="shared" ref="D80:O80" si="35">D79/D58</f>
        <v>0</v>
      </c>
      <c r="E80" s="375">
        <f t="shared" si="35"/>
        <v>0</v>
      </c>
      <c r="F80" s="375">
        <f t="shared" si="35"/>
        <v>0</v>
      </c>
      <c r="G80" s="375">
        <f t="shared" si="35"/>
        <v>0</v>
      </c>
      <c r="H80" s="459">
        <f t="shared" si="35"/>
        <v>0</v>
      </c>
      <c r="I80" s="512">
        <f t="shared" si="35"/>
        <v>0</v>
      </c>
      <c r="J80" s="512">
        <f t="shared" si="35"/>
        <v>0</v>
      </c>
      <c r="K80" s="512">
        <f t="shared" si="35"/>
        <v>7.575757575757576E-3</v>
      </c>
      <c r="L80" s="512">
        <f t="shared" si="35"/>
        <v>1.4492753623188406E-2</v>
      </c>
      <c r="M80" s="512">
        <f t="shared" si="35"/>
        <v>0</v>
      </c>
      <c r="N80" s="550">
        <f t="shared" si="35"/>
        <v>0</v>
      </c>
      <c r="O80" s="377">
        <f t="shared" si="35"/>
        <v>1.953125E-3</v>
      </c>
    </row>
    <row r="81" spans="1:15" ht="24.75" customHeight="1" x14ac:dyDescent="0.25">
      <c r="A81" s="45" t="s">
        <v>137</v>
      </c>
      <c r="B81" s="73" t="s">
        <v>182</v>
      </c>
      <c r="C81" s="111">
        <f t="shared" ref="C81:H81" si="36">C58-C59-C65-C67-C71-C73-C75-C77-C79</f>
        <v>3</v>
      </c>
      <c r="D81" s="76">
        <f t="shared" si="36"/>
        <v>7</v>
      </c>
      <c r="E81" s="111">
        <f t="shared" si="36"/>
        <v>6</v>
      </c>
      <c r="F81" s="111">
        <f t="shared" si="36"/>
        <v>2</v>
      </c>
      <c r="G81" s="111">
        <f t="shared" si="36"/>
        <v>6</v>
      </c>
      <c r="H81" s="407">
        <f t="shared" si="36"/>
        <v>4</v>
      </c>
      <c r="I81" s="490">
        <v>6</v>
      </c>
      <c r="J81" s="490">
        <v>6</v>
      </c>
      <c r="K81" s="490">
        <v>4</v>
      </c>
      <c r="L81" s="490">
        <v>2</v>
      </c>
      <c r="M81" s="490">
        <v>3</v>
      </c>
      <c r="N81" s="544">
        <v>4</v>
      </c>
      <c r="O81" s="65">
        <f>SUM(C81:N81)</f>
        <v>53</v>
      </c>
    </row>
    <row r="82" spans="1:15" x14ac:dyDescent="0.25">
      <c r="A82" s="45" t="s">
        <v>138</v>
      </c>
      <c r="B82" s="77" t="s">
        <v>107</v>
      </c>
      <c r="C82" s="380">
        <f>C81/C58</f>
        <v>5.1724137931034482E-2</v>
      </c>
      <c r="D82" s="381">
        <f t="shared" ref="D82:O82" si="37">D81/D58</f>
        <v>9.5890410958904104E-2</v>
      </c>
      <c r="E82" s="382">
        <f t="shared" si="37"/>
        <v>0.06</v>
      </c>
      <c r="F82" s="382">
        <f t="shared" si="37"/>
        <v>1.8518518518518517E-2</v>
      </c>
      <c r="G82" s="382">
        <f t="shared" si="37"/>
        <v>9.0909090909090912E-2</v>
      </c>
      <c r="H82" s="460">
        <f t="shared" si="37"/>
        <v>3.3613445378151259E-2</v>
      </c>
      <c r="I82" s="513">
        <f t="shared" si="37"/>
        <v>6.4516129032258063E-2</v>
      </c>
      <c r="J82" s="513">
        <f t="shared" si="37"/>
        <v>0.08</v>
      </c>
      <c r="K82" s="513">
        <f t="shared" si="37"/>
        <v>3.0303030303030304E-2</v>
      </c>
      <c r="L82" s="513">
        <f t="shared" si="37"/>
        <v>2.8985507246376812E-2</v>
      </c>
      <c r="M82" s="513">
        <f t="shared" si="37"/>
        <v>0.05</v>
      </c>
      <c r="N82" s="551">
        <f t="shared" si="37"/>
        <v>5.6338028169014086E-2</v>
      </c>
      <c r="O82" s="383">
        <f t="shared" si="37"/>
        <v>5.17578125E-2</v>
      </c>
    </row>
    <row r="83" spans="1:15" x14ac:dyDescent="0.25">
      <c r="J83" s="89"/>
    </row>
  </sheetData>
  <pageMargins left="0.7" right="0.7" top="0.75" bottom="0.75" header="0.3" footer="0.3"/>
  <pageSetup paperSize="9" scale="46" orientation="portrait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FF0000"/>
    <pageSetUpPr fitToPage="1"/>
  </sheetPr>
  <dimension ref="A1:R99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x14ac:dyDescent="0.25">
      <c r="A1" s="43" t="s">
        <v>183</v>
      </c>
    </row>
    <row r="2" spans="1:15" ht="49.5" x14ac:dyDescent="0.25">
      <c r="A2" s="135" t="s">
        <v>184</v>
      </c>
      <c r="B2" s="24" t="s">
        <v>1</v>
      </c>
      <c r="C2" s="108" t="s">
        <v>3</v>
      </c>
      <c r="D2" s="108" t="s">
        <v>4</v>
      </c>
      <c r="E2" s="108" t="s">
        <v>5</v>
      </c>
      <c r="F2" s="108" t="s">
        <v>6</v>
      </c>
      <c r="G2" s="108" t="s">
        <v>7</v>
      </c>
      <c r="H2" s="108" t="s">
        <v>8</v>
      </c>
      <c r="I2" s="108" t="s">
        <v>9</v>
      </c>
      <c r="J2" s="108" t="s">
        <v>10</v>
      </c>
      <c r="K2" s="108" t="s">
        <v>11</v>
      </c>
      <c r="L2" s="108" t="s">
        <v>12</v>
      </c>
      <c r="M2" s="108" t="s">
        <v>13</v>
      </c>
      <c r="N2" s="108" t="s">
        <v>14</v>
      </c>
      <c r="O2" s="58" t="s">
        <v>50</v>
      </c>
    </row>
    <row r="3" spans="1:15" ht="15" customHeight="1" x14ac:dyDescent="0.25">
      <c r="A3" s="27" t="s">
        <v>15</v>
      </c>
      <c r="B3" s="190" t="s">
        <v>185</v>
      </c>
      <c r="C3" s="191">
        <v>26</v>
      </c>
      <c r="D3" s="192">
        <v>35</v>
      </c>
      <c r="E3" s="193">
        <v>35</v>
      </c>
      <c r="F3" s="193">
        <v>39</v>
      </c>
      <c r="G3" s="193">
        <v>66</v>
      </c>
      <c r="H3" s="192">
        <v>35</v>
      </c>
      <c r="I3" s="193">
        <v>23</v>
      </c>
      <c r="J3" s="193">
        <v>23</v>
      </c>
      <c r="K3" s="193">
        <v>29</v>
      </c>
      <c r="L3" s="193">
        <v>21</v>
      </c>
      <c r="M3" s="193">
        <v>23</v>
      </c>
      <c r="N3" s="273">
        <v>14</v>
      </c>
      <c r="O3" s="274">
        <f>SUM(C3:N3)</f>
        <v>369</v>
      </c>
    </row>
    <row r="4" spans="1:15" x14ac:dyDescent="0.25">
      <c r="A4" s="27" t="s">
        <v>17</v>
      </c>
      <c r="B4" s="194" t="s">
        <v>186</v>
      </c>
      <c r="C4" s="195">
        <v>172</v>
      </c>
      <c r="D4" s="196">
        <v>142</v>
      </c>
      <c r="E4" s="197">
        <v>119</v>
      </c>
      <c r="F4" s="197">
        <v>126</v>
      </c>
      <c r="G4" s="197">
        <v>96</v>
      </c>
      <c r="H4" s="196">
        <v>149</v>
      </c>
      <c r="I4" s="197">
        <v>126</v>
      </c>
      <c r="J4" s="197">
        <v>84</v>
      </c>
      <c r="K4" s="197">
        <v>122</v>
      </c>
      <c r="L4" s="197">
        <v>75</v>
      </c>
      <c r="M4" s="197">
        <v>91</v>
      </c>
      <c r="N4" s="275">
        <v>79</v>
      </c>
      <c r="O4" s="274">
        <f t="shared" ref="O4:O9" si="0">SUM(C4:N4)</f>
        <v>1381</v>
      </c>
    </row>
    <row r="5" spans="1:15" x14ac:dyDescent="0.25">
      <c r="A5" s="27" t="s">
        <v>19</v>
      </c>
      <c r="B5" s="194" t="s">
        <v>187</v>
      </c>
      <c r="C5" s="195">
        <v>0</v>
      </c>
      <c r="D5" s="196">
        <v>0</v>
      </c>
      <c r="E5" s="197">
        <v>0</v>
      </c>
      <c r="F5" s="197">
        <v>0</v>
      </c>
      <c r="G5" s="197">
        <v>0</v>
      </c>
      <c r="H5" s="196">
        <v>0</v>
      </c>
      <c r="I5" s="197">
        <v>0</v>
      </c>
      <c r="J5" s="197">
        <v>0</v>
      </c>
      <c r="K5" s="197">
        <v>0</v>
      </c>
      <c r="L5" s="197">
        <v>0</v>
      </c>
      <c r="M5" s="197">
        <v>40</v>
      </c>
      <c r="N5" s="275">
        <v>0</v>
      </c>
      <c r="O5" s="274">
        <f t="shared" si="0"/>
        <v>40</v>
      </c>
    </row>
    <row r="6" spans="1:15" ht="26.25" x14ac:dyDescent="0.25">
      <c r="A6" s="27" t="s">
        <v>22</v>
      </c>
      <c r="B6" s="198" t="s">
        <v>188</v>
      </c>
      <c r="C6" s="199">
        <v>167</v>
      </c>
      <c r="D6" s="196">
        <v>59</v>
      </c>
      <c r="E6" s="197">
        <v>0</v>
      </c>
      <c r="F6" s="197">
        <v>0</v>
      </c>
      <c r="G6" s="197">
        <v>29</v>
      </c>
      <c r="H6" s="196">
        <v>0</v>
      </c>
      <c r="I6" s="197">
        <v>0</v>
      </c>
      <c r="J6" s="197">
        <v>0</v>
      </c>
      <c r="K6" s="197">
        <v>0</v>
      </c>
      <c r="L6" s="197">
        <v>0</v>
      </c>
      <c r="M6" s="197">
        <v>0</v>
      </c>
      <c r="N6" s="275">
        <v>0</v>
      </c>
      <c r="O6" s="274">
        <f t="shared" si="0"/>
        <v>255</v>
      </c>
    </row>
    <row r="7" spans="1:15" x14ac:dyDescent="0.25">
      <c r="A7" s="27" t="s">
        <v>24</v>
      </c>
      <c r="B7" s="194" t="s">
        <v>383</v>
      </c>
      <c r="C7" s="195">
        <v>0</v>
      </c>
      <c r="D7" s="196">
        <v>0</v>
      </c>
      <c r="E7" s="197">
        <v>0</v>
      </c>
      <c r="F7" s="197">
        <v>21</v>
      </c>
      <c r="G7" s="197">
        <v>9</v>
      </c>
      <c r="H7" s="196">
        <v>8</v>
      </c>
      <c r="I7" s="197">
        <v>0</v>
      </c>
      <c r="J7" s="197">
        <v>0</v>
      </c>
      <c r="K7" s="197">
        <v>5</v>
      </c>
      <c r="L7" s="197">
        <v>0</v>
      </c>
      <c r="M7" s="197">
        <v>0</v>
      </c>
      <c r="N7" s="275">
        <v>0</v>
      </c>
      <c r="O7" s="274">
        <f t="shared" si="0"/>
        <v>43</v>
      </c>
    </row>
    <row r="8" spans="1:15" x14ac:dyDescent="0.25">
      <c r="A8" s="27" t="s">
        <v>26</v>
      </c>
      <c r="B8" s="194" t="s">
        <v>189</v>
      </c>
      <c r="C8" s="195">
        <v>0</v>
      </c>
      <c r="D8" s="196">
        <v>0</v>
      </c>
      <c r="E8" s="197">
        <v>0</v>
      </c>
      <c r="F8" s="197">
        <v>0</v>
      </c>
      <c r="G8" s="197">
        <v>0</v>
      </c>
      <c r="H8" s="196">
        <v>0</v>
      </c>
      <c r="I8" s="197">
        <v>0</v>
      </c>
      <c r="J8" s="197">
        <v>0</v>
      </c>
      <c r="K8" s="197">
        <v>0</v>
      </c>
      <c r="L8" s="197">
        <v>0</v>
      </c>
      <c r="M8" s="197">
        <v>0</v>
      </c>
      <c r="N8" s="275">
        <v>0</v>
      </c>
      <c r="O8" s="274">
        <f t="shared" si="0"/>
        <v>0</v>
      </c>
    </row>
    <row r="9" spans="1:15" x14ac:dyDescent="0.25">
      <c r="A9" s="27" t="s">
        <v>28</v>
      </c>
      <c r="B9" s="200" t="s">
        <v>190</v>
      </c>
      <c r="C9" s="201">
        <v>0</v>
      </c>
      <c r="D9" s="105">
        <v>0</v>
      </c>
      <c r="E9" s="82">
        <v>0</v>
      </c>
      <c r="F9" s="82">
        <v>0</v>
      </c>
      <c r="G9" s="82">
        <v>0</v>
      </c>
      <c r="H9" s="105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276">
        <v>0</v>
      </c>
      <c r="O9" s="277">
        <f t="shared" si="0"/>
        <v>0</v>
      </c>
    </row>
    <row r="10" spans="1:15" x14ac:dyDescent="0.25">
      <c r="A10" s="27" t="s">
        <v>30</v>
      </c>
      <c r="B10" s="28" t="s">
        <v>191</v>
      </c>
      <c r="C10" s="202">
        <f t="shared" ref="C10:O10" si="1">SUM(C3:C9)</f>
        <v>365</v>
      </c>
      <c r="D10" s="202">
        <f t="shared" si="1"/>
        <v>236</v>
      </c>
      <c r="E10" s="202">
        <f t="shared" si="1"/>
        <v>154</v>
      </c>
      <c r="F10" s="202">
        <f t="shared" si="1"/>
        <v>186</v>
      </c>
      <c r="G10" s="202">
        <f t="shared" si="1"/>
        <v>200</v>
      </c>
      <c r="H10" s="202">
        <f t="shared" si="1"/>
        <v>192</v>
      </c>
      <c r="I10" s="202">
        <f t="shared" si="1"/>
        <v>149</v>
      </c>
      <c r="J10" s="202">
        <f t="shared" si="1"/>
        <v>107</v>
      </c>
      <c r="K10" s="202">
        <f t="shared" si="1"/>
        <v>156</v>
      </c>
      <c r="L10" s="202">
        <f t="shared" si="1"/>
        <v>96</v>
      </c>
      <c r="M10" s="202">
        <f t="shared" si="1"/>
        <v>154</v>
      </c>
      <c r="N10" s="202">
        <f t="shared" si="1"/>
        <v>93</v>
      </c>
      <c r="O10" s="202">
        <f t="shared" si="1"/>
        <v>2088</v>
      </c>
    </row>
    <row r="11" spans="1:15" ht="20.100000000000001" customHeight="1" x14ac:dyDescent="0.25">
      <c r="A11" s="203" t="s">
        <v>192</v>
      </c>
    </row>
    <row r="12" spans="1:15" ht="49.5" x14ac:dyDescent="0.25">
      <c r="A12" s="135" t="s">
        <v>184</v>
      </c>
      <c r="B12" s="204" t="s">
        <v>1</v>
      </c>
      <c r="C12" s="205" t="s">
        <v>3</v>
      </c>
      <c r="D12" s="139" t="s">
        <v>4</v>
      </c>
      <c r="E12" s="139" t="s">
        <v>5</v>
      </c>
      <c r="F12" s="139" t="s">
        <v>6</v>
      </c>
      <c r="G12" s="139" t="s">
        <v>7</v>
      </c>
      <c r="H12" s="139" t="s">
        <v>8</v>
      </c>
      <c r="I12" s="139" t="s">
        <v>9</v>
      </c>
      <c r="J12" s="139" t="s">
        <v>10</v>
      </c>
      <c r="K12" s="139" t="s">
        <v>11</v>
      </c>
      <c r="L12" s="139" t="s">
        <v>12</v>
      </c>
      <c r="M12" s="139" t="s">
        <v>13</v>
      </c>
      <c r="N12" s="278" t="s">
        <v>14</v>
      </c>
      <c r="O12" s="279" t="s">
        <v>50</v>
      </c>
    </row>
    <row r="13" spans="1:15" x14ac:dyDescent="0.25">
      <c r="A13" s="27" t="s">
        <v>31</v>
      </c>
      <c r="B13" s="206" t="s">
        <v>193</v>
      </c>
      <c r="C13" s="207">
        <f t="shared" ref="C13:N13" si="2">SUM(C14:C23)</f>
        <v>0</v>
      </c>
      <c r="D13" s="207">
        <f t="shared" si="2"/>
        <v>0</v>
      </c>
      <c r="E13" s="207">
        <f t="shared" si="2"/>
        <v>0</v>
      </c>
      <c r="F13" s="208">
        <f t="shared" si="2"/>
        <v>0</v>
      </c>
      <c r="G13" s="437">
        <v>35</v>
      </c>
      <c r="H13" s="207">
        <f t="shared" si="2"/>
        <v>6</v>
      </c>
      <c r="I13" s="207">
        <f t="shared" si="2"/>
        <v>0</v>
      </c>
      <c r="J13" s="207">
        <f t="shared" si="2"/>
        <v>0</v>
      </c>
      <c r="K13" s="207">
        <f t="shared" si="2"/>
        <v>0</v>
      </c>
      <c r="L13" s="207">
        <f t="shared" si="2"/>
        <v>0</v>
      </c>
      <c r="M13" s="207">
        <f t="shared" si="2"/>
        <v>26</v>
      </c>
      <c r="N13" s="207">
        <f t="shared" si="2"/>
        <v>5</v>
      </c>
      <c r="O13" s="207">
        <f>SUM(C13:N13)</f>
        <v>72</v>
      </c>
    </row>
    <row r="14" spans="1:15" x14ac:dyDescent="0.25">
      <c r="A14" s="27" t="s">
        <v>33</v>
      </c>
      <c r="B14" s="209" t="s">
        <v>194</v>
      </c>
      <c r="C14" s="191">
        <v>0</v>
      </c>
      <c r="D14" s="193">
        <v>0</v>
      </c>
      <c r="E14" s="193">
        <v>0</v>
      </c>
      <c r="F14" s="192">
        <v>0</v>
      </c>
      <c r="G14" s="438">
        <v>24</v>
      </c>
      <c r="H14" s="193">
        <v>6</v>
      </c>
      <c r="I14" s="192">
        <v>0</v>
      </c>
      <c r="J14" s="192">
        <v>0</v>
      </c>
      <c r="K14" s="193">
        <v>0</v>
      </c>
      <c r="L14" s="192">
        <v>0</v>
      </c>
      <c r="M14" s="192">
        <v>15</v>
      </c>
      <c r="N14" s="280">
        <v>5</v>
      </c>
      <c r="O14" s="183">
        <f>SUM(C14:N14)</f>
        <v>50</v>
      </c>
    </row>
    <row r="15" spans="1:15" x14ac:dyDescent="0.25">
      <c r="A15" s="27" t="s">
        <v>34</v>
      </c>
      <c r="B15" s="210" t="s">
        <v>195</v>
      </c>
      <c r="C15" s="195">
        <v>0</v>
      </c>
      <c r="D15" s="197">
        <v>0</v>
      </c>
      <c r="E15" s="197">
        <v>0</v>
      </c>
      <c r="F15" s="196">
        <v>0</v>
      </c>
      <c r="G15" s="439">
        <v>0</v>
      </c>
      <c r="H15" s="197">
        <v>0</v>
      </c>
      <c r="I15" s="196">
        <v>0</v>
      </c>
      <c r="J15" s="196">
        <v>0</v>
      </c>
      <c r="K15" s="193">
        <v>0</v>
      </c>
      <c r="L15" s="196">
        <v>0</v>
      </c>
      <c r="M15" s="196">
        <v>0</v>
      </c>
      <c r="N15" s="281">
        <v>0</v>
      </c>
      <c r="O15" s="183">
        <f t="shared" ref="O15:O28" si="3">SUM(C15:N15)</f>
        <v>0</v>
      </c>
    </row>
    <row r="16" spans="1:15" x14ac:dyDescent="0.25">
      <c r="A16" s="27" t="s">
        <v>36</v>
      </c>
      <c r="B16" s="210" t="s">
        <v>196</v>
      </c>
      <c r="C16" s="195">
        <v>0</v>
      </c>
      <c r="D16" s="197">
        <v>0</v>
      </c>
      <c r="E16" s="197">
        <v>0</v>
      </c>
      <c r="F16" s="196">
        <v>0</v>
      </c>
      <c r="G16" s="439">
        <v>0</v>
      </c>
      <c r="H16" s="197">
        <v>0</v>
      </c>
      <c r="I16" s="196">
        <v>0</v>
      </c>
      <c r="J16" s="196">
        <v>0</v>
      </c>
      <c r="K16" s="193">
        <v>0</v>
      </c>
      <c r="L16" s="196">
        <v>0</v>
      </c>
      <c r="M16" s="196">
        <v>0</v>
      </c>
      <c r="N16" s="281">
        <v>0</v>
      </c>
      <c r="O16" s="183">
        <f t="shared" si="3"/>
        <v>0</v>
      </c>
    </row>
    <row r="17" spans="1:15" x14ac:dyDescent="0.25">
      <c r="A17" s="27" t="s">
        <v>37</v>
      </c>
      <c r="B17" s="210" t="s">
        <v>197</v>
      </c>
      <c r="C17" s="195">
        <v>0</v>
      </c>
      <c r="D17" s="197">
        <v>0</v>
      </c>
      <c r="E17" s="197">
        <v>0</v>
      </c>
      <c r="F17" s="196">
        <v>0</v>
      </c>
      <c r="G17" s="439">
        <v>0</v>
      </c>
      <c r="H17" s="197">
        <v>0</v>
      </c>
      <c r="I17" s="196">
        <v>0</v>
      </c>
      <c r="J17" s="196">
        <v>0</v>
      </c>
      <c r="K17" s="193">
        <v>0</v>
      </c>
      <c r="L17" s="196">
        <v>0</v>
      </c>
      <c r="M17" s="196">
        <v>0</v>
      </c>
      <c r="N17" s="281">
        <v>0</v>
      </c>
      <c r="O17" s="183">
        <f t="shared" si="3"/>
        <v>0</v>
      </c>
    </row>
    <row r="18" spans="1:15" x14ac:dyDescent="0.25">
      <c r="A18" s="27" t="s">
        <v>39</v>
      </c>
      <c r="B18" s="210" t="s">
        <v>198</v>
      </c>
      <c r="C18" s="195">
        <v>0</v>
      </c>
      <c r="D18" s="197">
        <v>0</v>
      </c>
      <c r="E18" s="197">
        <v>0</v>
      </c>
      <c r="F18" s="196">
        <v>0</v>
      </c>
      <c r="G18" s="439">
        <v>5</v>
      </c>
      <c r="H18" s="197">
        <v>0</v>
      </c>
      <c r="I18" s="196">
        <v>0</v>
      </c>
      <c r="J18" s="196">
        <v>0</v>
      </c>
      <c r="K18" s="193">
        <v>0</v>
      </c>
      <c r="L18" s="196">
        <v>0</v>
      </c>
      <c r="M18" s="196">
        <v>0</v>
      </c>
      <c r="N18" s="281">
        <v>0</v>
      </c>
      <c r="O18" s="183">
        <f t="shared" si="3"/>
        <v>5</v>
      </c>
    </row>
    <row r="19" spans="1:15" x14ac:dyDescent="0.25">
      <c r="A19" s="27" t="s">
        <v>40</v>
      </c>
      <c r="B19" s="210" t="s">
        <v>199</v>
      </c>
      <c r="C19" s="195">
        <v>0</v>
      </c>
      <c r="D19" s="197">
        <v>0</v>
      </c>
      <c r="E19" s="197">
        <v>0</v>
      </c>
      <c r="F19" s="196">
        <v>0</v>
      </c>
      <c r="G19" s="439">
        <v>0</v>
      </c>
      <c r="H19" s="197">
        <v>0</v>
      </c>
      <c r="I19" s="196">
        <v>0</v>
      </c>
      <c r="J19" s="196">
        <v>0</v>
      </c>
      <c r="K19" s="193">
        <v>0</v>
      </c>
      <c r="L19" s="196">
        <v>0</v>
      </c>
      <c r="M19" s="196">
        <v>11</v>
      </c>
      <c r="N19" s="281">
        <v>0</v>
      </c>
      <c r="O19" s="183">
        <f t="shared" si="3"/>
        <v>11</v>
      </c>
    </row>
    <row r="20" spans="1:15" x14ac:dyDescent="0.25">
      <c r="A20" s="27" t="s">
        <v>42</v>
      </c>
      <c r="B20" s="210" t="s">
        <v>200</v>
      </c>
      <c r="C20" s="195">
        <v>0</v>
      </c>
      <c r="D20" s="197">
        <v>0</v>
      </c>
      <c r="E20" s="197">
        <v>0</v>
      </c>
      <c r="F20" s="196">
        <v>0</v>
      </c>
      <c r="G20" s="439">
        <v>0</v>
      </c>
      <c r="H20" s="197">
        <v>0</v>
      </c>
      <c r="I20" s="196">
        <v>0</v>
      </c>
      <c r="J20" s="196">
        <v>0</v>
      </c>
      <c r="K20" s="193">
        <v>0</v>
      </c>
      <c r="L20" s="196">
        <v>0</v>
      </c>
      <c r="M20" s="196">
        <v>0</v>
      </c>
      <c r="N20" s="281">
        <v>0</v>
      </c>
      <c r="O20" s="183">
        <f t="shared" si="3"/>
        <v>0</v>
      </c>
    </row>
    <row r="21" spans="1:15" x14ac:dyDescent="0.25">
      <c r="A21" s="27" t="s">
        <v>43</v>
      </c>
      <c r="B21" s="210" t="s">
        <v>201</v>
      </c>
      <c r="C21" s="195">
        <v>0</v>
      </c>
      <c r="D21" s="197">
        <v>0</v>
      </c>
      <c r="E21" s="197">
        <v>0</v>
      </c>
      <c r="F21" s="196">
        <v>0</v>
      </c>
      <c r="G21" s="439">
        <v>0</v>
      </c>
      <c r="H21" s="197">
        <v>0</v>
      </c>
      <c r="I21" s="196">
        <v>0</v>
      </c>
      <c r="J21" s="196">
        <v>0</v>
      </c>
      <c r="K21" s="193">
        <v>0</v>
      </c>
      <c r="L21" s="196">
        <v>0</v>
      </c>
      <c r="M21" s="196">
        <v>0</v>
      </c>
      <c r="N21" s="281">
        <v>0</v>
      </c>
      <c r="O21" s="183">
        <f t="shared" si="3"/>
        <v>0</v>
      </c>
    </row>
    <row r="22" spans="1:15" x14ac:dyDescent="0.25">
      <c r="A22" s="27" t="s">
        <v>45</v>
      </c>
      <c r="B22" s="210" t="s">
        <v>202</v>
      </c>
      <c r="C22" s="195">
        <v>0</v>
      </c>
      <c r="D22" s="197">
        <v>0</v>
      </c>
      <c r="E22" s="197">
        <v>0</v>
      </c>
      <c r="F22" s="196">
        <v>0</v>
      </c>
      <c r="G22" s="439">
        <v>6</v>
      </c>
      <c r="H22" s="197">
        <v>0</v>
      </c>
      <c r="I22" s="196">
        <v>0</v>
      </c>
      <c r="J22" s="196">
        <v>0</v>
      </c>
      <c r="K22" s="193">
        <v>0</v>
      </c>
      <c r="L22" s="196">
        <v>0</v>
      </c>
      <c r="M22" s="196">
        <v>0</v>
      </c>
      <c r="N22" s="281">
        <v>0</v>
      </c>
      <c r="O22" s="183">
        <f t="shared" si="3"/>
        <v>6</v>
      </c>
    </row>
    <row r="23" spans="1:15" x14ac:dyDescent="0.25">
      <c r="A23" s="27" t="s">
        <v>46</v>
      </c>
      <c r="B23" s="211" t="s">
        <v>203</v>
      </c>
      <c r="C23" s="96">
        <v>0</v>
      </c>
      <c r="D23" s="82">
        <v>0</v>
      </c>
      <c r="E23" s="82">
        <v>0</v>
      </c>
      <c r="F23" s="105">
        <v>0</v>
      </c>
      <c r="G23" s="408">
        <v>0</v>
      </c>
      <c r="H23" s="82">
        <v>0</v>
      </c>
      <c r="I23" s="105">
        <v>0</v>
      </c>
      <c r="J23" s="82">
        <v>0</v>
      </c>
      <c r="K23" s="193">
        <v>0</v>
      </c>
      <c r="L23" s="105">
        <v>0</v>
      </c>
      <c r="M23" s="105">
        <v>0</v>
      </c>
      <c r="N23" s="282">
        <v>0</v>
      </c>
      <c r="O23" s="257">
        <f t="shared" si="3"/>
        <v>0</v>
      </c>
    </row>
    <row r="24" spans="1:15" x14ac:dyDescent="0.25">
      <c r="A24" s="27" t="s">
        <v>48</v>
      </c>
      <c r="B24" s="212" t="s">
        <v>204</v>
      </c>
      <c r="C24" s="213">
        <v>69</v>
      </c>
      <c r="D24" s="214">
        <v>169</v>
      </c>
      <c r="E24" s="214">
        <v>302</v>
      </c>
      <c r="F24" s="215">
        <v>104</v>
      </c>
      <c r="G24" s="215">
        <v>239</v>
      </c>
      <c r="H24" s="214">
        <v>203</v>
      </c>
      <c r="I24" s="214">
        <v>119</v>
      </c>
      <c r="J24" s="214">
        <v>130</v>
      </c>
      <c r="K24" s="214">
        <v>182</v>
      </c>
      <c r="L24" s="214">
        <v>169</v>
      </c>
      <c r="M24" s="215">
        <v>59</v>
      </c>
      <c r="N24" s="283">
        <v>129</v>
      </c>
      <c r="O24" s="284">
        <f t="shared" si="3"/>
        <v>1874</v>
      </c>
    </row>
    <row r="25" spans="1:15" x14ac:dyDescent="0.25">
      <c r="A25" s="27" t="s">
        <v>51</v>
      </c>
      <c r="B25" s="216" t="s">
        <v>205</v>
      </c>
      <c r="C25" s="217">
        <v>27</v>
      </c>
      <c r="D25" s="214">
        <v>39</v>
      </c>
      <c r="E25" s="214">
        <v>46</v>
      </c>
      <c r="F25" s="215">
        <v>38</v>
      </c>
      <c r="G25" s="215">
        <v>54</v>
      </c>
      <c r="H25" s="214">
        <v>39</v>
      </c>
      <c r="I25" s="214">
        <v>37</v>
      </c>
      <c r="J25" s="214">
        <v>38</v>
      </c>
      <c r="K25" s="214">
        <v>44</v>
      </c>
      <c r="L25" s="214">
        <v>18</v>
      </c>
      <c r="M25" s="215">
        <v>22</v>
      </c>
      <c r="N25" s="283">
        <v>21</v>
      </c>
      <c r="O25" s="284">
        <f t="shared" si="3"/>
        <v>423</v>
      </c>
    </row>
    <row r="26" spans="1:15" x14ac:dyDescent="0.25">
      <c r="A26" s="27" t="s">
        <v>53</v>
      </c>
      <c r="B26" s="216" t="s">
        <v>206</v>
      </c>
      <c r="C26" s="217">
        <v>7</v>
      </c>
      <c r="D26" s="214">
        <v>4</v>
      </c>
      <c r="E26" s="214">
        <v>12</v>
      </c>
      <c r="F26" s="215">
        <v>3</v>
      </c>
      <c r="G26" s="215">
        <v>1</v>
      </c>
      <c r="H26" s="214">
        <v>5</v>
      </c>
      <c r="I26" s="214">
        <v>1</v>
      </c>
      <c r="J26" s="214">
        <v>2</v>
      </c>
      <c r="K26" s="214">
        <v>7</v>
      </c>
      <c r="L26" s="214">
        <v>3</v>
      </c>
      <c r="M26" s="215">
        <v>2</v>
      </c>
      <c r="N26" s="283">
        <v>1</v>
      </c>
      <c r="O26" s="284">
        <f t="shared" si="3"/>
        <v>48</v>
      </c>
    </row>
    <row r="27" spans="1:15" x14ac:dyDescent="0.25">
      <c r="A27" s="27" t="s">
        <v>55</v>
      </c>
      <c r="B27" s="216" t="s">
        <v>207</v>
      </c>
      <c r="C27" s="217">
        <v>97</v>
      </c>
      <c r="D27" s="214">
        <v>68</v>
      </c>
      <c r="E27" s="214">
        <v>79</v>
      </c>
      <c r="F27" s="215">
        <v>41</v>
      </c>
      <c r="G27" s="215">
        <v>85</v>
      </c>
      <c r="H27" s="214">
        <v>100</v>
      </c>
      <c r="I27" s="214">
        <v>61</v>
      </c>
      <c r="J27" s="214">
        <v>65</v>
      </c>
      <c r="K27" s="214">
        <v>51</v>
      </c>
      <c r="L27" s="214">
        <v>47</v>
      </c>
      <c r="M27" s="215">
        <v>20</v>
      </c>
      <c r="N27" s="283">
        <v>43</v>
      </c>
      <c r="O27" s="284">
        <f t="shared" si="3"/>
        <v>757</v>
      </c>
    </row>
    <row r="28" spans="1:15" ht="26.25" x14ac:dyDescent="0.25">
      <c r="A28" s="27" t="s">
        <v>57</v>
      </c>
      <c r="B28" s="218" t="s">
        <v>208</v>
      </c>
      <c r="C28" s="219">
        <f t="shared" ref="C28:E28" si="4">C27-C29</f>
        <v>2</v>
      </c>
      <c r="D28" s="219">
        <f t="shared" si="4"/>
        <v>18</v>
      </c>
      <c r="E28" s="219">
        <f t="shared" si="4"/>
        <v>47</v>
      </c>
      <c r="F28" s="219">
        <f t="shared" ref="F28:N28" si="5">F27-F29</f>
        <v>9</v>
      </c>
      <c r="G28" s="443">
        <f>G27-G29</f>
        <v>40</v>
      </c>
      <c r="H28" s="443">
        <v>52</v>
      </c>
      <c r="I28" s="244">
        <f t="shared" si="5"/>
        <v>12</v>
      </c>
      <c r="J28" s="244">
        <f t="shared" si="5"/>
        <v>14</v>
      </c>
      <c r="K28" s="219">
        <f t="shared" si="5"/>
        <v>8</v>
      </c>
      <c r="L28" s="219">
        <f t="shared" si="5"/>
        <v>3</v>
      </c>
      <c r="M28" s="219">
        <f t="shared" si="5"/>
        <v>3</v>
      </c>
      <c r="N28" s="219">
        <f t="shared" si="5"/>
        <v>4</v>
      </c>
      <c r="O28" s="285">
        <f t="shared" si="3"/>
        <v>212</v>
      </c>
    </row>
    <row r="29" spans="1:15" ht="26.25" x14ac:dyDescent="0.25">
      <c r="A29" s="27" t="s">
        <v>59</v>
      </c>
      <c r="B29" s="198" t="s">
        <v>209</v>
      </c>
      <c r="C29" s="220">
        <v>95</v>
      </c>
      <c r="D29" s="221">
        <v>50</v>
      </c>
      <c r="E29" s="221">
        <v>32</v>
      </c>
      <c r="F29" s="222">
        <v>32</v>
      </c>
      <c r="G29" s="222">
        <v>45</v>
      </c>
      <c r="H29" s="222">
        <v>48</v>
      </c>
      <c r="I29" s="256">
        <v>49</v>
      </c>
      <c r="J29" s="256">
        <v>51</v>
      </c>
      <c r="K29" s="222">
        <v>43</v>
      </c>
      <c r="L29" s="222">
        <v>44</v>
      </c>
      <c r="M29" s="222">
        <v>17</v>
      </c>
      <c r="N29" s="286">
        <v>39</v>
      </c>
      <c r="O29" s="285">
        <f t="shared" ref="O29:O33" si="6">SUM(C29:N29)</f>
        <v>545</v>
      </c>
    </row>
    <row r="30" spans="1:15" x14ac:dyDescent="0.25">
      <c r="A30" s="27" t="s">
        <v>60</v>
      </c>
      <c r="B30" s="194" t="s">
        <v>210</v>
      </c>
      <c r="C30" s="220">
        <v>2</v>
      </c>
      <c r="D30" s="222">
        <v>15</v>
      </c>
      <c r="E30" s="222">
        <v>47</v>
      </c>
      <c r="F30" s="222">
        <v>10</v>
      </c>
      <c r="G30" s="222">
        <v>40</v>
      </c>
      <c r="H30" s="222">
        <v>52</v>
      </c>
      <c r="I30" s="256">
        <v>9</v>
      </c>
      <c r="J30" s="256">
        <v>14</v>
      </c>
      <c r="K30" s="222">
        <v>31</v>
      </c>
      <c r="L30" s="222">
        <v>3</v>
      </c>
      <c r="M30" s="222">
        <v>3</v>
      </c>
      <c r="N30" s="286">
        <v>4</v>
      </c>
      <c r="O30" s="285">
        <f t="shared" si="6"/>
        <v>230</v>
      </c>
    </row>
    <row r="31" spans="1:15" x14ac:dyDescent="0.25">
      <c r="A31" s="27" t="s">
        <v>62</v>
      </c>
      <c r="B31" s="147" t="s">
        <v>211</v>
      </c>
      <c r="C31" s="223">
        <f t="shared" ref="C31:E31" si="7">C27-C30</f>
        <v>95</v>
      </c>
      <c r="D31" s="223">
        <f t="shared" si="7"/>
        <v>53</v>
      </c>
      <c r="E31" s="223">
        <f t="shared" si="7"/>
        <v>32</v>
      </c>
      <c r="F31" s="223">
        <f t="shared" ref="F31:N31" si="8">F27-F30</f>
        <v>31</v>
      </c>
      <c r="G31" s="223">
        <f t="shared" si="8"/>
        <v>45</v>
      </c>
      <c r="H31" s="510">
        <v>48</v>
      </c>
      <c r="I31" s="148">
        <f t="shared" si="8"/>
        <v>52</v>
      </c>
      <c r="J31" s="148">
        <f>J27-J30</f>
        <v>51</v>
      </c>
      <c r="K31" s="148">
        <f>K27-K30</f>
        <v>20</v>
      </c>
      <c r="L31" s="223">
        <f t="shared" si="8"/>
        <v>44</v>
      </c>
      <c r="M31" s="223">
        <v>20</v>
      </c>
      <c r="N31" s="223">
        <f t="shared" si="8"/>
        <v>39</v>
      </c>
      <c r="O31" s="257">
        <f t="shared" si="6"/>
        <v>530</v>
      </c>
    </row>
    <row r="32" spans="1:15" x14ac:dyDescent="0.25">
      <c r="A32" s="27" t="s">
        <v>63</v>
      </c>
      <c r="B32" s="206" t="s">
        <v>212</v>
      </c>
      <c r="C32" s="224">
        <f t="shared" ref="C32:M32" si="9">C33+C36+C37</f>
        <v>218</v>
      </c>
      <c r="D32" s="224">
        <f t="shared" si="9"/>
        <v>118</v>
      </c>
      <c r="E32" s="224">
        <f t="shared" si="9"/>
        <v>89</v>
      </c>
      <c r="F32" s="225">
        <f>F33+F36+F37</f>
        <v>187</v>
      </c>
      <c r="G32" s="446">
        <f>G33+G36+G37</f>
        <v>276</v>
      </c>
      <c r="H32" s="224">
        <f t="shared" si="9"/>
        <v>129</v>
      </c>
      <c r="I32" s="224">
        <f t="shared" si="9"/>
        <v>159</v>
      </c>
      <c r="J32" s="224">
        <f t="shared" si="9"/>
        <v>186</v>
      </c>
      <c r="K32" s="224">
        <f t="shared" si="9"/>
        <v>153</v>
      </c>
      <c r="L32" s="225">
        <f t="shared" si="9"/>
        <v>218</v>
      </c>
      <c r="M32" s="224">
        <f t="shared" si="9"/>
        <v>103</v>
      </c>
      <c r="N32" s="224">
        <f>N33+N36+N37</f>
        <v>86</v>
      </c>
      <c r="O32" s="207">
        <f t="shared" si="6"/>
        <v>1922</v>
      </c>
    </row>
    <row r="33" spans="1:17" x14ac:dyDescent="0.25">
      <c r="A33" s="27" t="s">
        <v>65</v>
      </c>
      <c r="B33" s="226" t="s">
        <v>213</v>
      </c>
      <c r="C33" s="227">
        <v>214</v>
      </c>
      <c r="D33" s="228">
        <v>96</v>
      </c>
      <c r="E33" s="228">
        <v>42</v>
      </c>
      <c r="F33" s="228">
        <v>164</v>
      </c>
      <c r="G33" s="440">
        <v>233</v>
      </c>
      <c r="H33" s="228">
        <v>75</v>
      </c>
      <c r="I33" s="229">
        <v>126</v>
      </c>
      <c r="J33" s="229">
        <v>160</v>
      </c>
      <c r="K33" s="228">
        <v>124</v>
      </c>
      <c r="L33" s="228">
        <v>214</v>
      </c>
      <c r="M33" s="228">
        <v>99</v>
      </c>
      <c r="N33" s="287">
        <v>76</v>
      </c>
      <c r="O33" s="288">
        <f t="shared" si="6"/>
        <v>1623</v>
      </c>
      <c r="Q33" s="455"/>
    </row>
    <row r="34" spans="1:17" ht="24.75" x14ac:dyDescent="0.25">
      <c r="A34" s="27" t="s">
        <v>66</v>
      </c>
      <c r="B34" s="230" t="s">
        <v>214</v>
      </c>
      <c r="C34" s="231">
        <f>C33-C35</f>
        <v>122</v>
      </c>
      <c r="D34" s="231">
        <f t="shared" ref="D34:N34" si="10">D33-D35</f>
        <v>46</v>
      </c>
      <c r="E34" s="231">
        <f t="shared" si="10"/>
        <v>10</v>
      </c>
      <c r="F34" s="231">
        <f>F33-F35</f>
        <v>132</v>
      </c>
      <c r="G34" s="441">
        <f>G33-G35</f>
        <v>188</v>
      </c>
      <c r="H34" s="441">
        <f>H33-H35</f>
        <v>27</v>
      </c>
      <c r="I34" s="191">
        <f t="shared" si="10"/>
        <v>77</v>
      </c>
      <c r="J34" s="191">
        <f>J33-J35</f>
        <v>109</v>
      </c>
      <c r="K34" s="231">
        <f t="shared" si="10"/>
        <v>81</v>
      </c>
      <c r="L34" s="231">
        <f t="shared" si="10"/>
        <v>170</v>
      </c>
      <c r="M34" s="231">
        <f t="shared" si="10"/>
        <v>82</v>
      </c>
      <c r="N34" s="231">
        <f t="shared" si="10"/>
        <v>37</v>
      </c>
      <c r="O34" s="289">
        <f t="shared" ref="O34:O41" si="11">SUM(C34:N34)</f>
        <v>1081</v>
      </c>
    </row>
    <row r="35" spans="1:17" ht="24.75" x14ac:dyDescent="0.25">
      <c r="A35" s="27" t="s">
        <v>68</v>
      </c>
      <c r="B35" s="232" t="s">
        <v>215</v>
      </c>
      <c r="C35" s="233">
        <v>92</v>
      </c>
      <c r="D35" s="234">
        <v>50</v>
      </c>
      <c r="E35" s="234">
        <v>32</v>
      </c>
      <c r="F35" s="234">
        <v>32</v>
      </c>
      <c r="G35" s="442">
        <v>45</v>
      </c>
      <c r="H35" s="451">
        <v>48</v>
      </c>
      <c r="I35" s="235">
        <v>49</v>
      </c>
      <c r="J35" s="235">
        <v>51</v>
      </c>
      <c r="K35" s="234">
        <v>43</v>
      </c>
      <c r="L35" s="234">
        <v>44</v>
      </c>
      <c r="M35" s="234">
        <v>17</v>
      </c>
      <c r="N35" s="290">
        <v>39</v>
      </c>
      <c r="O35" s="291">
        <f t="shared" si="11"/>
        <v>542</v>
      </c>
    </row>
    <row r="36" spans="1:17" x14ac:dyDescent="0.25">
      <c r="A36" s="27" t="s">
        <v>69</v>
      </c>
      <c r="B36" s="236" t="s">
        <v>216</v>
      </c>
      <c r="C36" s="237">
        <v>3</v>
      </c>
      <c r="D36" s="238">
        <v>7</v>
      </c>
      <c r="E36" s="238">
        <v>18</v>
      </c>
      <c r="F36" s="238">
        <v>10</v>
      </c>
      <c r="G36" s="447">
        <v>39</v>
      </c>
      <c r="H36" s="452">
        <v>49</v>
      </c>
      <c r="I36" s="239">
        <v>12</v>
      </c>
      <c r="J36" s="239">
        <v>14</v>
      </c>
      <c r="K36" s="238">
        <v>20</v>
      </c>
      <c r="L36" s="238">
        <v>3</v>
      </c>
      <c r="M36" s="238">
        <v>3</v>
      </c>
      <c r="N36" s="292">
        <v>10</v>
      </c>
      <c r="O36" s="293">
        <f t="shared" si="11"/>
        <v>188</v>
      </c>
    </row>
    <row r="37" spans="1:17" x14ac:dyDescent="0.25">
      <c r="A37" s="27" t="s">
        <v>71</v>
      </c>
      <c r="B37" s="240" t="s">
        <v>217</v>
      </c>
      <c r="C37" s="241">
        <f t="shared" ref="C37:M37" si="12">SUM(C38:C40)</f>
        <v>1</v>
      </c>
      <c r="D37" s="241">
        <f t="shared" si="12"/>
        <v>15</v>
      </c>
      <c r="E37" s="241">
        <f t="shared" si="12"/>
        <v>29</v>
      </c>
      <c r="F37" s="241">
        <f t="shared" si="12"/>
        <v>13</v>
      </c>
      <c r="G37" s="448">
        <f>SUM(G38:G40)</f>
        <v>4</v>
      </c>
      <c r="H37" s="509">
        <f t="shared" si="12"/>
        <v>5</v>
      </c>
      <c r="I37" s="529">
        <f t="shared" si="12"/>
        <v>21</v>
      </c>
      <c r="J37" s="529">
        <f>SUM(J38:J40)</f>
        <v>12</v>
      </c>
      <c r="K37" s="529">
        <f>SUM(K38:K40)</f>
        <v>9</v>
      </c>
      <c r="L37" s="241">
        <f t="shared" si="12"/>
        <v>1</v>
      </c>
      <c r="M37" s="241">
        <f t="shared" si="12"/>
        <v>1</v>
      </c>
      <c r="N37" s="241">
        <v>0</v>
      </c>
      <c r="O37" s="294">
        <f t="shared" si="11"/>
        <v>111</v>
      </c>
    </row>
    <row r="38" spans="1:17" x14ac:dyDescent="0.25">
      <c r="A38" s="27" t="s">
        <v>72</v>
      </c>
      <c r="B38" s="209" t="s">
        <v>218</v>
      </c>
      <c r="C38" s="191">
        <v>1</v>
      </c>
      <c r="D38" s="192">
        <v>15</v>
      </c>
      <c r="E38" s="192">
        <v>29</v>
      </c>
      <c r="F38" s="192">
        <v>13</v>
      </c>
      <c r="G38" s="449">
        <v>4</v>
      </c>
      <c r="H38" s="453">
        <v>4</v>
      </c>
      <c r="I38" s="193">
        <v>21</v>
      </c>
      <c r="J38" s="193">
        <v>12</v>
      </c>
      <c r="K38" s="192">
        <v>9</v>
      </c>
      <c r="L38" s="192">
        <v>1</v>
      </c>
      <c r="M38" s="192">
        <v>1</v>
      </c>
      <c r="N38" s="295">
        <v>0</v>
      </c>
      <c r="O38" s="289">
        <f t="shared" si="11"/>
        <v>110</v>
      </c>
    </row>
    <row r="39" spans="1:17" x14ac:dyDescent="0.25">
      <c r="A39" s="27" t="s">
        <v>74</v>
      </c>
      <c r="B39" s="210" t="s">
        <v>219</v>
      </c>
      <c r="C39" s="195">
        <v>0</v>
      </c>
      <c r="D39" s="196">
        <v>0</v>
      </c>
      <c r="E39" s="196">
        <v>0</v>
      </c>
      <c r="F39" s="196">
        <v>0</v>
      </c>
      <c r="G39" s="439">
        <v>0</v>
      </c>
      <c r="H39" s="454">
        <v>0</v>
      </c>
      <c r="I39" s="197">
        <v>0</v>
      </c>
      <c r="J39" s="197">
        <v>0</v>
      </c>
      <c r="K39" s="196">
        <v>0</v>
      </c>
      <c r="L39" s="196">
        <v>0</v>
      </c>
      <c r="M39" s="196">
        <v>0</v>
      </c>
      <c r="N39" s="296">
        <v>0</v>
      </c>
      <c r="O39" s="289">
        <f t="shared" si="11"/>
        <v>0</v>
      </c>
    </row>
    <row r="40" spans="1:17" x14ac:dyDescent="0.25">
      <c r="A40" s="27" t="s">
        <v>75</v>
      </c>
      <c r="B40" s="242" t="s">
        <v>220</v>
      </c>
      <c r="C40" s="201">
        <v>0</v>
      </c>
      <c r="D40" s="105">
        <v>0</v>
      </c>
      <c r="E40" s="105">
        <v>0</v>
      </c>
      <c r="F40" s="105">
        <v>0</v>
      </c>
      <c r="G40" s="408">
        <v>0</v>
      </c>
      <c r="H40" s="105">
        <v>1</v>
      </c>
      <c r="I40" s="82">
        <v>0</v>
      </c>
      <c r="J40" s="82">
        <v>0</v>
      </c>
      <c r="K40" s="105">
        <v>0</v>
      </c>
      <c r="L40" s="105">
        <v>0</v>
      </c>
      <c r="M40" s="105">
        <v>0</v>
      </c>
      <c r="N40" s="297">
        <v>0</v>
      </c>
      <c r="O40" s="33">
        <f t="shared" si="11"/>
        <v>1</v>
      </c>
    </row>
    <row r="41" spans="1:17" ht="30" x14ac:dyDescent="0.25">
      <c r="A41" s="27" t="s">
        <v>77</v>
      </c>
      <c r="B41" s="243" t="s">
        <v>221</v>
      </c>
      <c r="C41" s="224">
        <f t="shared" ref="C41:N41" si="13">SUM(C42:C43)</f>
        <v>172</v>
      </c>
      <c r="D41" s="224">
        <f t="shared" si="13"/>
        <v>174</v>
      </c>
      <c r="E41" s="224">
        <f t="shared" si="13"/>
        <v>248</v>
      </c>
      <c r="F41" s="224">
        <f t="shared" si="13"/>
        <v>257</v>
      </c>
      <c r="G41" s="224">
        <f>SUM(G42:G43)</f>
        <v>280</v>
      </c>
      <c r="H41" s="224">
        <f t="shared" si="13"/>
        <v>398</v>
      </c>
      <c r="I41" s="224">
        <f t="shared" si="13"/>
        <v>246</v>
      </c>
      <c r="J41" s="224">
        <f t="shared" si="13"/>
        <v>206</v>
      </c>
      <c r="K41" s="224">
        <f t="shared" si="13"/>
        <v>227</v>
      </c>
      <c r="L41" s="224">
        <f t="shared" si="13"/>
        <v>252</v>
      </c>
      <c r="M41" s="224">
        <f t="shared" si="13"/>
        <v>163</v>
      </c>
      <c r="N41" s="225">
        <f t="shared" si="13"/>
        <v>159</v>
      </c>
      <c r="O41" s="207">
        <f t="shared" si="11"/>
        <v>2782</v>
      </c>
    </row>
    <row r="42" spans="1:17" ht="26.25" x14ac:dyDescent="0.25">
      <c r="A42" s="27" t="s">
        <v>78</v>
      </c>
      <c r="B42" s="218" t="s">
        <v>222</v>
      </c>
      <c r="C42" s="244">
        <v>7</v>
      </c>
      <c r="D42" s="245">
        <v>45</v>
      </c>
      <c r="E42" s="245">
        <v>142</v>
      </c>
      <c r="F42" s="245">
        <v>81</v>
      </c>
      <c r="G42" s="444">
        <v>66</v>
      </c>
      <c r="H42" s="245">
        <v>139</v>
      </c>
      <c r="I42" s="245">
        <v>69</v>
      </c>
      <c r="J42" s="245">
        <v>57</v>
      </c>
      <c r="K42" s="245">
        <f>57+26</f>
        <v>83</v>
      </c>
      <c r="L42" s="245">
        <v>37</v>
      </c>
      <c r="M42" s="245">
        <v>33</v>
      </c>
      <c r="N42" s="298">
        <v>48</v>
      </c>
      <c r="O42" s="285">
        <f t="shared" ref="O42:O46" si="14">SUM(C42:N42)</f>
        <v>807</v>
      </c>
    </row>
    <row r="43" spans="1:17" ht="26.25" x14ac:dyDescent="0.25">
      <c r="A43" s="27" t="s">
        <v>80</v>
      </c>
      <c r="B43" s="159" t="s">
        <v>223</v>
      </c>
      <c r="C43" s="148">
        <v>165</v>
      </c>
      <c r="D43" s="149">
        <v>129</v>
      </c>
      <c r="E43" s="149">
        <v>106</v>
      </c>
      <c r="F43" s="149">
        <v>176</v>
      </c>
      <c r="G43" s="418">
        <v>214</v>
      </c>
      <c r="H43" s="149">
        <v>259</v>
      </c>
      <c r="I43" s="149">
        <v>177</v>
      </c>
      <c r="J43" s="149">
        <v>149</v>
      </c>
      <c r="K43" s="149">
        <v>144</v>
      </c>
      <c r="L43" s="149">
        <v>215</v>
      </c>
      <c r="M43" s="149">
        <v>130</v>
      </c>
      <c r="N43" s="187">
        <v>111</v>
      </c>
      <c r="O43" s="299">
        <f t="shared" si="14"/>
        <v>1975</v>
      </c>
    </row>
    <row r="44" spans="1:17" ht="45" x14ac:dyDescent="0.25">
      <c r="A44" s="27" t="s">
        <v>82</v>
      </c>
      <c r="B44" s="243" t="s">
        <v>224</v>
      </c>
      <c r="C44" s="224">
        <f t="shared" ref="C44:N44" si="15">SUM(C45:C46)</f>
        <v>8</v>
      </c>
      <c r="D44" s="224">
        <f t="shared" si="15"/>
        <v>9</v>
      </c>
      <c r="E44" s="224">
        <f t="shared" si="15"/>
        <v>44</v>
      </c>
      <c r="F44" s="224">
        <f t="shared" si="15"/>
        <v>28</v>
      </c>
      <c r="G44" s="224">
        <f t="shared" si="15"/>
        <v>32</v>
      </c>
      <c r="H44" s="224">
        <f t="shared" si="15"/>
        <v>56</v>
      </c>
      <c r="I44" s="224">
        <f t="shared" si="15"/>
        <v>47</v>
      </c>
      <c r="J44" s="224">
        <f t="shared" si="15"/>
        <v>47</v>
      </c>
      <c r="K44" s="224">
        <f t="shared" si="15"/>
        <v>51</v>
      </c>
      <c r="L44" s="224">
        <f t="shared" si="15"/>
        <v>19</v>
      </c>
      <c r="M44" s="224">
        <f t="shared" si="15"/>
        <v>5</v>
      </c>
      <c r="N44" s="224">
        <f t="shared" si="15"/>
        <v>25</v>
      </c>
      <c r="O44" s="207">
        <f t="shared" si="14"/>
        <v>371</v>
      </c>
    </row>
    <row r="45" spans="1:17" ht="26.25" x14ac:dyDescent="0.25">
      <c r="A45" s="27" t="s">
        <v>83</v>
      </c>
      <c r="B45" s="218" t="s">
        <v>225</v>
      </c>
      <c r="C45" s="244">
        <v>5</v>
      </c>
      <c r="D45" s="245">
        <v>2</v>
      </c>
      <c r="E45" s="245">
        <v>40</v>
      </c>
      <c r="F45" s="245">
        <v>27</v>
      </c>
      <c r="G45" s="444">
        <v>28</v>
      </c>
      <c r="H45" s="246">
        <v>51</v>
      </c>
      <c r="I45" s="245">
        <v>38</v>
      </c>
      <c r="J45" s="245">
        <v>29</v>
      </c>
      <c r="K45" s="245">
        <v>31</v>
      </c>
      <c r="L45" s="245">
        <v>13</v>
      </c>
      <c r="M45" s="245">
        <v>0</v>
      </c>
      <c r="N45" s="245">
        <v>4</v>
      </c>
      <c r="O45" s="285">
        <f t="shared" si="14"/>
        <v>268</v>
      </c>
    </row>
    <row r="46" spans="1:17" ht="26.25" x14ac:dyDescent="0.25">
      <c r="A46" s="27" t="s">
        <v>85</v>
      </c>
      <c r="B46" s="247" t="s">
        <v>226</v>
      </c>
      <c r="C46" s="248">
        <v>3</v>
      </c>
      <c r="D46" s="249">
        <v>7</v>
      </c>
      <c r="E46" s="249">
        <v>4</v>
      </c>
      <c r="F46" s="249">
        <v>1</v>
      </c>
      <c r="G46" s="445">
        <v>4</v>
      </c>
      <c r="H46" s="250">
        <v>5</v>
      </c>
      <c r="I46" s="249">
        <v>9</v>
      </c>
      <c r="J46" s="249">
        <v>18</v>
      </c>
      <c r="K46" s="249">
        <v>20</v>
      </c>
      <c r="L46" s="249">
        <v>6</v>
      </c>
      <c r="M46" s="249">
        <v>5</v>
      </c>
      <c r="N46" s="249">
        <v>21</v>
      </c>
      <c r="O46" s="257">
        <f t="shared" si="14"/>
        <v>103</v>
      </c>
    </row>
    <row r="47" spans="1:17" ht="20.100000000000001" customHeight="1" x14ac:dyDescent="0.25">
      <c r="A47" s="43" t="s">
        <v>227</v>
      </c>
      <c r="B47" s="2"/>
      <c r="C47" s="2"/>
    </row>
    <row r="48" spans="1:17" ht="49.5" x14ac:dyDescent="0.25">
      <c r="A48" s="135" t="s">
        <v>184</v>
      </c>
      <c r="B48" s="251" t="s">
        <v>1</v>
      </c>
      <c r="C48" s="138" t="s">
        <v>3</v>
      </c>
      <c r="D48" s="138" t="s">
        <v>4</v>
      </c>
      <c r="E48" s="138" t="s">
        <v>5</v>
      </c>
      <c r="F48" s="138" t="s">
        <v>6</v>
      </c>
      <c r="G48" s="138" t="s">
        <v>7</v>
      </c>
      <c r="H48" s="138" t="s">
        <v>8</v>
      </c>
      <c r="I48" s="138" t="s">
        <v>9</v>
      </c>
      <c r="J48" s="138" t="s">
        <v>10</v>
      </c>
      <c r="K48" s="138" t="s">
        <v>11</v>
      </c>
      <c r="L48" s="138" t="s">
        <v>12</v>
      </c>
      <c r="M48" s="138" t="s">
        <v>13</v>
      </c>
      <c r="N48" s="138" t="s">
        <v>14</v>
      </c>
      <c r="O48" s="300" t="s">
        <v>50</v>
      </c>
    </row>
    <row r="49" spans="1:15" x14ac:dyDescent="0.25">
      <c r="A49" s="27" t="s">
        <v>86</v>
      </c>
      <c r="B49" s="252" t="s">
        <v>228</v>
      </c>
      <c r="C49" s="253">
        <v>85</v>
      </c>
      <c r="D49" s="245">
        <v>110</v>
      </c>
      <c r="E49" s="245">
        <v>50</v>
      </c>
      <c r="F49" s="246">
        <v>90</v>
      </c>
      <c r="G49" s="246">
        <v>66</v>
      </c>
      <c r="H49" s="246">
        <v>27</v>
      </c>
      <c r="I49" s="245">
        <v>152</v>
      </c>
      <c r="J49" s="245">
        <v>76</v>
      </c>
      <c r="K49" s="245">
        <v>84</v>
      </c>
      <c r="L49" s="245">
        <v>48</v>
      </c>
      <c r="M49" s="245">
        <v>37</v>
      </c>
      <c r="N49" s="245">
        <v>171</v>
      </c>
      <c r="O49" s="285">
        <f>SUM(C49:N49)</f>
        <v>996</v>
      </c>
    </row>
    <row r="50" spans="1:15" x14ac:dyDescent="0.25">
      <c r="A50" s="27" t="s">
        <v>88</v>
      </c>
      <c r="B50" s="200" t="s">
        <v>229</v>
      </c>
      <c r="C50" s="254">
        <v>32</v>
      </c>
      <c r="D50" s="249">
        <v>29</v>
      </c>
      <c r="E50" s="249">
        <v>18</v>
      </c>
      <c r="F50" s="250">
        <v>17</v>
      </c>
      <c r="G50" s="250">
        <v>20</v>
      </c>
      <c r="H50" s="250">
        <v>7</v>
      </c>
      <c r="I50" s="249">
        <v>16</v>
      </c>
      <c r="J50" s="249">
        <v>24</v>
      </c>
      <c r="K50" s="249">
        <v>15</v>
      </c>
      <c r="L50" s="249">
        <v>286</v>
      </c>
      <c r="M50" s="249">
        <v>181</v>
      </c>
      <c r="N50" s="249">
        <v>110</v>
      </c>
      <c r="O50" s="257">
        <f>SUM(C50:N50)</f>
        <v>755</v>
      </c>
    </row>
    <row r="51" spans="1:15" ht="20.100000000000001" customHeight="1" x14ac:dyDescent="0.25">
      <c r="A51" s="43" t="s">
        <v>230</v>
      </c>
      <c r="C51" s="2"/>
    </row>
    <row r="52" spans="1:15" ht="49.5" x14ac:dyDescent="0.25">
      <c r="A52" s="135" t="s">
        <v>184</v>
      </c>
      <c r="B52" s="255" t="s">
        <v>1</v>
      </c>
      <c r="C52" s="137" t="s">
        <v>3</v>
      </c>
      <c r="D52" s="138" t="s">
        <v>4</v>
      </c>
      <c r="E52" s="139" t="s">
        <v>5</v>
      </c>
      <c r="F52" s="138" t="s">
        <v>6</v>
      </c>
      <c r="G52" s="138" t="s">
        <v>7</v>
      </c>
      <c r="H52" s="138" t="s">
        <v>8</v>
      </c>
      <c r="I52" s="138" t="s">
        <v>9</v>
      </c>
      <c r="J52" s="138" t="s">
        <v>10</v>
      </c>
      <c r="K52" s="138" t="s">
        <v>11</v>
      </c>
      <c r="L52" s="138" t="s">
        <v>12</v>
      </c>
      <c r="M52" s="138" t="s">
        <v>13</v>
      </c>
      <c r="N52" s="138" t="s">
        <v>14</v>
      </c>
      <c r="O52" s="300" t="s">
        <v>50</v>
      </c>
    </row>
    <row r="53" spans="1:15" x14ac:dyDescent="0.25">
      <c r="A53" s="27" t="s">
        <v>89</v>
      </c>
      <c r="B53" s="252" t="s">
        <v>231</v>
      </c>
      <c r="C53" s="253">
        <v>0</v>
      </c>
      <c r="D53" s="245">
        <v>0</v>
      </c>
      <c r="E53" s="245">
        <v>0</v>
      </c>
      <c r="F53" s="245">
        <v>0</v>
      </c>
      <c r="G53" s="245">
        <v>0</v>
      </c>
      <c r="H53" s="246">
        <v>1</v>
      </c>
      <c r="I53" s="245">
        <v>0</v>
      </c>
      <c r="J53" s="245">
        <v>0</v>
      </c>
      <c r="K53" s="245">
        <v>0</v>
      </c>
      <c r="L53" s="245">
        <v>0</v>
      </c>
      <c r="M53" s="245">
        <v>0</v>
      </c>
      <c r="N53" s="245">
        <v>0</v>
      </c>
      <c r="O53" s="285">
        <f>SUM(C53:N53)</f>
        <v>1</v>
      </c>
    </row>
    <row r="54" spans="1:15" x14ac:dyDescent="0.25">
      <c r="A54" s="27" t="s">
        <v>91</v>
      </c>
      <c r="B54" s="194" t="s">
        <v>232</v>
      </c>
      <c r="C54" s="220">
        <v>0</v>
      </c>
      <c r="D54" s="256">
        <v>0</v>
      </c>
      <c r="E54" s="256">
        <v>0</v>
      </c>
      <c r="F54" s="256">
        <v>0</v>
      </c>
      <c r="G54" s="256">
        <v>0</v>
      </c>
      <c r="H54" s="222">
        <v>25</v>
      </c>
      <c r="I54" s="256">
        <v>0</v>
      </c>
      <c r="J54" s="256">
        <v>0</v>
      </c>
      <c r="K54" s="256">
        <v>0</v>
      </c>
      <c r="L54" s="256">
        <v>0</v>
      </c>
      <c r="M54" s="256">
        <v>0</v>
      </c>
      <c r="N54" s="256">
        <v>0</v>
      </c>
      <c r="O54" s="285">
        <f>SUM(C54:N54)</f>
        <v>25</v>
      </c>
    </row>
    <row r="55" spans="1:15" ht="15" customHeight="1" x14ac:dyDescent="0.25">
      <c r="A55" s="27" t="s">
        <v>92</v>
      </c>
      <c r="B55" s="257" t="s">
        <v>233</v>
      </c>
      <c r="C55" s="254">
        <v>0</v>
      </c>
      <c r="D55" s="249">
        <v>0</v>
      </c>
      <c r="E55" s="249">
        <v>0</v>
      </c>
      <c r="F55" s="249">
        <v>0</v>
      </c>
      <c r="G55" s="249">
        <v>0</v>
      </c>
      <c r="H55" s="250">
        <v>1</v>
      </c>
      <c r="I55" s="249">
        <v>0</v>
      </c>
      <c r="J55" s="249">
        <v>0</v>
      </c>
      <c r="K55" s="249">
        <v>0</v>
      </c>
      <c r="L55" s="249">
        <v>0</v>
      </c>
      <c r="M55" s="249">
        <v>0</v>
      </c>
      <c r="N55" s="249">
        <v>0</v>
      </c>
      <c r="O55" s="257">
        <f>SUM(C55:N55)</f>
        <v>1</v>
      </c>
    </row>
    <row r="56" spans="1:15" s="88" customFormat="1" ht="20.100000000000001" customHeight="1" x14ac:dyDescent="0.2">
      <c r="A56" s="258" t="s">
        <v>234</v>
      </c>
      <c r="C56" s="258"/>
    </row>
    <row r="57" spans="1:15" ht="49.5" x14ac:dyDescent="0.25">
      <c r="A57" s="259" t="s">
        <v>184</v>
      </c>
      <c r="B57" s="260" t="s">
        <v>1</v>
      </c>
      <c r="C57" s="137" t="s">
        <v>3</v>
      </c>
      <c r="D57" s="138" t="s">
        <v>4</v>
      </c>
      <c r="E57" s="139" t="s">
        <v>5</v>
      </c>
      <c r="F57" s="138" t="s">
        <v>6</v>
      </c>
      <c r="G57" s="138" t="s">
        <v>7</v>
      </c>
      <c r="H57" s="138" t="s">
        <v>8</v>
      </c>
      <c r="I57" s="138" t="s">
        <v>9</v>
      </c>
      <c r="J57" s="138" t="s">
        <v>10</v>
      </c>
      <c r="K57" s="138" t="s">
        <v>11</v>
      </c>
      <c r="L57" s="138" t="s">
        <v>12</v>
      </c>
      <c r="M57" s="138" t="s">
        <v>13</v>
      </c>
      <c r="N57" s="138" t="s">
        <v>14</v>
      </c>
      <c r="O57" s="279" t="s">
        <v>50</v>
      </c>
    </row>
    <row r="58" spans="1:15" ht="26.25" x14ac:dyDescent="0.25">
      <c r="A58" s="261" t="s">
        <v>104</v>
      </c>
      <c r="B58" s="262" t="s">
        <v>235</v>
      </c>
      <c r="C58" s="253">
        <v>24</v>
      </c>
      <c r="D58" s="263">
        <v>20</v>
      </c>
      <c r="E58" s="263">
        <v>20</v>
      </c>
      <c r="F58" s="263">
        <v>15</v>
      </c>
      <c r="G58" s="263">
        <v>16</v>
      </c>
      <c r="H58" s="263">
        <v>14</v>
      </c>
      <c r="I58" s="263">
        <v>15</v>
      </c>
      <c r="J58" s="263">
        <v>16</v>
      </c>
      <c r="K58" s="263">
        <v>25</v>
      </c>
      <c r="L58" s="263">
        <v>23</v>
      </c>
      <c r="M58" s="263">
        <v>24</v>
      </c>
      <c r="N58" s="301">
        <v>21</v>
      </c>
      <c r="O58" s="302"/>
    </row>
    <row r="59" spans="1:15" x14ac:dyDescent="0.25">
      <c r="A59" s="261" t="s">
        <v>106</v>
      </c>
      <c r="B59" s="257" t="s">
        <v>236</v>
      </c>
      <c r="C59" s="264">
        <v>8</v>
      </c>
      <c r="D59" s="249">
        <v>17</v>
      </c>
      <c r="E59" s="249">
        <v>10</v>
      </c>
      <c r="F59" s="249">
        <v>9</v>
      </c>
      <c r="G59" s="249">
        <v>10</v>
      </c>
      <c r="H59" s="249">
        <v>7</v>
      </c>
      <c r="I59" s="249">
        <v>9</v>
      </c>
      <c r="J59" s="249">
        <v>7</v>
      </c>
      <c r="K59" s="303">
        <v>16</v>
      </c>
      <c r="L59" s="249">
        <v>6</v>
      </c>
      <c r="M59" s="249">
        <v>12</v>
      </c>
      <c r="N59" s="304">
        <v>10</v>
      </c>
      <c r="O59" s="257">
        <f>SUM(C59:N59)</f>
        <v>121</v>
      </c>
    </row>
    <row r="60" spans="1:15" ht="20.100000000000001" customHeight="1" x14ac:dyDescent="0.25">
      <c r="A60" s="265"/>
      <c r="B60" s="43" t="s">
        <v>237</v>
      </c>
      <c r="C60" s="2"/>
    </row>
    <row r="61" spans="1:15" ht="49.5" x14ac:dyDescent="0.25">
      <c r="A61" s="259" t="s">
        <v>184</v>
      </c>
      <c r="B61" s="260" t="s">
        <v>1</v>
      </c>
      <c r="C61" s="137" t="s">
        <v>3</v>
      </c>
      <c r="D61" s="138" t="s">
        <v>4</v>
      </c>
      <c r="E61" s="139" t="s">
        <v>5</v>
      </c>
      <c r="F61" s="138" t="s">
        <v>6</v>
      </c>
      <c r="G61" s="138" t="s">
        <v>7</v>
      </c>
      <c r="H61" s="138" t="s">
        <v>8</v>
      </c>
      <c r="I61" s="138" t="s">
        <v>9</v>
      </c>
      <c r="J61" s="138" t="s">
        <v>10</v>
      </c>
      <c r="K61" s="138" t="s">
        <v>11</v>
      </c>
      <c r="L61" s="138" t="s">
        <v>12</v>
      </c>
      <c r="M61" s="138" t="s">
        <v>13</v>
      </c>
      <c r="N61" s="138" t="s">
        <v>14</v>
      </c>
      <c r="O61" s="279" t="s">
        <v>50</v>
      </c>
    </row>
    <row r="62" spans="1:15" ht="26.25" x14ac:dyDescent="0.25">
      <c r="A62" s="261" t="s">
        <v>108</v>
      </c>
      <c r="B62" s="262" t="s">
        <v>238</v>
      </c>
      <c r="C62" s="266">
        <v>0</v>
      </c>
      <c r="D62" s="267">
        <v>0</v>
      </c>
      <c r="E62" s="268">
        <v>0</v>
      </c>
      <c r="F62" s="267">
        <v>0</v>
      </c>
      <c r="G62" s="90">
        <v>0</v>
      </c>
      <c r="H62" s="90">
        <v>0</v>
      </c>
      <c r="I62" s="90">
        <v>0</v>
      </c>
      <c r="J62" s="90">
        <v>0</v>
      </c>
      <c r="K62" s="90">
        <v>0</v>
      </c>
      <c r="L62" s="90">
        <v>0</v>
      </c>
      <c r="M62" s="90">
        <v>0</v>
      </c>
      <c r="N62" s="90">
        <v>0</v>
      </c>
      <c r="O62" s="285">
        <f>SUM(C62:N62)</f>
        <v>0</v>
      </c>
    </row>
    <row r="63" spans="1:15" ht="26.25" x14ac:dyDescent="0.25">
      <c r="A63" s="261" t="s">
        <v>110</v>
      </c>
      <c r="B63" s="269" t="s">
        <v>239</v>
      </c>
      <c r="C63" s="270">
        <v>0</v>
      </c>
      <c r="D63" s="271">
        <v>0</v>
      </c>
      <c r="E63" s="272">
        <v>0</v>
      </c>
      <c r="F63" s="271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257">
        <f>SUM(C63:N63)</f>
        <v>0</v>
      </c>
    </row>
    <row r="64" spans="1:15" ht="20.100000000000001" customHeight="1" x14ac:dyDescent="0.25">
      <c r="A64" s="43" t="s">
        <v>240</v>
      </c>
      <c r="C64" s="2"/>
    </row>
    <row r="65" spans="1:17" ht="49.5" x14ac:dyDescent="0.25">
      <c r="A65" s="305" t="s">
        <v>184</v>
      </c>
      <c r="B65" s="306" t="s">
        <v>1</v>
      </c>
      <c r="C65" s="137" t="s">
        <v>3</v>
      </c>
      <c r="D65" s="138" t="s">
        <v>4</v>
      </c>
      <c r="E65" s="139" t="s">
        <v>5</v>
      </c>
      <c r="F65" s="138" t="s">
        <v>6</v>
      </c>
      <c r="G65" s="138" t="s">
        <v>7</v>
      </c>
      <c r="H65" s="138" t="s">
        <v>8</v>
      </c>
      <c r="I65" s="138" t="s">
        <v>9</v>
      </c>
      <c r="J65" s="138" t="s">
        <v>10</v>
      </c>
      <c r="K65" s="138" t="s">
        <v>11</v>
      </c>
      <c r="L65" s="138" t="s">
        <v>12</v>
      </c>
      <c r="M65" s="138" t="s">
        <v>13</v>
      </c>
      <c r="N65" s="138" t="s">
        <v>14</v>
      </c>
      <c r="O65" s="279" t="s">
        <v>50</v>
      </c>
    </row>
    <row r="66" spans="1:17" ht="15.75" thickBot="1" x14ac:dyDescent="0.3">
      <c r="A66" s="27" t="s">
        <v>111</v>
      </c>
      <c r="B66" s="307" t="s">
        <v>241</v>
      </c>
      <c r="C66" s="308">
        <f t="shared" ref="C66:L66" si="16">SUM(C67,C71,C73,C77,C82,C87,C90,C92,)</f>
        <v>5</v>
      </c>
      <c r="D66" s="308">
        <f t="shared" si="16"/>
        <v>2</v>
      </c>
      <c r="E66" s="309">
        <f t="shared" si="16"/>
        <v>40</v>
      </c>
      <c r="F66" s="308">
        <f t="shared" si="16"/>
        <v>34</v>
      </c>
      <c r="G66" s="427">
        <f t="shared" si="16"/>
        <v>30</v>
      </c>
      <c r="H66" s="499">
        <f t="shared" si="16"/>
        <v>69</v>
      </c>
      <c r="I66" s="308">
        <f>SUM(I67,I71,I73,I77,I82,I87,I90,I92,)</f>
        <v>38</v>
      </c>
      <c r="J66" s="308">
        <f t="shared" si="16"/>
        <v>35</v>
      </c>
      <c r="K66" s="308">
        <f t="shared" si="16"/>
        <v>32</v>
      </c>
      <c r="L66" s="308">
        <f t="shared" si="16"/>
        <v>23</v>
      </c>
      <c r="M66" s="307">
        <f>M67+M71+M73+M77+M82+M87+M90+M92</f>
        <v>44</v>
      </c>
      <c r="N66" s="307">
        <f>N67+N71+N73+N77+N82+N87+N90+N92</f>
        <v>15</v>
      </c>
      <c r="O66" s="360">
        <f>SUM(C66:N66)</f>
        <v>367</v>
      </c>
    </row>
    <row r="67" spans="1:17" ht="16.5" thickTop="1" thickBot="1" x14ac:dyDescent="0.3">
      <c r="A67" s="27" t="s">
        <v>113</v>
      </c>
      <c r="B67" s="310" t="s">
        <v>242</v>
      </c>
      <c r="C67" s="311">
        <f t="shared" ref="C67:N67" si="17">SUM(C68:C70)</f>
        <v>1</v>
      </c>
      <c r="D67" s="311">
        <f t="shared" si="17"/>
        <v>1</v>
      </c>
      <c r="E67" s="312">
        <f t="shared" si="17"/>
        <v>13</v>
      </c>
      <c r="F67" s="312">
        <f t="shared" si="17"/>
        <v>3</v>
      </c>
      <c r="G67" s="456">
        <f t="shared" si="17"/>
        <v>5</v>
      </c>
      <c r="H67" s="456">
        <f t="shared" si="17"/>
        <v>27</v>
      </c>
      <c r="I67" s="311">
        <v>25</v>
      </c>
      <c r="J67" s="311">
        <f t="shared" si="17"/>
        <v>4</v>
      </c>
      <c r="K67" s="312">
        <f t="shared" si="17"/>
        <v>12</v>
      </c>
      <c r="L67" s="312">
        <f t="shared" si="17"/>
        <v>5</v>
      </c>
      <c r="M67" s="312">
        <f t="shared" si="17"/>
        <v>0</v>
      </c>
      <c r="N67" s="312">
        <f t="shared" si="17"/>
        <v>0</v>
      </c>
      <c r="O67" s="361">
        <f>SUM(C67:N67)</f>
        <v>96</v>
      </c>
      <c r="Q67" s="457"/>
    </row>
    <row r="68" spans="1:17" ht="15.75" thickTop="1" x14ac:dyDescent="0.25">
      <c r="A68" s="27" t="s">
        <v>114</v>
      </c>
      <c r="B68" s="313" t="s">
        <v>243</v>
      </c>
      <c r="C68" s="314">
        <v>0</v>
      </c>
      <c r="D68" s="315">
        <v>0</v>
      </c>
      <c r="E68" s="316">
        <v>1</v>
      </c>
      <c r="F68" s="315">
        <v>0</v>
      </c>
      <c r="G68" s="428">
        <v>0</v>
      </c>
      <c r="H68" s="500">
        <v>19</v>
      </c>
      <c r="I68" s="315">
        <v>19</v>
      </c>
      <c r="J68" s="315">
        <v>3</v>
      </c>
      <c r="K68" s="316">
        <v>12</v>
      </c>
      <c r="L68" s="315">
        <v>5</v>
      </c>
      <c r="M68" s="316">
        <v>0</v>
      </c>
      <c r="N68" s="564">
        <v>0</v>
      </c>
      <c r="O68" s="362">
        <f>SUM(C68:N68)</f>
        <v>59</v>
      </c>
    </row>
    <row r="69" spans="1:17" x14ac:dyDescent="0.25">
      <c r="A69" s="27" t="s">
        <v>116</v>
      </c>
      <c r="B69" s="317" t="s">
        <v>244</v>
      </c>
      <c r="C69" s="314">
        <v>1</v>
      </c>
      <c r="D69" s="315">
        <v>1</v>
      </c>
      <c r="E69" s="316">
        <v>0</v>
      </c>
      <c r="F69" s="315">
        <v>1</v>
      </c>
      <c r="G69" s="428">
        <v>4</v>
      </c>
      <c r="H69" s="500">
        <v>8</v>
      </c>
      <c r="I69" s="315">
        <v>6</v>
      </c>
      <c r="J69" s="315">
        <v>1</v>
      </c>
      <c r="K69" s="316">
        <v>0</v>
      </c>
      <c r="L69" s="315">
        <v>0</v>
      </c>
      <c r="M69" s="316">
        <v>0</v>
      </c>
      <c r="N69" s="564">
        <v>0</v>
      </c>
      <c r="O69" s="362">
        <f>SUM(C69:N69)</f>
        <v>22</v>
      </c>
    </row>
    <row r="70" spans="1:17" ht="15.75" thickBot="1" x14ac:dyDescent="0.3">
      <c r="A70" s="27" t="s">
        <v>119</v>
      </c>
      <c r="B70" s="318" t="s">
        <v>245</v>
      </c>
      <c r="C70" s="319">
        <v>0</v>
      </c>
      <c r="D70" s="320">
        <v>0</v>
      </c>
      <c r="E70" s="321">
        <v>12</v>
      </c>
      <c r="F70" s="320">
        <v>2</v>
      </c>
      <c r="G70" s="429">
        <v>1</v>
      </c>
      <c r="H70" s="501">
        <v>0</v>
      </c>
      <c r="I70" s="320">
        <v>0</v>
      </c>
      <c r="J70" s="320">
        <v>0</v>
      </c>
      <c r="K70" s="321">
        <v>0</v>
      </c>
      <c r="L70" s="320">
        <v>0</v>
      </c>
      <c r="M70" s="321">
        <v>0</v>
      </c>
      <c r="N70" s="565">
        <v>0</v>
      </c>
      <c r="O70" s="363">
        <f t="shared" ref="O70:O73" si="18">SUM(C70:N70)</f>
        <v>15</v>
      </c>
    </row>
    <row r="71" spans="1:17" ht="16.5" thickTop="1" thickBot="1" x14ac:dyDescent="0.3">
      <c r="A71" s="27" t="s">
        <v>120</v>
      </c>
      <c r="B71" s="322" t="s">
        <v>246</v>
      </c>
      <c r="C71" s="323">
        <f t="shared" ref="C71:N71" si="19">SUM(C72)</f>
        <v>0</v>
      </c>
      <c r="D71" s="323">
        <f t="shared" si="19"/>
        <v>1</v>
      </c>
      <c r="E71" s="324">
        <f t="shared" si="19"/>
        <v>1</v>
      </c>
      <c r="F71" s="324">
        <f t="shared" si="19"/>
        <v>1</v>
      </c>
      <c r="G71" s="430">
        <f t="shared" si="19"/>
        <v>1</v>
      </c>
      <c r="H71" s="502">
        <f t="shared" si="19"/>
        <v>0</v>
      </c>
      <c r="I71" s="323">
        <f t="shared" si="19"/>
        <v>1</v>
      </c>
      <c r="J71" s="323">
        <f t="shared" si="19"/>
        <v>7</v>
      </c>
      <c r="K71" s="324">
        <f t="shared" si="19"/>
        <v>2</v>
      </c>
      <c r="L71" s="324">
        <f t="shared" si="19"/>
        <v>3</v>
      </c>
      <c r="M71" s="324">
        <f t="shared" si="19"/>
        <v>0</v>
      </c>
      <c r="N71" s="324">
        <f t="shared" si="19"/>
        <v>0</v>
      </c>
      <c r="O71" s="361">
        <f t="shared" si="18"/>
        <v>17</v>
      </c>
    </row>
    <row r="72" spans="1:17" ht="16.5" thickTop="1" thickBot="1" x14ac:dyDescent="0.3">
      <c r="A72" s="27" t="s">
        <v>122</v>
      </c>
      <c r="B72" s="325" t="s">
        <v>247</v>
      </c>
      <c r="C72" s="326">
        <v>0</v>
      </c>
      <c r="D72" s="327">
        <v>1</v>
      </c>
      <c r="E72" s="328">
        <v>1</v>
      </c>
      <c r="F72" s="327">
        <v>1</v>
      </c>
      <c r="G72" s="431">
        <v>1</v>
      </c>
      <c r="H72" s="503">
        <v>0</v>
      </c>
      <c r="I72" s="327">
        <v>1</v>
      </c>
      <c r="J72" s="327">
        <v>7</v>
      </c>
      <c r="K72" s="328">
        <v>2</v>
      </c>
      <c r="L72" s="327">
        <v>3</v>
      </c>
      <c r="M72" s="328">
        <v>0</v>
      </c>
      <c r="N72" s="566">
        <v>0</v>
      </c>
      <c r="O72" s="364">
        <f t="shared" si="18"/>
        <v>17</v>
      </c>
    </row>
    <row r="73" spans="1:17" ht="27.75" thickTop="1" thickBot="1" x14ac:dyDescent="0.3">
      <c r="A73" s="27" t="s">
        <v>123</v>
      </c>
      <c r="B73" s="329" t="s">
        <v>248</v>
      </c>
      <c r="C73" s="323">
        <f t="shared" ref="C73:N73" si="20">SUM(C74:C76)</f>
        <v>0</v>
      </c>
      <c r="D73" s="323">
        <f t="shared" si="20"/>
        <v>0</v>
      </c>
      <c r="E73" s="324">
        <f t="shared" si="20"/>
        <v>0</v>
      </c>
      <c r="F73" s="324">
        <f t="shared" si="20"/>
        <v>0</v>
      </c>
      <c r="G73" s="430">
        <f t="shared" si="20"/>
        <v>0</v>
      </c>
      <c r="H73" s="502">
        <f t="shared" si="20"/>
        <v>0</v>
      </c>
      <c r="I73" s="323">
        <f t="shared" si="20"/>
        <v>0</v>
      </c>
      <c r="J73" s="323">
        <f>SUM(J74:J76)</f>
        <v>6</v>
      </c>
      <c r="K73" s="324">
        <f t="shared" si="20"/>
        <v>2</v>
      </c>
      <c r="L73" s="324">
        <f t="shared" si="20"/>
        <v>8</v>
      </c>
      <c r="M73" s="324">
        <f t="shared" si="20"/>
        <v>35</v>
      </c>
      <c r="N73" s="324">
        <f t="shared" si="20"/>
        <v>6</v>
      </c>
      <c r="O73" s="361">
        <f t="shared" si="18"/>
        <v>57</v>
      </c>
    </row>
    <row r="74" spans="1:17" ht="15.75" thickTop="1" x14ac:dyDescent="0.25">
      <c r="A74" s="27" t="s">
        <v>126</v>
      </c>
      <c r="B74" s="330" t="s">
        <v>249</v>
      </c>
      <c r="C74" s="331">
        <v>0</v>
      </c>
      <c r="D74" s="332">
        <v>0</v>
      </c>
      <c r="E74" s="333">
        <v>0</v>
      </c>
      <c r="F74" s="332">
        <v>0</v>
      </c>
      <c r="G74" s="432">
        <v>0</v>
      </c>
      <c r="H74" s="504">
        <v>0</v>
      </c>
      <c r="I74" s="333">
        <v>0</v>
      </c>
      <c r="J74" s="332">
        <v>0</v>
      </c>
      <c r="K74" s="333">
        <v>2</v>
      </c>
      <c r="L74" s="332">
        <v>0</v>
      </c>
      <c r="M74" s="333">
        <v>6</v>
      </c>
      <c r="N74" s="567">
        <v>0</v>
      </c>
      <c r="O74" s="363">
        <f t="shared" ref="O74:O88" si="21">SUM(C74:N74)</f>
        <v>8</v>
      </c>
    </row>
    <row r="75" spans="1:17" x14ac:dyDescent="0.25">
      <c r="A75" s="27" t="s">
        <v>128</v>
      </c>
      <c r="B75" s="334" t="s">
        <v>250</v>
      </c>
      <c r="C75" s="319">
        <v>0</v>
      </c>
      <c r="D75" s="320">
        <v>0</v>
      </c>
      <c r="E75" s="321">
        <v>0</v>
      </c>
      <c r="F75" s="320">
        <v>0</v>
      </c>
      <c r="G75" s="429">
        <v>0</v>
      </c>
      <c r="H75" s="501">
        <v>0</v>
      </c>
      <c r="I75" s="321">
        <v>0</v>
      </c>
      <c r="J75" s="320">
        <v>6</v>
      </c>
      <c r="K75" s="321">
        <v>0</v>
      </c>
      <c r="L75" s="320">
        <v>5</v>
      </c>
      <c r="M75" s="321">
        <v>27</v>
      </c>
      <c r="N75" s="565">
        <v>0</v>
      </c>
      <c r="O75" s="363">
        <f t="shared" ref="O75" si="22">SUM(C75:N75)</f>
        <v>38</v>
      </c>
    </row>
    <row r="76" spans="1:17" ht="15.75" thickBot="1" x14ac:dyDescent="0.3">
      <c r="A76" s="27" t="s">
        <v>128</v>
      </c>
      <c r="B76" s="335" t="s">
        <v>251</v>
      </c>
      <c r="C76" s="319">
        <v>0</v>
      </c>
      <c r="D76" s="320">
        <v>0</v>
      </c>
      <c r="E76" s="321">
        <v>0</v>
      </c>
      <c r="F76" s="320">
        <v>0</v>
      </c>
      <c r="G76" s="429">
        <v>0</v>
      </c>
      <c r="H76" s="501">
        <v>0</v>
      </c>
      <c r="I76" s="321">
        <v>0</v>
      </c>
      <c r="J76" s="320">
        <v>0</v>
      </c>
      <c r="K76" s="321">
        <v>0</v>
      </c>
      <c r="L76" s="321">
        <v>3</v>
      </c>
      <c r="M76" s="321">
        <v>2</v>
      </c>
      <c r="N76" s="565">
        <v>6</v>
      </c>
      <c r="O76" s="363">
        <f t="shared" si="21"/>
        <v>11</v>
      </c>
    </row>
    <row r="77" spans="1:17" ht="27.75" thickTop="1" thickBot="1" x14ac:dyDescent="0.3">
      <c r="A77" s="27" t="s">
        <v>129</v>
      </c>
      <c r="B77" s="329" t="s">
        <v>252</v>
      </c>
      <c r="C77" s="323">
        <f t="shared" ref="C77:N77" si="23">SUM(C78:C80)</f>
        <v>2</v>
      </c>
      <c r="D77" s="323">
        <f t="shared" si="23"/>
        <v>0</v>
      </c>
      <c r="E77" s="324">
        <f t="shared" si="23"/>
        <v>4</v>
      </c>
      <c r="F77" s="430">
        <f>SUM(F78:F80)</f>
        <v>2</v>
      </c>
      <c r="G77" s="430">
        <f t="shared" si="23"/>
        <v>18</v>
      </c>
      <c r="H77" s="502">
        <f t="shared" si="23"/>
        <v>15</v>
      </c>
      <c r="I77" s="323">
        <f t="shared" si="23"/>
        <v>4</v>
      </c>
      <c r="J77" s="323">
        <f t="shared" si="23"/>
        <v>0</v>
      </c>
      <c r="K77" s="324">
        <f t="shared" si="23"/>
        <v>3</v>
      </c>
      <c r="L77" s="324">
        <f>SUM(L78:L81)</f>
        <v>7</v>
      </c>
      <c r="M77" s="324">
        <f t="shared" si="23"/>
        <v>0</v>
      </c>
      <c r="N77" s="324">
        <f t="shared" si="23"/>
        <v>4</v>
      </c>
      <c r="O77" s="361">
        <f t="shared" si="21"/>
        <v>59</v>
      </c>
    </row>
    <row r="78" spans="1:17" ht="15.75" thickTop="1" x14ac:dyDescent="0.25">
      <c r="A78" s="27" t="s">
        <v>131</v>
      </c>
      <c r="B78" s="313" t="s">
        <v>253</v>
      </c>
      <c r="C78" s="336">
        <v>2</v>
      </c>
      <c r="D78" s="337">
        <v>0</v>
      </c>
      <c r="E78" s="338">
        <v>4</v>
      </c>
      <c r="F78" s="337">
        <v>2</v>
      </c>
      <c r="G78" s="433">
        <v>14</v>
      </c>
      <c r="H78" s="505">
        <v>13</v>
      </c>
      <c r="I78" s="337">
        <v>4</v>
      </c>
      <c r="J78" s="337">
        <v>0</v>
      </c>
      <c r="K78" s="532">
        <v>3</v>
      </c>
      <c r="L78" s="337">
        <v>5</v>
      </c>
      <c r="M78" s="338">
        <v>0</v>
      </c>
      <c r="N78" s="568">
        <v>4</v>
      </c>
      <c r="O78" s="363">
        <f t="shared" si="21"/>
        <v>51</v>
      </c>
    </row>
    <row r="79" spans="1:17" x14ac:dyDescent="0.25">
      <c r="A79" s="27" t="s">
        <v>132</v>
      </c>
      <c r="B79" s="317" t="s">
        <v>254</v>
      </c>
      <c r="C79" s="314">
        <v>0</v>
      </c>
      <c r="D79" s="315">
        <v>0</v>
      </c>
      <c r="E79" s="316">
        <v>0</v>
      </c>
      <c r="F79" s="315">
        <v>0</v>
      </c>
      <c r="G79" s="428">
        <v>0</v>
      </c>
      <c r="H79" s="500">
        <v>0</v>
      </c>
      <c r="I79" s="315">
        <v>0</v>
      </c>
      <c r="J79" s="315">
        <v>0</v>
      </c>
      <c r="K79" s="316">
        <v>0</v>
      </c>
      <c r="L79" s="315">
        <v>0</v>
      </c>
      <c r="M79" s="316">
        <v>0</v>
      </c>
      <c r="N79" s="316">
        <v>0</v>
      </c>
      <c r="O79" s="363">
        <f t="shared" si="21"/>
        <v>0</v>
      </c>
    </row>
    <row r="80" spans="1:17" x14ac:dyDescent="0.25">
      <c r="A80" s="27" t="s">
        <v>135</v>
      </c>
      <c r="B80" s="334" t="s">
        <v>255</v>
      </c>
      <c r="C80" s="319">
        <v>0</v>
      </c>
      <c r="D80" s="320">
        <v>0</v>
      </c>
      <c r="E80" s="321">
        <v>0</v>
      </c>
      <c r="F80" s="320">
        <v>0</v>
      </c>
      <c r="G80" s="429">
        <v>4</v>
      </c>
      <c r="H80" s="501">
        <v>2</v>
      </c>
      <c r="I80" s="320">
        <v>0</v>
      </c>
      <c r="J80" s="320">
        <v>0</v>
      </c>
      <c r="K80" s="321">
        <v>0</v>
      </c>
      <c r="L80" s="320">
        <v>1</v>
      </c>
      <c r="M80" s="321">
        <v>0</v>
      </c>
      <c r="N80" s="321">
        <v>0</v>
      </c>
      <c r="O80" s="363">
        <f t="shared" si="21"/>
        <v>7</v>
      </c>
    </row>
    <row r="81" spans="1:18" ht="15.75" thickBot="1" x14ac:dyDescent="0.3">
      <c r="A81" s="27"/>
      <c r="B81" s="535" t="s">
        <v>384</v>
      </c>
      <c r="C81" s="326">
        <v>0</v>
      </c>
      <c r="D81" s="536">
        <v>0</v>
      </c>
      <c r="E81" s="537">
        <v>0</v>
      </c>
      <c r="F81" s="536">
        <v>0</v>
      </c>
      <c r="G81" s="538">
        <v>0</v>
      </c>
      <c r="H81" s="539">
        <v>0</v>
      </c>
      <c r="I81" s="536">
        <v>0</v>
      </c>
      <c r="J81" s="536">
        <v>0</v>
      </c>
      <c r="K81" s="537">
        <v>0</v>
      </c>
      <c r="L81" s="536">
        <v>1</v>
      </c>
      <c r="M81" s="537">
        <v>0</v>
      </c>
      <c r="N81" s="537">
        <v>0</v>
      </c>
      <c r="O81" s="364">
        <f t="shared" si="21"/>
        <v>1</v>
      </c>
    </row>
    <row r="82" spans="1:18" ht="27.75" thickTop="1" thickBot="1" x14ac:dyDescent="0.3">
      <c r="A82" s="27" t="s">
        <v>137</v>
      </c>
      <c r="B82" s="329" t="s">
        <v>256</v>
      </c>
      <c r="C82" s="323">
        <f t="shared" ref="C82:N82" si="24">SUM(C83:C85)</f>
        <v>2</v>
      </c>
      <c r="D82" s="323">
        <f t="shared" si="24"/>
        <v>0</v>
      </c>
      <c r="E82" s="324">
        <f t="shared" si="24"/>
        <v>22</v>
      </c>
      <c r="F82" s="324">
        <f t="shared" si="24"/>
        <v>21</v>
      </c>
      <c r="G82" s="430">
        <f>SUM(G83:G85)</f>
        <v>6</v>
      </c>
      <c r="H82" s="502">
        <f t="shared" si="24"/>
        <v>7</v>
      </c>
      <c r="I82" s="323">
        <f>SUM(I83:I86)</f>
        <v>7</v>
      </c>
      <c r="J82" s="323">
        <f>SUM(J83:J86)</f>
        <v>18</v>
      </c>
      <c r="K82" s="323">
        <f>SUM(K83:K86)</f>
        <v>13</v>
      </c>
      <c r="L82" s="324">
        <f t="shared" si="24"/>
        <v>0</v>
      </c>
      <c r="M82" s="324">
        <f t="shared" si="24"/>
        <v>1</v>
      </c>
      <c r="N82" s="324">
        <f t="shared" si="24"/>
        <v>0</v>
      </c>
      <c r="O82" s="361">
        <f t="shared" si="21"/>
        <v>97</v>
      </c>
    </row>
    <row r="83" spans="1:18" ht="15.75" thickTop="1" x14ac:dyDescent="0.25">
      <c r="A83" s="27" t="s">
        <v>138</v>
      </c>
      <c r="B83" s="317" t="s">
        <v>257</v>
      </c>
      <c r="C83" s="339">
        <v>1</v>
      </c>
      <c r="D83" s="315">
        <v>0</v>
      </c>
      <c r="E83" s="316">
        <v>1</v>
      </c>
      <c r="F83" s="315">
        <v>0</v>
      </c>
      <c r="G83" s="428">
        <v>0</v>
      </c>
      <c r="H83" s="500">
        <v>4</v>
      </c>
      <c r="I83" s="315">
        <v>0</v>
      </c>
      <c r="J83" s="315">
        <v>0</v>
      </c>
      <c r="K83" s="316">
        <v>0</v>
      </c>
      <c r="L83" s="315">
        <v>0</v>
      </c>
      <c r="M83" s="316">
        <v>0</v>
      </c>
      <c r="N83" s="315">
        <v>0</v>
      </c>
      <c r="O83" s="363">
        <f t="shared" si="21"/>
        <v>6</v>
      </c>
    </row>
    <row r="84" spans="1:18" x14ac:dyDescent="0.25">
      <c r="A84" s="27" t="s">
        <v>258</v>
      </c>
      <c r="B84" s="340" t="s">
        <v>259</v>
      </c>
      <c r="C84" s="331">
        <v>0</v>
      </c>
      <c r="D84" s="332">
        <v>0</v>
      </c>
      <c r="E84" s="333">
        <v>12</v>
      </c>
      <c r="F84" s="332">
        <v>3</v>
      </c>
      <c r="G84" s="432">
        <v>0</v>
      </c>
      <c r="H84" s="504">
        <v>0</v>
      </c>
      <c r="I84" s="332">
        <v>0</v>
      </c>
      <c r="J84" s="332">
        <v>0</v>
      </c>
      <c r="K84" s="333">
        <v>0</v>
      </c>
      <c r="L84" s="332">
        <v>0</v>
      </c>
      <c r="M84" s="333">
        <v>0</v>
      </c>
      <c r="N84" s="332">
        <v>0</v>
      </c>
      <c r="O84" s="363">
        <f t="shared" si="21"/>
        <v>15</v>
      </c>
    </row>
    <row r="85" spans="1:18" x14ac:dyDescent="0.25">
      <c r="A85" s="27" t="s">
        <v>260</v>
      </c>
      <c r="B85" s="330" t="s">
        <v>261</v>
      </c>
      <c r="C85" s="331">
        <v>1</v>
      </c>
      <c r="D85" s="332">
        <v>0</v>
      </c>
      <c r="E85" s="333">
        <v>9</v>
      </c>
      <c r="F85" s="332">
        <v>18</v>
      </c>
      <c r="G85" s="432">
        <v>6</v>
      </c>
      <c r="H85" s="504">
        <v>3</v>
      </c>
      <c r="I85" s="332">
        <v>4</v>
      </c>
      <c r="J85" s="332">
        <v>7</v>
      </c>
      <c r="K85" s="333">
        <v>2</v>
      </c>
      <c r="L85" s="332">
        <v>0</v>
      </c>
      <c r="M85" s="333">
        <v>1</v>
      </c>
      <c r="N85" s="332">
        <v>0</v>
      </c>
      <c r="O85" s="363">
        <f t="shared" si="21"/>
        <v>51</v>
      </c>
    </row>
    <row r="86" spans="1:18" ht="15.75" thickBot="1" x14ac:dyDescent="0.3">
      <c r="A86" s="531" t="s">
        <v>262</v>
      </c>
      <c r="B86" s="330" t="s">
        <v>380</v>
      </c>
      <c r="C86" s="331">
        <v>0</v>
      </c>
      <c r="D86" s="332">
        <v>0</v>
      </c>
      <c r="E86" s="333">
        <v>0</v>
      </c>
      <c r="F86" s="332">
        <v>0</v>
      </c>
      <c r="G86" s="333">
        <v>0</v>
      </c>
      <c r="H86" s="332">
        <v>0</v>
      </c>
      <c r="I86" s="333">
        <v>3</v>
      </c>
      <c r="J86" s="332">
        <v>11</v>
      </c>
      <c r="K86" s="333">
        <v>11</v>
      </c>
      <c r="L86" s="332">
        <v>0</v>
      </c>
      <c r="M86" s="333">
        <v>0</v>
      </c>
      <c r="N86" s="332">
        <v>0</v>
      </c>
      <c r="O86" s="363">
        <f t="shared" si="21"/>
        <v>25</v>
      </c>
    </row>
    <row r="87" spans="1:18" ht="27.75" thickTop="1" thickBot="1" x14ac:dyDescent="0.3">
      <c r="A87" s="27" t="s">
        <v>262</v>
      </c>
      <c r="B87" s="329" t="s">
        <v>263</v>
      </c>
      <c r="C87" s="323">
        <f t="shared" ref="C87:J87" si="25">SUM(C88:C89)</f>
        <v>0</v>
      </c>
      <c r="D87" s="323">
        <f t="shared" si="25"/>
        <v>0</v>
      </c>
      <c r="E87" s="341">
        <f t="shared" si="25"/>
        <v>0</v>
      </c>
      <c r="F87" s="341">
        <f t="shared" si="25"/>
        <v>7</v>
      </c>
      <c r="G87" s="434">
        <f t="shared" si="25"/>
        <v>0</v>
      </c>
      <c r="H87" s="506">
        <f t="shared" si="25"/>
        <v>20</v>
      </c>
      <c r="I87" s="530">
        <f t="shared" si="25"/>
        <v>0</v>
      </c>
      <c r="J87" s="530">
        <f t="shared" si="25"/>
        <v>0</v>
      </c>
      <c r="K87" s="341">
        <v>0</v>
      </c>
      <c r="L87" s="341">
        <f>SUM(L88:L89)</f>
        <v>0</v>
      </c>
      <c r="M87" s="341">
        <f>SUM(M88:M89)</f>
        <v>8</v>
      </c>
      <c r="N87" s="324">
        <f>SUM(N88:N89)</f>
        <v>5</v>
      </c>
      <c r="O87" s="361">
        <f t="shared" si="21"/>
        <v>40</v>
      </c>
    </row>
    <row r="88" spans="1:18" ht="15.75" thickTop="1" x14ac:dyDescent="0.25">
      <c r="A88" s="27" t="s">
        <v>264</v>
      </c>
      <c r="B88" s="317" t="s">
        <v>381</v>
      </c>
      <c r="C88" s="342">
        <v>0</v>
      </c>
      <c r="D88" s="315">
        <v>0</v>
      </c>
      <c r="E88" s="316">
        <v>0</v>
      </c>
      <c r="F88" s="315">
        <v>7</v>
      </c>
      <c r="G88" s="428">
        <v>0</v>
      </c>
      <c r="H88" s="500">
        <v>20</v>
      </c>
      <c r="I88" s="315">
        <v>0</v>
      </c>
      <c r="J88" s="315">
        <v>0</v>
      </c>
      <c r="K88" s="316">
        <v>0</v>
      </c>
      <c r="L88" s="315">
        <v>0</v>
      </c>
      <c r="M88" s="316">
        <v>8</v>
      </c>
      <c r="N88" s="315">
        <v>5</v>
      </c>
      <c r="O88" s="363">
        <f t="shared" si="21"/>
        <v>40</v>
      </c>
    </row>
    <row r="89" spans="1:18" ht="15.75" thickBot="1" x14ac:dyDescent="0.3">
      <c r="A89" s="27" t="s">
        <v>265</v>
      </c>
      <c r="B89" s="330" t="s">
        <v>382</v>
      </c>
      <c r="C89" s="319">
        <v>0</v>
      </c>
      <c r="D89" s="320">
        <v>0</v>
      </c>
      <c r="E89" s="321">
        <v>0</v>
      </c>
      <c r="F89" s="320">
        <v>0</v>
      </c>
      <c r="G89" s="429">
        <v>0</v>
      </c>
      <c r="H89" s="501">
        <v>0</v>
      </c>
      <c r="I89" s="320">
        <v>0</v>
      </c>
      <c r="J89" s="320">
        <v>0</v>
      </c>
      <c r="K89" s="321">
        <v>0</v>
      </c>
      <c r="L89" s="320">
        <v>0</v>
      </c>
      <c r="M89" s="321">
        <v>0</v>
      </c>
      <c r="N89" s="320">
        <v>0</v>
      </c>
      <c r="O89" s="363">
        <f t="shared" ref="O89:O92" si="26">SUM(C89:N89)</f>
        <v>0</v>
      </c>
    </row>
    <row r="90" spans="1:18" ht="27.75" thickTop="1" thickBot="1" x14ac:dyDescent="0.3">
      <c r="A90" s="27" t="s">
        <v>266</v>
      </c>
      <c r="B90" s="329" t="s">
        <v>267</v>
      </c>
      <c r="C90" s="323">
        <f t="shared" ref="C90:N90" si="27">SUM(C91)</f>
        <v>0</v>
      </c>
      <c r="D90" s="323">
        <f t="shared" si="27"/>
        <v>0</v>
      </c>
      <c r="E90" s="324">
        <f t="shared" si="27"/>
        <v>0</v>
      </c>
      <c r="F90" s="324">
        <f t="shared" si="27"/>
        <v>0</v>
      </c>
      <c r="G90" s="430">
        <f t="shared" si="27"/>
        <v>0</v>
      </c>
      <c r="H90" s="502">
        <f t="shared" si="27"/>
        <v>0</v>
      </c>
      <c r="I90" s="323">
        <f t="shared" si="27"/>
        <v>1</v>
      </c>
      <c r="J90" s="323">
        <f t="shared" si="27"/>
        <v>0</v>
      </c>
      <c r="K90" s="324">
        <f t="shared" si="27"/>
        <v>0</v>
      </c>
      <c r="L90" s="324">
        <f t="shared" si="27"/>
        <v>0</v>
      </c>
      <c r="M90" s="324">
        <f t="shared" si="27"/>
        <v>0</v>
      </c>
      <c r="N90" s="324">
        <f t="shared" si="27"/>
        <v>0</v>
      </c>
      <c r="O90" s="361">
        <f t="shared" si="26"/>
        <v>1</v>
      </c>
    </row>
    <row r="91" spans="1:18" ht="16.5" thickTop="1" thickBot="1" x14ac:dyDescent="0.3">
      <c r="A91" s="27" t="s">
        <v>268</v>
      </c>
      <c r="B91" s="343" t="s">
        <v>269</v>
      </c>
      <c r="C91" s="344">
        <v>0</v>
      </c>
      <c r="D91" s="345">
        <v>0</v>
      </c>
      <c r="E91" s="346">
        <v>0</v>
      </c>
      <c r="F91" s="345">
        <v>0</v>
      </c>
      <c r="G91" s="435">
        <v>0</v>
      </c>
      <c r="H91" s="507">
        <v>0</v>
      </c>
      <c r="I91" s="345">
        <v>1</v>
      </c>
      <c r="J91" s="345">
        <v>0</v>
      </c>
      <c r="K91" s="346">
        <v>0</v>
      </c>
      <c r="L91" s="345">
        <v>0</v>
      </c>
      <c r="M91" s="346">
        <v>0</v>
      </c>
      <c r="N91" s="569">
        <v>0</v>
      </c>
      <c r="O91" s="365">
        <f t="shared" si="26"/>
        <v>1</v>
      </c>
    </row>
    <row r="92" spans="1:18" ht="16.5" thickTop="1" thickBot="1" x14ac:dyDescent="0.3">
      <c r="A92" s="27" t="s">
        <v>270</v>
      </c>
      <c r="B92" s="347" t="s">
        <v>271</v>
      </c>
      <c r="C92" s="348">
        <v>0</v>
      </c>
      <c r="D92" s="349">
        <v>0</v>
      </c>
      <c r="E92" s="350">
        <v>0</v>
      </c>
      <c r="F92" s="350">
        <v>0</v>
      </c>
      <c r="G92" s="436">
        <v>0</v>
      </c>
      <c r="H92" s="508">
        <v>0</v>
      </c>
      <c r="I92" s="349">
        <v>0</v>
      </c>
      <c r="J92" s="349">
        <v>0</v>
      </c>
      <c r="K92" s="350">
        <v>0</v>
      </c>
      <c r="L92" s="350">
        <v>0</v>
      </c>
      <c r="M92" s="350">
        <v>0</v>
      </c>
      <c r="N92" s="350">
        <v>0</v>
      </c>
      <c r="O92" s="366">
        <f t="shared" si="26"/>
        <v>0</v>
      </c>
    </row>
    <row r="93" spans="1:18" ht="20.100000000000001" customHeight="1" thickBot="1" x14ac:dyDescent="0.3">
      <c r="A93" s="351" t="s">
        <v>272</v>
      </c>
      <c r="C93" s="2"/>
      <c r="M93" s="89"/>
    </row>
    <row r="94" spans="1:18" ht="50.25" thickBot="1" x14ac:dyDescent="0.3">
      <c r="A94" s="305" t="s">
        <v>184</v>
      </c>
      <c r="B94" s="306" t="s">
        <v>1</v>
      </c>
      <c r="C94" s="137" t="s">
        <v>3</v>
      </c>
      <c r="D94" s="138" t="s">
        <v>4</v>
      </c>
      <c r="E94" s="139" t="s">
        <v>5</v>
      </c>
      <c r="F94" s="138" t="s">
        <v>6</v>
      </c>
      <c r="G94" s="138" t="s">
        <v>7</v>
      </c>
      <c r="H94" s="138" t="s">
        <v>8</v>
      </c>
      <c r="I94" s="138" t="s">
        <v>9</v>
      </c>
      <c r="J94" s="138" t="s">
        <v>10</v>
      </c>
      <c r="K94" s="138" t="s">
        <v>11</v>
      </c>
      <c r="L94" s="138" t="s">
        <v>12</v>
      </c>
      <c r="M94" s="138" t="s">
        <v>13</v>
      </c>
      <c r="N94" s="138" t="s">
        <v>14</v>
      </c>
      <c r="O94" s="279" t="s">
        <v>50</v>
      </c>
    </row>
    <row r="95" spans="1:18" ht="26.25" x14ac:dyDescent="0.25">
      <c r="A95" s="27" t="s">
        <v>273</v>
      </c>
      <c r="B95" s="352" t="s">
        <v>274</v>
      </c>
      <c r="C95" s="244">
        <v>10</v>
      </c>
      <c r="D95" s="245">
        <v>19</v>
      </c>
      <c r="E95" s="245">
        <v>20</v>
      </c>
      <c r="F95" s="245">
        <v>9</v>
      </c>
      <c r="G95" s="245">
        <v>10</v>
      </c>
      <c r="H95" s="246">
        <v>8</v>
      </c>
      <c r="I95" s="245">
        <v>14</v>
      </c>
      <c r="J95" s="245">
        <v>4</v>
      </c>
      <c r="K95" s="245">
        <v>6</v>
      </c>
      <c r="L95" s="245">
        <v>9</v>
      </c>
      <c r="M95" s="245">
        <v>6</v>
      </c>
      <c r="N95" s="298">
        <v>5</v>
      </c>
      <c r="O95" s="367">
        <f>SUM(C95:N95)</f>
        <v>120</v>
      </c>
      <c r="R95" s="457"/>
    </row>
    <row r="96" spans="1:18" ht="26.25" x14ac:dyDescent="0.25">
      <c r="A96" s="27" t="s">
        <v>275</v>
      </c>
      <c r="B96" s="353" t="s">
        <v>276</v>
      </c>
      <c r="C96" s="354">
        <v>2</v>
      </c>
      <c r="D96" s="256">
        <v>0</v>
      </c>
      <c r="E96" s="256">
        <v>0</v>
      </c>
      <c r="F96" s="256">
        <v>0</v>
      </c>
      <c r="G96" s="256">
        <v>0</v>
      </c>
      <c r="H96" s="222">
        <v>0</v>
      </c>
      <c r="I96" s="256">
        <v>0</v>
      </c>
      <c r="J96" s="256">
        <v>1</v>
      </c>
      <c r="K96" s="256">
        <v>0</v>
      </c>
      <c r="L96" s="256">
        <v>0</v>
      </c>
      <c r="M96" s="256">
        <v>0</v>
      </c>
      <c r="N96" s="368">
        <v>0</v>
      </c>
      <c r="O96" s="369">
        <f>SUM(C96:N96)</f>
        <v>3</v>
      </c>
    </row>
    <row r="97" spans="1:15" ht="26.25" x14ac:dyDescent="0.25">
      <c r="A97" s="27" t="s">
        <v>275</v>
      </c>
      <c r="B97" s="355" t="s">
        <v>277</v>
      </c>
      <c r="C97" s="356">
        <v>100</v>
      </c>
      <c r="D97" s="357">
        <v>36</v>
      </c>
      <c r="E97" s="358">
        <v>79</v>
      </c>
      <c r="F97" s="357">
        <v>66</v>
      </c>
      <c r="G97" s="357">
        <v>51</v>
      </c>
      <c r="H97" s="359">
        <v>83</v>
      </c>
      <c r="I97" s="357">
        <v>76</v>
      </c>
      <c r="J97" s="357">
        <v>39</v>
      </c>
      <c r="K97" s="357">
        <v>69</v>
      </c>
      <c r="L97" s="357">
        <v>67</v>
      </c>
      <c r="M97" s="357">
        <v>55</v>
      </c>
      <c r="N97" s="370">
        <v>42</v>
      </c>
      <c r="O97" s="371">
        <f>SUM(C97:N97)</f>
        <v>763</v>
      </c>
    </row>
    <row r="98" spans="1:15" x14ac:dyDescent="0.25">
      <c r="A98" s="265"/>
    </row>
    <row r="99" spans="1:15" x14ac:dyDescent="0.25">
      <c r="A99" s="265"/>
    </row>
  </sheetData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AA73"/>
  <sheetViews>
    <sheetView view="pageBreakPreview" zoomScale="85" zoomScaleNormal="100" zoomScaleSheetLayoutView="85" workbookViewId="0">
      <selection activeCell="B2" sqref="B2"/>
    </sheetView>
  </sheetViews>
  <sheetFormatPr defaultColWidth="9"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7" s="2" customFormat="1" ht="20.100000000000001" customHeight="1" x14ac:dyDescent="0.25">
      <c r="A1" s="43" t="s">
        <v>278</v>
      </c>
      <c r="C1" s="134"/>
      <c r="D1" s="134"/>
      <c r="O1" s="540" t="s">
        <v>385</v>
      </c>
    </row>
    <row r="2" spans="1:27" ht="49.5" x14ac:dyDescent="0.25">
      <c r="A2" s="135" t="s">
        <v>184</v>
      </c>
      <c r="B2" s="136" t="s">
        <v>1</v>
      </c>
      <c r="C2" s="137" t="s">
        <v>3</v>
      </c>
      <c r="D2" s="138" t="s">
        <v>4</v>
      </c>
      <c r="E2" s="139" t="s">
        <v>5</v>
      </c>
      <c r="F2" s="138" t="s">
        <v>6</v>
      </c>
      <c r="G2" s="138" t="s">
        <v>7</v>
      </c>
      <c r="H2" s="138" t="s">
        <v>8</v>
      </c>
      <c r="I2" s="138" t="s">
        <v>9</v>
      </c>
      <c r="J2" s="138" t="s">
        <v>10</v>
      </c>
      <c r="K2" s="138" t="s">
        <v>11</v>
      </c>
      <c r="L2" s="138" t="s">
        <v>12</v>
      </c>
      <c r="M2" s="138" t="s">
        <v>13</v>
      </c>
      <c r="N2" s="138" t="s">
        <v>14</v>
      </c>
      <c r="O2" s="180" t="s">
        <v>184</v>
      </c>
      <c r="P2" s="136" t="s">
        <v>279</v>
      </c>
      <c r="Q2" s="25" t="s">
        <v>280</v>
      </c>
      <c r="R2" s="25" t="s">
        <v>281</v>
      </c>
      <c r="S2" s="25" t="s">
        <v>282</v>
      </c>
      <c r="T2" s="26" t="s">
        <v>283</v>
      </c>
      <c r="U2" s="25" t="s">
        <v>284</v>
      </c>
      <c r="V2" s="25" t="s">
        <v>285</v>
      </c>
      <c r="W2" s="25" t="s">
        <v>286</v>
      </c>
      <c r="X2" s="25" t="s">
        <v>287</v>
      </c>
      <c r="Y2" s="25" t="s">
        <v>288</v>
      </c>
      <c r="Z2" s="57" t="s">
        <v>289</v>
      </c>
      <c r="AA2" s="498"/>
    </row>
    <row r="3" spans="1:27" ht="18.75" customHeight="1" x14ac:dyDescent="0.25">
      <c r="A3" s="140" t="s">
        <v>15</v>
      </c>
      <c r="B3" s="141" t="s">
        <v>23</v>
      </c>
      <c r="C3" s="142">
        <v>941</v>
      </c>
      <c r="D3" s="142">
        <v>988</v>
      </c>
      <c r="E3" s="142">
        <v>970</v>
      </c>
      <c r="F3" s="142">
        <v>931</v>
      </c>
      <c r="G3" s="142">
        <v>954</v>
      </c>
      <c r="H3" s="142">
        <v>934</v>
      </c>
      <c r="I3" s="514">
        <v>893</v>
      </c>
      <c r="J3" s="514">
        <v>928</v>
      </c>
      <c r="K3" s="514">
        <v>908</v>
      </c>
      <c r="L3" s="514">
        <v>885</v>
      </c>
      <c r="M3" s="514">
        <v>893</v>
      </c>
      <c r="N3" s="552">
        <v>897</v>
      </c>
      <c r="O3" s="45" t="s">
        <v>15</v>
      </c>
      <c r="P3" s="141" t="s">
        <v>23</v>
      </c>
      <c r="Q3" s="412">
        <v>321</v>
      </c>
      <c r="R3" s="412">
        <v>155</v>
      </c>
      <c r="S3" s="412">
        <v>37</v>
      </c>
      <c r="T3" s="412">
        <v>47</v>
      </c>
      <c r="U3" s="412">
        <v>60</v>
      </c>
      <c r="V3" s="412">
        <v>12</v>
      </c>
      <c r="W3" s="412">
        <v>88</v>
      </c>
      <c r="X3" s="412">
        <v>106</v>
      </c>
      <c r="Y3" s="412">
        <v>29</v>
      </c>
      <c r="Z3" s="414">
        <v>42</v>
      </c>
      <c r="AA3" s="498"/>
    </row>
    <row r="4" spans="1:27" x14ac:dyDescent="0.25">
      <c r="A4" s="140" t="s">
        <v>17</v>
      </c>
      <c r="B4" s="143" t="s">
        <v>290</v>
      </c>
      <c r="C4" s="144">
        <v>140</v>
      </c>
      <c r="D4" s="145">
        <v>165</v>
      </c>
      <c r="E4" s="146">
        <v>150</v>
      </c>
      <c r="F4" s="146">
        <v>144</v>
      </c>
      <c r="G4" s="146">
        <v>145</v>
      </c>
      <c r="H4" s="461">
        <v>128</v>
      </c>
      <c r="I4" s="515">
        <v>114</v>
      </c>
      <c r="J4" s="515">
        <v>138</v>
      </c>
      <c r="K4" s="515">
        <v>149</v>
      </c>
      <c r="L4" s="515">
        <v>142</v>
      </c>
      <c r="M4" s="515">
        <v>152</v>
      </c>
      <c r="N4" s="553">
        <v>163</v>
      </c>
      <c r="O4" s="45" t="s">
        <v>17</v>
      </c>
      <c r="P4" s="143" t="s">
        <v>290</v>
      </c>
      <c r="Q4" s="144">
        <v>42</v>
      </c>
      <c r="R4" s="145">
        <v>27</v>
      </c>
      <c r="S4" s="145">
        <v>6</v>
      </c>
      <c r="T4" s="145">
        <v>10</v>
      </c>
      <c r="U4" s="145">
        <v>16</v>
      </c>
      <c r="V4" s="145">
        <v>3</v>
      </c>
      <c r="W4" s="145">
        <v>21</v>
      </c>
      <c r="X4" s="145">
        <v>21</v>
      </c>
      <c r="Y4" s="145">
        <v>7</v>
      </c>
      <c r="Z4" s="186">
        <v>10</v>
      </c>
      <c r="AA4" s="498"/>
    </row>
    <row r="5" spans="1:27" x14ac:dyDescent="0.25">
      <c r="A5" s="140" t="s">
        <v>19</v>
      </c>
      <c r="B5" s="31" t="s">
        <v>27</v>
      </c>
      <c r="C5" s="32">
        <f>C4/C3</f>
        <v>0.14877789585547291</v>
      </c>
      <c r="D5" s="32">
        <f>D4/D3</f>
        <v>0.16700404858299595</v>
      </c>
      <c r="E5" s="110">
        <f t="shared" ref="E5:N5" si="0">E4/E3</f>
        <v>0.15463917525773196</v>
      </c>
      <c r="F5" s="110">
        <f t="shared" si="0"/>
        <v>0.15467239527389903</v>
      </c>
      <c r="G5" s="110">
        <f>G4/G3</f>
        <v>0.15199161425576521</v>
      </c>
      <c r="H5" s="417">
        <f t="shared" si="0"/>
        <v>0.13704496788008566</v>
      </c>
      <c r="I5" s="489">
        <f t="shared" si="0"/>
        <v>0.1276595744680851</v>
      </c>
      <c r="J5" s="489">
        <f t="shared" si="0"/>
        <v>0.14870689655172414</v>
      </c>
      <c r="K5" s="489">
        <f t="shared" si="0"/>
        <v>0.16409691629955947</v>
      </c>
      <c r="L5" s="489">
        <f t="shared" si="0"/>
        <v>0.16045197740112993</v>
      </c>
      <c r="M5" s="489">
        <f t="shared" si="0"/>
        <v>0.1702127659574468</v>
      </c>
      <c r="N5" s="554">
        <f t="shared" si="0"/>
        <v>0.18171683389074694</v>
      </c>
      <c r="O5" s="45" t="s">
        <v>19</v>
      </c>
      <c r="P5" s="31" t="s">
        <v>27</v>
      </c>
      <c r="Q5" s="32">
        <f>Q4/Q3</f>
        <v>0.13084112149532709</v>
      </c>
      <c r="R5" s="32">
        <f t="shared" ref="R5:Z5" si="1">R4/R3</f>
        <v>0.17419354838709677</v>
      </c>
      <c r="S5" s="32">
        <f t="shared" si="1"/>
        <v>0.16216216216216217</v>
      </c>
      <c r="T5" s="32">
        <f t="shared" si="1"/>
        <v>0.21276595744680851</v>
      </c>
      <c r="U5" s="32">
        <f t="shared" si="1"/>
        <v>0.26666666666666666</v>
      </c>
      <c r="V5" s="32">
        <f t="shared" si="1"/>
        <v>0.25</v>
      </c>
      <c r="W5" s="13">
        <v>0.23863636363636365</v>
      </c>
      <c r="X5" s="32">
        <f t="shared" si="1"/>
        <v>0.19811320754716982</v>
      </c>
      <c r="Y5" s="32">
        <f t="shared" si="1"/>
        <v>0.2413793103448276</v>
      </c>
      <c r="Z5" s="97">
        <f t="shared" si="1"/>
        <v>0.23809523809523808</v>
      </c>
      <c r="AA5" s="498"/>
    </row>
    <row r="6" spans="1:27" x14ac:dyDescent="0.25">
      <c r="A6" s="140" t="s">
        <v>22</v>
      </c>
      <c r="B6" s="147" t="s">
        <v>291</v>
      </c>
      <c r="C6" s="148">
        <v>236</v>
      </c>
      <c r="D6" s="149">
        <v>242</v>
      </c>
      <c r="E6" s="150">
        <v>242</v>
      </c>
      <c r="F6" s="150">
        <v>233</v>
      </c>
      <c r="G6" s="150">
        <v>248</v>
      </c>
      <c r="H6" s="418">
        <v>253</v>
      </c>
      <c r="I6" s="516">
        <v>239</v>
      </c>
      <c r="J6" s="516">
        <v>254</v>
      </c>
      <c r="K6" s="516">
        <v>238</v>
      </c>
      <c r="L6" s="516">
        <v>216</v>
      </c>
      <c r="M6" s="516">
        <v>210</v>
      </c>
      <c r="N6" s="555">
        <v>193</v>
      </c>
      <c r="O6" s="45" t="s">
        <v>22</v>
      </c>
      <c r="P6" s="147" t="s">
        <v>291</v>
      </c>
      <c r="Q6" s="148">
        <v>66</v>
      </c>
      <c r="R6" s="149">
        <v>28</v>
      </c>
      <c r="S6" s="149">
        <v>6</v>
      </c>
      <c r="T6" s="149">
        <v>10</v>
      </c>
      <c r="U6" s="149">
        <v>14</v>
      </c>
      <c r="V6" s="149">
        <v>2</v>
      </c>
      <c r="W6" s="157">
        <v>25</v>
      </c>
      <c r="X6" s="149">
        <v>23</v>
      </c>
      <c r="Y6" s="149">
        <v>9</v>
      </c>
      <c r="Z6" s="187">
        <v>10</v>
      </c>
    </row>
    <row r="7" spans="1:27" x14ac:dyDescent="0.25">
      <c r="A7" s="140" t="s">
        <v>24</v>
      </c>
      <c r="B7" s="31" t="s">
        <v>27</v>
      </c>
      <c r="C7" s="32">
        <f>C6/C3</f>
        <v>0.25079702444208291</v>
      </c>
      <c r="D7" s="32">
        <f t="shared" ref="D7:N7" si="2">D6/D3</f>
        <v>0.24493927125506074</v>
      </c>
      <c r="E7" s="110">
        <f t="shared" si="2"/>
        <v>0.24948453608247423</v>
      </c>
      <c r="F7" s="110">
        <f t="shared" si="2"/>
        <v>0.2502685284640172</v>
      </c>
      <c r="G7" s="110">
        <f t="shared" si="2"/>
        <v>0.25995807127882598</v>
      </c>
      <c r="H7" s="417">
        <f t="shared" si="2"/>
        <v>0.27087794432548179</v>
      </c>
      <c r="I7" s="489">
        <f t="shared" si="2"/>
        <v>0.26763717805151177</v>
      </c>
      <c r="J7" s="489">
        <f t="shared" si="2"/>
        <v>0.27370689655172414</v>
      </c>
      <c r="K7" s="489">
        <f t="shared" si="2"/>
        <v>0.2621145374449339</v>
      </c>
      <c r="L7" s="489">
        <f t="shared" si="2"/>
        <v>0.2440677966101695</v>
      </c>
      <c r="M7" s="489">
        <f t="shared" si="2"/>
        <v>0.23516237402015677</v>
      </c>
      <c r="N7" s="554">
        <f t="shared" si="2"/>
        <v>0.21516164994425863</v>
      </c>
      <c r="O7" s="45" t="s">
        <v>24</v>
      </c>
      <c r="P7" s="31" t="s">
        <v>27</v>
      </c>
      <c r="Q7" s="32">
        <f>Q6/Q3</f>
        <v>0.20560747663551401</v>
      </c>
      <c r="R7" s="32">
        <f t="shared" ref="R7:Z7" si="3">R6/R3</f>
        <v>0.18064516129032257</v>
      </c>
      <c r="S7" s="32">
        <f t="shared" si="3"/>
        <v>0.16216216216216217</v>
      </c>
      <c r="T7" s="32">
        <f t="shared" si="3"/>
        <v>0.21276595744680851</v>
      </c>
      <c r="U7" s="32">
        <f t="shared" si="3"/>
        <v>0.23333333333333334</v>
      </c>
      <c r="V7" s="32">
        <f t="shared" si="3"/>
        <v>0.16666666666666666</v>
      </c>
      <c r="W7" s="13">
        <v>0.28409090909090912</v>
      </c>
      <c r="X7" s="32">
        <f t="shared" si="3"/>
        <v>0.21698113207547171</v>
      </c>
      <c r="Y7" s="32">
        <f t="shared" si="3"/>
        <v>0.31034482758620691</v>
      </c>
      <c r="Z7" s="97">
        <f t="shared" si="3"/>
        <v>0.23809523809523808</v>
      </c>
    </row>
    <row r="8" spans="1:27" x14ac:dyDescent="0.25">
      <c r="A8" s="140" t="s">
        <v>26</v>
      </c>
      <c r="B8" s="147" t="s">
        <v>292</v>
      </c>
      <c r="C8" s="148">
        <v>227</v>
      </c>
      <c r="D8" s="149">
        <v>237</v>
      </c>
      <c r="E8" s="150">
        <v>234</v>
      </c>
      <c r="F8" s="150">
        <v>224</v>
      </c>
      <c r="G8" s="150">
        <v>237</v>
      </c>
      <c r="H8" s="418">
        <v>227</v>
      </c>
      <c r="I8" s="516">
        <v>229</v>
      </c>
      <c r="J8" s="516">
        <v>236</v>
      </c>
      <c r="K8" s="516">
        <v>224</v>
      </c>
      <c r="L8" s="516">
        <v>215</v>
      </c>
      <c r="M8" s="516">
        <v>220</v>
      </c>
      <c r="N8" s="555">
        <v>225</v>
      </c>
      <c r="O8" s="45" t="s">
        <v>26</v>
      </c>
      <c r="P8" s="147" t="s">
        <v>292</v>
      </c>
      <c r="Q8" s="148">
        <v>87</v>
      </c>
      <c r="R8" s="149">
        <v>39</v>
      </c>
      <c r="S8" s="149">
        <v>8</v>
      </c>
      <c r="T8" s="149">
        <v>11</v>
      </c>
      <c r="U8" s="149">
        <v>11</v>
      </c>
      <c r="V8" s="149">
        <v>3</v>
      </c>
      <c r="W8" s="157">
        <v>18</v>
      </c>
      <c r="X8" s="149">
        <v>29</v>
      </c>
      <c r="Y8" s="149">
        <v>6</v>
      </c>
      <c r="Z8" s="187">
        <v>13</v>
      </c>
    </row>
    <row r="9" spans="1:27" x14ac:dyDescent="0.25">
      <c r="A9" s="140" t="s">
        <v>28</v>
      </c>
      <c r="B9" s="31" t="s">
        <v>27</v>
      </c>
      <c r="C9" s="32">
        <f>C8/C3</f>
        <v>0.24123273113708821</v>
      </c>
      <c r="D9" s="32">
        <f t="shared" ref="D9:N9" si="4">D8/D3</f>
        <v>0.23987854251012145</v>
      </c>
      <c r="E9" s="110">
        <f t="shared" si="4"/>
        <v>0.24123711340206186</v>
      </c>
      <c r="F9" s="110">
        <f t="shared" si="4"/>
        <v>0.24060150375939848</v>
      </c>
      <c r="G9" s="110">
        <f t="shared" si="4"/>
        <v>0.24842767295597484</v>
      </c>
      <c r="H9" s="417">
        <f t="shared" si="4"/>
        <v>0.2430406852248394</v>
      </c>
      <c r="I9" s="489">
        <f t="shared" si="4"/>
        <v>0.2564389697648376</v>
      </c>
      <c r="J9" s="489">
        <f t="shared" si="4"/>
        <v>0.25431034482758619</v>
      </c>
      <c r="K9" s="489">
        <f t="shared" si="4"/>
        <v>0.24669603524229075</v>
      </c>
      <c r="L9" s="489">
        <f t="shared" si="4"/>
        <v>0.24293785310734464</v>
      </c>
      <c r="M9" s="489">
        <f t="shared" si="4"/>
        <v>0.24636058230683092</v>
      </c>
      <c r="N9" s="554">
        <f t="shared" si="4"/>
        <v>0.25083612040133779</v>
      </c>
      <c r="O9" s="45" t="s">
        <v>28</v>
      </c>
      <c r="P9" s="31" t="s">
        <v>27</v>
      </c>
      <c r="Q9" s="32">
        <f>Q8/Q3</f>
        <v>0.27102803738317754</v>
      </c>
      <c r="R9" s="32">
        <f t="shared" ref="R9:Z9" si="5">R8/R3</f>
        <v>0.25161290322580643</v>
      </c>
      <c r="S9" s="32">
        <f t="shared" si="5"/>
        <v>0.21621621621621623</v>
      </c>
      <c r="T9" s="32">
        <f t="shared" si="5"/>
        <v>0.23404255319148937</v>
      </c>
      <c r="U9" s="32">
        <f t="shared" si="5"/>
        <v>0.18333333333333332</v>
      </c>
      <c r="V9" s="32">
        <f t="shared" si="5"/>
        <v>0.25</v>
      </c>
      <c r="W9" s="13">
        <v>0.20454545454545456</v>
      </c>
      <c r="X9" s="32">
        <f t="shared" si="5"/>
        <v>0.27358490566037735</v>
      </c>
      <c r="Y9" s="32">
        <f t="shared" si="5"/>
        <v>0.20689655172413793</v>
      </c>
      <c r="Z9" s="97">
        <f t="shared" si="5"/>
        <v>0.30952380952380953</v>
      </c>
    </row>
    <row r="10" spans="1:27" x14ac:dyDescent="0.25">
      <c r="A10" s="140" t="s">
        <v>30</v>
      </c>
      <c r="B10" s="147" t="s">
        <v>293</v>
      </c>
      <c r="C10" s="151">
        <v>166</v>
      </c>
      <c r="D10" s="149">
        <v>172</v>
      </c>
      <c r="E10" s="150">
        <v>178</v>
      </c>
      <c r="F10" s="150">
        <v>168</v>
      </c>
      <c r="G10" s="150">
        <v>163</v>
      </c>
      <c r="H10" s="418">
        <v>160</v>
      </c>
      <c r="I10" s="516">
        <v>152</v>
      </c>
      <c r="J10" s="516">
        <v>149</v>
      </c>
      <c r="K10" s="516">
        <v>145</v>
      </c>
      <c r="L10" s="516">
        <v>152</v>
      </c>
      <c r="M10" s="516">
        <v>152</v>
      </c>
      <c r="N10" s="555">
        <v>151</v>
      </c>
      <c r="O10" s="45" t="s">
        <v>30</v>
      </c>
      <c r="P10" s="147" t="s">
        <v>293</v>
      </c>
      <c r="Q10" s="151">
        <v>60</v>
      </c>
      <c r="R10" s="149">
        <v>26</v>
      </c>
      <c r="S10" s="149">
        <v>12</v>
      </c>
      <c r="T10" s="149">
        <v>6</v>
      </c>
      <c r="U10" s="149">
        <v>10</v>
      </c>
      <c r="V10" s="149">
        <v>1</v>
      </c>
      <c r="W10" s="157">
        <v>12</v>
      </c>
      <c r="X10" s="149">
        <v>14</v>
      </c>
      <c r="Y10" s="149">
        <v>5</v>
      </c>
      <c r="Z10" s="187">
        <v>5</v>
      </c>
    </row>
    <row r="11" spans="1:27" x14ac:dyDescent="0.25">
      <c r="A11" s="140" t="s">
        <v>31</v>
      </c>
      <c r="B11" s="31" t="s">
        <v>27</v>
      </c>
      <c r="C11" s="32">
        <f>C10/C3</f>
        <v>0.17640807651434645</v>
      </c>
      <c r="D11" s="32">
        <f t="shared" ref="D11:N11" si="6">D10/D3</f>
        <v>0.17408906882591094</v>
      </c>
      <c r="E11" s="110">
        <f t="shared" si="6"/>
        <v>0.18350515463917524</v>
      </c>
      <c r="F11" s="110">
        <f t="shared" si="6"/>
        <v>0.18045112781954886</v>
      </c>
      <c r="G11" s="110">
        <f t="shared" si="6"/>
        <v>0.17085953878406709</v>
      </c>
      <c r="H11" s="417">
        <f t="shared" si="6"/>
        <v>0.17130620985010706</v>
      </c>
      <c r="I11" s="489">
        <f t="shared" si="6"/>
        <v>0.1702127659574468</v>
      </c>
      <c r="J11" s="489">
        <f t="shared" si="6"/>
        <v>0.16056034482758622</v>
      </c>
      <c r="K11" s="489">
        <f t="shared" si="6"/>
        <v>0.15969162995594713</v>
      </c>
      <c r="L11" s="489">
        <f t="shared" si="6"/>
        <v>0.17175141242937852</v>
      </c>
      <c r="M11" s="489">
        <f t="shared" si="6"/>
        <v>0.1702127659574468</v>
      </c>
      <c r="N11" s="554">
        <f t="shared" si="6"/>
        <v>0.16833890746934224</v>
      </c>
      <c r="O11" s="45" t="s">
        <v>31</v>
      </c>
      <c r="P11" s="31" t="s">
        <v>27</v>
      </c>
      <c r="Q11" s="32">
        <f>Q10/Q3</f>
        <v>0.18691588785046728</v>
      </c>
      <c r="R11" s="32">
        <f t="shared" ref="R11:Z11" si="7">R10/R3</f>
        <v>0.16774193548387098</v>
      </c>
      <c r="S11" s="32">
        <f t="shared" si="7"/>
        <v>0.32432432432432434</v>
      </c>
      <c r="T11" s="32">
        <f t="shared" si="7"/>
        <v>0.1276595744680851</v>
      </c>
      <c r="U11" s="32">
        <f t="shared" si="7"/>
        <v>0.16666666666666666</v>
      </c>
      <c r="V11" s="32">
        <f t="shared" si="7"/>
        <v>8.3333333333333329E-2</v>
      </c>
      <c r="W11" s="13">
        <v>0.13636363636363635</v>
      </c>
      <c r="X11" s="32">
        <f t="shared" si="7"/>
        <v>0.13207547169811321</v>
      </c>
      <c r="Y11" s="32">
        <f t="shared" si="7"/>
        <v>0.17241379310344829</v>
      </c>
      <c r="Z11" s="97">
        <f t="shared" si="7"/>
        <v>0.11904761904761904</v>
      </c>
    </row>
    <row r="12" spans="1:27" x14ac:dyDescent="0.25">
      <c r="A12" s="140" t="s">
        <v>33</v>
      </c>
      <c r="B12" s="147" t="s">
        <v>294</v>
      </c>
      <c r="C12" s="148">
        <v>112</v>
      </c>
      <c r="D12" s="149">
        <v>111</v>
      </c>
      <c r="E12" s="150">
        <v>106</v>
      </c>
      <c r="F12" s="150">
        <v>103</v>
      </c>
      <c r="G12" s="150">
        <v>101</v>
      </c>
      <c r="H12" s="418">
        <v>102</v>
      </c>
      <c r="I12" s="516">
        <v>93</v>
      </c>
      <c r="J12" s="516">
        <v>88</v>
      </c>
      <c r="K12" s="516">
        <v>89</v>
      </c>
      <c r="L12" s="516">
        <v>94</v>
      </c>
      <c r="M12" s="516">
        <v>97</v>
      </c>
      <c r="N12" s="555">
        <v>104</v>
      </c>
      <c r="O12" s="45" t="s">
        <v>33</v>
      </c>
      <c r="P12" s="147" t="s">
        <v>294</v>
      </c>
      <c r="Q12" s="148">
        <v>41</v>
      </c>
      <c r="R12" s="149">
        <v>21</v>
      </c>
      <c r="S12" s="149">
        <v>2</v>
      </c>
      <c r="T12" s="149">
        <v>5</v>
      </c>
      <c r="U12" s="149">
        <v>6</v>
      </c>
      <c r="V12" s="149">
        <v>2</v>
      </c>
      <c r="W12" s="157">
        <v>10</v>
      </c>
      <c r="X12" s="149">
        <v>13</v>
      </c>
      <c r="Y12" s="149">
        <v>1</v>
      </c>
      <c r="Z12" s="187">
        <v>3</v>
      </c>
    </row>
    <row r="13" spans="1:27" x14ac:dyDescent="0.25">
      <c r="A13" s="140" t="s">
        <v>34</v>
      </c>
      <c r="B13" s="31" t="s">
        <v>27</v>
      </c>
      <c r="C13" s="32">
        <f>C12/C3</f>
        <v>0.11902231668437832</v>
      </c>
      <c r="D13" s="32">
        <f t="shared" ref="D13:N13" si="8">D12/D3</f>
        <v>0.11234817813765183</v>
      </c>
      <c r="E13" s="110">
        <f t="shared" si="8"/>
        <v>0.10927835051546392</v>
      </c>
      <c r="F13" s="110">
        <f t="shared" si="8"/>
        <v>0.11063372717508056</v>
      </c>
      <c r="G13" s="110">
        <f t="shared" si="8"/>
        <v>0.10587002096436059</v>
      </c>
      <c r="H13" s="417">
        <f t="shared" si="8"/>
        <v>0.10920770877944326</v>
      </c>
      <c r="I13" s="489">
        <f t="shared" si="8"/>
        <v>0.10414333706606943</v>
      </c>
      <c r="J13" s="489">
        <f t="shared" si="8"/>
        <v>9.4827586206896547E-2</v>
      </c>
      <c r="K13" s="489">
        <f t="shared" si="8"/>
        <v>9.8017621145374448E-2</v>
      </c>
      <c r="L13" s="489">
        <f t="shared" si="8"/>
        <v>0.10621468926553672</v>
      </c>
      <c r="M13" s="489">
        <f t="shared" si="8"/>
        <v>0.10862262038073908</v>
      </c>
      <c r="N13" s="554">
        <f t="shared" si="8"/>
        <v>0.11594202898550725</v>
      </c>
      <c r="O13" s="45" t="s">
        <v>34</v>
      </c>
      <c r="P13" s="31" t="s">
        <v>27</v>
      </c>
      <c r="Q13" s="32">
        <f>Q12/Q3</f>
        <v>0.1277258566978193</v>
      </c>
      <c r="R13" s="32">
        <f t="shared" ref="R13:Z13" si="9">R12/R3</f>
        <v>0.13548387096774195</v>
      </c>
      <c r="S13" s="32">
        <f t="shared" si="9"/>
        <v>5.4054054054054057E-2</v>
      </c>
      <c r="T13" s="32">
        <f t="shared" si="9"/>
        <v>0.10638297872340426</v>
      </c>
      <c r="U13" s="32">
        <f t="shared" si="9"/>
        <v>0.1</v>
      </c>
      <c r="V13" s="32">
        <f t="shared" si="9"/>
        <v>0.16666666666666666</v>
      </c>
      <c r="W13" s="13">
        <v>0.11363636363636363</v>
      </c>
      <c r="X13" s="32">
        <f t="shared" si="9"/>
        <v>0.12264150943396226</v>
      </c>
      <c r="Y13" s="32">
        <f t="shared" si="9"/>
        <v>3.4482758620689655E-2</v>
      </c>
      <c r="Z13" s="97">
        <f t="shared" si="9"/>
        <v>7.1428571428571425E-2</v>
      </c>
    </row>
    <row r="14" spans="1:27" x14ac:dyDescent="0.25">
      <c r="A14" s="140" t="s">
        <v>36</v>
      </c>
      <c r="B14" s="147" t="s">
        <v>295</v>
      </c>
      <c r="C14" s="151">
        <v>60</v>
      </c>
      <c r="D14" s="149">
        <v>61</v>
      </c>
      <c r="E14" s="150">
        <v>60</v>
      </c>
      <c r="F14" s="150">
        <v>59</v>
      </c>
      <c r="G14" s="150">
        <v>60</v>
      </c>
      <c r="H14" s="418">
        <v>64</v>
      </c>
      <c r="I14" s="516">
        <v>66</v>
      </c>
      <c r="J14" s="516">
        <v>63</v>
      </c>
      <c r="K14" s="516">
        <v>63</v>
      </c>
      <c r="L14" s="516">
        <v>66</v>
      </c>
      <c r="M14" s="516">
        <v>62</v>
      </c>
      <c r="N14" s="555">
        <v>61</v>
      </c>
      <c r="O14" s="45" t="s">
        <v>36</v>
      </c>
      <c r="P14" s="147" t="s">
        <v>295</v>
      </c>
      <c r="Q14" s="151">
        <v>25</v>
      </c>
      <c r="R14" s="149">
        <v>14</v>
      </c>
      <c r="S14" s="149">
        <v>3</v>
      </c>
      <c r="T14" s="149">
        <v>5</v>
      </c>
      <c r="U14" s="149">
        <v>3</v>
      </c>
      <c r="V14" s="149">
        <v>1</v>
      </c>
      <c r="W14" s="157">
        <v>2</v>
      </c>
      <c r="X14" s="149">
        <v>6</v>
      </c>
      <c r="Y14" s="149">
        <v>1</v>
      </c>
      <c r="Z14" s="187">
        <v>1</v>
      </c>
    </row>
    <row r="15" spans="1:27" x14ac:dyDescent="0.25">
      <c r="A15" s="140" t="s">
        <v>37</v>
      </c>
      <c r="B15" s="41" t="s">
        <v>27</v>
      </c>
      <c r="C15" s="42">
        <f>C14/C3</f>
        <v>6.3761955366631248E-2</v>
      </c>
      <c r="D15" s="42">
        <f t="shared" ref="D15:N15" si="10">D14/D3</f>
        <v>6.1740890688259109E-2</v>
      </c>
      <c r="E15" s="115">
        <f t="shared" si="10"/>
        <v>6.1855670103092786E-2</v>
      </c>
      <c r="F15" s="115">
        <f t="shared" si="10"/>
        <v>6.3372717508055856E-2</v>
      </c>
      <c r="G15" s="115">
        <f t="shared" si="10"/>
        <v>6.2893081761006289E-2</v>
      </c>
      <c r="H15" s="419">
        <f t="shared" si="10"/>
        <v>6.852248394004283E-2</v>
      </c>
      <c r="I15" s="494">
        <f t="shared" si="10"/>
        <v>7.3908174692049272E-2</v>
      </c>
      <c r="J15" s="494">
        <f t="shared" si="10"/>
        <v>6.7887931034482762E-2</v>
      </c>
      <c r="K15" s="494">
        <f t="shared" si="10"/>
        <v>6.9383259911894271E-2</v>
      </c>
      <c r="L15" s="494">
        <f t="shared" si="10"/>
        <v>7.4576271186440682E-2</v>
      </c>
      <c r="M15" s="494">
        <f t="shared" si="10"/>
        <v>6.942889137737962E-2</v>
      </c>
      <c r="N15" s="556">
        <f t="shared" si="10"/>
        <v>6.8004459308807136E-2</v>
      </c>
      <c r="O15" s="45" t="s">
        <v>37</v>
      </c>
      <c r="P15" s="41" t="s">
        <v>27</v>
      </c>
      <c r="Q15" s="42">
        <f>Q14/Q3</f>
        <v>7.7881619937694699E-2</v>
      </c>
      <c r="R15" s="42">
        <f t="shared" ref="R15:Z15" si="11">R14/R3</f>
        <v>9.0322580645161285E-2</v>
      </c>
      <c r="S15" s="42">
        <f t="shared" si="11"/>
        <v>8.1081081081081086E-2</v>
      </c>
      <c r="T15" s="42">
        <f t="shared" si="11"/>
        <v>0.10638297872340426</v>
      </c>
      <c r="U15" s="42">
        <f t="shared" si="11"/>
        <v>0.05</v>
      </c>
      <c r="V15" s="42">
        <f t="shared" si="11"/>
        <v>8.3333333333333329E-2</v>
      </c>
      <c r="W15" s="42">
        <v>2.2727272727272728E-2</v>
      </c>
      <c r="X15" s="42">
        <f t="shared" si="11"/>
        <v>5.6603773584905662E-2</v>
      </c>
      <c r="Y15" s="42">
        <f t="shared" si="11"/>
        <v>3.4482758620689655E-2</v>
      </c>
      <c r="Z15" s="188">
        <f t="shared" si="11"/>
        <v>2.3809523809523808E-2</v>
      </c>
    </row>
    <row r="16" spans="1:27" x14ac:dyDescent="0.25">
      <c r="A16" s="140" t="s">
        <v>39</v>
      </c>
      <c r="B16" s="152"/>
      <c r="C16" s="153">
        <f t="shared" ref="C16:M16" si="12">SUM(C4+C6+C8+C10+C12+C14)</f>
        <v>941</v>
      </c>
      <c r="D16" s="153">
        <f t="shared" si="12"/>
        <v>988</v>
      </c>
      <c r="E16" s="154">
        <f t="shared" si="12"/>
        <v>970</v>
      </c>
      <c r="F16" s="154">
        <f>SUM(F4+F6+F8+F10+F12+F14)</f>
        <v>931</v>
      </c>
      <c r="G16" s="154">
        <f>SUM(G4+G6+G8+G10+G12+G14)</f>
        <v>954</v>
      </c>
      <c r="H16" s="154">
        <f>SUM(H4+H6+H8+H10+H12+H14)</f>
        <v>934</v>
      </c>
      <c r="I16" s="517">
        <f t="shared" si="12"/>
        <v>893</v>
      </c>
      <c r="J16" s="517">
        <f t="shared" si="12"/>
        <v>928</v>
      </c>
      <c r="K16" s="517">
        <f t="shared" si="12"/>
        <v>908</v>
      </c>
      <c r="L16" s="517">
        <f t="shared" si="12"/>
        <v>885</v>
      </c>
      <c r="M16" s="517">
        <f t="shared" si="12"/>
        <v>893</v>
      </c>
      <c r="N16" s="557"/>
      <c r="O16" s="45" t="s">
        <v>39</v>
      </c>
      <c r="P16" s="152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6" ht="15" customHeight="1" x14ac:dyDescent="0.25">
      <c r="A17" s="140" t="s">
        <v>40</v>
      </c>
      <c r="B17" s="155" t="s">
        <v>296</v>
      </c>
      <c r="C17" s="156">
        <v>141</v>
      </c>
      <c r="D17" s="157">
        <v>147</v>
      </c>
      <c r="E17" s="158">
        <v>142</v>
      </c>
      <c r="F17" s="158">
        <v>131</v>
      </c>
      <c r="G17" s="158">
        <v>143</v>
      </c>
      <c r="H17" s="416">
        <v>150</v>
      </c>
      <c r="I17" s="518">
        <v>153</v>
      </c>
      <c r="J17" s="518">
        <v>166</v>
      </c>
      <c r="K17" s="518">
        <v>152</v>
      </c>
      <c r="L17" s="518">
        <v>145</v>
      </c>
      <c r="M17" s="518">
        <v>149</v>
      </c>
      <c r="N17" s="553">
        <v>150</v>
      </c>
      <c r="O17" s="45" t="s">
        <v>40</v>
      </c>
      <c r="P17" s="155" t="s">
        <v>296</v>
      </c>
      <c r="Q17" s="156">
        <v>64</v>
      </c>
      <c r="R17" s="157">
        <v>23</v>
      </c>
      <c r="S17" s="157">
        <v>0</v>
      </c>
      <c r="T17" s="157">
        <v>5</v>
      </c>
      <c r="U17" s="157">
        <v>5</v>
      </c>
      <c r="V17" s="157">
        <v>2</v>
      </c>
      <c r="W17" s="145">
        <v>16</v>
      </c>
      <c r="X17" s="157">
        <v>22</v>
      </c>
      <c r="Y17" s="157">
        <v>4</v>
      </c>
      <c r="Z17" s="189">
        <v>9</v>
      </c>
    </row>
    <row r="18" spans="1:26" x14ac:dyDescent="0.25">
      <c r="A18" s="140" t="s">
        <v>42</v>
      </c>
      <c r="B18" s="31" t="s">
        <v>27</v>
      </c>
      <c r="C18" s="32">
        <f>C17/C3</f>
        <v>0.14984059511158343</v>
      </c>
      <c r="D18" s="32">
        <f t="shared" ref="D18:N18" si="13">D17/D3</f>
        <v>0.14878542510121456</v>
      </c>
      <c r="E18" s="110">
        <f t="shared" si="13"/>
        <v>0.14639175257731959</v>
      </c>
      <c r="F18" s="110">
        <f t="shared" si="13"/>
        <v>0.14070891514500536</v>
      </c>
      <c r="G18" s="110">
        <f t="shared" si="13"/>
        <v>0.14989517819706499</v>
      </c>
      <c r="H18" s="417">
        <f t="shared" si="13"/>
        <v>0.16059957173447537</v>
      </c>
      <c r="I18" s="489">
        <f t="shared" si="13"/>
        <v>0.17133258678611421</v>
      </c>
      <c r="J18" s="489">
        <f t="shared" si="13"/>
        <v>0.1788793103448276</v>
      </c>
      <c r="K18" s="489">
        <f t="shared" si="13"/>
        <v>0.16740088105726872</v>
      </c>
      <c r="L18" s="489">
        <f>L17/L3</f>
        <v>0.16384180790960451</v>
      </c>
      <c r="M18" s="489">
        <f t="shared" si="13"/>
        <v>0.16685330347144456</v>
      </c>
      <c r="N18" s="489">
        <f t="shared" si="13"/>
        <v>0.16722408026755853</v>
      </c>
      <c r="O18" s="45" t="s">
        <v>42</v>
      </c>
      <c r="P18" s="31" t="s">
        <v>27</v>
      </c>
      <c r="Q18" s="32">
        <f>Q17/Q3</f>
        <v>0.19937694704049844</v>
      </c>
      <c r="R18" s="32">
        <f t="shared" ref="R18:Z18" si="14">R17/R3</f>
        <v>0.14838709677419354</v>
      </c>
      <c r="S18" s="32">
        <f t="shared" si="14"/>
        <v>0</v>
      </c>
      <c r="T18" s="32">
        <f t="shared" si="14"/>
        <v>0.10638297872340426</v>
      </c>
      <c r="U18" s="32">
        <f t="shared" si="14"/>
        <v>8.3333333333333329E-2</v>
      </c>
      <c r="V18" s="32">
        <f t="shared" si="14"/>
        <v>0.16666666666666666</v>
      </c>
      <c r="W18" s="13">
        <v>0.18181818181818182</v>
      </c>
      <c r="X18" s="32">
        <f t="shared" si="14"/>
        <v>0.20754716981132076</v>
      </c>
      <c r="Y18" s="32">
        <f t="shared" si="14"/>
        <v>0.13793103448275862</v>
      </c>
      <c r="Z18" s="97">
        <f t="shared" si="14"/>
        <v>0.21428571428571427</v>
      </c>
    </row>
    <row r="19" spans="1:26" ht="28.5" customHeight="1" x14ac:dyDescent="0.25">
      <c r="A19" s="140" t="s">
        <v>43</v>
      </c>
      <c r="B19" s="159" t="s">
        <v>297</v>
      </c>
      <c r="C19" s="148">
        <v>230</v>
      </c>
      <c r="D19" s="149">
        <v>253</v>
      </c>
      <c r="E19" s="150">
        <v>234</v>
      </c>
      <c r="F19" s="150">
        <v>222</v>
      </c>
      <c r="G19" s="150">
        <v>238</v>
      </c>
      <c r="H19" s="418">
        <v>238</v>
      </c>
      <c r="I19" s="516">
        <v>236</v>
      </c>
      <c r="J19" s="516">
        <v>247</v>
      </c>
      <c r="K19" s="516">
        <v>237</v>
      </c>
      <c r="L19" s="516">
        <v>231</v>
      </c>
      <c r="M19" s="516">
        <v>248</v>
      </c>
      <c r="N19" s="555">
        <v>247</v>
      </c>
      <c r="O19" s="45" t="s">
        <v>43</v>
      </c>
      <c r="P19" s="159" t="s">
        <v>297</v>
      </c>
      <c r="Q19" s="148">
        <v>79</v>
      </c>
      <c r="R19" s="149">
        <v>40</v>
      </c>
      <c r="S19" s="149">
        <v>11</v>
      </c>
      <c r="T19" s="149">
        <v>14</v>
      </c>
      <c r="U19" s="149">
        <v>19</v>
      </c>
      <c r="V19" s="149">
        <v>3</v>
      </c>
      <c r="W19" s="157">
        <v>26</v>
      </c>
      <c r="X19" s="149">
        <v>28</v>
      </c>
      <c r="Y19" s="149">
        <v>16</v>
      </c>
      <c r="Z19" s="187">
        <v>11</v>
      </c>
    </row>
    <row r="20" spans="1:26" x14ac:dyDescent="0.25">
      <c r="A20" s="140" t="s">
        <v>45</v>
      </c>
      <c r="B20" s="31" t="s">
        <v>27</v>
      </c>
      <c r="C20" s="32">
        <f>C19/C3</f>
        <v>0.24442082890541977</v>
      </c>
      <c r="D20" s="32">
        <f t="shared" ref="D20:N20" si="15">D19/D3</f>
        <v>0.25607287449392713</v>
      </c>
      <c r="E20" s="110">
        <f t="shared" si="15"/>
        <v>0.24123711340206186</v>
      </c>
      <c r="F20" s="110">
        <f t="shared" si="15"/>
        <v>0.23845327604726102</v>
      </c>
      <c r="G20" s="110">
        <f t="shared" si="15"/>
        <v>0.24947589098532494</v>
      </c>
      <c r="H20" s="417">
        <f t="shared" si="15"/>
        <v>0.25481798715203424</v>
      </c>
      <c r="I20" s="489">
        <f t="shared" si="15"/>
        <v>0.2642777155655095</v>
      </c>
      <c r="J20" s="489">
        <f t="shared" si="15"/>
        <v>0.26616379310344829</v>
      </c>
      <c r="K20" s="489">
        <f t="shared" si="15"/>
        <v>0.26101321585903081</v>
      </c>
      <c r="L20" s="489">
        <f t="shared" si="15"/>
        <v>0.26101694915254237</v>
      </c>
      <c r="M20" s="489">
        <f t="shared" si="15"/>
        <v>0.27771556550951848</v>
      </c>
      <c r="N20" s="489">
        <f t="shared" si="15"/>
        <v>0.27536231884057971</v>
      </c>
      <c r="O20" s="45" t="s">
        <v>45</v>
      </c>
      <c r="P20" s="31" t="s">
        <v>27</v>
      </c>
      <c r="Q20" s="32">
        <f>Q19/Q3</f>
        <v>0.24610591900311526</v>
      </c>
      <c r="R20" s="32">
        <f t="shared" ref="R20:Z20" si="16">R19/R3</f>
        <v>0.25806451612903225</v>
      </c>
      <c r="S20" s="32">
        <f t="shared" si="16"/>
        <v>0.29729729729729731</v>
      </c>
      <c r="T20" s="32">
        <f t="shared" si="16"/>
        <v>0.2978723404255319</v>
      </c>
      <c r="U20" s="32">
        <f t="shared" si="16"/>
        <v>0.31666666666666665</v>
      </c>
      <c r="V20" s="32">
        <f t="shared" si="16"/>
        <v>0.25</v>
      </c>
      <c r="W20" s="13">
        <v>0.29545454545454547</v>
      </c>
      <c r="X20" s="32">
        <f t="shared" si="16"/>
        <v>0.26415094339622641</v>
      </c>
      <c r="Y20" s="32">
        <f t="shared" si="16"/>
        <v>0.55172413793103448</v>
      </c>
      <c r="Z20" s="97">
        <f t="shared" si="16"/>
        <v>0.26190476190476192</v>
      </c>
    </row>
    <row r="21" spans="1:26" ht="15" customHeight="1" x14ac:dyDescent="0.25">
      <c r="A21" s="140" t="s">
        <v>46</v>
      </c>
      <c r="B21" s="159" t="s">
        <v>298</v>
      </c>
      <c r="C21" s="148">
        <v>114</v>
      </c>
      <c r="D21" s="149">
        <v>127</v>
      </c>
      <c r="E21" s="150">
        <v>124</v>
      </c>
      <c r="F21" s="150">
        <v>123</v>
      </c>
      <c r="G21" s="150">
        <v>128</v>
      </c>
      <c r="H21" s="418">
        <v>122</v>
      </c>
      <c r="I21" s="516">
        <v>117</v>
      </c>
      <c r="J21" s="516">
        <v>121</v>
      </c>
      <c r="K21" s="516">
        <v>117</v>
      </c>
      <c r="L21" s="516">
        <v>112</v>
      </c>
      <c r="M21" s="516">
        <v>101</v>
      </c>
      <c r="N21" s="555">
        <v>104</v>
      </c>
      <c r="O21" s="45" t="s">
        <v>46</v>
      </c>
      <c r="P21" s="159" t="s">
        <v>298</v>
      </c>
      <c r="Q21" s="148">
        <v>37</v>
      </c>
      <c r="R21" s="149">
        <v>17</v>
      </c>
      <c r="S21" s="149">
        <v>5</v>
      </c>
      <c r="T21" s="149">
        <v>7</v>
      </c>
      <c r="U21" s="149">
        <v>6</v>
      </c>
      <c r="V21" s="149">
        <v>1</v>
      </c>
      <c r="W21" s="157">
        <v>11</v>
      </c>
      <c r="X21" s="149">
        <v>13</v>
      </c>
      <c r="Y21" s="149">
        <v>2</v>
      </c>
      <c r="Z21" s="187">
        <v>5</v>
      </c>
    </row>
    <row r="22" spans="1:26" x14ac:dyDescent="0.25">
      <c r="A22" s="140" t="s">
        <v>48</v>
      </c>
      <c r="B22" s="31" t="s">
        <v>27</v>
      </c>
      <c r="C22" s="32">
        <f>C21/C3</f>
        <v>0.12114771519659936</v>
      </c>
      <c r="D22" s="32">
        <f t="shared" ref="D22:N22" si="17">D21/D3</f>
        <v>0.12854251012145748</v>
      </c>
      <c r="E22" s="110">
        <f t="shared" si="17"/>
        <v>0.12783505154639174</v>
      </c>
      <c r="F22" s="110">
        <f t="shared" si="17"/>
        <v>0.13211600429645542</v>
      </c>
      <c r="G22" s="110">
        <f t="shared" si="17"/>
        <v>0.13417190775681342</v>
      </c>
      <c r="H22" s="417">
        <f t="shared" si="17"/>
        <v>0.13062098501070663</v>
      </c>
      <c r="I22" s="489">
        <f t="shared" si="17"/>
        <v>0.13101903695408734</v>
      </c>
      <c r="J22" s="489">
        <f t="shared" si="17"/>
        <v>0.13038793103448276</v>
      </c>
      <c r="K22" s="489">
        <f t="shared" si="17"/>
        <v>0.1288546255506608</v>
      </c>
      <c r="L22" s="489">
        <f t="shared" si="17"/>
        <v>0.12655367231638417</v>
      </c>
      <c r="M22" s="489">
        <f t="shared" si="17"/>
        <v>0.11310190369540873</v>
      </c>
      <c r="N22" s="489">
        <f t="shared" si="17"/>
        <v>0.11594202898550725</v>
      </c>
      <c r="O22" s="45" t="s">
        <v>48</v>
      </c>
      <c r="P22" s="31" t="s">
        <v>27</v>
      </c>
      <c r="Q22" s="32">
        <f>Q21/Q3</f>
        <v>0.11526479750778816</v>
      </c>
      <c r="R22" s="32">
        <f t="shared" ref="R22:Z22" si="18">R21/R3</f>
        <v>0.10967741935483871</v>
      </c>
      <c r="S22" s="32">
        <f t="shared" si="18"/>
        <v>0.13513513513513514</v>
      </c>
      <c r="T22" s="32">
        <f t="shared" si="18"/>
        <v>0.14893617021276595</v>
      </c>
      <c r="U22" s="32">
        <f t="shared" si="18"/>
        <v>0.1</v>
      </c>
      <c r="V22" s="32">
        <f t="shared" si="18"/>
        <v>8.3333333333333329E-2</v>
      </c>
      <c r="W22" s="13">
        <v>0.125</v>
      </c>
      <c r="X22" s="32">
        <f t="shared" si="18"/>
        <v>0.12264150943396226</v>
      </c>
      <c r="Y22" s="32">
        <f t="shared" si="18"/>
        <v>6.8965517241379309E-2</v>
      </c>
      <c r="Z22" s="97">
        <f t="shared" si="18"/>
        <v>0.11904761904761904</v>
      </c>
    </row>
    <row r="23" spans="1:26" x14ac:dyDescent="0.25">
      <c r="A23" s="140" t="s">
        <v>51</v>
      </c>
      <c r="B23" s="147" t="s">
        <v>299</v>
      </c>
      <c r="C23" s="148">
        <v>257</v>
      </c>
      <c r="D23" s="149">
        <v>256</v>
      </c>
      <c r="E23" s="150">
        <v>259</v>
      </c>
      <c r="F23" s="150">
        <v>246</v>
      </c>
      <c r="G23" s="150">
        <v>240</v>
      </c>
      <c r="H23" s="418">
        <v>228</v>
      </c>
      <c r="I23" s="516">
        <v>218</v>
      </c>
      <c r="J23" s="516">
        <v>223</v>
      </c>
      <c r="K23" s="516">
        <v>235</v>
      </c>
      <c r="L23" s="516">
        <v>237</v>
      </c>
      <c r="M23" s="516">
        <v>242</v>
      </c>
      <c r="N23" s="555">
        <v>244</v>
      </c>
      <c r="O23" s="45" t="s">
        <v>51</v>
      </c>
      <c r="P23" s="147" t="s">
        <v>299</v>
      </c>
      <c r="Q23" s="148">
        <v>81</v>
      </c>
      <c r="R23" s="149">
        <v>39</v>
      </c>
      <c r="S23" s="149">
        <v>12</v>
      </c>
      <c r="T23" s="149">
        <v>14</v>
      </c>
      <c r="U23" s="149">
        <v>25</v>
      </c>
      <c r="V23" s="149">
        <v>4</v>
      </c>
      <c r="W23" s="157">
        <v>23</v>
      </c>
      <c r="X23" s="149">
        <v>28</v>
      </c>
      <c r="Y23" s="149">
        <v>4</v>
      </c>
      <c r="Z23" s="187">
        <v>14</v>
      </c>
    </row>
    <row r="24" spans="1:26" x14ac:dyDescent="0.25">
      <c r="A24" s="140" t="s">
        <v>53</v>
      </c>
      <c r="B24" s="31" t="s">
        <v>27</v>
      </c>
      <c r="C24" s="32">
        <f>C23/C3</f>
        <v>0.27311370882040381</v>
      </c>
      <c r="D24" s="32">
        <f t="shared" ref="D24:N24" si="19">D23/D3</f>
        <v>0.25910931174089069</v>
      </c>
      <c r="E24" s="110">
        <f t="shared" si="19"/>
        <v>0.26701030927835051</v>
      </c>
      <c r="F24" s="110">
        <f t="shared" si="19"/>
        <v>0.26423200859291085</v>
      </c>
      <c r="G24" s="110">
        <f t="shared" si="19"/>
        <v>0.25157232704402516</v>
      </c>
      <c r="H24" s="417">
        <f t="shared" si="19"/>
        <v>0.24411134903640258</v>
      </c>
      <c r="I24" s="489">
        <f t="shared" si="19"/>
        <v>0.24412094064949608</v>
      </c>
      <c r="J24" s="489">
        <f t="shared" si="19"/>
        <v>0.24030172413793102</v>
      </c>
      <c r="K24" s="489">
        <f t="shared" si="19"/>
        <v>0.25881057268722468</v>
      </c>
      <c r="L24" s="489">
        <f t="shared" si="19"/>
        <v>0.26779661016949152</v>
      </c>
      <c r="M24" s="489">
        <f t="shared" si="19"/>
        <v>0.27099664053751399</v>
      </c>
      <c r="N24" s="489">
        <f t="shared" si="19"/>
        <v>0.27201783723522854</v>
      </c>
      <c r="O24" s="45" t="s">
        <v>53</v>
      </c>
      <c r="P24" s="31" t="s">
        <v>27</v>
      </c>
      <c r="Q24" s="32">
        <f>Q23/Q3</f>
        <v>0.25233644859813081</v>
      </c>
      <c r="R24" s="13">
        <f t="shared" ref="R24" si="20">R23/R3</f>
        <v>0.25161290322580643</v>
      </c>
      <c r="S24" s="13">
        <f t="shared" ref="S24" si="21">S23/S3</f>
        <v>0.32432432432432434</v>
      </c>
      <c r="T24" s="13">
        <f t="shared" ref="T24" si="22">T23/T3</f>
        <v>0.2978723404255319</v>
      </c>
      <c r="U24" s="13">
        <f t="shared" ref="U24" si="23">U23/U3</f>
        <v>0.41666666666666669</v>
      </c>
      <c r="V24" s="13">
        <f t="shared" ref="V24" si="24">V23/V3</f>
        <v>0.33333333333333331</v>
      </c>
      <c r="W24" s="13">
        <v>0.26136363636363635</v>
      </c>
      <c r="X24" s="13">
        <f t="shared" ref="X24" si="25">X23/X3</f>
        <v>0.26415094339622641</v>
      </c>
      <c r="Y24" s="13">
        <f t="shared" ref="Y24" si="26">Y23/Y3</f>
        <v>0.13793103448275862</v>
      </c>
      <c r="Z24" s="54">
        <f t="shared" ref="Z24" si="27">Z23/Z3</f>
        <v>0.33333333333333331</v>
      </c>
    </row>
    <row r="25" spans="1:26" ht="15" customHeight="1" x14ac:dyDescent="0.25">
      <c r="A25" s="140" t="s">
        <v>55</v>
      </c>
      <c r="B25" s="159" t="s">
        <v>300</v>
      </c>
      <c r="C25" s="148">
        <v>199</v>
      </c>
      <c r="D25" s="149">
        <v>205</v>
      </c>
      <c r="E25" s="150">
        <v>211</v>
      </c>
      <c r="F25" s="150">
        <v>209</v>
      </c>
      <c r="G25" s="150">
        <v>205</v>
      </c>
      <c r="H25" s="418">
        <v>196</v>
      </c>
      <c r="I25" s="516">
        <v>169</v>
      </c>
      <c r="J25" s="516">
        <v>171</v>
      </c>
      <c r="K25" s="516">
        <v>167</v>
      </c>
      <c r="L25" s="516">
        <v>160</v>
      </c>
      <c r="M25" s="516">
        <v>153</v>
      </c>
      <c r="N25" s="555">
        <v>152</v>
      </c>
      <c r="O25" s="45" t="s">
        <v>55</v>
      </c>
      <c r="P25" s="159" t="s">
        <v>300</v>
      </c>
      <c r="Q25" s="148">
        <v>60</v>
      </c>
      <c r="R25" s="149">
        <v>36</v>
      </c>
      <c r="S25" s="149">
        <v>9</v>
      </c>
      <c r="T25" s="149">
        <v>7</v>
      </c>
      <c r="U25" s="149">
        <v>5</v>
      </c>
      <c r="V25" s="149">
        <v>2</v>
      </c>
      <c r="W25" s="157">
        <v>12</v>
      </c>
      <c r="X25" s="149">
        <v>15</v>
      </c>
      <c r="Y25" s="149">
        <v>3</v>
      </c>
      <c r="Z25" s="187">
        <v>3</v>
      </c>
    </row>
    <row r="26" spans="1:26" x14ac:dyDescent="0.25">
      <c r="A26" s="140" t="s">
        <v>57</v>
      </c>
      <c r="B26" s="41" t="s">
        <v>27</v>
      </c>
      <c r="C26" s="20">
        <f>C25/C3</f>
        <v>0.21147715196599362</v>
      </c>
      <c r="D26" s="21">
        <f t="shared" ref="D26:N26" si="28">D25/D3</f>
        <v>0.20748987854251011</v>
      </c>
      <c r="E26" s="107">
        <f t="shared" si="28"/>
        <v>0.21752577319587629</v>
      </c>
      <c r="F26" s="107">
        <f t="shared" si="28"/>
        <v>0.22448979591836735</v>
      </c>
      <c r="G26" s="107">
        <f t="shared" si="28"/>
        <v>0.21488469601677149</v>
      </c>
      <c r="H26" s="411">
        <f t="shared" si="28"/>
        <v>0.20985010706638116</v>
      </c>
      <c r="I26" s="487">
        <f t="shared" si="28"/>
        <v>0.18924972004479285</v>
      </c>
      <c r="J26" s="487">
        <f t="shared" si="28"/>
        <v>0.18426724137931033</v>
      </c>
      <c r="K26" s="487">
        <f t="shared" si="28"/>
        <v>0.18392070484581499</v>
      </c>
      <c r="L26" s="487">
        <f t="shared" si="28"/>
        <v>0.1807909604519774</v>
      </c>
      <c r="M26" s="487">
        <f t="shared" si="28"/>
        <v>0.17133258678611421</v>
      </c>
      <c r="N26" s="494">
        <f t="shared" si="28"/>
        <v>0.16945373467112598</v>
      </c>
      <c r="O26" s="45" t="s">
        <v>57</v>
      </c>
      <c r="P26" s="41" t="s">
        <v>27</v>
      </c>
      <c r="Q26" s="20">
        <f>Q25/Q3</f>
        <v>0.18691588785046728</v>
      </c>
      <c r="R26" s="21">
        <f t="shared" ref="R26" si="29">R25/R3</f>
        <v>0.23225806451612904</v>
      </c>
      <c r="S26" s="21">
        <f t="shared" ref="S26" si="30">S25/S3</f>
        <v>0.24324324324324326</v>
      </c>
      <c r="T26" s="21">
        <f t="shared" ref="T26" si="31">T25/T3</f>
        <v>0.14893617021276595</v>
      </c>
      <c r="U26" s="21">
        <f t="shared" ref="U26" si="32">U25/U3</f>
        <v>8.3333333333333329E-2</v>
      </c>
      <c r="V26" s="42">
        <f t="shared" ref="V26" si="33">V25/V3</f>
        <v>0.16666666666666666</v>
      </c>
      <c r="W26" s="21">
        <v>0.13636363636363635</v>
      </c>
      <c r="X26" s="21">
        <f t="shared" ref="X26" si="34">X25/X3</f>
        <v>0.14150943396226415</v>
      </c>
      <c r="Y26" s="21">
        <f t="shared" ref="Y26" si="35">Y25/Y3</f>
        <v>0.10344827586206896</v>
      </c>
      <c r="Z26" s="55">
        <f t="shared" ref="Z26" si="36">Z25/Z3</f>
        <v>7.1428571428571425E-2</v>
      </c>
    </row>
    <row r="27" spans="1:26" x14ac:dyDescent="0.25">
      <c r="A27" s="140" t="s">
        <v>59</v>
      </c>
      <c r="B27" s="152"/>
      <c r="C27" s="160">
        <f t="shared" ref="C27:M27" si="37">SUM(C17+C19+C21+C23+C25)</f>
        <v>941</v>
      </c>
      <c r="D27" s="160">
        <f t="shared" si="37"/>
        <v>988</v>
      </c>
      <c r="E27" s="161">
        <f t="shared" si="37"/>
        <v>970</v>
      </c>
      <c r="F27" s="161">
        <f t="shared" si="37"/>
        <v>931</v>
      </c>
      <c r="G27" s="161">
        <f t="shared" si="37"/>
        <v>954</v>
      </c>
      <c r="H27" s="161">
        <f t="shared" si="37"/>
        <v>934</v>
      </c>
      <c r="I27" s="519">
        <f t="shared" si="37"/>
        <v>893</v>
      </c>
      <c r="J27" s="519">
        <f t="shared" si="37"/>
        <v>928</v>
      </c>
      <c r="K27" s="519">
        <f t="shared" si="37"/>
        <v>908</v>
      </c>
      <c r="L27" s="519">
        <f t="shared" si="37"/>
        <v>885</v>
      </c>
      <c r="M27" s="519">
        <f t="shared" si="37"/>
        <v>893</v>
      </c>
      <c r="N27" s="558"/>
      <c r="O27" s="45" t="s">
        <v>59</v>
      </c>
      <c r="P27" s="152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 spans="1:26" ht="15" customHeight="1" x14ac:dyDescent="0.25">
      <c r="A28" s="140" t="s">
        <v>60</v>
      </c>
      <c r="B28" s="162" t="s">
        <v>301</v>
      </c>
      <c r="C28" s="163">
        <v>174</v>
      </c>
      <c r="D28" s="164">
        <v>175</v>
      </c>
      <c r="E28" s="165">
        <v>118</v>
      </c>
      <c r="F28" s="165">
        <v>129</v>
      </c>
      <c r="G28" s="165">
        <v>140</v>
      </c>
      <c r="H28" s="462">
        <v>163</v>
      </c>
      <c r="I28" s="520">
        <v>119</v>
      </c>
      <c r="J28" s="520">
        <v>147</v>
      </c>
      <c r="K28" s="520">
        <v>160</v>
      </c>
      <c r="L28" s="520">
        <v>118</v>
      </c>
      <c r="M28" s="520">
        <v>155</v>
      </c>
      <c r="N28" s="559">
        <v>124</v>
      </c>
      <c r="O28" s="45" t="s">
        <v>60</v>
      </c>
      <c r="P28" s="162" t="s">
        <v>301</v>
      </c>
      <c r="Q28" s="144">
        <v>46</v>
      </c>
      <c r="R28" s="145">
        <v>23</v>
      </c>
      <c r="S28" s="145">
        <v>5</v>
      </c>
      <c r="T28" s="145">
        <v>6</v>
      </c>
      <c r="U28" s="145">
        <v>5</v>
      </c>
      <c r="V28" s="145">
        <v>4</v>
      </c>
      <c r="W28" s="145">
        <v>9</v>
      </c>
      <c r="X28" s="145">
        <v>18</v>
      </c>
      <c r="Y28" s="145">
        <v>3</v>
      </c>
      <c r="Z28" s="186">
        <v>5</v>
      </c>
    </row>
    <row r="29" spans="1:26" x14ac:dyDescent="0.25">
      <c r="A29" s="140" t="s">
        <v>62</v>
      </c>
      <c r="B29" s="31" t="s">
        <v>27</v>
      </c>
      <c r="C29" s="32">
        <f>C28/C3</f>
        <v>0.1849096705632306</v>
      </c>
      <c r="D29" s="32">
        <f t="shared" ref="D29:N29" si="38">D28/D3</f>
        <v>0.1771255060728745</v>
      </c>
      <c r="E29" s="110">
        <f t="shared" si="38"/>
        <v>0.12164948453608247</v>
      </c>
      <c r="F29" s="110">
        <f t="shared" si="38"/>
        <v>0.1385606874328679</v>
      </c>
      <c r="G29" s="110">
        <f t="shared" si="38"/>
        <v>0.14675052410901468</v>
      </c>
      <c r="H29" s="417">
        <f t="shared" si="38"/>
        <v>0.17451820128479659</v>
      </c>
      <c r="I29" s="489">
        <f t="shared" si="38"/>
        <v>0.13325867861142218</v>
      </c>
      <c r="J29" s="489">
        <f t="shared" si="38"/>
        <v>0.15840517241379309</v>
      </c>
      <c r="K29" s="489">
        <f t="shared" si="38"/>
        <v>0.1762114537444934</v>
      </c>
      <c r="L29" s="489">
        <f t="shared" si="38"/>
        <v>0.13333333333333333</v>
      </c>
      <c r="M29" s="489">
        <f t="shared" si="38"/>
        <v>0.17357222844344905</v>
      </c>
      <c r="N29" s="489">
        <f t="shared" si="38"/>
        <v>0.13823857302118173</v>
      </c>
      <c r="O29" s="45" t="s">
        <v>62</v>
      </c>
      <c r="P29" s="31" t="s">
        <v>27</v>
      </c>
      <c r="Q29" s="32">
        <f>Q28/Q3</f>
        <v>0.14330218068535824</v>
      </c>
      <c r="R29" s="13">
        <f t="shared" ref="R29" si="39">R28/R3</f>
        <v>0.14838709677419354</v>
      </c>
      <c r="S29" s="13">
        <f t="shared" ref="S29" si="40">S28/S3</f>
        <v>0.13513513513513514</v>
      </c>
      <c r="T29" s="13">
        <f t="shared" ref="T29" si="41">T28/T3</f>
        <v>0.1276595744680851</v>
      </c>
      <c r="U29" s="13">
        <f t="shared" ref="U29" si="42">U28/U3</f>
        <v>8.3333333333333329E-2</v>
      </c>
      <c r="V29" s="13">
        <f t="shared" ref="V29" si="43">V28/V3</f>
        <v>0.33333333333333331</v>
      </c>
      <c r="W29" s="13">
        <v>0.10227272727272728</v>
      </c>
      <c r="X29" s="13">
        <f t="shared" ref="X29" si="44">X28/X3</f>
        <v>0.16981132075471697</v>
      </c>
      <c r="Y29" s="13">
        <f t="shared" ref="Y29" si="45">Y28/Y3</f>
        <v>0.10344827586206896</v>
      </c>
      <c r="Z29" s="54">
        <f t="shared" ref="Z29" si="46">Z28/Z3</f>
        <v>0.11904761904761904</v>
      </c>
    </row>
    <row r="30" spans="1:26" ht="15" customHeight="1" x14ac:dyDescent="0.25">
      <c r="A30" s="140" t="s">
        <v>63</v>
      </c>
      <c r="B30" s="155" t="s">
        <v>302</v>
      </c>
      <c r="C30" s="151">
        <v>168</v>
      </c>
      <c r="D30" s="149">
        <v>211</v>
      </c>
      <c r="E30" s="150">
        <v>253</v>
      </c>
      <c r="F30" s="150">
        <v>206</v>
      </c>
      <c r="G30" s="150">
        <v>187</v>
      </c>
      <c r="H30" s="418">
        <v>180</v>
      </c>
      <c r="I30" s="516">
        <v>196</v>
      </c>
      <c r="J30" s="516">
        <v>206</v>
      </c>
      <c r="K30" s="516">
        <v>176</v>
      </c>
      <c r="L30" s="516">
        <v>196</v>
      </c>
      <c r="M30" s="516">
        <v>191</v>
      </c>
      <c r="N30" s="555">
        <v>201</v>
      </c>
      <c r="O30" s="45" t="s">
        <v>63</v>
      </c>
      <c r="P30" s="155" t="s">
        <v>302</v>
      </c>
      <c r="Q30" s="151">
        <v>70</v>
      </c>
      <c r="R30" s="149">
        <v>30</v>
      </c>
      <c r="S30" s="149">
        <v>7</v>
      </c>
      <c r="T30" s="149">
        <v>9</v>
      </c>
      <c r="U30" s="149">
        <v>12</v>
      </c>
      <c r="V30" s="149">
        <v>1</v>
      </c>
      <c r="W30" s="157">
        <v>25</v>
      </c>
      <c r="X30" s="149">
        <v>29</v>
      </c>
      <c r="Y30" s="149">
        <v>6</v>
      </c>
      <c r="Z30" s="187">
        <v>12</v>
      </c>
    </row>
    <row r="31" spans="1:26" x14ac:dyDescent="0.25">
      <c r="A31" s="140" t="s">
        <v>65</v>
      </c>
      <c r="B31" s="31" t="s">
        <v>27</v>
      </c>
      <c r="C31" s="32">
        <f>C30/C3</f>
        <v>0.1785334750265675</v>
      </c>
      <c r="D31" s="32">
        <f t="shared" ref="D31:N31" si="47">D30/D3</f>
        <v>0.21356275303643724</v>
      </c>
      <c r="E31" s="110">
        <f t="shared" si="47"/>
        <v>0.26082474226804125</v>
      </c>
      <c r="F31" s="110">
        <f t="shared" si="47"/>
        <v>0.22126745435016112</v>
      </c>
      <c r="G31" s="110">
        <f t="shared" si="47"/>
        <v>0.1960167714884696</v>
      </c>
      <c r="H31" s="417">
        <f t="shared" si="47"/>
        <v>0.19271948608137046</v>
      </c>
      <c r="I31" s="489">
        <f t="shared" si="47"/>
        <v>0.21948488241881298</v>
      </c>
      <c r="J31" s="489">
        <f t="shared" si="47"/>
        <v>0.22198275862068967</v>
      </c>
      <c r="K31" s="489">
        <f t="shared" si="47"/>
        <v>0.19383259911894274</v>
      </c>
      <c r="L31" s="489">
        <f t="shared" si="47"/>
        <v>0.22146892655367231</v>
      </c>
      <c r="M31" s="489">
        <f t="shared" si="47"/>
        <v>0.21388577827547592</v>
      </c>
      <c r="N31" s="489">
        <f t="shared" si="47"/>
        <v>0.22408026755852842</v>
      </c>
      <c r="O31" s="45" t="s">
        <v>65</v>
      </c>
      <c r="P31" s="31" t="s">
        <v>27</v>
      </c>
      <c r="Q31" s="32">
        <f>Q30/Q3</f>
        <v>0.21806853582554517</v>
      </c>
      <c r="R31" s="13">
        <f t="shared" ref="R31" si="48">R30/R3</f>
        <v>0.19354838709677419</v>
      </c>
      <c r="S31" s="13">
        <f t="shared" ref="S31" si="49">S30/S3</f>
        <v>0.1891891891891892</v>
      </c>
      <c r="T31" s="13">
        <f t="shared" ref="T31" si="50">T30/T3</f>
        <v>0.19148936170212766</v>
      </c>
      <c r="U31" s="13">
        <f t="shared" ref="U31" si="51">U30/U3</f>
        <v>0.2</v>
      </c>
      <c r="V31" s="13">
        <f t="shared" ref="V31" si="52">V30/V3</f>
        <v>8.3333333333333329E-2</v>
      </c>
      <c r="W31" s="13">
        <v>0.28409090909090912</v>
      </c>
      <c r="X31" s="13">
        <f t="shared" ref="X31" si="53">X30/X3</f>
        <v>0.27358490566037735</v>
      </c>
      <c r="Y31" s="13">
        <f t="shared" ref="Y31" si="54">Y30/Y3</f>
        <v>0.20689655172413793</v>
      </c>
      <c r="Z31" s="54">
        <f t="shared" ref="Z31" si="55">Z30/Z3</f>
        <v>0.2857142857142857</v>
      </c>
    </row>
    <row r="32" spans="1:26" ht="15" customHeight="1" x14ac:dyDescent="0.25">
      <c r="A32" s="140" t="s">
        <v>66</v>
      </c>
      <c r="B32" s="155" t="s">
        <v>303</v>
      </c>
      <c r="C32" s="151">
        <v>150</v>
      </c>
      <c r="D32" s="149">
        <v>163</v>
      </c>
      <c r="E32" s="150">
        <v>159</v>
      </c>
      <c r="F32" s="150">
        <v>174</v>
      </c>
      <c r="G32" s="150">
        <v>186</v>
      </c>
      <c r="H32" s="418">
        <v>176</v>
      </c>
      <c r="I32" s="516">
        <v>162</v>
      </c>
      <c r="J32" s="516">
        <v>149</v>
      </c>
      <c r="K32" s="516">
        <v>166</v>
      </c>
      <c r="L32" s="516">
        <v>160</v>
      </c>
      <c r="M32" s="516">
        <v>156</v>
      </c>
      <c r="N32" s="555">
        <v>169</v>
      </c>
      <c r="O32" s="45" t="s">
        <v>66</v>
      </c>
      <c r="P32" s="155" t="s">
        <v>303</v>
      </c>
      <c r="Q32" s="151">
        <v>58</v>
      </c>
      <c r="R32" s="149">
        <v>24</v>
      </c>
      <c r="S32" s="149">
        <v>5</v>
      </c>
      <c r="T32" s="149">
        <v>12</v>
      </c>
      <c r="U32" s="149">
        <v>15</v>
      </c>
      <c r="V32" s="149">
        <v>4</v>
      </c>
      <c r="W32" s="157">
        <v>19</v>
      </c>
      <c r="X32" s="149">
        <v>18</v>
      </c>
      <c r="Y32" s="149">
        <v>4</v>
      </c>
      <c r="Z32" s="187">
        <v>10</v>
      </c>
    </row>
    <row r="33" spans="1:26" x14ac:dyDescent="0.25">
      <c r="A33" s="140" t="s">
        <v>68</v>
      </c>
      <c r="B33" s="31" t="s">
        <v>27</v>
      </c>
      <c r="C33" s="32">
        <f>C32/C3</f>
        <v>0.1594048884165781</v>
      </c>
      <c r="D33" s="32">
        <f t="shared" ref="D33:N33" si="56">D32/D3</f>
        <v>0.16497975708502025</v>
      </c>
      <c r="E33" s="110">
        <f t="shared" si="56"/>
        <v>0.16391752577319588</v>
      </c>
      <c r="F33" s="110">
        <f t="shared" si="56"/>
        <v>0.18689581095596133</v>
      </c>
      <c r="G33" s="110">
        <f t="shared" si="56"/>
        <v>0.19496855345911951</v>
      </c>
      <c r="H33" s="417">
        <f t="shared" si="56"/>
        <v>0.18843683083511778</v>
      </c>
      <c r="I33" s="489">
        <f t="shared" si="56"/>
        <v>0.18141097424412095</v>
      </c>
      <c r="J33" s="489">
        <f t="shared" si="56"/>
        <v>0.16056034482758622</v>
      </c>
      <c r="K33" s="489">
        <f t="shared" si="56"/>
        <v>0.1828193832599119</v>
      </c>
      <c r="L33" s="489">
        <f t="shared" si="56"/>
        <v>0.1807909604519774</v>
      </c>
      <c r="M33" s="489">
        <f t="shared" si="56"/>
        <v>0.17469204927211646</v>
      </c>
      <c r="N33" s="489">
        <f t="shared" si="56"/>
        <v>0.18840579710144928</v>
      </c>
      <c r="O33" s="45" t="s">
        <v>68</v>
      </c>
      <c r="P33" s="31" t="s">
        <v>27</v>
      </c>
      <c r="Q33" s="32">
        <f>Q32/Q3</f>
        <v>0.18068535825545171</v>
      </c>
      <c r="R33" s="13">
        <f t="shared" ref="R33" si="57">R32/R3</f>
        <v>0.15483870967741936</v>
      </c>
      <c r="S33" s="13">
        <f t="shared" ref="S33" si="58">S32/S3</f>
        <v>0.13513513513513514</v>
      </c>
      <c r="T33" s="13">
        <f t="shared" ref="T33" si="59">T32/T3</f>
        <v>0.25531914893617019</v>
      </c>
      <c r="U33" s="13">
        <f t="shared" ref="U33" si="60">U32/U3</f>
        <v>0.25</v>
      </c>
      <c r="V33" s="13">
        <f t="shared" ref="V33" si="61">V32/V3</f>
        <v>0.33333333333333331</v>
      </c>
      <c r="W33" s="13">
        <v>0.21590909090909091</v>
      </c>
      <c r="X33" s="13">
        <f t="shared" ref="X33" si="62">X32/X3</f>
        <v>0.16981132075471697</v>
      </c>
      <c r="Y33" s="13">
        <f t="shared" ref="Y33" si="63">Y32/Y3</f>
        <v>0.13793103448275862</v>
      </c>
      <c r="Z33" s="54">
        <v>0.03</v>
      </c>
    </row>
    <row r="34" spans="1:26" ht="15" customHeight="1" x14ac:dyDescent="0.25">
      <c r="A34" s="140" t="s">
        <v>69</v>
      </c>
      <c r="B34" s="155" t="s">
        <v>304</v>
      </c>
      <c r="C34" s="151">
        <v>135</v>
      </c>
      <c r="D34" s="149">
        <v>111</v>
      </c>
      <c r="E34" s="150">
        <v>118</v>
      </c>
      <c r="F34" s="150">
        <v>123</v>
      </c>
      <c r="G34" s="150">
        <v>142</v>
      </c>
      <c r="H34" s="418">
        <v>138</v>
      </c>
      <c r="I34" s="516">
        <v>144</v>
      </c>
      <c r="J34" s="516">
        <v>168</v>
      </c>
      <c r="K34" s="516">
        <v>158</v>
      </c>
      <c r="L34" s="516">
        <v>161</v>
      </c>
      <c r="M34" s="516">
        <v>149</v>
      </c>
      <c r="N34" s="555">
        <v>167</v>
      </c>
      <c r="O34" s="45" t="s">
        <v>69</v>
      </c>
      <c r="P34" s="155" t="s">
        <v>304</v>
      </c>
      <c r="Q34" s="151">
        <v>56</v>
      </c>
      <c r="R34" s="149">
        <v>32</v>
      </c>
      <c r="S34" s="149">
        <v>7</v>
      </c>
      <c r="T34" s="149">
        <v>7</v>
      </c>
      <c r="U34" s="149">
        <v>11</v>
      </c>
      <c r="V34" s="149">
        <v>1</v>
      </c>
      <c r="W34" s="157">
        <v>21</v>
      </c>
      <c r="X34" s="149">
        <v>20</v>
      </c>
      <c r="Y34" s="149">
        <v>8</v>
      </c>
      <c r="Z34" s="187">
        <v>4</v>
      </c>
    </row>
    <row r="35" spans="1:26" x14ac:dyDescent="0.25">
      <c r="A35" s="140" t="s">
        <v>71</v>
      </c>
      <c r="B35" s="31" t="s">
        <v>27</v>
      </c>
      <c r="C35" s="32">
        <f>C34/C3</f>
        <v>0.1434643995749203</v>
      </c>
      <c r="D35" s="32">
        <f t="shared" ref="D35:N35" si="64">D34/D3</f>
        <v>0.11234817813765183</v>
      </c>
      <c r="E35" s="110">
        <f t="shared" si="64"/>
        <v>0.12164948453608247</v>
      </c>
      <c r="F35" s="110">
        <f t="shared" si="64"/>
        <v>0.13211600429645542</v>
      </c>
      <c r="G35" s="110">
        <f t="shared" si="64"/>
        <v>0.1488469601677149</v>
      </c>
      <c r="H35" s="417">
        <f t="shared" si="64"/>
        <v>0.14775160599571735</v>
      </c>
      <c r="I35" s="489">
        <f t="shared" si="64"/>
        <v>0.1612541993281075</v>
      </c>
      <c r="J35" s="489">
        <f t="shared" si="64"/>
        <v>0.18103448275862069</v>
      </c>
      <c r="K35" s="489">
        <f t="shared" si="64"/>
        <v>0.17400881057268722</v>
      </c>
      <c r="L35" s="489">
        <f t="shared" si="64"/>
        <v>0.18192090395480226</v>
      </c>
      <c r="M35" s="489">
        <f t="shared" si="64"/>
        <v>0.16685330347144456</v>
      </c>
      <c r="N35" s="489">
        <f t="shared" si="64"/>
        <v>0.18617614269788182</v>
      </c>
      <c r="O35" s="45" t="s">
        <v>71</v>
      </c>
      <c r="P35" s="31" t="s">
        <v>27</v>
      </c>
      <c r="Q35" s="32">
        <f>Q34/Q3</f>
        <v>0.17445482866043613</v>
      </c>
      <c r="R35" s="13">
        <f t="shared" ref="R35" si="65">R34/R3</f>
        <v>0.20645161290322581</v>
      </c>
      <c r="S35" s="13">
        <f t="shared" ref="S35" si="66">S34/S3</f>
        <v>0.1891891891891892</v>
      </c>
      <c r="T35" s="13">
        <f t="shared" ref="T35" si="67">T34/T3</f>
        <v>0.14893617021276595</v>
      </c>
      <c r="U35" s="13">
        <f t="shared" ref="U35" si="68">U34/U3</f>
        <v>0.18333333333333332</v>
      </c>
      <c r="V35" s="13">
        <f t="shared" ref="V35" si="69">V34/V3</f>
        <v>8.3333333333333329E-2</v>
      </c>
      <c r="W35" s="13">
        <v>0.23863636363636365</v>
      </c>
      <c r="X35" s="13">
        <f t="shared" ref="X35" si="70">X34/X3</f>
        <v>0.18867924528301888</v>
      </c>
      <c r="Y35" s="13">
        <f t="shared" ref="Y35" si="71">Y34/Y3</f>
        <v>0.27586206896551724</v>
      </c>
      <c r="Z35" s="54">
        <f t="shared" ref="Z35" si="72">Z34/Z3</f>
        <v>9.5238095238095233E-2</v>
      </c>
    </row>
    <row r="36" spans="1:26" ht="15" customHeight="1" x14ac:dyDescent="0.25">
      <c r="A36" s="140" t="s">
        <v>72</v>
      </c>
      <c r="B36" s="155" t="s">
        <v>305</v>
      </c>
      <c r="C36" s="151">
        <v>100</v>
      </c>
      <c r="D36" s="149">
        <v>115</v>
      </c>
      <c r="E36" s="150">
        <v>118</v>
      </c>
      <c r="F36" s="150">
        <v>106</v>
      </c>
      <c r="G36" s="150">
        <v>104</v>
      </c>
      <c r="H36" s="418">
        <v>95</v>
      </c>
      <c r="I36" s="516">
        <v>100</v>
      </c>
      <c r="J36" s="516">
        <v>93</v>
      </c>
      <c r="K36" s="516">
        <v>85</v>
      </c>
      <c r="L36" s="516">
        <v>92</v>
      </c>
      <c r="M36" s="516">
        <v>93</v>
      </c>
      <c r="N36" s="555">
        <v>91</v>
      </c>
      <c r="O36" s="45" t="s">
        <v>72</v>
      </c>
      <c r="P36" s="155" t="s">
        <v>305</v>
      </c>
      <c r="Q36" s="151">
        <v>28</v>
      </c>
      <c r="R36" s="149">
        <v>19</v>
      </c>
      <c r="S36" s="149">
        <v>5</v>
      </c>
      <c r="T36" s="149">
        <v>4</v>
      </c>
      <c r="U36" s="149">
        <v>6</v>
      </c>
      <c r="V36" s="149">
        <v>1</v>
      </c>
      <c r="W36" s="157">
        <v>7</v>
      </c>
      <c r="X36" s="149">
        <v>9</v>
      </c>
      <c r="Y36" s="149">
        <v>7</v>
      </c>
      <c r="Z36" s="187">
        <v>5</v>
      </c>
    </row>
    <row r="37" spans="1:26" x14ac:dyDescent="0.25">
      <c r="A37" s="140" t="s">
        <v>74</v>
      </c>
      <c r="B37" s="31" t="s">
        <v>27</v>
      </c>
      <c r="C37" s="32">
        <f>C36/C3</f>
        <v>0.10626992561105207</v>
      </c>
      <c r="D37" s="32">
        <f t="shared" ref="D37:N37" si="73">D36/D3</f>
        <v>0.11639676113360324</v>
      </c>
      <c r="E37" s="110">
        <f t="shared" si="73"/>
        <v>0.12164948453608247</v>
      </c>
      <c r="F37" s="110">
        <f t="shared" si="73"/>
        <v>0.11385606874328678</v>
      </c>
      <c r="G37" s="110">
        <f t="shared" si="73"/>
        <v>0.1090146750524109</v>
      </c>
      <c r="H37" s="417">
        <f t="shared" si="73"/>
        <v>0.10171306209850108</v>
      </c>
      <c r="I37" s="489">
        <f t="shared" si="73"/>
        <v>0.11198208286674133</v>
      </c>
      <c r="J37" s="489">
        <f t="shared" si="73"/>
        <v>0.10021551724137931</v>
      </c>
      <c r="K37" s="489">
        <f t="shared" si="73"/>
        <v>9.361233480176212E-2</v>
      </c>
      <c r="L37" s="489">
        <f t="shared" si="73"/>
        <v>0.103954802259887</v>
      </c>
      <c r="M37" s="489">
        <f t="shared" si="73"/>
        <v>0.10414333706606943</v>
      </c>
      <c r="N37" s="489">
        <f t="shared" si="73"/>
        <v>0.10144927536231885</v>
      </c>
      <c r="O37" s="45" t="s">
        <v>74</v>
      </c>
      <c r="P37" s="31" t="s">
        <v>27</v>
      </c>
      <c r="Q37" s="32">
        <f>Q36/Q3</f>
        <v>8.7227414330218064E-2</v>
      </c>
      <c r="R37" s="13">
        <f t="shared" ref="R37" si="74">R36/R3</f>
        <v>0.12258064516129032</v>
      </c>
      <c r="S37" s="13">
        <f t="shared" ref="S37" si="75">S36/S3</f>
        <v>0.13513513513513514</v>
      </c>
      <c r="T37" s="13">
        <f t="shared" ref="T37" si="76">T36/T3</f>
        <v>8.5106382978723402E-2</v>
      </c>
      <c r="U37" s="13">
        <f t="shared" ref="U37:V37" si="77">U36/U3</f>
        <v>0.1</v>
      </c>
      <c r="V37" s="13">
        <f t="shared" si="77"/>
        <v>8.3333333333333329E-2</v>
      </c>
      <c r="W37" s="13">
        <v>7.9545454545454544E-2</v>
      </c>
      <c r="X37" s="13">
        <f t="shared" ref="X37" si="78">X36/X3</f>
        <v>8.4905660377358486E-2</v>
      </c>
      <c r="Y37" s="13">
        <f t="shared" ref="Y37" si="79">Y36/Y3</f>
        <v>0.2413793103448276</v>
      </c>
      <c r="Z37" s="54">
        <f t="shared" ref="Z37" si="80">Z36/Z3</f>
        <v>0.11904761904761904</v>
      </c>
    </row>
    <row r="38" spans="1:26" ht="15" customHeight="1" x14ac:dyDescent="0.25">
      <c r="A38" s="140" t="s">
        <v>75</v>
      </c>
      <c r="B38" s="155" t="s">
        <v>306</v>
      </c>
      <c r="C38" s="151">
        <v>214</v>
      </c>
      <c r="D38" s="149">
        <v>213</v>
      </c>
      <c r="E38" s="150">
        <v>204</v>
      </c>
      <c r="F38" s="150">
        <v>193</v>
      </c>
      <c r="G38" s="150">
        <v>195</v>
      </c>
      <c r="H38" s="418">
        <v>182</v>
      </c>
      <c r="I38" s="516">
        <v>172</v>
      </c>
      <c r="J38" s="516">
        <v>165</v>
      </c>
      <c r="K38" s="516">
        <v>163</v>
      </c>
      <c r="L38" s="516">
        <v>158</v>
      </c>
      <c r="M38" s="516">
        <v>149</v>
      </c>
      <c r="N38" s="555">
        <v>145</v>
      </c>
      <c r="O38" s="45" t="s">
        <v>75</v>
      </c>
      <c r="P38" s="155" t="s">
        <v>306</v>
      </c>
      <c r="Q38" s="151">
        <v>63</v>
      </c>
      <c r="R38" s="149">
        <v>27</v>
      </c>
      <c r="S38" s="149">
        <v>8</v>
      </c>
      <c r="T38" s="149">
        <v>9</v>
      </c>
      <c r="U38" s="149">
        <v>11</v>
      </c>
      <c r="V38" s="149">
        <v>1</v>
      </c>
      <c r="W38" s="157">
        <v>7</v>
      </c>
      <c r="X38" s="149">
        <v>12</v>
      </c>
      <c r="Y38" s="149">
        <v>1</v>
      </c>
      <c r="Z38" s="187">
        <v>6</v>
      </c>
    </row>
    <row r="39" spans="1:26" x14ac:dyDescent="0.25">
      <c r="A39" s="140" t="s">
        <v>77</v>
      </c>
      <c r="B39" s="41" t="s">
        <v>27</v>
      </c>
      <c r="C39" s="20">
        <f>C38/C3</f>
        <v>0.22741764080765142</v>
      </c>
      <c r="D39" s="21">
        <f t="shared" ref="D39:N39" si="81">D38/D3</f>
        <v>0.21558704453441296</v>
      </c>
      <c r="E39" s="107">
        <f t="shared" si="81"/>
        <v>0.21030927835051547</v>
      </c>
      <c r="F39" s="107">
        <f t="shared" si="81"/>
        <v>0.20730397422126745</v>
      </c>
      <c r="G39" s="107">
        <f t="shared" si="81"/>
        <v>0.20440251572327045</v>
      </c>
      <c r="H39" s="411">
        <f t="shared" si="81"/>
        <v>0.19486081370449679</v>
      </c>
      <c r="I39" s="487">
        <f t="shared" si="81"/>
        <v>0.19260918253079506</v>
      </c>
      <c r="J39" s="487">
        <f t="shared" si="81"/>
        <v>0.17780172413793102</v>
      </c>
      <c r="K39" s="487">
        <f t="shared" si="81"/>
        <v>0.17951541850220265</v>
      </c>
      <c r="L39" s="487">
        <f t="shared" si="81"/>
        <v>0.17853107344632768</v>
      </c>
      <c r="M39" s="487">
        <f t="shared" si="81"/>
        <v>0.16685330347144456</v>
      </c>
      <c r="N39" s="494">
        <f t="shared" si="81"/>
        <v>0.1616499442586399</v>
      </c>
      <c r="O39" s="45" t="s">
        <v>77</v>
      </c>
      <c r="P39" s="41" t="s">
        <v>27</v>
      </c>
      <c r="Q39" s="20">
        <f>Q38/Q3</f>
        <v>0.19626168224299065</v>
      </c>
      <c r="R39" s="21">
        <f>R38/R3</f>
        <v>0.17419354838709677</v>
      </c>
      <c r="S39" s="21">
        <f t="shared" ref="S39" si="82">S38/S3</f>
        <v>0.21621621621621623</v>
      </c>
      <c r="T39" s="21">
        <f t="shared" ref="T39" si="83">T38/T3</f>
        <v>0.19148936170212766</v>
      </c>
      <c r="U39" s="21">
        <f t="shared" ref="U39" si="84">U38/U3</f>
        <v>0.18333333333333332</v>
      </c>
      <c r="V39" s="21">
        <f t="shared" ref="V39" si="85">V38/V3</f>
        <v>8.3333333333333329E-2</v>
      </c>
      <c r="W39" s="21">
        <v>7.9545454545454544E-2</v>
      </c>
      <c r="X39" s="21">
        <f t="shared" ref="X39" si="86">X38/X3</f>
        <v>0.11320754716981132</v>
      </c>
      <c r="Y39" s="21">
        <f t="shared" ref="Y39" si="87">Y38/Y3</f>
        <v>3.4482758620689655E-2</v>
      </c>
      <c r="Z39" s="55">
        <f t="shared" ref="Z39" si="88">Z38/Z3</f>
        <v>0.14285714285714285</v>
      </c>
    </row>
    <row r="40" spans="1:26" x14ac:dyDescent="0.25">
      <c r="A40" s="140" t="s">
        <v>78</v>
      </c>
      <c r="B40" s="152"/>
      <c r="C40" s="160">
        <f t="shared" ref="C40:M40" si="89">SUM(C28+C30+C32+C34+C36+C38)</f>
        <v>941</v>
      </c>
      <c r="D40" s="160">
        <f t="shared" si="89"/>
        <v>988</v>
      </c>
      <c r="E40" s="161">
        <f t="shared" si="89"/>
        <v>970</v>
      </c>
      <c r="F40" s="161">
        <f t="shared" si="89"/>
        <v>931</v>
      </c>
      <c r="G40" s="161">
        <f t="shared" si="89"/>
        <v>954</v>
      </c>
      <c r="H40" s="463">
        <f t="shared" si="89"/>
        <v>934</v>
      </c>
      <c r="I40" s="519">
        <f t="shared" si="89"/>
        <v>893</v>
      </c>
      <c r="J40" s="519">
        <f t="shared" si="89"/>
        <v>928</v>
      </c>
      <c r="K40" s="519">
        <f t="shared" si="89"/>
        <v>908</v>
      </c>
      <c r="L40" s="519">
        <f t="shared" si="89"/>
        <v>885</v>
      </c>
      <c r="M40" s="519">
        <f t="shared" si="89"/>
        <v>893</v>
      </c>
      <c r="N40" s="557"/>
      <c r="O40" s="45" t="s">
        <v>78</v>
      </c>
      <c r="P40" s="152"/>
      <c r="Q40" s="161"/>
      <c r="R40" s="161"/>
      <c r="S40" s="161"/>
      <c r="T40" s="161"/>
      <c r="U40" s="161"/>
      <c r="V40" s="161"/>
      <c r="W40" s="161"/>
      <c r="X40" s="161"/>
      <c r="Y40" s="161"/>
      <c r="Z40" s="161"/>
    </row>
    <row r="41" spans="1:26" ht="15" customHeight="1" x14ac:dyDescent="0.25">
      <c r="A41" s="140" t="s">
        <v>80</v>
      </c>
      <c r="B41" s="166" t="s">
        <v>307</v>
      </c>
      <c r="C41" s="167">
        <v>147</v>
      </c>
      <c r="D41" s="145">
        <v>168</v>
      </c>
      <c r="E41" s="146">
        <v>167</v>
      </c>
      <c r="F41" s="146">
        <v>166</v>
      </c>
      <c r="G41" s="146">
        <v>178</v>
      </c>
      <c r="H41" s="461">
        <v>168</v>
      </c>
      <c r="I41" s="515">
        <v>155</v>
      </c>
      <c r="J41" s="515">
        <v>162</v>
      </c>
      <c r="K41" s="515">
        <v>155</v>
      </c>
      <c r="L41" s="515">
        <v>142</v>
      </c>
      <c r="M41" s="515">
        <v>143</v>
      </c>
      <c r="N41" s="553">
        <v>143</v>
      </c>
      <c r="O41" s="45" t="s">
        <v>80</v>
      </c>
      <c r="P41" s="181" t="s">
        <v>307</v>
      </c>
      <c r="Q41" s="167">
        <v>53</v>
      </c>
      <c r="R41" s="145">
        <v>19</v>
      </c>
      <c r="S41" s="145">
        <v>6</v>
      </c>
      <c r="T41" s="145">
        <v>6</v>
      </c>
      <c r="U41" s="145">
        <v>9</v>
      </c>
      <c r="V41" s="145">
        <v>2</v>
      </c>
      <c r="W41" s="145">
        <v>13</v>
      </c>
      <c r="X41" s="145">
        <v>19</v>
      </c>
      <c r="Y41" s="145">
        <v>10</v>
      </c>
      <c r="Z41" s="186">
        <v>6</v>
      </c>
    </row>
    <row r="42" spans="1:26" x14ac:dyDescent="0.25">
      <c r="A42" s="140" t="s">
        <v>82</v>
      </c>
      <c r="B42" s="168" t="s">
        <v>27</v>
      </c>
      <c r="C42" s="32">
        <f>C41/C3</f>
        <v>0.15621679064824653</v>
      </c>
      <c r="D42" s="13">
        <f t="shared" ref="D42:N42" si="90">D41/D3</f>
        <v>0.17004048582995951</v>
      </c>
      <c r="E42" s="103">
        <f t="shared" si="90"/>
        <v>0.17216494845360825</v>
      </c>
      <c r="F42" s="103">
        <f t="shared" si="90"/>
        <v>0.17830290010741137</v>
      </c>
      <c r="G42" s="103">
        <f t="shared" si="90"/>
        <v>0.18658280922431866</v>
      </c>
      <c r="H42" s="406">
        <f t="shared" si="90"/>
        <v>0.17987152034261242</v>
      </c>
      <c r="I42" s="485">
        <f t="shared" si="90"/>
        <v>0.17357222844344905</v>
      </c>
      <c r="J42" s="485">
        <f t="shared" si="90"/>
        <v>0.17456896551724138</v>
      </c>
      <c r="K42" s="485">
        <f t="shared" si="90"/>
        <v>0.17070484581497797</v>
      </c>
      <c r="L42" s="485">
        <f t="shared" si="90"/>
        <v>0.16045197740112993</v>
      </c>
      <c r="M42" s="485">
        <f t="shared" si="90"/>
        <v>0.16013437849944009</v>
      </c>
      <c r="N42" s="485">
        <f t="shared" si="90"/>
        <v>0.15942028985507245</v>
      </c>
      <c r="O42" s="45" t="s">
        <v>82</v>
      </c>
      <c r="P42" s="35" t="s">
        <v>27</v>
      </c>
      <c r="Q42" s="32">
        <f>Q41/Q3</f>
        <v>0.16510903426791276</v>
      </c>
      <c r="R42" s="13">
        <f t="shared" ref="R42" si="91">R41/R3</f>
        <v>0.12258064516129032</v>
      </c>
      <c r="S42" s="13">
        <f t="shared" ref="S42" si="92">S41/S3</f>
        <v>0.16216216216216217</v>
      </c>
      <c r="T42" s="13">
        <f t="shared" ref="T42" si="93">T41/T3</f>
        <v>0.1276595744680851</v>
      </c>
      <c r="U42" s="13">
        <f t="shared" ref="U42" si="94">U41/U3</f>
        <v>0.15</v>
      </c>
      <c r="V42" s="13">
        <f t="shared" ref="V42" si="95">V41/V3</f>
        <v>0.16666666666666666</v>
      </c>
      <c r="W42" s="13">
        <v>0.14772727272727273</v>
      </c>
      <c r="X42" s="13">
        <f t="shared" ref="X42" si="96">X41/X3</f>
        <v>0.17924528301886791</v>
      </c>
      <c r="Y42" s="13">
        <f t="shared" ref="Y42" si="97">Y41/Y3</f>
        <v>0.34482758620689657</v>
      </c>
      <c r="Z42" s="54">
        <f t="shared" ref="Z42" si="98">Z41/Z3</f>
        <v>0.14285714285714285</v>
      </c>
    </row>
    <row r="43" spans="1:26" ht="15" customHeight="1" x14ac:dyDescent="0.25">
      <c r="A43" s="140" t="s">
        <v>83</v>
      </c>
      <c r="B43" s="169" t="s">
        <v>308</v>
      </c>
      <c r="C43" s="148">
        <v>255</v>
      </c>
      <c r="D43" s="149">
        <v>257</v>
      </c>
      <c r="E43" s="150">
        <v>258</v>
      </c>
      <c r="F43" s="150">
        <v>241</v>
      </c>
      <c r="G43" s="150">
        <v>249</v>
      </c>
      <c r="H43" s="418">
        <v>256</v>
      </c>
      <c r="I43" s="516">
        <v>226</v>
      </c>
      <c r="J43" s="516">
        <v>248</v>
      </c>
      <c r="K43" s="516">
        <v>254</v>
      </c>
      <c r="L43" s="516">
        <v>233</v>
      </c>
      <c r="M43" s="516">
        <v>249</v>
      </c>
      <c r="N43" s="555">
        <v>248</v>
      </c>
      <c r="O43" s="45" t="s">
        <v>83</v>
      </c>
      <c r="P43" s="182" t="s">
        <v>308</v>
      </c>
      <c r="Q43" s="148">
        <v>93</v>
      </c>
      <c r="R43" s="149">
        <v>40</v>
      </c>
      <c r="S43" s="149">
        <v>10</v>
      </c>
      <c r="T43" s="149">
        <v>9</v>
      </c>
      <c r="U43" s="149">
        <v>20</v>
      </c>
      <c r="V43" s="149">
        <v>3</v>
      </c>
      <c r="W43" s="157">
        <v>23</v>
      </c>
      <c r="X43" s="149">
        <v>31</v>
      </c>
      <c r="Y43" s="149">
        <v>9</v>
      </c>
      <c r="Z43" s="187">
        <v>10</v>
      </c>
    </row>
    <row r="44" spans="1:26" x14ac:dyDescent="0.25">
      <c r="A44" s="140" t="s">
        <v>85</v>
      </c>
      <c r="B44" s="168" t="s">
        <v>27</v>
      </c>
      <c r="C44" s="32">
        <f>C43/C3</f>
        <v>0.27098831030818277</v>
      </c>
      <c r="D44" s="13">
        <f t="shared" ref="D44:N44" si="99">D43/D3</f>
        <v>0.26012145748987853</v>
      </c>
      <c r="E44" s="103">
        <f t="shared" si="99"/>
        <v>0.26597938144329897</v>
      </c>
      <c r="F44" s="103">
        <f t="shared" si="99"/>
        <v>0.25886143931256711</v>
      </c>
      <c r="G44" s="103">
        <f t="shared" si="99"/>
        <v>0.2610062893081761</v>
      </c>
      <c r="H44" s="406">
        <f t="shared" si="99"/>
        <v>0.27408993576017132</v>
      </c>
      <c r="I44" s="485">
        <f t="shared" si="99"/>
        <v>0.25307950727883538</v>
      </c>
      <c r="J44" s="485">
        <f t="shared" si="99"/>
        <v>0.26724137931034481</v>
      </c>
      <c r="K44" s="485">
        <f t="shared" si="99"/>
        <v>0.27973568281938327</v>
      </c>
      <c r="L44" s="485">
        <f t="shared" si="99"/>
        <v>0.26327683615819208</v>
      </c>
      <c r="M44" s="485">
        <f t="shared" si="99"/>
        <v>0.27883538633818589</v>
      </c>
      <c r="N44" s="485">
        <f t="shared" si="99"/>
        <v>0.27647714604236345</v>
      </c>
      <c r="O44" s="45" t="s">
        <v>85</v>
      </c>
      <c r="P44" s="35" t="s">
        <v>27</v>
      </c>
      <c r="Q44" s="32">
        <f>Q43/Q3</f>
        <v>0.28971962616822428</v>
      </c>
      <c r="R44" s="13">
        <f t="shared" ref="R44" si="100">R43/R3</f>
        <v>0.25806451612903225</v>
      </c>
      <c r="S44" s="13">
        <f t="shared" ref="S44" si="101">S43/S3</f>
        <v>0.27027027027027029</v>
      </c>
      <c r="T44" s="13">
        <f t="shared" ref="T44" si="102">T43/T3</f>
        <v>0.19148936170212766</v>
      </c>
      <c r="U44" s="13">
        <f t="shared" ref="U44" si="103">U43/U3</f>
        <v>0.33333333333333331</v>
      </c>
      <c r="V44" s="13">
        <f t="shared" ref="V44" si="104">V43/V3</f>
        <v>0.25</v>
      </c>
      <c r="W44" s="13">
        <v>0.26136363636363635</v>
      </c>
      <c r="X44" s="13">
        <f t="shared" ref="X44" si="105">X43/X3</f>
        <v>0.29245283018867924</v>
      </c>
      <c r="Y44" s="13">
        <f t="shared" ref="Y44" si="106">Y43/Y3</f>
        <v>0.31034482758620691</v>
      </c>
      <c r="Z44" s="54">
        <f t="shared" ref="Z44" si="107">Z43/Z3</f>
        <v>0.23809523809523808</v>
      </c>
    </row>
    <row r="45" spans="1:26" ht="15" customHeight="1" x14ac:dyDescent="0.25">
      <c r="A45" s="140" t="s">
        <v>86</v>
      </c>
      <c r="B45" s="169" t="s">
        <v>309</v>
      </c>
      <c r="C45" s="148">
        <v>158</v>
      </c>
      <c r="D45" s="149">
        <v>176</v>
      </c>
      <c r="E45" s="150">
        <v>168</v>
      </c>
      <c r="F45" s="150">
        <v>162</v>
      </c>
      <c r="G45" s="150">
        <v>167</v>
      </c>
      <c r="H45" s="418">
        <v>160</v>
      </c>
      <c r="I45" s="516">
        <v>167</v>
      </c>
      <c r="J45" s="516">
        <v>174</v>
      </c>
      <c r="K45" s="516">
        <v>162</v>
      </c>
      <c r="L45" s="516">
        <v>161</v>
      </c>
      <c r="M45" s="516">
        <v>168</v>
      </c>
      <c r="N45" s="555">
        <v>159</v>
      </c>
      <c r="O45" s="45" t="s">
        <v>86</v>
      </c>
      <c r="P45" s="182" t="s">
        <v>309</v>
      </c>
      <c r="Q45" s="148">
        <v>55</v>
      </c>
      <c r="R45" s="149">
        <v>30</v>
      </c>
      <c r="S45" s="149">
        <v>9</v>
      </c>
      <c r="T45" s="149">
        <v>9</v>
      </c>
      <c r="U45" s="149">
        <v>5</v>
      </c>
      <c r="V45" s="149">
        <v>3</v>
      </c>
      <c r="W45" s="157">
        <v>17</v>
      </c>
      <c r="X45" s="149">
        <v>16</v>
      </c>
      <c r="Y45" s="149">
        <v>4</v>
      </c>
      <c r="Z45" s="187">
        <v>11</v>
      </c>
    </row>
    <row r="46" spans="1:26" x14ac:dyDescent="0.25">
      <c r="A46" s="140" t="s">
        <v>88</v>
      </c>
      <c r="B46" s="168" t="s">
        <v>27</v>
      </c>
      <c r="C46" s="32">
        <f>C45/C3</f>
        <v>0.16790648246546228</v>
      </c>
      <c r="D46" s="13">
        <f t="shared" ref="D46:N46" si="108">D45/D3</f>
        <v>0.17813765182186234</v>
      </c>
      <c r="E46" s="103">
        <f t="shared" si="108"/>
        <v>0.17319587628865979</v>
      </c>
      <c r="F46" s="103">
        <f t="shared" si="108"/>
        <v>0.17400644468313642</v>
      </c>
      <c r="G46" s="103">
        <f t="shared" si="108"/>
        <v>0.1750524109014675</v>
      </c>
      <c r="H46" s="406">
        <f t="shared" si="108"/>
        <v>0.17130620985010706</v>
      </c>
      <c r="I46" s="485">
        <f t="shared" si="108"/>
        <v>0.18701007838745801</v>
      </c>
      <c r="J46" s="485">
        <f t="shared" si="108"/>
        <v>0.1875</v>
      </c>
      <c r="K46" s="485">
        <f t="shared" si="108"/>
        <v>0.17841409691629956</v>
      </c>
      <c r="L46" s="485">
        <f t="shared" si="108"/>
        <v>0.18192090395480226</v>
      </c>
      <c r="M46" s="485">
        <f t="shared" si="108"/>
        <v>0.18812989921612541</v>
      </c>
      <c r="N46" s="485">
        <f t="shared" si="108"/>
        <v>0.17725752508361203</v>
      </c>
      <c r="O46" s="45" t="s">
        <v>88</v>
      </c>
      <c r="P46" s="35" t="s">
        <v>27</v>
      </c>
      <c r="Q46" s="32">
        <f>Q45/Q3</f>
        <v>0.17133956386292834</v>
      </c>
      <c r="R46" s="13">
        <f t="shared" ref="R46" si="109">R45/R3</f>
        <v>0.19354838709677419</v>
      </c>
      <c r="S46" s="13">
        <f t="shared" ref="S46" si="110">S45/S3</f>
        <v>0.24324324324324326</v>
      </c>
      <c r="T46" s="13">
        <f t="shared" ref="T46" si="111">T45/T3</f>
        <v>0.19148936170212766</v>
      </c>
      <c r="U46" s="13">
        <f t="shared" ref="U46" si="112">U45/U3</f>
        <v>8.3333333333333329E-2</v>
      </c>
      <c r="V46" s="13">
        <f t="shared" ref="V46" si="113">V45/V3</f>
        <v>0.25</v>
      </c>
      <c r="W46" s="13">
        <v>0.19318181818181818</v>
      </c>
      <c r="X46" s="13">
        <f t="shared" ref="X46" si="114">X45/X3</f>
        <v>0.15094339622641509</v>
      </c>
      <c r="Y46" s="13">
        <f t="shared" ref="Y46" si="115">Y45/Y3</f>
        <v>0.13793103448275862</v>
      </c>
      <c r="Z46" s="54">
        <f t="shared" ref="Z46" si="116">Z45/Z3</f>
        <v>0.26190476190476192</v>
      </c>
    </row>
    <row r="47" spans="1:26" ht="15" customHeight="1" x14ac:dyDescent="0.25">
      <c r="A47" s="140" t="s">
        <v>89</v>
      </c>
      <c r="B47" s="169" t="s">
        <v>310</v>
      </c>
      <c r="C47" s="148">
        <v>188</v>
      </c>
      <c r="D47" s="149">
        <v>188</v>
      </c>
      <c r="E47" s="150">
        <v>185</v>
      </c>
      <c r="F47" s="150">
        <v>168</v>
      </c>
      <c r="G47" s="150">
        <v>166</v>
      </c>
      <c r="H47" s="418">
        <v>161</v>
      </c>
      <c r="I47" s="516">
        <v>163</v>
      </c>
      <c r="J47" s="516">
        <v>159</v>
      </c>
      <c r="K47" s="516">
        <v>153</v>
      </c>
      <c r="L47" s="516">
        <v>163</v>
      </c>
      <c r="M47" s="516">
        <v>144</v>
      </c>
      <c r="N47" s="555">
        <v>154</v>
      </c>
      <c r="O47" s="45" t="s">
        <v>89</v>
      </c>
      <c r="P47" s="182" t="s">
        <v>310</v>
      </c>
      <c r="Q47" s="148">
        <v>50</v>
      </c>
      <c r="R47" s="149">
        <v>36</v>
      </c>
      <c r="S47" s="149">
        <v>4</v>
      </c>
      <c r="T47" s="149">
        <v>11</v>
      </c>
      <c r="U47" s="149">
        <v>10</v>
      </c>
      <c r="V47" s="149">
        <v>0</v>
      </c>
      <c r="W47" s="157">
        <v>15</v>
      </c>
      <c r="X47" s="149">
        <v>15</v>
      </c>
      <c r="Y47" s="149">
        <v>2</v>
      </c>
      <c r="Z47" s="187">
        <v>11</v>
      </c>
    </row>
    <row r="48" spans="1:26" x14ac:dyDescent="0.25">
      <c r="A48" s="140" t="s">
        <v>91</v>
      </c>
      <c r="B48" s="168" t="s">
        <v>27</v>
      </c>
      <c r="C48" s="32">
        <f>C47/C3</f>
        <v>0.19978746014877791</v>
      </c>
      <c r="D48" s="13">
        <f t="shared" ref="D48:N48" si="117">D47/D3</f>
        <v>0.19028340080971659</v>
      </c>
      <c r="E48" s="103">
        <f t="shared" si="117"/>
        <v>0.19072164948453607</v>
      </c>
      <c r="F48" s="103">
        <f t="shared" si="117"/>
        <v>0.18045112781954886</v>
      </c>
      <c r="G48" s="103">
        <f t="shared" si="117"/>
        <v>0.17400419287211741</v>
      </c>
      <c r="H48" s="406">
        <f t="shared" si="117"/>
        <v>0.17237687366167023</v>
      </c>
      <c r="I48" s="485">
        <f t="shared" si="117"/>
        <v>0.18253079507278835</v>
      </c>
      <c r="J48" s="485">
        <f t="shared" si="117"/>
        <v>0.17133620689655171</v>
      </c>
      <c r="K48" s="485">
        <f t="shared" si="117"/>
        <v>0.16850220264317181</v>
      </c>
      <c r="L48" s="485">
        <f t="shared" si="117"/>
        <v>0.18418079096045198</v>
      </c>
      <c r="M48" s="485">
        <f t="shared" si="117"/>
        <v>0.1612541993281075</v>
      </c>
      <c r="N48" s="485">
        <f t="shared" si="117"/>
        <v>0.17168338907469341</v>
      </c>
      <c r="O48" s="45" t="s">
        <v>91</v>
      </c>
      <c r="P48" s="35" t="s">
        <v>27</v>
      </c>
      <c r="Q48" s="32">
        <f>Q47/Q3</f>
        <v>0.1557632398753894</v>
      </c>
      <c r="R48" s="13">
        <f t="shared" ref="R48" si="118">R47/R3</f>
        <v>0.23225806451612904</v>
      </c>
      <c r="S48" s="13">
        <f t="shared" ref="S48" si="119">S47/S3</f>
        <v>0.10810810810810811</v>
      </c>
      <c r="T48" s="13">
        <f t="shared" ref="T48" si="120">T47/T3</f>
        <v>0.23404255319148937</v>
      </c>
      <c r="U48" s="13">
        <f t="shared" ref="U48" si="121">U47/U3</f>
        <v>0.16666666666666666</v>
      </c>
      <c r="V48" s="13">
        <f t="shared" ref="V48" si="122">V47/V3</f>
        <v>0</v>
      </c>
      <c r="W48" s="13">
        <v>0.17045454545454544</v>
      </c>
      <c r="X48" s="13">
        <f t="shared" ref="X48" si="123">X47/X3</f>
        <v>0.14150943396226415</v>
      </c>
      <c r="Y48" s="13">
        <f t="shared" ref="Y48" si="124">Y47/Y3</f>
        <v>6.8965517241379309E-2</v>
      </c>
      <c r="Z48" s="54">
        <f t="shared" ref="Z48" si="125">Z47/Z3</f>
        <v>0.26190476190476192</v>
      </c>
    </row>
    <row r="49" spans="1:26" ht="15" customHeight="1" x14ac:dyDescent="0.25">
      <c r="A49" s="140" t="s">
        <v>92</v>
      </c>
      <c r="B49" s="169" t="s">
        <v>311</v>
      </c>
      <c r="C49" s="148">
        <v>70</v>
      </c>
      <c r="D49" s="149">
        <v>75</v>
      </c>
      <c r="E49" s="150">
        <v>75</v>
      </c>
      <c r="F49" s="150">
        <v>82</v>
      </c>
      <c r="G49" s="150">
        <v>76</v>
      </c>
      <c r="H49" s="418">
        <v>71</v>
      </c>
      <c r="I49" s="516">
        <v>67</v>
      </c>
      <c r="J49" s="516">
        <v>58</v>
      </c>
      <c r="K49" s="516">
        <v>58</v>
      </c>
      <c r="L49" s="516">
        <v>63</v>
      </c>
      <c r="M49" s="516">
        <v>58</v>
      </c>
      <c r="N49" s="555">
        <v>59</v>
      </c>
      <c r="O49" s="45" t="s">
        <v>92</v>
      </c>
      <c r="P49" s="182" t="s">
        <v>311</v>
      </c>
      <c r="Q49" s="148">
        <v>20</v>
      </c>
      <c r="R49" s="149">
        <v>17</v>
      </c>
      <c r="S49" s="149">
        <v>0</v>
      </c>
      <c r="T49" s="149">
        <v>1</v>
      </c>
      <c r="U49" s="149">
        <v>2</v>
      </c>
      <c r="V49" s="149">
        <v>2</v>
      </c>
      <c r="W49" s="157">
        <v>5</v>
      </c>
      <c r="X49" s="149">
        <v>10</v>
      </c>
      <c r="Y49" s="149">
        <v>1</v>
      </c>
      <c r="Z49" s="187">
        <v>1</v>
      </c>
    </row>
    <row r="50" spans="1:26" x14ac:dyDescent="0.25">
      <c r="A50" s="140" t="s">
        <v>94</v>
      </c>
      <c r="B50" s="168" t="s">
        <v>27</v>
      </c>
      <c r="C50" s="32">
        <f>C49/C3</f>
        <v>7.4388947927736454E-2</v>
      </c>
      <c r="D50" s="13">
        <f t="shared" ref="D50:N50" si="126">D49/D3</f>
        <v>7.5910931174089064E-2</v>
      </c>
      <c r="E50" s="103">
        <f t="shared" si="126"/>
        <v>7.7319587628865982E-2</v>
      </c>
      <c r="F50" s="103">
        <f t="shared" si="126"/>
        <v>8.8077336197636955E-2</v>
      </c>
      <c r="G50" s="103">
        <f t="shared" si="126"/>
        <v>7.9664570230607967E-2</v>
      </c>
      <c r="H50" s="406">
        <f t="shared" si="126"/>
        <v>7.6017130620985016E-2</v>
      </c>
      <c r="I50" s="485">
        <f t="shared" si="126"/>
        <v>7.5027995520716692E-2</v>
      </c>
      <c r="J50" s="485">
        <f t="shared" si="126"/>
        <v>6.25E-2</v>
      </c>
      <c r="K50" s="485">
        <f t="shared" si="126"/>
        <v>6.3876651982378851E-2</v>
      </c>
      <c r="L50" s="485">
        <f t="shared" si="126"/>
        <v>7.1186440677966104E-2</v>
      </c>
      <c r="M50" s="485">
        <f t="shared" si="126"/>
        <v>6.4949608062709968E-2</v>
      </c>
      <c r="N50" s="485">
        <f t="shared" si="126"/>
        <v>6.5774804905239681E-2</v>
      </c>
      <c r="O50" s="45" t="s">
        <v>94</v>
      </c>
      <c r="P50" s="35" t="s">
        <v>27</v>
      </c>
      <c r="Q50" s="32">
        <f>Q49/Q3</f>
        <v>6.2305295950155763E-2</v>
      </c>
      <c r="R50" s="13">
        <f t="shared" ref="R50" si="127">R49/R3</f>
        <v>0.10967741935483871</v>
      </c>
      <c r="S50" s="13">
        <f t="shared" ref="S50" si="128">S49/S3</f>
        <v>0</v>
      </c>
      <c r="T50" s="13">
        <f t="shared" ref="T50" si="129">T49/T3</f>
        <v>2.1276595744680851E-2</v>
      </c>
      <c r="U50" s="13">
        <f t="shared" ref="U50" si="130">U49/U3</f>
        <v>3.3333333333333333E-2</v>
      </c>
      <c r="V50" s="13">
        <f t="shared" ref="V50" si="131">V49/V3</f>
        <v>0.16666666666666666</v>
      </c>
      <c r="W50" s="13">
        <v>5.6818181818181816E-2</v>
      </c>
      <c r="X50" s="13">
        <f t="shared" ref="X50" si="132">X49/X3</f>
        <v>9.4339622641509441E-2</v>
      </c>
      <c r="Y50" s="13">
        <f t="shared" ref="Y50" si="133">Y49/Y3</f>
        <v>3.4482758620689655E-2</v>
      </c>
      <c r="Z50" s="54">
        <f t="shared" ref="Z50" si="134">Z49/Z3</f>
        <v>2.3809523809523808E-2</v>
      </c>
    </row>
    <row r="51" spans="1:26" ht="15" customHeight="1" x14ac:dyDescent="0.25">
      <c r="A51" s="140" t="s">
        <v>95</v>
      </c>
      <c r="B51" s="169" t="s">
        <v>312</v>
      </c>
      <c r="C51" s="148">
        <v>34</v>
      </c>
      <c r="D51" s="149">
        <v>33</v>
      </c>
      <c r="E51" s="150">
        <v>31</v>
      </c>
      <c r="F51" s="150">
        <v>31</v>
      </c>
      <c r="G51" s="150">
        <v>34</v>
      </c>
      <c r="H51" s="418">
        <v>39</v>
      </c>
      <c r="I51" s="516">
        <v>41</v>
      </c>
      <c r="J51" s="516">
        <v>39</v>
      </c>
      <c r="K51" s="516">
        <v>38</v>
      </c>
      <c r="L51" s="516">
        <v>41</v>
      </c>
      <c r="M51" s="516">
        <v>44</v>
      </c>
      <c r="N51" s="555">
        <v>45</v>
      </c>
      <c r="O51" s="45" t="s">
        <v>95</v>
      </c>
      <c r="P51" s="182" t="s">
        <v>312</v>
      </c>
      <c r="Q51" s="148">
        <v>17</v>
      </c>
      <c r="R51" s="149">
        <v>4</v>
      </c>
      <c r="S51" s="149">
        <v>2</v>
      </c>
      <c r="T51" s="149">
        <v>4</v>
      </c>
      <c r="U51" s="149">
        <v>5</v>
      </c>
      <c r="V51" s="149">
        <v>1</v>
      </c>
      <c r="W51" s="157">
        <v>4</v>
      </c>
      <c r="X51" s="149">
        <v>7</v>
      </c>
      <c r="Y51" s="149">
        <v>0</v>
      </c>
      <c r="Z51" s="187">
        <v>1</v>
      </c>
    </row>
    <row r="52" spans="1:26" x14ac:dyDescent="0.25">
      <c r="A52" s="140" t="s">
        <v>97</v>
      </c>
      <c r="B52" s="168" t="s">
        <v>27</v>
      </c>
      <c r="C52" s="32">
        <f>C51/C3</f>
        <v>3.6131774707757705E-2</v>
      </c>
      <c r="D52" s="13">
        <f t="shared" ref="D52:N52" si="135">D51/D3</f>
        <v>3.3400809716599193E-2</v>
      </c>
      <c r="E52" s="103">
        <f t="shared" si="135"/>
        <v>3.1958762886597936E-2</v>
      </c>
      <c r="F52" s="103">
        <f t="shared" si="135"/>
        <v>3.3297529538131039E-2</v>
      </c>
      <c r="G52" s="103">
        <f t="shared" si="135"/>
        <v>3.5639412997903561E-2</v>
      </c>
      <c r="H52" s="406">
        <f t="shared" si="135"/>
        <v>4.17558886509636E-2</v>
      </c>
      <c r="I52" s="485">
        <f t="shared" si="135"/>
        <v>4.591265397536394E-2</v>
      </c>
      <c r="J52" s="485">
        <f t="shared" si="135"/>
        <v>4.2025862068965518E-2</v>
      </c>
      <c r="K52" s="485">
        <f t="shared" si="135"/>
        <v>4.185022026431718E-2</v>
      </c>
      <c r="L52" s="485">
        <f t="shared" si="135"/>
        <v>4.632768361581921E-2</v>
      </c>
      <c r="M52" s="485">
        <f t="shared" si="135"/>
        <v>4.9272116461366179E-2</v>
      </c>
      <c r="N52" s="485">
        <f t="shared" si="135"/>
        <v>5.016722408026756E-2</v>
      </c>
      <c r="O52" s="45" t="s">
        <v>97</v>
      </c>
      <c r="P52" s="35" t="s">
        <v>27</v>
      </c>
      <c r="Q52" s="32">
        <f>Q51/Q3</f>
        <v>5.2959501557632398E-2</v>
      </c>
      <c r="R52" s="13">
        <f t="shared" ref="R52" si="136">R51/R3</f>
        <v>2.5806451612903226E-2</v>
      </c>
      <c r="S52" s="13">
        <f t="shared" ref="S52" si="137">S51/S3</f>
        <v>5.4054054054054057E-2</v>
      </c>
      <c r="T52" s="13">
        <f t="shared" ref="T52" si="138">T51/T3</f>
        <v>8.5106382978723402E-2</v>
      </c>
      <c r="U52" s="13">
        <f t="shared" ref="U52" si="139">U51/U3</f>
        <v>8.3333333333333329E-2</v>
      </c>
      <c r="V52" s="13">
        <f t="shared" ref="V52" si="140">V51/V3</f>
        <v>8.3333333333333329E-2</v>
      </c>
      <c r="W52" s="13">
        <v>4.5454545454545456E-2</v>
      </c>
      <c r="X52" s="13">
        <f t="shared" ref="X52" si="141">X51/X3</f>
        <v>6.6037735849056603E-2</v>
      </c>
      <c r="Y52" s="13">
        <f t="shared" ref="Y52" si="142">Y51/Y3</f>
        <v>0</v>
      </c>
      <c r="Z52" s="54">
        <f t="shared" ref="Z52" si="143">Z51/Z3</f>
        <v>2.3809523809523808E-2</v>
      </c>
    </row>
    <row r="53" spans="1:26" ht="15" customHeight="1" x14ac:dyDescent="0.25">
      <c r="A53" s="140" t="s">
        <v>98</v>
      </c>
      <c r="B53" s="170" t="s">
        <v>313</v>
      </c>
      <c r="C53" s="148">
        <v>89</v>
      </c>
      <c r="D53" s="149">
        <v>91</v>
      </c>
      <c r="E53" s="150">
        <v>86</v>
      </c>
      <c r="F53" s="150">
        <v>81</v>
      </c>
      <c r="G53" s="150">
        <v>84</v>
      </c>
      <c r="H53" s="418">
        <v>79</v>
      </c>
      <c r="I53" s="516">
        <v>74</v>
      </c>
      <c r="J53" s="516">
        <v>88</v>
      </c>
      <c r="K53" s="516">
        <v>88</v>
      </c>
      <c r="L53" s="516">
        <v>82</v>
      </c>
      <c r="M53" s="516">
        <v>87</v>
      </c>
      <c r="N53" s="555">
        <v>89</v>
      </c>
      <c r="O53" s="45" t="s">
        <v>98</v>
      </c>
      <c r="P53" s="183" t="s">
        <v>313</v>
      </c>
      <c r="Q53" s="148">
        <v>33</v>
      </c>
      <c r="R53" s="149">
        <v>9</v>
      </c>
      <c r="S53" s="149">
        <v>6</v>
      </c>
      <c r="T53" s="149">
        <v>7</v>
      </c>
      <c r="U53" s="149">
        <v>9</v>
      </c>
      <c r="V53" s="149">
        <v>1</v>
      </c>
      <c r="W53" s="157">
        <v>11</v>
      </c>
      <c r="X53" s="149">
        <v>8</v>
      </c>
      <c r="Y53" s="149">
        <v>3</v>
      </c>
      <c r="Z53" s="187">
        <v>2</v>
      </c>
    </row>
    <row r="54" spans="1:26" x14ac:dyDescent="0.25">
      <c r="A54" s="140" t="s">
        <v>100</v>
      </c>
      <c r="B54" s="171" t="s">
        <v>27</v>
      </c>
      <c r="C54" s="42">
        <f>C53/C3</f>
        <v>9.4580233793836344E-2</v>
      </c>
      <c r="D54" s="21">
        <f t="shared" ref="D54:N54" si="144">D53/D3</f>
        <v>9.2105263157894732E-2</v>
      </c>
      <c r="E54" s="107">
        <f t="shared" si="144"/>
        <v>8.8659793814432994E-2</v>
      </c>
      <c r="F54" s="107">
        <f t="shared" si="144"/>
        <v>8.7003222341568209E-2</v>
      </c>
      <c r="G54" s="107">
        <f t="shared" si="144"/>
        <v>8.8050314465408799E-2</v>
      </c>
      <c r="H54" s="411">
        <f t="shared" si="144"/>
        <v>8.4582441113490364E-2</v>
      </c>
      <c r="I54" s="487">
        <f t="shared" si="144"/>
        <v>8.2866741321388576E-2</v>
      </c>
      <c r="J54" s="487">
        <f t="shared" si="144"/>
        <v>9.4827586206896547E-2</v>
      </c>
      <c r="K54" s="487">
        <f t="shared" si="144"/>
        <v>9.6916299559471369E-2</v>
      </c>
      <c r="L54" s="487">
        <f t="shared" si="144"/>
        <v>9.2655367231638419E-2</v>
      </c>
      <c r="M54" s="487">
        <f t="shared" si="144"/>
        <v>9.7424412094064952E-2</v>
      </c>
      <c r="N54" s="487">
        <f t="shared" si="144"/>
        <v>9.9219620958751392E-2</v>
      </c>
      <c r="O54" s="45" t="s">
        <v>100</v>
      </c>
      <c r="P54" s="184" t="s">
        <v>27</v>
      </c>
      <c r="Q54" s="42">
        <f>Q53/Q3</f>
        <v>0.10280373831775701</v>
      </c>
      <c r="R54" s="21">
        <f t="shared" ref="R54" si="145">R53/R3</f>
        <v>5.8064516129032261E-2</v>
      </c>
      <c r="S54" s="21">
        <f t="shared" ref="S54" si="146">S53/S3</f>
        <v>0.16216216216216217</v>
      </c>
      <c r="T54" s="21">
        <f t="shared" ref="T54" si="147">T53/T3</f>
        <v>0.14893617021276595</v>
      </c>
      <c r="U54" s="21">
        <f t="shared" ref="U54" si="148">U53/U3</f>
        <v>0.15</v>
      </c>
      <c r="V54" s="21">
        <f t="shared" ref="V54" si="149">V53/V3</f>
        <v>8.3333333333333329E-2</v>
      </c>
      <c r="W54" s="21">
        <v>0.125</v>
      </c>
      <c r="X54" s="21">
        <f t="shared" ref="X54" si="150">X53/X3</f>
        <v>7.5471698113207544E-2</v>
      </c>
      <c r="Y54" s="21">
        <f t="shared" ref="Y54" si="151">Y53/Y3</f>
        <v>0.10344827586206896</v>
      </c>
      <c r="Z54" s="55">
        <f t="shared" ref="Z54" si="152">Z53/Z3</f>
        <v>4.7619047619047616E-2</v>
      </c>
    </row>
    <row r="55" spans="1:26" x14ac:dyDescent="0.25">
      <c r="A55" s="140" t="s">
        <v>102</v>
      </c>
      <c r="B55" s="172"/>
      <c r="C55" s="160">
        <f>SUM(C41+C43+C45+C47+C49+C51+C53)</f>
        <v>941</v>
      </c>
      <c r="D55" s="160">
        <f>SUM(D41+D43+D45+D47+D49+D51+D53)</f>
        <v>988</v>
      </c>
      <c r="E55" s="161">
        <f>SUM(E41+E43+E45+E47+E49+E51+E53)</f>
        <v>970</v>
      </c>
      <c r="F55" s="161">
        <f>SUM(F41+F43+F45+F47+F49+F51+F53)</f>
        <v>931</v>
      </c>
      <c r="G55" s="161">
        <f>SUM(G41+G43+G45+G47+G49+G51+G53)</f>
        <v>954</v>
      </c>
      <c r="H55" s="463">
        <f t="shared" ref="H55:M55" si="153">SUM(H41+H43+H45+H47+H49+H51+H53)</f>
        <v>934</v>
      </c>
      <c r="I55" s="519">
        <f t="shared" si="153"/>
        <v>893</v>
      </c>
      <c r="J55" s="519">
        <f t="shared" si="153"/>
        <v>928</v>
      </c>
      <c r="K55" s="519">
        <f t="shared" si="153"/>
        <v>908</v>
      </c>
      <c r="L55" s="519">
        <f t="shared" si="153"/>
        <v>885</v>
      </c>
      <c r="M55" s="519">
        <f t="shared" si="153"/>
        <v>893</v>
      </c>
      <c r="N55" s="557"/>
      <c r="O55" s="45" t="s">
        <v>102</v>
      </c>
      <c r="P55" s="172"/>
      <c r="Q55" s="161"/>
      <c r="R55" s="161"/>
      <c r="S55" s="161"/>
      <c r="T55" s="161"/>
      <c r="U55" s="161"/>
      <c r="V55" s="161"/>
      <c r="W55" s="161"/>
      <c r="X55" s="161"/>
      <c r="Y55" s="161"/>
      <c r="Z55" s="161"/>
    </row>
    <row r="56" spans="1:26" ht="30" x14ac:dyDescent="0.25">
      <c r="A56" s="140" t="s">
        <v>104</v>
      </c>
      <c r="B56" s="173" t="s">
        <v>314</v>
      </c>
      <c r="C56" s="174">
        <v>753</v>
      </c>
      <c r="D56" s="174">
        <v>797</v>
      </c>
      <c r="E56" s="175">
        <v>766</v>
      </c>
      <c r="F56" s="175">
        <v>731</v>
      </c>
      <c r="G56" s="175">
        <v>754</v>
      </c>
      <c r="H56" s="464">
        <v>733</v>
      </c>
      <c r="I56" s="521">
        <v>705</v>
      </c>
      <c r="J56" s="521">
        <v>731</v>
      </c>
      <c r="K56" s="521">
        <v>722</v>
      </c>
      <c r="L56" s="521">
        <v>703</v>
      </c>
      <c r="M56" s="521">
        <v>721</v>
      </c>
      <c r="N56" s="521">
        <v>725</v>
      </c>
      <c r="O56" s="45" t="s">
        <v>104</v>
      </c>
      <c r="P56" s="173" t="s">
        <v>315</v>
      </c>
      <c r="Q56" s="185">
        <v>265</v>
      </c>
      <c r="R56" s="185">
        <v>131</v>
      </c>
      <c r="S56" s="185">
        <v>32</v>
      </c>
      <c r="T56" s="185">
        <v>35</v>
      </c>
      <c r="U56" s="185">
        <v>47</v>
      </c>
      <c r="V56" s="185">
        <v>9</v>
      </c>
      <c r="W56" s="185">
        <v>70</v>
      </c>
      <c r="X56" s="185">
        <v>82</v>
      </c>
      <c r="Y56" s="185">
        <v>23</v>
      </c>
      <c r="Z56" s="185">
        <v>31</v>
      </c>
    </row>
    <row r="57" spans="1:26" x14ac:dyDescent="0.25">
      <c r="A57" s="140" t="s">
        <v>106</v>
      </c>
      <c r="B57" s="176" t="s">
        <v>27</v>
      </c>
      <c r="C57" s="177">
        <f>C56/C3</f>
        <v>0.80021253985122209</v>
      </c>
      <c r="D57" s="177">
        <f t="shared" ref="D57:N57" si="154">D56/D3</f>
        <v>0.80668016194331982</v>
      </c>
      <c r="E57" s="178">
        <f t="shared" si="154"/>
        <v>0.78969072164948451</v>
      </c>
      <c r="F57" s="178">
        <f t="shared" si="154"/>
        <v>0.78517722878625129</v>
      </c>
      <c r="G57" s="415">
        <f t="shared" si="154"/>
        <v>0.79035639412997905</v>
      </c>
      <c r="H57" s="415">
        <f t="shared" si="154"/>
        <v>0.78479657387580304</v>
      </c>
      <c r="I57" s="522">
        <f t="shared" si="154"/>
        <v>0.78947368421052633</v>
      </c>
      <c r="J57" s="522">
        <f t="shared" si="154"/>
        <v>0.78771551724137934</v>
      </c>
      <c r="K57" s="522">
        <f t="shared" si="154"/>
        <v>0.79515418502202639</v>
      </c>
      <c r="L57" s="522">
        <f t="shared" si="154"/>
        <v>0.79435028248587569</v>
      </c>
      <c r="M57" s="522">
        <f t="shared" si="154"/>
        <v>0.80739081746920494</v>
      </c>
      <c r="N57" s="522">
        <f t="shared" si="154"/>
        <v>0.80824972129319961</v>
      </c>
      <c r="O57" s="45" t="s">
        <v>106</v>
      </c>
      <c r="P57" s="176" t="s">
        <v>27</v>
      </c>
      <c r="Q57" s="177">
        <f>Q56/Q3</f>
        <v>0.82554517133956384</v>
      </c>
      <c r="R57" s="177">
        <f t="shared" ref="R57:Z57" si="155">R56/R3</f>
        <v>0.84516129032258069</v>
      </c>
      <c r="S57" s="177">
        <f t="shared" si="155"/>
        <v>0.86486486486486491</v>
      </c>
      <c r="T57" s="177">
        <f t="shared" si="155"/>
        <v>0.74468085106382975</v>
      </c>
      <c r="U57" s="177">
        <f t="shared" si="155"/>
        <v>0.78333333333333333</v>
      </c>
      <c r="V57" s="177">
        <f t="shared" si="155"/>
        <v>0.75</v>
      </c>
      <c r="W57" s="177">
        <v>0.79545454545454541</v>
      </c>
      <c r="X57" s="177">
        <f t="shared" si="155"/>
        <v>0.77358490566037741</v>
      </c>
      <c r="Y57" s="177">
        <f t="shared" si="155"/>
        <v>0.7931034482758621</v>
      </c>
      <c r="Z57" s="177">
        <f t="shared" si="155"/>
        <v>0.73809523809523814</v>
      </c>
    </row>
    <row r="58" spans="1:26" x14ac:dyDescent="0.25">
      <c r="A58" s="140" t="s">
        <v>108</v>
      </c>
      <c r="B58" s="179" t="s">
        <v>316</v>
      </c>
      <c r="C58" s="156">
        <v>249</v>
      </c>
      <c r="D58" s="157">
        <v>278</v>
      </c>
      <c r="E58" s="158">
        <v>253</v>
      </c>
      <c r="F58" s="158">
        <v>250</v>
      </c>
      <c r="G58" s="416">
        <v>266</v>
      </c>
      <c r="H58" s="416">
        <v>252</v>
      </c>
      <c r="I58" s="518">
        <v>234</v>
      </c>
      <c r="J58" s="518">
        <v>265</v>
      </c>
      <c r="K58" s="518">
        <v>271</v>
      </c>
      <c r="L58" s="518">
        <v>248</v>
      </c>
      <c r="M58" s="518">
        <v>260</v>
      </c>
      <c r="N58" s="560">
        <v>263</v>
      </c>
      <c r="O58" s="45" t="s">
        <v>108</v>
      </c>
      <c r="P58" s="179" t="s">
        <v>316</v>
      </c>
      <c r="Q58" s="156">
        <v>76</v>
      </c>
      <c r="R58" s="157">
        <v>36</v>
      </c>
      <c r="S58" s="157">
        <v>10</v>
      </c>
      <c r="T58" s="157">
        <v>14</v>
      </c>
      <c r="U58" s="157">
        <v>27</v>
      </c>
      <c r="V58" s="157">
        <v>4</v>
      </c>
      <c r="W58" s="157">
        <v>33</v>
      </c>
      <c r="X58" s="157">
        <v>33</v>
      </c>
      <c r="Y58" s="157">
        <v>14</v>
      </c>
      <c r="Z58" s="186">
        <v>16</v>
      </c>
    </row>
    <row r="59" spans="1:26" x14ac:dyDescent="0.25">
      <c r="A59" s="140" t="s">
        <v>110</v>
      </c>
      <c r="B59" s="31" t="s">
        <v>27</v>
      </c>
      <c r="C59" s="32">
        <f>C58/C3</f>
        <v>0.26461211477151964</v>
      </c>
      <c r="D59" s="32">
        <f t="shared" ref="D59:N59" si="156">D58/D3</f>
        <v>0.28137651821862347</v>
      </c>
      <c r="E59" s="110">
        <f t="shared" si="156"/>
        <v>0.26082474226804125</v>
      </c>
      <c r="F59" s="110">
        <f t="shared" si="156"/>
        <v>0.26852846401718583</v>
      </c>
      <c r="G59" s="417">
        <f t="shared" si="156"/>
        <v>0.27882599580712786</v>
      </c>
      <c r="H59" s="417">
        <f t="shared" si="156"/>
        <v>0.26980728051391861</v>
      </c>
      <c r="I59" s="489">
        <f t="shared" si="156"/>
        <v>0.26203807390817468</v>
      </c>
      <c r="J59" s="489">
        <f t="shared" si="156"/>
        <v>0.28556034482758619</v>
      </c>
      <c r="K59" s="489">
        <f t="shared" si="156"/>
        <v>0.29845814977973567</v>
      </c>
      <c r="L59" s="489">
        <f t="shared" si="156"/>
        <v>0.28022598870056498</v>
      </c>
      <c r="M59" s="489">
        <f t="shared" si="156"/>
        <v>0.29115341545352741</v>
      </c>
      <c r="N59" s="489">
        <f t="shared" si="156"/>
        <v>0.29319955406911929</v>
      </c>
      <c r="O59" s="45" t="s">
        <v>110</v>
      </c>
      <c r="P59" s="31" t="s">
        <v>27</v>
      </c>
      <c r="Q59" s="32">
        <f>Q58/Q3</f>
        <v>0.2367601246105919</v>
      </c>
      <c r="R59" s="13">
        <f t="shared" ref="R59" si="157">R58/R3</f>
        <v>0.23225806451612904</v>
      </c>
      <c r="S59" s="13">
        <f t="shared" ref="S59" si="158">S58/S3</f>
        <v>0.27027027027027029</v>
      </c>
      <c r="T59" s="13">
        <f t="shared" ref="T59" si="159">T58/T3</f>
        <v>0.2978723404255319</v>
      </c>
      <c r="U59" s="13">
        <f t="shared" ref="U59" si="160">U58/U3</f>
        <v>0.45</v>
      </c>
      <c r="V59" s="13">
        <f t="shared" ref="V59" si="161">V58/V3</f>
        <v>0.33333333333333331</v>
      </c>
      <c r="W59" s="13">
        <v>0.375</v>
      </c>
      <c r="X59" s="13">
        <f t="shared" ref="X59" si="162">X58/X3</f>
        <v>0.31132075471698112</v>
      </c>
      <c r="Y59" s="13">
        <f t="shared" ref="Y59" si="163">Y58/Y3</f>
        <v>0.48275862068965519</v>
      </c>
      <c r="Z59" s="54">
        <f t="shared" ref="Z59" si="164">Z58/Z3</f>
        <v>0.38095238095238093</v>
      </c>
    </row>
    <row r="60" spans="1:26" x14ac:dyDescent="0.25">
      <c r="A60" s="140" t="s">
        <v>111</v>
      </c>
      <c r="B60" s="179" t="s">
        <v>317</v>
      </c>
      <c r="C60" s="148">
        <v>140</v>
      </c>
      <c r="D60" s="149">
        <v>165</v>
      </c>
      <c r="E60" s="150">
        <v>150</v>
      </c>
      <c r="F60" s="150">
        <v>144</v>
      </c>
      <c r="G60" s="418">
        <v>145</v>
      </c>
      <c r="H60" s="418">
        <v>128</v>
      </c>
      <c r="I60" s="516">
        <v>114</v>
      </c>
      <c r="J60" s="516">
        <v>138</v>
      </c>
      <c r="K60" s="516">
        <v>149</v>
      </c>
      <c r="L60" s="516">
        <v>142</v>
      </c>
      <c r="M60" s="516">
        <v>152</v>
      </c>
      <c r="N60" s="555">
        <v>163</v>
      </c>
      <c r="O60" s="45" t="s">
        <v>111</v>
      </c>
      <c r="P60" s="179" t="s">
        <v>317</v>
      </c>
      <c r="Q60" s="148">
        <v>42</v>
      </c>
      <c r="R60" s="149">
        <v>27</v>
      </c>
      <c r="S60" s="149">
        <v>6</v>
      </c>
      <c r="T60" s="149">
        <v>10</v>
      </c>
      <c r="U60" s="149">
        <v>16</v>
      </c>
      <c r="V60" s="149">
        <v>3</v>
      </c>
      <c r="W60" s="157">
        <v>21</v>
      </c>
      <c r="X60" s="149">
        <v>21</v>
      </c>
      <c r="Y60" s="149">
        <v>7</v>
      </c>
      <c r="Z60" s="187">
        <v>10</v>
      </c>
    </row>
    <row r="61" spans="1:26" x14ac:dyDescent="0.25">
      <c r="A61" s="140" t="s">
        <v>113</v>
      </c>
      <c r="B61" s="31" t="s">
        <v>27</v>
      </c>
      <c r="C61" s="32">
        <f>C60/C3</f>
        <v>0.14877789585547291</v>
      </c>
      <c r="D61" s="32">
        <f t="shared" ref="D61:N61" si="165">D60/D3</f>
        <v>0.16700404858299595</v>
      </c>
      <c r="E61" s="110">
        <f t="shared" si="165"/>
        <v>0.15463917525773196</v>
      </c>
      <c r="F61" s="110">
        <f t="shared" si="165"/>
        <v>0.15467239527389903</v>
      </c>
      <c r="G61" s="417">
        <f t="shared" si="165"/>
        <v>0.15199161425576521</v>
      </c>
      <c r="H61" s="417">
        <f t="shared" si="165"/>
        <v>0.13704496788008566</v>
      </c>
      <c r="I61" s="489">
        <f t="shared" si="165"/>
        <v>0.1276595744680851</v>
      </c>
      <c r="J61" s="489">
        <f t="shared" si="165"/>
        <v>0.14870689655172414</v>
      </c>
      <c r="K61" s="489">
        <f t="shared" si="165"/>
        <v>0.16409691629955947</v>
      </c>
      <c r="L61" s="489">
        <f t="shared" si="165"/>
        <v>0.16045197740112993</v>
      </c>
      <c r="M61" s="489">
        <f t="shared" si="165"/>
        <v>0.1702127659574468</v>
      </c>
      <c r="N61" s="489">
        <f t="shared" si="165"/>
        <v>0.18171683389074694</v>
      </c>
      <c r="O61" s="45" t="s">
        <v>113</v>
      </c>
      <c r="P61" s="31" t="s">
        <v>27</v>
      </c>
      <c r="Q61" s="32">
        <f>Q60/Q3</f>
        <v>0.13084112149532709</v>
      </c>
      <c r="R61" s="13">
        <f t="shared" ref="R61" si="166">R60/R3</f>
        <v>0.17419354838709677</v>
      </c>
      <c r="S61" s="13">
        <f t="shared" ref="S61" si="167">S60/S3</f>
        <v>0.16216216216216217</v>
      </c>
      <c r="T61" s="13">
        <f t="shared" ref="T61" si="168">T60/T3</f>
        <v>0.21276595744680851</v>
      </c>
      <c r="U61" s="13">
        <f t="shared" ref="U61" si="169">U60/U3</f>
        <v>0.26666666666666666</v>
      </c>
      <c r="V61" s="13">
        <f t="shared" ref="V61" si="170">V60/V3</f>
        <v>0.25</v>
      </c>
      <c r="W61" s="13">
        <v>0.23863636363636365</v>
      </c>
      <c r="X61" s="13">
        <f t="shared" ref="X61" si="171">X60/X3</f>
        <v>0.19811320754716982</v>
      </c>
      <c r="Y61" s="13">
        <f t="shared" ref="Y61" si="172">Y60/Y3</f>
        <v>0.2413793103448276</v>
      </c>
      <c r="Z61" s="54">
        <f t="shared" ref="Z61" si="173">Z60/Z3</f>
        <v>0.23809523809523808</v>
      </c>
    </row>
    <row r="62" spans="1:26" x14ac:dyDescent="0.25">
      <c r="A62" s="140" t="s">
        <v>114</v>
      </c>
      <c r="B62" s="179" t="s">
        <v>318</v>
      </c>
      <c r="C62" s="148">
        <v>407</v>
      </c>
      <c r="D62" s="149">
        <v>411</v>
      </c>
      <c r="E62" s="150">
        <v>410</v>
      </c>
      <c r="F62" s="150">
        <v>370</v>
      </c>
      <c r="G62" s="418">
        <v>384</v>
      </c>
      <c r="H62" s="418">
        <v>373</v>
      </c>
      <c r="I62" s="516">
        <v>365</v>
      </c>
      <c r="J62" s="516">
        <v>350</v>
      </c>
      <c r="K62" s="516">
        <v>342</v>
      </c>
      <c r="L62" s="516">
        <v>346</v>
      </c>
      <c r="M62" s="516">
        <v>346</v>
      </c>
      <c r="N62" s="555">
        <v>346</v>
      </c>
      <c r="O62" s="45" t="s">
        <v>114</v>
      </c>
      <c r="P62" s="179" t="s">
        <v>318</v>
      </c>
      <c r="Q62" s="148">
        <v>138</v>
      </c>
      <c r="R62" s="149">
        <v>66</v>
      </c>
      <c r="S62" s="149">
        <v>18</v>
      </c>
      <c r="T62" s="149">
        <v>15</v>
      </c>
      <c r="U62" s="149">
        <v>20</v>
      </c>
      <c r="V62" s="149">
        <v>4</v>
      </c>
      <c r="W62" s="157">
        <v>29</v>
      </c>
      <c r="X62" s="149">
        <v>34</v>
      </c>
      <c r="Y62" s="149">
        <v>8</v>
      </c>
      <c r="Z62" s="187">
        <v>14</v>
      </c>
    </row>
    <row r="63" spans="1:26" x14ac:dyDescent="0.25">
      <c r="A63" s="140" t="s">
        <v>116</v>
      </c>
      <c r="B63" s="31" t="s">
        <v>27</v>
      </c>
      <c r="C63" s="32">
        <f>C62/C3</f>
        <v>0.43251859723698194</v>
      </c>
      <c r="D63" s="32">
        <f t="shared" ref="D63:N63" si="174">D62/D3</f>
        <v>0.41599190283400811</v>
      </c>
      <c r="E63" s="110">
        <f t="shared" si="174"/>
        <v>0.42268041237113402</v>
      </c>
      <c r="F63" s="110">
        <f t="shared" si="174"/>
        <v>0.39742212674543503</v>
      </c>
      <c r="G63" s="417">
        <f t="shared" si="174"/>
        <v>0.40251572327044027</v>
      </c>
      <c r="H63" s="417">
        <f t="shared" si="174"/>
        <v>0.39935760171306212</v>
      </c>
      <c r="I63" s="489">
        <f t="shared" si="174"/>
        <v>0.40873460246360582</v>
      </c>
      <c r="J63" s="489">
        <f t="shared" si="174"/>
        <v>0.37715517241379309</v>
      </c>
      <c r="K63" s="489">
        <f t="shared" si="174"/>
        <v>0.37665198237885461</v>
      </c>
      <c r="L63" s="489">
        <f t="shared" si="174"/>
        <v>0.39096045197740115</v>
      </c>
      <c r="M63" s="489">
        <f t="shared" si="174"/>
        <v>0.387458006718925</v>
      </c>
      <c r="N63" s="489">
        <f t="shared" si="174"/>
        <v>0.38573021181716832</v>
      </c>
      <c r="O63" s="45" t="s">
        <v>116</v>
      </c>
      <c r="P63" s="31" t="s">
        <v>27</v>
      </c>
      <c r="Q63" s="32">
        <f>Q62/Q3</f>
        <v>0.42990654205607476</v>
      </c>
      <c r="R63" s="13">
        <f t="shared" ref="R63" si="175">R62/R3</f>
        <v>0.4258064516129032</v>
      </c>
      <c r="S63" s="13">
        <f t="shared" ref="S63" si="176">S62/S3</f>
        <v>0.48648648648648651</v>
      </c>
      <c r="T63" s="13">
        <f t="shared" ref="T63" si="177">T62/T3</f>
        <v>0.31914893617021278</v>
      </c>
      <c r="U63" s="13">
        <f t="shared" ref="U63" si="178">U62/U3</f>
        <v>0.33333333333333331</v>
      </c>
      <c r="V63" s="13">
        <f t="shared" ref="V63" si="179">V62/V3</f>
        <v>0.33333333333333331</v>
      </c>
      <c r="W63" s="13">
        <v>0.32954545454545453</v>
      </c>
      <c r="X63" s="13">
        <f t="shared" ref="X63" si="180">X62/X3</f>
        <v>0.32075471698113206</v>
      </c>
      <c r="Y63" s="13">
        <f t="shared" ref="Y63" si="181">Y62/Y3</f>
        <v>0.27586206896551724</v>
      </c>
      <c r="Z63" s="54">
        <f t="shared" ref="Z63" si="182">Z62/Z3</f>
        <v>0.33333333333333331</v>
      </c>
    </row>
    <row r="64" spans="1:26" x14ac:dyDescent="0.25">
      <c r="A64" s="140" t="s">
        <v>117</v>
      </c>
      <c r="B64" s="179" t="s">
        <v>319</v>
      </c>
      <c r="C64" s="148">
        <v>245</v>
      </c>
      <c r="D64" s="149">
        <v>254</v>
      </c>
      <c r="E64" s="150">
        <v>246</v>
      </c>
      <c r="F64" s="150">
        <v>239</v>
      </c>
      <c r="G64" s="418">
        <v>236</v>
      </c>
      <c r="H64" s="418">
        <v>238</v>
      </c>
      <c r="I64" s="516">
        <v>231</v>
      </c>
      <c r="J64" s="516">
        <v>223</v>
      </c>
      <c r="K64" s="516">
        <v>221</v>
      </c>
      <c r="L64" s="516">
        <v>233</v>
      </c>
      <c r="M64" s="516">
        <v>235</v>
      </c>
      <c r="N64" s="555">
        <v>238</v>
      </c>
      <c r="O64" s="45" t="s">
        <v>117</v>
      </c>
      <c r="P64" s="179" t="s">
        <v>319</v>
      </c>
      <c r="Q64" s="148">
        <v>95</v>
      </c>
      <c r="R64" s="149">
        <v>47</v>
      </c>
      <c r="S64" s="149">
        <v>11</v>
      </c>
      <c r="T64" s="149">
        <v>14</v>
      </c>
      <c r="U64" s="149">
        <v>12</v>
      </c>
      <c r="V64" s="149">
        <v>3</v>
      </c>
      <c r="W64" s="157">
        <v>18</v>
      </c>
      <c r="X64" s="149">
        <v>28</v>
      </c>
      <c r="Y64" s="149">
        <v>3</v>
      </c>
      <c r="Z64" s="187">
        <v>7</v>
      </c>
    </row>
    <row r="65" spans="1:26" x14ac:dyDescent="0.25">
      <c r="A65" s="140" t="s">
        <v>119</v>
      </c>
      <c r="B65" s="31" t="s">
        <v>27</v>
      </c>
      <c r="C65" s="32">
        <f>C64/C3</f>
        <v>0.2603613177470776</v>
      </c>
      <c r="D65" s="32">
        <f t="shared" ref="D65:N65" si="183">D64/D3</f>
        <v>0.25708502024291496</v>
      </c>
      <c r="E65" s="110">
        <f t="shared" si="183"/>
        <v>0.2536082474226804</v>
      </c>
      <c r="F65" s="110">
        <f t="shared" si="183"/>
        <v>0.25671321160042965</v>
      </c>
      <c r="G65" s="417">
        <f t="shared" si="183"/>
        <v>0.24737945492662475</v>
      </c>
      <c r="H65" s="417">
        <f t="shared" si="183"/>
        <v>0.25481798715203424</v>
      </c>
      <c r="I65" s="489">
        <f t="shared" si="183"/>
        <v>0.25867861142217247</v>
      </c>
      <c r="J65" s="489">
        <f t="shared" si="183"/>
        <v>0.24030172413793102</v>
      </c>
      <c r="K65" s="489">
        <f t="shared" si="183"/>
        <v>0.2433920704845815</v>
      </c>
      <c r="L65" s="489">
        <f t="shared" si="183"/>
        <v>0.26327683615819208</v>
      </c>
      <c r="M65" s="489">
        <f t="shared" si="183"/>
        <v>0.26315789473684209</v>
      </c>
      <c r="N65" s="489">
        <f t="shared" si="183"/>
        <v>0.26532887402452621</v>
      </c>
      <c r="O65" s="45" t="s">
        <v>119</v>
      </c>
      <c r="P65" s="31" t="s">
        <v>27</v>
      </c>
      <c r="Q65" s="32">
        <f>Q64/Q3</f>
        <v>0.29595015576323985</v>
      </c>
      <c r="R65" s="13">
        <f>R64/R3</f>
        <v>0.3032258064516129</v>
      </c>
      <c r="S65" s="13">
        <f t="shared" ref="S65" si="184">S64/S3</f>
        <v>0.29729729729729731</v>
      </c>
      <c r="T65" s="13">
        <f t="shared" ref="T65" si="185">T64/T3</f>
        <v>0.2978723404255319</v>
      </c>
      <c r="U65" s="13">
        <f t="shared" ref="U65" si="186">U64/U3</f>
        <v>0.2</v>
      </c>
      <c r="V65" s="13">
        <f t="shared" ref="V65" si="187">V64/V3</f>
        <v>0.25</v>
      </c>
      <c r="W65" s="13">
        <v>0.20454545454545456</v>
      </c>
      <c r="X65" s="13">
        <f t="shared" ref="X65" si="188">X64/X3</f>
        <v>0.26415094339622641</v>
      </c>
      <c r="Y65" s="13">
        <f t="shared" ref="Y65" si="189">Y64/Y3</f>
        <v>0.10344827586206896</v>
      </c>
      <c r="Z65" s="54">
        <f t="shared" ref="Z65" si="190">Z64/Z3</f>
        <v>0.16666666666666666</v>
      </c>
    </row>
    <row r="66" spans="1:26" ht="15" customHeight="1" x14ac:dyDescent="0.25">
      <c r="A66" s="140" t="s">
        <v>120</v>
      </c>
      <c r="B66" s="155" t="s">
        <v>320</v>
      </c>
      <c r="C66" s="148">
        <v>21</v>
      </c>
      <c r="D66" s="149">
        <v>32</v>
      </c>
      <c r="E66" s="150">
        <v>47</v>
      </c>
      <c r="F66" s="150">
        <v>49</v>
      </c>
      <c r="G66" s="418">
        <v>49</v>
      </c>
      <c r="H66" s="418">
        <v>52</v>
      </c>
      <c r="I66" s="516">
        <v>33</v>
      </c>
      <c r="J66" s="516">
        <v>43</v>
      </c>
      <c r="K66" s="516">
        <v>40</v>
      </c>
      <c r="L66" s="516">
        <v>41</v>
      </c>
      <c r="M66" s="516">
        <v>55</v>
      </c>
      <c r="N66" s="555">
        <v>53</v>
      </c>
      <c r="O66" s="45" t="s">
        <v>120</v>
      </c>
      <c r="P66" s="155" t="s">
        <v>320</v>
      </c>
      <c r="Q66" s="148">
        <v>27</v>
      </c>
      <c r="R66" s="149">
        <v>8</v>
      </c>
      <c r="S66" s="149">
        <v>3</v>
      </c>
      <c r="T66" s="149">
        <v>3</v>
      </c>
      <c r="U66" s="149">
        <v>1</v>
      </c>
      <c r="V66" s="149">
        <v>0</v>
      </c>
      <c r="W66" s="157">
        <v>4</v>
      </c>
      <c r="X66" s="149">
        <v>6</v>
      </c>
      <c r="Y66" s="149">
        <v>0</v>
      </c>
      <c r="Z66" s="187">
        <v>1</v>
      </c>
    </row>
    <row r="67" spans="1:26" x14ac:dyDescent="0.25">
      <c r="A67" s="140" t="s">
        <v>122</v>
      </c>
      <c r="B67" s="31" t="s">
        <v>27</v>
      </c>
      <c r="C67" s="32">
        <f>C66/C3</f>
        <v>2.2316684378320937E-2</v>
      </c>
      <c r="D67" s="32">
        <f t="shared" ref="D67:N67" si="191">D66/D3</f>
        <v>3.2388663967611336E-2</v>
      </c>
      <c r="E67" s="110">
        <f t="shared" si="191"/>
        <v>4.8453608247422682E-2</v>
      </c>
      <c r="F67" s="110">
        <f t="shared" si="191"/>
        <v>5.2631578947368418E-2</v>
      </c>
      <c r="G67" s="417">
        <f t="shared" si="191"/>
        <v>5.1362683438155136E-2</v>
      </c>
      <c r="H67" s="417">
        <f t="shared" si="191"/>
        <v>5.5674518201284794E-2</v>
      </c>
      <c r="I67" s="489">
        <f t="shared" si="191"/>
        <v>3.6954087346024636E-2</v>
      </c>
      <c r="J67" s="489">
        <f t="shared" si="191"/>
        <v>4.6336206896551727E-2</v>
      </c>
      <c r="K67" s="489">
        <f t="shared" si="191"/>
        <v>4.405286343612335E-2</v>
      </c>
      <c r="L67" s="489">
        <f t="shared" si="191"/>
        <v>4.632768361581921E-2</v>
      </c>
      <c r="M67" s="489">
        <f t="shared" si="191"/>
        <v>6.1590145576707729E-2</v>
      </c>
      <c r="N67" s="489">
        <f t="shared" si="191"/>
        <v>5.9085841694537344E-2</v>
      </c>
      <c r="O67" s="45" t="s">
        <v>122</v>
      </c>
      <c r="P67" s="31" t="s">
        <v>27</v>
      </c>
      <c r="Q67" s="32">
        <f>Q66/Q3</f>
        <v>8.4112149532710276E-2</v>
      </c>
      <c r="R67" s="13">
        <f t="shared" ref="R67" si="192">R66/R3</f>
        <v>5.1612903225806452E-2</v>
      </c>
      <c r="S67" s="13">
        <f t="shared" ref="S67" si="193">S66/S3</f>
        <v>8.1081081081081086E-2</v>
      </c>
      <c r="T67" s="13">
        <f t="shared" ref="T67" si="194">T66/T3</f>
        <v>6.3829787234042548E-2</v>
      </c>
      <c r="U67" s="13">
        <f t="shared" ref="U67" si="195">U66/U3</f>
        <v>1.6666666666666666E-2</v>
      </c>
      <c r="V67" s="13">
        <f t="shared" ref="V67" si="196">V66/V3</f>
        <v>0</v>
      </c>
      <c r="W67" s="13">
        <v>4.5454545454545456E-2</v>
      </c>
      <c r="X67" s="13">
        <f t="shared" ref="X67" si="197">X66/X3</f>
        <v>5.6603773584905662E-2</v>
      </c>
      <c r="Y67" s="13">
        <f t="shared" ref="Y67" si="198">Y66/Y3</f>
        <v>0</v>
      </c>
      <c r="Z67" s="54">
        <f t="shared" ref="Z67" si="199">Z66/Z3</f>
        <v>2.3809523809523808E-2</v>
      </c>
    </row>
    <row r="68" spans="1:26" ht="15" customHeight="1" x14ac:dyDescent="0.25">
      <c r="A68" s="140" t="s">
        <v>123</v>
      </c>
      <c r="B68" s="155" t="s">
        <v>321</v>
      </c>
      <c r="C68" s="148">
        <v>156</v>
      </c>
      <c r="D68" s="149">
        <v>154</v>
      </c>
      <c r="E68" s="150">
        <v>147</v>
      </c>
      <c r="F68" s="150">
        <v>132</v>
      </c>
      <c r="G68" s="418">
        <v>139</v>
      </c>
      <c r="H68" s="418">
        <v>128</v>
      </c>
      <c r="I68" s="516">
        <v>124</v>
      </c>
      <c r="J68" s="516">
        <v>128</v>
      </c>
      <c r="K68" s="516">
        <v>120</v>
      </c>
      <c r="L68" s="516">
        <v>114</v>
      </c>
      <c r="M68" s="516">
        <v>111</v>
      </c>
      <c r="N68" s="555">
        <v>105</v>
      </c>
      <c r="O68" s="45" t="s">
        <v>123</v>
      </c>
      <c r="P68" s="155" t="s">
        <v>321</v>
      </c>
      <c r="Q68" s="148">
        <v>42</v>
      </c>
      <c r="R68" s="149">
        <v>19</v>
      </c>
      <c r="S68" s="149">
        <v>3</v>
      </c>
      <c r="T68" s="149">
        <v>1</v>
      </c>
      <c r="U68" s="149">
        <v>6</v>
      </c>
      <c r="V68" s="149">
        <v>1</v>
      </c>
      <c r="W68" s="157">
        <v>13</v>
      </c>
      <c r="X68" s="149">
        <v>11</v>
      </c>
      <c r="Y68" s="149">
        <v>4</v>
      </c>
      <c r="Z68" s="187">
        <v>5</v>
      </c>
    </row>
    <row r="69" spans="1:26" x14ac:dyDescent="0.25">
      <c r="A69" s="140" t="s">
        <v>125</v>
      </c>
      <c r="B69" s="31" t="s">
        <v>27</v>
      </c>
      <c r="C69" s="32">
        <f>C68/C3</f>
        <v>0.16578108395324123</v>
      </c>
      <c r="D69" s="32">
        <f t="shared" ref="D69:N69" si="200">D68/D3</f>
        <v>0.15587044534412955</v>
      </c>
      <c r="E69" s="110">
        <f t="shared" si="200"/>
        <v>0.15154639175257731</v>
      </c>
      <c r="F69" s="110">
        <f t="shared" si="200"/>
        <v>0.14178302900107412</v>
      </c>
      <c r="G69" s="417">
        <f t="shared" si="200"/>
        <v>0.14570230607966456</v>
      </c>
      <c r="H69" s="417">
        <f t="shared" si="200"/>
        <v>0.13704496788008566</v>
      </c>
      <c r="I69" s="489">
        <f t="shared" si="200"/>
        <v>0.13885778275475924</v>
      </c>
      <c r="J69" s="489">
        <f t="shared" si="200"/>
        <v>0.13793103448275862</v>
      </c>
      <c r="K69" s="489">
        <f t="shared" si="200"/>
        <v>0.13215859030837004</v>
      </c>
      <c r="L69" s="489">
        <f t="shared" si="200"/>
        <v>0.12881355932203389</v>
      </c>
      <c r="M69" s="489">
        <f t="shared" si="200"/>
        <v>0.12430011198208286</v>
      </c>
      <c r="N69" s="489">
        <f t="shared" si="200"/>
        <v>0.11705685618729098</v>
      </c>
      <c r="O69" s="45" t="s">
        <v>125</v>
      </c>
      <c r="P69" s="31" t="s">
        <v>27</v>
      </c>
      <c r="Q69" s="32">
        <f>Q68/Q3</f>
        <v>0.13084112149532709</v>
      </c>
      <c r="R69" s="13">
        <f t="shared" ref="R69" si="201">R68/R3</f>
        <v>0.12258064516129032</v>
      </c>
      <c r="S69" s="13">
        <f t="shared" ref="S69" si="202">S68/S3</f>
        <v>8.1081081081081086E-2</v>
      </c>
      <c r="T69" s="13">
        <f t="shared" ref="T69" si="203">T68/T3</f>
        <v>2.1276595744680851E-2</v>
      </c>
      <c r="U69" s="13">
        <f t="shared" ref="U69" si="204">U68/U3</f>
        <v>0.1</v>
      </c>
      <c r="V69" s="13">
        <f t="shared" ref="V69" si="205">V68/V3</f>
        <v>8.3333333333333329E-2</v>
      </c>
      <c r="W69" s="13">
        <v>0.14772727272727273</v>
      </c>
      <c r="X69" s="13">
        <f t="shared" ref="X69" si="206">X68/X3</f>
        <v>0.10377358490566038</v>
      </c>
      <c r="Y69" s="13">
        <f t="shared" ref="Y69" si="207">Y68/Y3</f>
        <v>0.13793103448275862</v>
      </c>
      <c r="Z69" s="54">
        <f t="shared" ref="Z69" si="208">Z68/Z3</f>
        <v>0.11904761904761904</v>
      </c>
    </row>
    <row r="70" spans="1:26" ht="25.5" customHeight="1" x14ac:dyDescent="0.25">
      <c r="A70" s="140" t="s">
        <v>126</v>
      </c>
      <c r="B70" s="155" t="s">
        <v>322</v>
      </c>
      <c r="C70" s="148">
        <v>1</v>
      </c>
      <c r="D70" s="149">
        <v>1</v>
      </c>
      <c r="E70" s="150">
        <v>1</v>
      </c>
      <c r="F70" s="150">
        <v>0</v>
      </c>
      <c r="G70" s="418">
        <v>1</v>
      </c>
      <c r="H70" s="418">
        <v>1</v>
      </c>
      <c r="I70" s="516">
        <v>1</v>
      </c>
      <c r="J70" s="516">
        <v>1</v>
      </c>
      <c r="K70" s="516">
        <v>1</v>
      </c>
      <c r="L70" s="516">
        <v>1</v>
      </c>
      <c r="M70" s="516">
        <v>1</v>
      </c>
      <c r="N70" s="555">
        <v>1</v>
      </c>
      <c r="O70" s="45" t="s">
        <v>126</v>
      </c>
      <c r="P70" s="155" t="s">
        <v>322</v>
      </c>
      <c r="Q70" s="148">
        <v>0</v>
      </c>
      <c r="R70" s="149">
        <v>1</v>
      </c>
      <c r="S70" s="149">
        <v>0</v>
      </c>
      <c r="T70" s="149">
        <v>0</v>
      </c>
      <c r="U70" s="149">
        <v>0</v>
      </c>
      <c r="V70" s="149">
        <v>0</v>
      </c>
      <c r="W70" s="157">
        <v>0</v>
      </c>
      <c r="X70" s="149">
        <v>0</v>
      </c>
      <c r="Y70" s="149">
        <v>0</v>
      </c>
      <c r="Z70" s="187">
        <v>0</v>
      </c>
    </row>
    <row r="71" spans="1:26" x14ac:dyDescent="0.25">
      <c r="A71" s="140" t="s">
        <v>128</v>
      </c>
      <c r="B71" s="31" t="s">
        <v>27</v>
      </c>
      <c r="C71" s="32">
        <f>C70/C3</f>
        <v>1.0626992561105207E-3</v>
      </c>
      <c r="D71" s="32">
        <f t="shared" ref="D71:N71" si="209">D70/D3</f>
        <v>1.0121457489878543E-3</v>
      </c>
      <c r="E71" s="110">
        <f t="shared" si="209"/>
        <v>1.0309278350515464E-3</v>
      </c>
      <c r="F71" s="110">
        <f t="shared" si="209"/>
        <v>0</v>
      </c>
      <c r="G71" s="417">
        <f t="shared" si="209"/>
        <v>1.0482180293501049E-3</v>
      </c>
      <c r="H71" s="417">
        <f t="shared" si="209"/>
        <v>1.0706638115631692E-3</v>
      </c>
      <c r="I71" s="489">
        <f t="shared" si="209"/>
        <v>1.1198208286674132E-3</v>
      </c>
      <c r="J71" s="489">
        <f t="shared" si="209"/>
        <v>1.0775862068965517E-3</v>
      </c>
      <c r="K71" s="489">
        <f t="shared" si="209"/>
        <v>1.1013215859030838E-3</v>
      </c>
      <c r="L71" s="489">
        <f t="shared" si="209"/>
        <v>1.1299435028248588E-3</v>
      </c>
      <c r="M71" s="489">
        <f t="shared" si="209"/>
        <v>1.1198208286674132E-3</v>
      </c>
      <c r="N71" s="489">
        <f t="shared" si="209"/>
        <v>1.1148272017837235E-3</v>
      </c>
      <c r="O71" s="45" t="s">
        <v>128</v>
      </c>
      <c r="P71" s="31" t="s">
        <v>27</v>
      </c>
      <c r="Q71" s="32">
        <f>Q70/Q3</f>
        <v>0</v>
      </c>
      <c r="R71" s="13">
        <f t="shared" ref="R71" si="210">R70/R3</f>
        <v>6.4516129032258064E-3</v>
      </c>
      <c r="S71" s="13">
        <f t="shared" ref="S71" si="211">S70/S3</f>
        <v>0</v>
      </c>
      <c r="T71" s="13">
        <f t="shared" ref="T71" si="212">T70/T3</f>
        <v>0</v>
      </c>
      <c r="U71" s="13">
        <f t="shared" ref="U71" si="213">U70/U3</f>
        <v>0</v>
      </c>
      <c r="V71" s="13">
        <f t="shared" ref="V71" si="214">V70/V3</f>
        <v>0</v>
      </c>
      <c r="W71" s="13">
        <v>0</v>
      </c>
      <c r="X71" s="13">
        <f t="shared" ref="X71" si="215">X70/X3</f>
        <v>0</v>
      </c>
      <c r="Y71" s="13">
        <f t="shared" ref="Y71" si="216">Y70/Y3</f>
        <v>0</v>
      </c>
      <c r="Z71" s="54">
        <f t="shared" ref="Z71" si="217">Z70/Z3</f>
        <v>0</v>
      </c>
    </row>
    <row r="72" spans="1:26" x14ac:dyDescent="0.25">
      <c r="A72" s="140" t="s">
        <v>129</v>
      </c>
      <c r="B72" s="179" t="s">
        <v>323</v>
      </c>
      <c r="C72" s="148">
        <v>85</v>
      </c>
      <c r="D72" s="149">
        <v>90</v>
      </c>
      <c r="E72" s="150">
        <v>88</v>
      </c>
      <c r="F72" s="150">
        <v>86</v>
      </c>
      <c r="G72" s="418">
        <v>87</v>
      </c>
      <c r="H72" s="418">
        <v>89</v>
      </c>
      <c r="I72" s="516">
        <v>94</v>
      </c>
      <c r="J72" s="516">
        <v>94</v>
      </c>
      <c r="K72" s="516">
        <v>83</v>
      </c>
      <c r="L72" s="516">
        <v>65</v>
      </c>
      <c r="M72" s="516">
        <v>68</v>
      </c>
      <c r="N72" s="555">
        <v>68</v>
      </c>
      <c r="O72" s="45" t="s">
        <v>129</v>
      </c>
      <c r="P72" s="179" t="s">
        <v>323</v>
      </c>
      <c r="Q72" s="148">
        <v>34</v>
      </c>
      <c r="R72" s="149">
        <v>9</v>
      </c>
      <c r="S72" s="149">
        <v>1</v>
      </c>
      <c r="T72" s="149">
        <v>3</v>
      </c>
      <c r="U72" s="149">
        <v>3</v>
      </c>
      <c r="V72" s="149">
        <v>1</v>
      </c>
      <c r="W72" s="157">
        <v>6</v>
      </c>
      <c r="X72" s="149">
        <v>6</v>
      </c>
      <c r="Y72" s="149">
        <v>2</v>
      </c>
      <c r="Z72" s="187">
        <v>3</v>
      </c>
    </row>
    <row r="73" spans="1:26" x14ac:dyDescent="0.25">
      <c r="A73" s="140" t="s">
        <v>131</v>
      </c>
      <c r="B73" s="41" t="s">
        <v>27</v>
      </c>
      <c r="C73" s="42">
        <f>C72/C3</f>
        <v>9.0329436769394256E-2</v>
      </c>
      <c r="D73" s="42">
        <f t="shared" ref="D73:N73" si="218">D72/D3</f>
        <v>9.1093117408906882E-2</v>
      </c>
      <c r="E73" s="115">
        <f t="shared" si="218"/>
        <v>9.0721649484536079E-2</v>
      </c>
      <c r="F73" s="115">
        <f t="shared" si="218"/>
        <v>9.2373791621911922E-2</v>
      </c>
      <c r="G73" s="419">
        <f t="shared" si="218"/>
        <v>9.1194968553459113E-2</v>
      </c>
      <c r="H73" s="419">
        <f t="shared" si="218"/>
        <v>9.5289079229122053E-2</v>
      </c>
      <c r="I73" s="494">
        <f t="shared" si="218"/>
        <v>0.10526315789473684</v>
      </c>
      <c r="J73" s="494">
        <f t="shared" si="218"/>
        <v>0.10129310344827586</v>
      </c>
      <c r="K73" s="494">
        <f t="shared" si="218"/>
        <v>9.140969162995595E-2</v>
      </c>
      <c r="L73" s="494">
        <f t="shared" si="218"/>
        <v>7.3446327683615822E-2</v>
      </c>
      <c r="M73" s="494">
        <f t="shared" si="218"/>
        <v>7.6147816349384098E-2</v>
      </c>
      <c r="N73" s="494">
        <f t="shared" si="218"/>
        <v>7.58082497212932E-2</v>
      </c>
      <c r="O73" s="45" t="s">
        <v>131</v>
      </c>
      <c r="P73" s="41" t="s">
        <v>27</v>
      </c>
      <c r="Q73" s="42">
        <f>Q72/Q3</f>
        <v>0.1059190031152648</v>
      </c>
      <c r="R73" s="21">
        <f t="shared" ref="R73" si="219">R72/R3</f>
        <v>5.8064516129032261E-2</v>
      </c>
      <c r="S73" s="21">
        <f t="shared" ref="S73" si="220">S72/S3</f>
        <v>2.7027027027027029E-2</v>
      </c>
      <c r="T73" s="21">
        <f t="shared" ref="T73" si="221">T72/T3</f>
        <v>6.3829787234042548E-2</v>
      </c>
      <c r="U73" s="21">
        <f t="shared" ref="U73" si="222">U72/U3</f>
        <v>0.05</v>
      </c>
      <c r="V73" s="21">
        <f t="shared" ref="V73" si="223">V72/V3</f>
        <v>8.3333333333333329E-2</v>
      </c>
      <c r="W73" s="21">
        <v>6.8181818181818177E-2</v>
      </c>
      <c r="X73" s="21">
        <f t="shared" ref="X73" si="224">X72/X3</f>
        <v>5.6603773584905662E-2</v>
      </c>
      <c r="Y73" s="21">
        <f t="shared" ref="Y73" si="225">Y72/Y3</f>
        <v>6.8965517241379309E-2</v>
      </c>
      <c r="Z73" s="55">
        <f t="shared" ref="Z73" si="226">Z72/Z3</f>
        <v>7.1428571428571425E-2</v>
      </c>
    </row>
  </sheetData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4" width="9.42578125" customWidth="1"/>
    <col min="19" max="19" width="13.42578125" customWidth="1"/>
  </cols>
  <sheetData>
    <row r="1" spans="1:19" ht="20.100000000000001" customHeight="1" x14ac:dyDescent="0.25">
      <c r="A1" s="1" t="s">
        <v>324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297</v>
      </c>
      <c r="D3" s="7">
        <v>311</v>
      </c>
      <c r="E3" s="7">
        <v>335</v>
      </c>
      <c r="F3" s="7">
        <v>332</v>
      </c>
      <c r="G3" s="99">
        <v>309</v>
      </c>
      <c r="H3" s="99">
        <v>322</v>
      </c>
      <c r="I3" s="99">
        <v>317</v>
      </c>
      <c r="J3" s="483">
        <v>298</v>
      </c>
      <c r="K3" s="483">
        <v>306</v>
      </c>
      <c r="L3" s="483">
        <v>305</v>
      </c>
      <c r="M3" s="483">
        <v>303</v>
      </c>
      <c r="N3" s="483">
        <v>317</v>
      </c>
      <c r="O3" s="541">
        <v>321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266</v>
      </c>
      <c r="D4" s="10">
        <v>279</v>
      </c>
      <c r="E4" s="10">
        <v>298</v>
      </c>
      <c r="F4" s="10">
        <v>299</v>
      </c>
      <c r="G4" s="101">
        <v>280</v>
      </c>
      <c r="H4" s="101">
        <v>291</v>
      </c>
      <c r="I4" s="101">
        <v>291</v>
      </c>
      <c r="J4" s="484">
        <v>276</v>
      </c>
      <c r="K4" s="484">
        <v>279</v>
      </c>
      <c r="L4" s="484">
        <v>278</v>
      </c>
      <c r="M4" s="484">
        <v>275</v>
      </c>
      <c r="N4" s="484">
        <v>286</v>
      </c>
      <c r="O4" s="542">
        <v>288</v>
      </c>
    </row>
    <row r="5" spans="1:19" x14ac:dyDescent="0.25">
      <c r="A5" s="5" t="s">
        <v>19</v>
      </c>
      <c r="B5" s="11" t="s">
        <v>27</v>
      </c>
      <c r="C5" s="102">
        <f>C4/C3</f>
        <v>0.89562289562289565</v>
      </c>
      <c r="D5" s="13">
        <f>D4/D3</f>
        <v>0.89710610932475887</v>
      </c>
      <c r="E5" s="13">
        <f t="shared" ref="E5:O5" si="0">E4/E3</f>
        <v>0.88955223880597012</v>
      </c>
      <c r="F5" s="13">
        <f t="shared" si="0"/>
        <v>0.9006024096385542</v>
      </c>
      <c r="G5" s="103">
        <f t="shared" si="0"/>
        <v>0.90614886731391586</v>
      </c>
      <c r="H5" s="103">
        <f t="shared" si="0"/>
        <v>0.90372670807453415</v>
      </c>
      <c r="I5" s="103">
        <f t="shared" si="0"/>
        <v>0.917981072555205</v>
      </c>
      <c r="J5" s="485">
        <f t="shared" si="0"/>
        <v>0.9261744966442953</v>
      </c>
      <c r="K5" s="485">
        <f t="shared" si="0"/>
        <v>0.91176470588235292</v>
      </c>
      <c r="L5" s="485">
        <f t="shared" si="0"/>
        <v>0.91147540983606556</v>
      </c>
      <c r="M5" s="485">
        <f t="shared" si="0"/>
        <v>0.90759075907590758</v>
      </c>
      <c r="N5" s="485">
        <f t="shared" si="0"/>
        <v>0.90220820189274453</v>
      </c>
      <c r="O5" s="543">
        <f t="shared" si="0"/>
        <v>0.89719626168224298</v>
      </c>
    </row>
    <row r="6" spans="1:19" x14ac:dyDescent="0.25">
      <c r="A6" s="5" t="s">
        <v>22</v>
      </c>
      <c r="B6" s="14" t="s">
        <v>325</v>
      </c>
      <c r="C6" s="104">
        <v>17</v>
      </c>
      <c r="D6" s="82">
        <v>17</v>
      </c>
      <c r="E6" s="82">
        <v>17</v>
      </c>
      <c r="F6" s="82">
        <v>16</v>
      </c>
      <c r="G6" s="105">
        <v>14</v>
      </c>
      <c r="H6" s="105">
        <v>17</v>
      </c>
      <c r="I6" s="105">
        <v>14</v>
      </c>
      <c r="J6" s="486">
        <v>18</v>
      </c>
      <c r="K6" s="486">
        <v>20</v>
      </c>
      <c r="L6" s="486">
        <v>17</v>
      </c>
      <c r="M6" s="486">
        <v>18</v>
      </c>
      <c r="N6" s="486">
        <v>14</v>
      </c>
      <c r="O6" s="544">
        <v>15</v>
      </c>
    </row>
    <row r="7" spans="1:19" x14ac:dyDescent="0.25">
      <c r="A7" s="5" t="s">
        <v>24</v>
      </c>
      <c r="B7" s="11" t="s">
        <v>27</v>
      </c>
      <c r="C7" s="102">
        <f>C6/C3</f>
        <v>5.7239057239057242E-2</v>
      </c>
      <c r="D7" s="13">
        <f>D6/D3</f>
        <v>5.4662379421221867E-2</v>
      </c>
      <c r="E7" s="13">
        <f t="shared" ref="E7:O7" si="1">E6/E3</f>
        <v>5.0746268656716415E-2</v>
      </c>
      <c r="F7" s="13">
        <f t="shared" si="1"/>
        <v>4.8192771084337352E-2</v>
      </c>
      <c r="G7" s="103">
        <f t="shared" si="1"/>
        <v>4.5307443365695796E-2</v>
      </c>
      <c r="H7" s="103">
        <f t="shared" si="1"/>
        <v>5.2795031055900624E-2</v>
      </c>
      <c r="I7" s="103">
        <f t="shared" si="1"/>
        <v>4.4164037854889593E-2</v>
      </c>
      <c r="J7" s="485">
        <f t="shared" si="1"/>
        <v>6.0402684563758392E-2</v>
      </c>
      <c r="K7" s="485">
        <f t="shared" si="1"/>
        <v>6.535947712418301E-2</v>
      </c>
      <c r="L7" s="485">
        <f t="shared" si="1"/>
        <v>5.5737704918032788E-2</v>
      </c>
      <c r="M7" s="485">
        <f t="shared" si="1"/>
        <v>5.9405940594059403E-2</v>
      </c>
      <c r="N7" s="485">
        <f t="shared" si="1"/>
        <v>4.4164037854889593E-2</v>
      </c>
      <c r="O7" s="543">
        <f t="shared" si="1"/>
        <v>4.6728971962616821E-2</v>
      </c>
    </row>
    <row r="8" spans="1:19" x14ac:dyDescent="0.25">
      <c r="A8" s="5" t="s">
        <v>26</v>
      </c>
      <c r="B8" s="14" t="s">
        <v>32</v>
      </c>
      <c r="C8" s="104">
        <v>44</v>
      </c>
      <c r="D8" s="82">
        <v>41</v>
      </c>
      <c r="E8" s="82">
        <v>46</v>
      </c>
      <c r="F8" s="82">
        <v>41</v>
      </c>
      <c r="G8" s="105">
        <v>39</v>
      </c>
      <c r="H8" s="105">
        <v>41</v>
      </c>
      <c r="I8" s="105">
        <v>39</v>
      </c>
      <c r="J8" s="486">
        <v>46</v>
      </c>
      <c r="K8" s="486">
        <v>46</v>
      </c>
      <c r="L8" s="486">
        <v>43</v>
      </c>
      <c r="M8" s="486">
        <v>49</v>
      </c>
      <c r="N8" s="486">
        <v>52</v>
      </c>
      <c r="O8" s="544">
        <v>56</v>
      </c>
    </row>
    <row r="9" spans="1:19" x14ac:dyDescent="0.25">
      <c r="A9" s="5" t="s">
        <v>28</v>
      </c>
      <c r="B9" s="11" t="s">
        <v>27</v>
      </c>
      <c r="C9" s="102">
        <f>C8/C3</f>
        <v>0.14814814814814814</v>
      </c>
      <c r="D9" s="13">
        <f>D8/D3</f>
        <v>0.13183279742765272</v>
      </c>
      <c r="E9" s="13">
        <f t="shared" ref="E9:O9" si="2">E8/E3</f>
        <v>0.1373134328358209</v>
      </c>
      <c r="F9" s="13">
        <f t="shared" si="2"/>
        <v>0.12349397590361445</v>
      </c>
      <c r="G9" s="103">
        <f t="shared" si="2"/>
        <v>0.12621359223300971</v>
      </c>
      <c r="H9" s="103">
        <f t="shared" si="2"/>
        <v>0.12732919254658384</v>
      </c>
      <c r="I9" s="103">
        <f t="shared" si="2"/>
        <v>0.12302839116719243</v>
      </c>
      <c r="J9" s="485">
        <f t="shared" si="2"/>
        <v>0.15436241610738255</v>
      </c>
      <c r="K9" s="485">
        <f t="shared" si="2"/>
        <v>0.15032679738562091</v>
      </c>
      <c r="L9" s="485">
        <f t="shared" si="2"/>
        <v>0.14098360655737704</v>
      </c>
      <c r="M9" s="485">
        <f t="shared" si="2"/>
        <v>0.1617161716171617</v>
      </c>
      <c r="N9" s="485">
        <f t="shared" si="2"/>
        <v>0.16403785488958991</v>
      </c>
      <c r="O9" s="543">
        <f t="shared" si="2"/>
        <v>0.17445482866043613</v>
      </c>
    </row>
    <row r="10" spans="1:19" x14ac:dyDescent="0.25">
      <c r="A10" s="5" t="s">
        <v>30</v>
      </c>
      <c r="B10" s="14" t="s">
        <v>35</v>
      </c>
      <c r="C10" s="104">
        <v>180</v>
      </c>
      <c r="D10" s="82">
        <v>183</v>
      </c>
      <c r="E10" s="82">
        <v>191</v>
      </c>
      <c r="F10" s="82">
        <v>179</v>
      </c>
      <c r="G10" s="105">
        <v>157</v>
      </c>
      <c r="H10" s="105">
        <v>170</v>
      </c>
      <c r="I10" s="105">
        <v>171</v>
      </c>
      <c r="J10" s="486">
        <v>167</v>
      </c>
      <c r="K10" s="486">
        <v>171</v>
      </c>
      <c r="L10" s="486">
        <v>167</v>
      </c>
      <c r="M10" s="486">
        <v>169</v>
      </c>
      <c r="N10" s="486">
        <v>178</v>
      </c>
      <c r="O10" s="544">
        <v>183</v>
      </c>
    </row>
    <row r="11" spans="1:19" x14ac:dyDescent="0.25">
      <c r="A11" s="5" t="s">
        <v>31</v>
      </c>
      <c r="B11" s="11" t="s">
        <v>27</v>
      </c>
      <c r="C11" s="102">
        <f>C10/C3</f>
        <v>0.60606060606060608</v>
      </c>
      <c r="D11" s="13">
        <f>D10/D3</f>
        <v>0.58842443729903537</v>
      </c>
      <c r="E11" s="13">
        <f t="shared" ref="E11:O11" si="3">E10/E3</f>
        <v>0.57014925373134329</v>
      </c>
      <c r="F11" s="13">
        <f t="shared" si="3"/>
        <v>0.53915662650602414</v>
      </c>
      <c r="G11" s="103">
        <f t="shared" si="3"/>
        <v>0.50809061488673135</v>
      </c>
      <c r="H11" s="103">
        <f t="shared" si="3"/>
        <v>0.52795031055900621</v>
      </c>
      <c r="I11" s="103">
        <f t="shared" si="3"/>
        <v>0.5394321766561514</v>
      </c>
      <c r="J11" s="485">
        <f t="shared" si="3"/>
        <v>0.56040268456375841</v>
      </c>
      <c r="K11" s="485">
        <f t="shared" si="3"/>
        <v>0.55882352941176472</v>
      </c>
      <c r="L11" s="485">
        <f t="shared" si="3"/>
        <v>0.54754098360655734</v>
      </c>
      <c r="M11" s="485">
        <f t="shared" si="3"/>
        <v>0.55775577557755773</v>
      </c>
      <c r="N11" s="485">
        <f t="shared" si="3"/>
        <v>0.56151419558359617</v>
      </c>
      <c r="O11" s="543">
        <f t="shared" si="3"/>
        <v>0.57009345794392519</v>
      </c>
    </row>
    <row r="12" spans="1:19" x14ac:dyDescent="0.25">
      <c r="A12" s="5" t="s">
        <v>33</v>
      </c>
      <c r="B12" s="17" t="s">
        <v>41</v>
      </c>
      <c r="C12" s="104">
        <v>17</v>
      </c>
      <c r="D12" s="82">
        <v>19</v>
      </c>
      <c r="E12" s="82">
        <v>22</v>
      </c>
      <c r="F12" s="82">
        <v>18</v>
      </c>
      <c r="G12" s="105">
        <v>5</v>
      </c>
      <c r="H12" s="105">
        <v>9</v>
      </c>
      <c r="I12" s="105">
        <v>4</v>
      </c>
      <c r="J12" s="486">
        <v>3</v>
      </c>
      <c r="K12" s="486">
        <v>6</v>
      </c>
      <c r="L12" s="486">
        <v>8</v>
      </c>
      <c r="M12" s="486">
        <v>11</v>
      </c>
      <c r="N12" s="486">
        <v>14</v>
      </c>
      <c r="O12" s="544">
        <v>19</v>
      </c>
    </row>
    <row r="13" spans="1:19" x14ac:dyDescent="0.25">
      <c r="A13" s="5" t="s">
        <v>34</v>
      </c>
      <c r="B13" s="11" t="s">
        <v>27</v>
      </c>
      <c r="C13" s="102">
        <f>C12/C3</f>
        <v>5.7239057239057242E-2</v>
      </c>
      <c r="D13" s="13">
        <f>D12/D3</f>
        <v>6.1093247588424437E-2</v>
      </c>
      <c r="E13" s="13">
        <f t="shared" ref="E13:O13" si="4">E12/E3</f>
        <v>6.5671641791044774E-2</v>
      </c>
      <c r="F13" s="13">
        <f t="shared" si="4"/>
        <v>5.4216867469879519E-2</v>
      </c>
      <c r="G13" s="103">
        <f t="shared" si="4"/>
        <v>1.6181229773462782E-2</v>
      </c>
      <c r="H13" s="103">
        <f t="shared" si="4"/>
        <v>2.7950310559006212E-2</v>
      </c>
      <c r="I13" s="103">
        <f t="shared" si="4"/>
        <v>1.2618296529968454E-2</v>
      </c>
      <c r="J13" s="485">
        <f t="shared" si="4"/>
        <v>1.0067114093959731E-2</v>
      </c>
      <c r="K13" s="485">
        <f t="shared" si="4"/>
        <v>1.9607843137254902E-2</v>
      </c>
      <c r="L13" s="485">
        <f t="shared" si="4"/>
        <v>2.6229508196721311E-2</v>
      </c>
      <c r="M13" s="485">
        <f t="shared" si="4"/>
        <v>3.6303630363036306E-2</v>
      </c>
      <c r="N13" s="485">
        <f t="shared" si="4"/>
        <v>4.4164037854889593E-2</v>
      </c>
      <c r="O13" s="543">
        <f t="shared" si="4"/>
        <v>5.9190031152647975E-2</v>
      </c>
    </row>
    <row r="14" spans="1:19" x14ac:dyDescent="0.25">
      <c r="A14" s="5" t="s">
        <v>36</v>
      </c>
      <c r="B14" s="14" t="s">
        <v>44</v>
      </c>
      <c r="C14" s="104">
        <v>64</v>
      </c>
      <c r="D14" s="82">
        <v>69</v>
      </c>
      <c r="E14" s="82">
        <v>78</v>
      </c>
      <c r="F14" s="82">
        <v>74</v>
      </c>
      <c r="G14" s="105">
        <v>65</v>
      </c>
      <c r="H14" s="105">
        <v>68</v>
      </c>
      <c r="I14" s="105">
        <v>67</v>
      </c>
      <c r="J14" s="486">
        <v>58</v>
      </c>
      <c r="K14" s="486">
        <v>60</v>
      </c>
      <c r="L14" s="486">
        <v>62</v>
      </c>
      <c r="M14" s="486">
        <v>59</v>
      </c>
      <c r="N14" s="486">
        <v>61</v>
      </c>
      <c r="O14" s="544">
        <v>63</v>
      </c>
    </row>
    <row r="15" spans="1:19" x14ac:dyDescent="0.25">
      <c r="A15" s="5" t="s">
        <v>37</v>
      </c>
      <c r="B15" s="11" t="s">
        <v>27</v>
      </c>
      <c r="C15" s="102">
        <f>C14/C3</f>
        <v>0.21548821548821548</v>
      </c>
      <c r="D15" s="13">
        <f>D14/D3</f>
        <v>0.22186495176848875</v>
      </c>
      <c r="E15" s="13">
        <f t="shared" ref="E15:O15" si="5">E14/E3</f>
        <v>0.23283582089552238</v>
      </c>
      <c r="F15" s="13">
        <f t="shared" si="5"/>
        <v>0.22289156626506024</v>
      </c>
      <c r="G15" s="103">
        <f t="shared" si="5"/>
        <v>0.21035598705501618</v>
      </c>
      <c r="H15" s="103">
        <f t="shared" si="5"/>
        <v>0.21118012422360249</v>
      </c>
      <c r="I15" s="103">
        <f t="shared" si="5"/>
        <v>0.2113564668769716</v>
      </c>
      <c r="J15" s="485">
        <f t="shared" si="5"/>
        <v>0.19463087248322147</v>
      </c>
      <c r="K15" s="485">
        <f t="shared" si="5"/>
        <v>0.19607843137254902</v>
      </c>
      <c r="L15" s="485">
        <f t="shared" si="5"/>
        <v>0.20327868852459016</v>
      </c>
      <c r="M15" s="485">
        <f t="shared" si="5"/>
        <v>0.19471947194719472</v>
      </c>
      <c r="N15" s="485">
        <f t="shared" si="5"/>
        <v>0.19242902208201892</v>
      </c>
      <c r="O15" s="543">
        <f t="shared" si="5"/>
        <v>0.19626168224299065</v>
      </c>
    </row>
    <row r="16" spans="1:19" x14ac:dyDescent="0.25">
      <c r="A16" s="5" t="s">
        <v>39</v>
      </c>
      <c r="B16" s="14" t="s">
        <v>47</v>
      </c>
      <c r="C16" s="104">
        <v>53</v>
      </c>
      <c r="D16" s="82">
        <v>56</v>
      </c>
      <c r="E16" s="82">
        <v>65</v>
      </c>
      <c r="F16" s="82">
        <v>58</v>
      </c>
      <c r="G16" s="105">
        <v>53</v>
      </c>
      <c r="H16" s="105">
        <v>56</v>
      </c>
      <c r="I16" s="105">
        <v>50</v>
      </c>
      <c r="J16" s="486">
        <v>42</v>
      </c>
      <c r="K16" s="486">
        <v>44</v>
      </c>
      <c r="L16" s="486">
        <v>45</v>
      </c>
      <c r="M16" s="486">
        <v>46</v>
      </c>
      <c r="N16" s="486">
        <v>53</v>
      </c>
      <c r="O16" s="544">
        <v>56</v>
      </c>
    </row>
    <row r="17" spans="1:15" x14ac:dyDescent="0.25">
      <c r="A17" s="5" t="s">
        <v>40</v>
      </c>
      <c r="B17" s="18" t="s">
        <v>27</v>
      </c>
      <c r="C17" s="102">
        <f>C16/C3</f>
        <v>0.17845117845117844</v>
      </c>
      <c r="D17" s="13">
        <f>D16/D3</f>
        <v>0.18006430868167203</v>
      </c>
      <c r="E17" s="13">
        <f t="shared" ref="E17:O17" si="6">E16/E3</f>
        <v>0.19402985074626866</v>
      </c>
      <c r="F17" s="13">
        <f t="shared" si="6"/>
        <v>0.1746987951807229</v>
      </c>
      <c r="G17" s="103">
        <f t="shared" si="6"/>
        <v>0.17152103559870549</v>
      </c>
      <c r="H17" s="103">
        <f t="shared" si="6"/>
        <v>0.17391304347826086</v>
      </c>
      <c r="I17" s="103">
        <f t="shared" si="6"/>
        <v>0.15772870662460567</v>
      </c>
      <c r="J17" s="485">
        <f t="shared" si="6"/>
        <v>0.14093959731543623</v>
      </c>
      <c r="K17" s="485">
        <f t="shared" si="6"/>
        <v>0.1437908496732026</v>
      </c>
      <c r="L17" s="485">
        <f t="shared" si="6"/>
        <v>0.14754098360655737</v>
      </c>
      <c r="M17" s="485">
        <f t="shared" si="6"/>
        <v>0.15181518151815182</v>
      </c>
      <c r="N17" s="485">
        <f t="shared" si="6"/>
        <v>0.16719242902208201</v>
      </c>
      <c r="O17" s="543">
        <f t="shared" si="6"/>
        <v>0.17445482866043613</v>
      </c>
    </row>
    <row r="18" spans="1:15" x14ac:dyDescent="0.25">
      <c r="A18" s="5" t="s">
        <v>42</v>
      </c>
      <c r="B18" s="14" t="s">
        <v>150</v>
      </c>
      <c r="C18" s="104">
        <v>54</v>
      </c>
      <c r="D18" s="82">
        <v>56</v>
      </c>
      <c r="E18" s="82">
        <v>58</v>
      </c>
      <c r="F18" s="82">
        <v>57</v>
      </c>
      <c r="G18" s="105">
        <v>49</v>
      </c>
      <c r="H18" s="105">
        <v>56</v>
      </c>
      <c r="I18" s="105">
        <v>49</v>
      </c>
      <c r="J18" s="486">
        <v>48</v>
      </c>
      <c r="K18" s="486">
        <v>46</v>
      </c>
      <c r="L18" s="486">
        <v>48</v>
      </c>
      <c r="M18" s="486">
        <v>47</v>
      </c>
      <c r="N18" s="486">
        <v>49</v>
      </c>
      <c r="O18" s="544">
        <v>48</v>
      </c>
    </row>
    <row r="19" spans="1:15" x14ac:dyDescent="0.25">
      <c r="A19" s="5" t="s">
        <v>43</v>
      </c>
      <c r="B19" s="19" t="s">
        <v>27</v>
      </c>
      <c r="C19" s="106">
        <f>C18/C3</f>
        <v>0.18181818181818182</v>
      </c>
      <c r="D19" s="21">
        <f>D18/D3</f>
        <v>0.18006430868167203</v>
      </c>
      <c r="E19" s="21">
        <f t="shared" ref="E19:O19" si="7">E18/E3</f>
        <v>0.17313432835820897</v>
      </c>
      <c r="F19" s="21">
        <f t="shared" si="7"/>
        <v>0.1716867469879518</v>
      </c>
      <c r="G19" s="107">
        <f t="shared" si="7"/>
        <v>0.15857605177993528</v>
      </c>
      <c r="H19" s="107">
        <f t="shared" si="7"/>
        <v>0.17391304347826086</v>
      </c>
      <c r="I19" s="107">
        <f t="shared" si="7"/>
        <v>0.15457413249211358</v>
      </c>
      <c r="J19" s="487">
        <f t="shared" si="7"/>
        <v>0.16107382550335569</v>
      </c>
      <c r="K19" s="487">
        <f t="shared" si="7"/>
        <v>0.15032679738562091</v>
      </c>
      <c r="L19" s="487">
        <f t="shared" si="7"/>
        <v>0.15737704918032788</v>
      </c>
      <c r="M19" s="487">
        <f t="shared" si="7"/>
        <v>0.15511551155115511</v>
      </c>
      <c r="N19" s="487">
        <f t="shared" si="7"/>
        <v>0.15457413249211358</v>
      </c>
      <c r="O19" s="545">
        <f t="shared" si="7"/>
        <v>0.14953271028037382</v>
      </c>
    </row>
    <row r="20" spans="1:15" ht="20.100000000000001" customHeight="1" x14ac:dyDescent="0.25">
      <c r="A20" s="22" t="s">
        <v>326</v>
      </c>
      <c r="C20" s="2"/>
      <c r="D20" s="2"/>
      <c r="E20" s="2"/>
      <c r="F20" s="2"/>
      <c r="G20" s="2"/>
      <c r="H20" s="2"/>
      <c r="I20" s="134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52</v>
      </c>
      <c r="D22" s="28">
        <v>65</v>
      </c>
      <c r="E22" s="28">
        <v>49</v>
      </c>
      <c r="F22" s="109">
        <v>35</v>
      </c>
      <c r="G22" s="109">
        <v>50</v>
      </c>
      <c r="H22" s="109">
        <v>56</v>
      </c>
      <c r="I22" s="488">
        <v>52</v>
      </c>
      <c r="J22" s="488">
        <v>41</v>
      </c>
      <c r="K22" s="488">
        <v>55</v>
      </c>
      <c r="L22" s="488">
        <v>48</v>
      </c>
      <c r="M22" s="488">
        <v>51</v>
      </c>
      <c r="N22" s="488">
        <v>52</v>
      </c>
      <c r="O22" s="29">
        <f>SUM(C22:N22)</f>
        <v>606</v>
      </c>
    </row>
    <row r="23" spans="1:15" x14ac:dyDescent="0.25">
      <c r="A23" s="27" t="s">
        <v>46</v>
      </c>
      <c r="B23" s="30" t="s">
        <v>54</v>
      </c>
      <c r="C23" s="9">
        <v>16</v>
      </c>
      <c r="D23" s="10">
        <v>15</v>
      </c>
      <c r="E23" s="10">
        <v>9</v>
      </c>
      <c r="F23" s="101">
        <v>6</v>
      </c>
      <c r="G23" s="101">
        <v>9</v>
      </c>
      <c r="H23" s="101">
        <v>11</v>
      </c>
      <c r="I23" s="484">
        <v>9</v>
      </c>
      <c r="J23" s="484">
        <v>18</v>
      </c>
      <c r="K23" s="484">
        <v>13</v>
      </c>
      <c r="L23" s="484">
        <v>10</v>
      </c>
      <c r="M23" s="484">
        <v>14</v>
      </c>
      <c r="N23" s="542">
        <v>15</v>
      </c>
      <c r="O23" s="30">
        <f>SUM(C23:N23)</f>
        <v>145</v>
      </c>
    </row>
    <row r="24" spans="1:15" x14ac:dyDescent="0.25">
      <c r="A24" s="27" t="s">
        <v>48</v>
      </c>
      <c r="B24" s="31" t="s">
        <v>56</v>
      </c>
      <c r="C24" s="32">
        <f>C23/C22</f>
        <v>0.30769230769230771</v>
      </c>
      <c r="D24" s="32">
        <f>D23/D22</f>
        <v>0.23076923076923078</v>
      </c>
      <c r="E24" s="32">
        <f t="shared" ref="E24:O24" si="8">E23/E22</f>
        <v>0.18367346938775511</v>
      </c>
      <c r="F24" s="110">
        <f t="shared" si="8"/>
        <v>0.17142857142857143</v>
      </c>
      <c r="G24" s="110">
        <f t="shared" si="8"/>
        <v>0.18</v>
      </c>
      <c r="H24" s="110">
        <f t="shared" si="8"/>
        <v>0.19642857142857142</v>
      </c>
      <c r="I24" s="489">
        <f t="shared" si="8"/>
        <v>0.17307692307692307</v>
      </c>
      <c r="J24" s="489">
        <f t="shared" si="8"/>
        <v>0.43902439024390244</v>
      </c>
      <c r="K24" s="489">
        <f t="shared" si="8"/>
        <v>0.23636363636363636</v>
      </c>
      <c r="L24" s="489">
        <f t="shared" si="8"/>
        <v>0.20833333333333334</v>
      </c>
      <c r="M24" s="489">
        <f t="shared" si="8"/>
        <v>0.27450980392156865</v>
      </c>
      <c r="N24" s="489">
        <f t="shared" si="8"/>
        <v>0.28846153846153844</v>
      </c>
      <c r="O24" s="59">
        <f t="shared" si="8"/>
        <v>0.23927392739273928</v>
      </c>
    </row>
    <row r="25" spans="1:15" x14ac:dyDescent="0.25">
      <c r="A25" s="27" t="s">
        <v>51</v>
      </c>
      <c r="B25" s="33" t="s">
        <v>58</v>
      </c>
      <c r="C25" s="76">
        <v>23</v>
      </c>
      <c r="D25" s="76">
        <v>34</v>
      </c>
      <c r="E25" s="76">
        <v>22</v>
      </c>
      <c r="F25" s="111">
        <v>14</v>
      </c>
      <c r="G25" s="111">
        <v>29</v>
      </c>
      <c r="H25" s="111">
        <v>35</v>
      </c>
      <c r="I25" s="490">
        <v>27</v>
      </c>
      <c r="J25" s="490">
        <v>22</v>
      </c>
      <c r="K25" s="490">
        <v>31</v>
      </c>
      <c r="L25" s="490">
        <v>23</v>
      </c>
      <c r="M25" s="490">
        <v>29</v>
      </c>
      <c r="N25" s="546">
        <v>28</v>
      </c>
      <c r="O25" s="33">
        <f>SUM(C25:N25)</f>
        <v>317</v>
      </c>
    </row>
    <row r="26" spans="1:15" x14ac:dyDescent="0.25">
      <c r="A26" s="27" t="s">
        <v>53</v>
      </c>
      <c r="B26" s="31" t="s">
        <v>56</v>
      </c>
      <c r="C26" s="32">
        <f>C25/C22</f>
        <v>0.44230769230769229</v>
      </c>
      <c r="D26" s="32">
        <f>D25/D22</f>
        <v>0.52307692307692311</v>
      </c>
      <c r="E26" s="32">
        <f t="shared" ref="E26:O26" si="9">E25/E22</f>
        <v>0.44897959183673469</v>
      </c>
      <c r="F26" s="110">
        <f t="shared" si="9"/>
        <v>0.4</v>
      </c>
      <c r="G26" s="110">
        <f t="shared" si="9"/>
        <v>0.57999999999999996</v>
      </c>
      <c r="H26" s="110">
        <f t="shared" si="9"/>
        <v>0.625</v>
      </c>
      <c r="I26" s="489">
        <f t="shared" si="9"/>
        <v>0.51923076923076927</v>
      </c>
      <c r="J26" s="489">
        <f t="shared" si="9"/>
        <v>0.53658536585365857</v>
      </c>
      <c r="K26" s="489">
        <f t="shared" si="9"/>
        <v>0.5636363636363636</v>
      </c>
      <c r="L26" s="489">
        <f t="shared" si="9"/>
        <v>0.47916666666666669</v>
      </c>
      <c r="M26" s="489">
        <f t="shared" si="9"/>
        <v>0.56862745098039214</v>
      </c>
      <c r="N26" s="489">
        <f t="shared" si="9"/>
        <v>0.53846153846153844</v>
      </c>
      <c r="O26" s="59">
        <f t="shared" si="9"/>
        <v>0.52310231023102305</v>
      </c>
    </row>
    <row r="27" spans="1:15" x14ac:dyDescent="0.25">
      <c r="A27" s="27" t="s">
        <v>55</v>
      </c>
      <c r="B27" s="33" t="s">
        <v>328</v>
      </c>
      <c r="C27" s="76">
        <v>47</v>
      </c>
      <c r="D27" s="82">
        <v>58</v>
      </c>
      <c r="E27" s="82">
        <v>44</v>
      </c>
      <c r="F27" s="105">
        <v>32</v>
      </c>
      <c r="G27" s="105">
        <v>46</v>
      </c>
      <c r="H27" s="105">
        <v>51</v>
      </c>
      <c r="I27" s="486">
        <v>51</v>
      </c>
      <c r="J27" s="486">
        <v>34</v>
      </c>
      <c r="K27" s="486">
        <v>50</v>
      </c>
      <c r="L27" s="486">
        <v>43</v>
      </c>
      <c r="M27" s="486">
        <v>46</v>
      </c>
      <c r="N27" s="544">
        <v>48</v>
      </c>
      <c r="O27" s="33">
        <f>SUM(C27:N27)</f>
        <v>550</v>
      </c>
    </row>
    <row r="28" spans="1:15" x14ac:dyDescent="0.25">
      <c r="A28" s="27" t="s">
        <v>57</v>
      </c>
      <c r="B28" s="31" t="s">
        <v>56</v>
      </c>
      <c r="C28" s="32">
        <f>C27/C22</f>
        <v>0.90384615384615385</v>
      </c>
      <c r="D28" s="32">
        <f t="shared" ref="D28:O28" si="10">D27/D22</f>
        <v>0.89230769230769236</v>
      </c>
      <c r="E28" s="32">
        <f t="shared" si="10"/>
        <v>0.89795918367346939</v>
      </c>
      <c r="F28" s="110">
        <f t="shared" si="10"/>
        <v>0.91428571428571426</v>
      </c>
      <c r="G28" s="110">
        <f t="shared" si="10"/>
        <v>0.92</v>
      </c>
      <c r="H28" s="110">
        <f t="shared" si="10"/>
        <v>0.9107142857142857</v>
      </c>
      <c r="I28" s="489">
        <f t="shared" si="10"/>
        <v>0.98076923076923073</v>
      </c>
      <c r="J28" s="489">
        <f t="shared" si="10"/>
        <v>0.82926829268292679</v>
      </c>
      <c r="K28" s="489">
        <f t="shared" si="10"/>
        <v>0.90909090909090906</v>
      </c>
      <c r="L28" s="489">
        <f t="shared" si="10"/>
        <v>0.89583333333333337</v>
      </c>
      <c r="M28" s="489">
        <f t="shared" si="10"/>
        <v>0.90196078431372551</v>
      </c>
      <c r="N28" s="489">
        <f t="shared" si="10"/>
        <v>0.92307692307692313</v>
      </c>
      <c r="O28" s="59">
        <f t="shared" si="10"/>
        <v>0.90759075907590758</v>
      </c>
    </row>
    <row r="29" spans="1:15" x14ac:dyDescent="0.25">
      <c r="A29" s="27" t="s">
        <v>59</v>
      </c>
      <c r="B29" s="33" t="s">
        <v>329</v>
      </c>
      <c r="C29" s="76">
        <v>1</v>
      </c>
      <c r="D29" s="82">
        <v>3</v>
      </c>
      <c r="E29" s="82">
        <v>3</v>
      </c>
      <c r="F29" s="105">
        <v>0</v>
      </c>
      <c r="G29" s="105">
        <v>4</v>
      </c>
      <c r="H29" s="105">
        <v>0</v>
      </c>
      <c r="I29" s="486">
        <v>5</v>
      </c>
      <c r="J29" s="486">
        <v>3</v>
      </c>
      <c r="K29" s="486">
        <v>1</v>
      </c>
      <c r="L29" s="486">
        <v>4</v>
      </c>
      <c r="M29" s="486">
        <v>1</v>
      </c>
      <c r="N29" s="544">
        <v>3</v>
      </c>
      <c r="O29" s="33">
        <f>SUM(C29:N29)</f>
        <v>28</v>
      </c>
    </row>
    <row r="30" spans="1:15" x14ac:dyDescent="0.25">
      <c r="A30" s="27" t="s">
        <v>60</v>
      </c>
      <c r="B30" s="31" t="s">
        <v>56</v>
      </c>
      <c r="C30" s="32">
        <f>C29/C22</f>
        <v>1.9230769230769232E-2</v>
      </c>
      <c r="D30" s="32">
        <f t="shared" ref="D30:O30" si="11">D29/D22</f>
        <v>4.6153846153846156E-2</v>
      </c>
      <c r="E30" s="32">
        <f t="shared" si="11"/>
        <v>6.1224489795918366E-2</v>
      </c>
      <c r="F30" s="110">
        <f t="shared" si="11"/>
        <v>0</v>
      </c>
      <c r="G30" s="110">
        <f t="shared" si="11"/>
        <v>0.08</v>
      </c>
      <c r="H30" s="110">
        <f t="shared" si="11"/>
        <v>0</v>
      </c>
      <c r="I30" s="489">
        <f t="shared" si="11"/>
        <v>9.6153846153846159E-2</v>
      </c>
      <c r="J30" s="489">
        <f t="shared" si="11"/>
        <v>7.3170731707317069E-2</v>
      </c>
      <c r="K30" s="489">
        <f t="shared" si="11"/>
        <v>1.8181818181818181E-2</v>
      </c>
      <c r="L30" s="489">
        <f t="shared" si="11"/>
        <v>8.3333333333333329E-2</v>
      </c>
      <c r="M30" s="489">
        <f t="shared" si="11"/>
        <v>1.9607843137254902E-2</v>
      </c>
      <c r="N30" s="489">
        <f t="shared" si="11"/>
        <v>5.7692307692307696E-2</v>
      </c>
      <c r="O30" s="59">
        <f t="shared" si="11"/>
        <v>4.6204620462046202E-2</v>
      </c>
    </row>
    <row r="31" spans="1:15" x14ac:dyDescent="0.25">
      <c r="A31" s="27" t="s">
        <v>62</v>
      </c>
      <c r="B31" s="33" t="s">
        <v>67</v>
      </c>
      <c r="C31" s="82">
        <f>C22-C27</f>
        <v>5</v>
      </c>
      <c r="D31" s="82">
        <f>D22-D27</f>
        <v>7</v>
      </c>
      <c r="E31" s="82">
        <f>E22-E27</f>
        <v>5</v>
      </c>
      <c r="F31" s="105">
        <f>F22-F27</f>
        <v>3</v>
      </c>
      <c r="G31" s="105">
        <f t="shared" ref="G31:N31" si="12">G22-G27</f>
        <v>4</v>
      </c>
      <c r="H31" s="105">
        <f t="shared" si="12"/>
        <v>5</v>
      </c>
      <c r="I31" s="486">
        <f t="shared" si="12"/>
        <v>1</v>
      </c>
      <c r="J31" s="486">
        <f t="shared" si="12"/>
        <v>7</v>
      </c>
      <c r="K31" s="486">
        <f t="shared" si="12"/>
        <v>5</v>
      </c>
      <c r="L31" s="486">
        <f t="shared" si="12"/>
        <v>5</v>
      </c>
      <c r="M31" s="486">
        <f t="shared" si="12"/>
        <v>5</v>
      </c>
      <c r="N31" s="486">
        <f t="shared" si="12"/>
        <v>4</v>
      </c>
      <c r="O31" s="33">
        <f>SUM(C31:N31)</f>
        <v>56</v>
      </c>
    </row>
    <row r="32" spans="1:15" x14ac:dyDescent="0.25">
      <c r="A32" s="27" t="s">
        <v>63</v>
      </c>
      <c r="B32" s="31" t="s">
        <v>56</v>
      </c>
      <c r="C32" s="32">
        <f>C31/C22</f>
        <v>9.6153846153846159E-2</v>
      </c>
      <c r="D32" s="32">
        <f t="shared" ref="D32:O32" si="13">D31/D22</f>
        <v>0.1076923076923077</v>
      </c>
      <c r="E32" s="32">
        <f t="shared" si="13"/>
        <v>0.10204081632653061</v>
      </c>
      <c r="F32" s="110">
        <f t="shared" si="13"/>
        <v>8.5714285714285715E-2</v>
      </c>
      <c r="G32" s="110">
        <f t="shared" si="13"/>
        <v>0.08</v>
      </c>
      <c r="H32" s="110">
        <f t="shared" si="13"/>
        <v>8.9285714285714288E-2</v>
      </c>
      <c r="I32" s="489">
        <f t="shared" si="13"/>
        <v>1.9230769230769232E-2</v>
      </c>
      <c r="J32" s="489">
        <f t="shared" si="13"/>
        <v>0.17073170731707318</v>
      </c>
      <c r="K32" s="489">
        <f t="shared" si="13"/>
        <v>9.0909090909090912E-2</v>
      </c>
      <c r="L32" s="489">
        <f t="shared" si="13"/>
        <v>0.10416666666666667</v>
      </c>
      <c r="M32" s="489">
        <f t="shared" si="13"/>
        <v>9.8039215686274508E-2</v>
      </c>
      <c r="N32" s="489">
        <f t="shared" si="13"/>
        <v>7.6923076923076927E-2</v>
      </c>
      <c r="O32" s="59">
        <f t="shared" si="13"/>
        <v>9.2409240924092403E-2</v>
      </c>
    </row>
    <row r="33" spans="1:15" ht="25.5" customHeight="1" x14ac:dyDescent="0.25">
      <c r="A33" s="27" t="s">
        <v>65</v>
      </c>
      <c r="B33" s="34" t="s">
        <v>70</v>
      </c>
      <c r="C33" s="76">
        <v>8</v>
      </c>
      <c r="D33" s="82">
        <v>8</v>
      </c>
      <c r="E33" s="82">
        <v>5</v>
      </c>
      <c r="F33" s="105">
        <v>5</v>
      </c>
      <c r="G33" s="105">
        <v>4</v>
      </c>
      <c r="H33" s="105">
        <v>4</v>
      </c>
      <c r="I33" s="486">
        <v>1</v>
      </c>
      <c r="J33" s="486">
        <v>3</v>
      </c>
      <c r="K33" s="486">
        <v>7</v>
      </c>
      <c r="L33" s="486">
        <v>6</v>
      </c>
      <c r="M33" s="486">
        <v>6</v>
      </c>
      <c r="N33" s="544">
        <v>9</v>
      </c>
      <c r="O33" s="33">
        <f>SUM(C33:N33)</f>
        <v>66</v>
      </c>
    </row>
    <row r="34" spans="1:15" ht="10.5" customHeight="1" x14ac:dyDescent="0.25">
      <c r="A34" s="27" t="s">
        <v>66</v>
      </c>
      <c r="B34" s="31" t="s">
        <v>56</v>
      </c>
      <c r="C34" s="32">
        <f>C33/C22</f>
        <v>0.15384615384615385</v>
      </c>
      <c r="D34" s="32">
        <f t="shared" ref="D34:O34" si="14">D33/D22</f>
        <v>0.12307692307692308</v>
      </c>
      <c r="E34" s="32">
        <f t="shared" si="14"/>
        <v>0.10204081632653061</v>
      </c>
      <c r="F34" s="110">
        <f t="shared" si="14"/>
        <v>0.14285714285714285</v>
      </c>
      <c r="G34" s="110">
        <f t="shared" si="14"/>
        <v>0.08</v>
      </c>
      <c r="H34" s="110">
        <f t="shared" si="14"/>
        <v>7.1428571428571425E-2</v>
      </c>
      <c r="I34" s="489">
        <f t="shared" si="14"/>
        <v>1.9230769230769232E-2</v>
      </c>
      <c r="J34" s="489">
        <f t="shared" si="14"/>
        <v>7.3170731707317069E-2</v>
      </c>
      <c r="K34" s="489">
        <f t="shared" si="14"/>
        <v>0.12727272727272726</v>
      </c>
      <c r="L34" s="489">
        <f t="shared" si="14"/>
        <v>0.125</v>
      </c>
      <c r="M34" s="489">
        <f t="shared" si="14"/>
        <v>0.11764705882352941</v>
      </c>
      <c r="N34" s="489">
        <f t="shared" si="14"/>
        <v>0.17307692307692307</v>
      </c>
      <c r="O34" s="59">
        <f t="shared" si="14"/>
        <v>0.10891089108910891</v>
      </c>
    </row>
    <row r="35" spans="1:15" x14ac:dyDescent="0.25">
      <c r="A35" s="27" t="s">
        <v>68</v>
      </c>
      <c r="B35" s="33" t="s">
        <v>330</v>
      </c>
      <c r="C35" s="76">
        <v>13</v>
      </c>
      <c r="D35" s="82">
        <v>15</v>
      </c>
      <c r="E35" s="82">
        <v>8</v>
      </c>
      <c r="F35" s="105">
        <v>7</v>
      </c>
      <c r="G35" s="105">
        <v>9</v>
      </c>
      <c r="H35" s="105">
        <v>10</v>
      </c>
      <c r="I35" s="486">
        <v>3</v>
      </c>
      <c r="J35" s="486">
        <v>8</v>
      </c>
      <c r="K35" s="486">
        <v>14</v>
      </c>
      <c r="L35" s="486">
        <v>8</v>
      </c>
      <c r="M35" s="486">
        <v>9</v>
      </c>
      <c r="N35" s="544">
        <v>11</v>
      </c>
      <c r="O35" s="33">
        <f>SUM(C35:N35)</f>
        <v>115</v>
      </c>
    </row>
    <row r="36" spans="1:15" x14ac:dyDescent="0.25">
      <c r="A36" s="27" t="s">
        <v>69</v>
      </c>
      <c r="B36" s="35" t="s">
        <v>56</v>
      </c>
      <c r="C36" s="32">
        <f>C35/C22</f>
        <v>0.25</v>
      </c>
      <c r="D36" s="32">
        <f t="shared" ref="D36:O36" si="15">D35/D22</f>
        <v>0.23076923076923078</v>
      </c>
      <c r="E36" s="32">
        <f t="shared" si="15"/>
        <v>0.16326530612244897</v>
      </c>
      <c r="F36" s="110">
        <f t="shared" si="15"/>
        <v>0.2</v>
      </c>
      <c r="G36" s="110">
        <f t="shared" si="15"/>
        <v>0.18</v>
      </c>
      <c r="H36" s="110">
        <f t="shared" si="15"/>
        <v>0.17857142857142858</v>
      </c>
      <c r="I36" s="489">
        <f t="shared" si="15"/>
        <v>5.7692307692307696E-2</v>
      </c>
      <c r="J36" s="489">
        <f t="shared" si="15"/>
        <v>0.1951219512195122</v>
      </c>
      <c r="K36" s="489">
        <f t="shared" si="15"/>
        <v>0.25454545454545452</v>
      </c>
      <c r="L36" s="489">
        <f t="shared" si="15"/>
        <v>0.16666666666666666</v>
      </c>
      <c r="M36" s="489">
        <f t="shared" si="15"/>
        <v>0.17647058823529413</v>
      </c>
      <c r="N36" s="489">
        <f t="shared" si="15"/>
        <v>0.21153846153846154</v>
      </c>
      <c r="O36" s="59">
        <f t="shared" si="15"/>
        <v>0.18976897689768976</v>
      </c>
    </row>
    <row r="37" spans="1:15" x14ac:dyDescent="0.25">
      <c r="A37" s="27" t="s">
        <v>71</v>
      </c>
      <c r="B37" s="33" t="s">
        <v>331</v>
      </c>
      <c r="C37" s="75">
        <v>13</v>
      </c>
      <c r="D37" s="82">
        <v>14</v>
      </c>
      <c r="E37" s="82">
        <v>9</v>
      </c>
      <c r="F37" s="105">
        <v>6</v>
      </c>
      <c r="G37" s="105">
        <v>9</v>
      </c>
      <c r="H37" s="105">
        <v>10</v>
      </c>
      <c r="I37" s="486">
        <v>3</v>
      </c>
      <c r="J37" s="486">
        <v>8</v>
      </c>
      <c r="K37" s="486">
        <v>11</v>
      </c>
      <c r="L37" s="486">
        <v>7</v>
      </c>
      <c r="M37" s="486">
        <v>12</v>
      </c>
      <c r="N37" s="544">
        <v>10</v>
      </c>
      <c r="O37" s="33">
        <f>SUM(C37:N37)</f>
        <v>112</v>
      </c>
    </row>
    <row r="38" spans="1:15" x14ac:dyDescent="0.25">
      <c r="A38" s="27" t="s">
        <v>72</v>
      </c>
      <c r="B38" s="35" t="s">
        <v>56</v>
      </c>
      <c r="C38" s="12">
        <f>C37/C22</f>
        <v>0.25</v>
      </c>
      <c r="D38" s="13">
        <f t="shared" ref="D38:O38" si="16">D37/D22</f>
        <v>0.2153846153846154</v>
      </c>
      <c r="E38" s="32">
        <f t="shared" si="16"/>
        <v>0.18367346938775511</v>
      </c>
      <c r="F38" s="110">
        <f t="shared" si="16"/>
        <v>0.17142857142857143</v>
      </c>
      <c r="G38" s="110">
        <f t="shared" si="16"/>
        <v>0.18</v>
      </c>
      <c r="H38" s="110">
        <f t="shared" si="16"/>
        <v>0.17857142857142858</v>
      </c>
      <c r="I38" s="489">
        <f t="shared" si="16"/>
        <v>5.7692307692307696E-2</v>
      </c>
      <c r="J38" s="489">
        <f t="shared" si="16"/>
        <v>0.1951219512195122</v>
      </c>
      <c r="K38" s="489">
        <f t="shared" si="16"/>
        <v>0.2</v>
      </c>
      <c r="L38" s="489">
        <f t="shared" si="16"/>
        <v>0.14583333333333334</v>
      </c>
      <c r="M38" s="489">
        <f t="shared" si="16"/>
        <v>0.23529411764705882</v>
      </c>
      <c r="N38" s="489">
        <f t="shared" si="16"/>
        <v>0.19230769230769232</v>
      </c>
      <c r="O38" s="59">
        <f t="shared" si="16"/>
        <v>0.18481848184818481</v>
      </c>
    </row>
    <row r="39" spans="1:15" x14ac:dyDescent="0.25">
      <c r="A39" s="27" t="s">
        <v>74</v>
      </c>
      <c r="B39" s="33" t="s">
        <v>160</v>
      </c>
      <c r="C39" s="75">
        <v>4</v>
      </c>
      <c r="D39" s="82">
        <v>3</v>
      </c>
      <c r="E39" s="82">
        <v>4</v>
      </c>
      <c r="F39" s="105">
        <v>1</v>
      </c>
      <c r="G39" s="105">
        <v>9</v>
      </c>
      <c r="H39" s="105">
        <v>6</v>
      </c>
      <c r="I39" s="486">
        <v>1</v>
      </c>
      <c r="J39" s="486">
        <v>1</v>
      </c>
      <c r="K39" s="486">
        <v>5</v>
      </c>
      <c r="L39" s="486">
        <v>3</v>
      </c>
      <c r="M39" s="486">
        <v>3</v>
      </c>
      <c r="N39" s="544">
        <v>3</v>
      </c>
      <c r="O39" s="33">
        <f>SUM(C39:N39)</f>
        <v>43</v>
      </c>
    </row>
    <row r="40" spans="1:15" x14ac:dyDescent="0.25">
      <c r="A40" s="27" t="s">
        <v>75</v>
      </c>
      <c r="B40" s="37" t="s">
        <v>56</v>
      </c>
      <c r="C40" s="32">
        <f>C39/C22</f>
        <v>7.6923076923076927E-2</v>
      </c>
      <c r="D40" s="32">
        <f t="shared" ref="D40:O40" si="17">D39/D22</f>
        <v>4.6153846153846156E-2</v>
      </c>
      <c r="E40" s="32">
        <f t="shared" si="17"/>
        <v>8.1632653061224483E-2</v>
      </c>
      <c r="F40" s="110">
        <f t="shared" si="17"/>
        <v>2.8571428571428571E-2</v>
      </c>
      <c r="G40" s="110">
        <f t="shared" si="17"/>
        <v>0.18</v>
      </c>
      <c r="H40" s="110">
        <f t="shared" si="17"/>
        <v>0.10714285714285714</v>
      </c>
      <c r="I40" s="489">
        <f t="shared" si="17"/>
        <v>1.9230769230769232E-2</v>
      </c>
      <c r="J40" s="489">
        <f t="shared" si="17"/>
        <v>2.4390243902439025E-2</v>
      </c>
      <c r="K40" s="489">
        <f t="shared" si="17"/>
        <v>9.0909090909090912E-2</v>
      </c>
      <c r="L40" s="489">
        <f t="shared" si="17"/>
        <v>6.25E-2</v>
      </c>
      <c r="M40" s="489">
        <f t="shared" si="17"/>
        <v>5.8823529411764705E-2</v>
      </c>
      <c r="N40" s="489">
        <f t="shared" si="17"/>
        <v>5.7692307692307696E-2</v>
      </c>
      <c r="O40" s="59">
        <f t="shared" si="17"/>
        <v>7.0957095709570955E-2</v>
      </c>
    </row>
    <row r="41" spans="1:15" ht="24.75" x14ac:dyDescent="0.25">
      <c r="A41" s="27" t="s">
        <v>77</v>
      </c>
      <c r="B41" s="39" t="s">
        <v>79</v>
      </c>
      <c r="C41" s="83">
        <v>43</v>
      </c>
      <c r="D41" s="83">
        <v>49</v>
      </c>
      <c r="E41" s="83">
        <v>39</v>
      </c>
      <c r="F41" s="113">
        <v>22</v>
      </c>
      <c r="G41" s="113">
        <v>38</v>
      </c>
      <c r="H41" s="113">
        <v>47</v>
      </c>
      <c r="I41" s="492">
        <v>39</v>
      </c>
      <c r="J41" s="492">
        <v>35</v>
      </c>
      <c r="K41" s="492">
        <v>44</v>
      </c>
      <c r="L41" s="492">
        <v>41</v>
      </c>
      <c r="M41" s="492">
        <v>39</v>
      </c>
      <c r="N41" s="548">
        <v>41</v>
      </c>
      <c r="O41" s="85">
        <f>SUM(C41:N41)</f>
        <v>477</v>
      </c>
    </row>
    <row r="42" spans="1:15" x14ac:dyDescent="0.25">
      <c r="A42" s="27" t="s">
        <v>78</v>
      </c>
      <c r="B42" s="40" t="s">
        <v>162</v>
      </c>
      <c r="C42" s="84">
        <v>22</v>
      </c>
      <c r="D42" s="86">
        <v>18</v>
      </c>
      <c r="E42" s="86">
        <v>15</v>
      </c>
      <c r="F42" s="114">
        <v>12</v>
      </c>
      <c r="G42" s="114">
        <v>17</v>
      </c>
      <c r="H42" s="114">
        <v>15</v>
      </c>
      <c r="I42" s="493">
        <v>12</v>
      </c>
      <c r="J42" s="493">
        <v>21</v>
      </c>
      <c r="K42" s="493">
        <v>29</v>
      </c>
      <c r="L42" s="533">
        <v>17</v>
      </c>
      <c r="M42" s="493">
        <v>21</v>
      </c>
      <c r="N42" s="549">
        <v>17</v>
      </c>
      <c r="O42" s="40">
        <f>SUM(C42:N42)</f>
        <v>216</v>
      </c>
    </row>
    <row r="43" spans="1:15" x14ac:dyDescent="0.25">
      <c r="A43" s="27" t="s">
        <v>80</v>
      </c>
      <c r="B43" s="31" t="s">
        <v>56</v>
      </c>
      <c r="C43" s="32">
        <f>C42/C22</f>
        <v>0.42307692307692307</v>
      </c>
      <c r="D43" s="32">
        <f t="shared" ref="D43:O43" si="18">D42/D22</f>
        <v>0.27692307692307694</v>
      </c>
      <c r="E43" s="32">
        <f t="shared" si="18"/>
        <v>0.30612244897959184</v>
      </c>
      <c r="F43" s="110">
        <f t="shared" si="18"/>
        <v>0.34285714285714286</v>
      </c>
      <c r="G43" s="110">
        <f t="shared" si="18"/>
        <v>0.34</v>
      </c>
      <c r="H43" s="110">
        <f t="shared" si="18"/>
        <v>0.26785714285714285</v>
      </c>
      <c r="I43" s="489">
        <f t="shared" si="18"/>
        <v>0.23076923076923078</v>
      </c>
      <c r="J43" s="489">
        <f t="shared" si="18"/>
        <v>0.51219512195121952</v>
      </c>
      <c r="K43" s="489">
        <f t="shared" si="18"/>
        <v>0.52727272727272723</v>
      </c>
      <c r="L43" s="489">
        <f t="shared" si="18"/>
        <v>0.35416666666666669</v>
      </c>
      <c r="M43" s="489">
        <f t="shared" si="18"/>
        <v>0.41176470588235292</v>
      </c>
      <c r="N43" s="489">
        <f t="shared" si="18"/>
        <v>0.32692307692307693</v>
      </c>
      <c r="O43" s="59">
        <f t="shared" si="18"/>
        <v>0.35643564356435642</v>
      </c>
    </row>
    <row r="44" spans="1:15" x14ac:dyDescent="0.25">
      <c r="A44" s="27" t="s">
        <v>82</v>
      </c>
      <c r="B44" s="33" t="s">
        <v>163</v>
      </c>
      <c r="C44" s="76">
        <v>11</v>
      </c>
      <c r="D44" s="82">
        <v>12</v>
      </c>
      <c r="E44" s="82">
        <v>10</v>
      </c>
      <c r="F44" s="105">
        <v>4</v>
      </c>
      <c r="G44" s="105">
        <v>15</v>
      </c>
      <c r="H44" s="105">
        <v>17</v>
      </c>
      <c r="I44" s="486">
        <v>12</v>
      </c>
      <c r="J44" s="486">
        <v>6</v>
      </c>
      <c r="K44" s="486">
        <v>6</v>
      </c>
      <c r="L44" s="486">
        <v>11</v>
      </c>
      <c r="M44" s="486">
        <v>7</v>
      </c>
      <c r="N44" s="544">
        <v>10</v>
      </c>
      <c r="O44" s="33">
        <f>SUM(C44:N44)</f>
        <v>121</v>
      </c>
    </row>
    <row r="45" spans="1:15" x14ac:dyDescent="0.25">
      <c r="A45" s="27" t="s">
        <v>83</v>
      </c>
      <c r="B45" s="31" t="s">
        <v>56</v>
      </c>
      <c r="C45" s="32">
        <f>C44/C22</f>
        <v>0.21153846153846154</v>
      </c>
      <c r="D45" s="32">
        <f t="shared" ref="D45:O45" si="19">D44/D22</f>
        <v>0.18461538461538463</v>
      </c>
      <c r="E45" s="32">
        <f t="shared" si="19"/>
        <v>0.20408163265306123</v>
      </c>
      <c r="F45" s="110">
        <f t="shared" si="19"/>
        <v>0.11428571428571428</v>
      </c>
      <c r="G45" s="110">
        <f t="shared" si="19"/>
        <v>0.3</v>
      </c>
      <c r="H45" s="110">
        <f t="shared" si="19"/>
        <v>0.30357142857142855</v>
      </c>
      <c r="I45" s="489">
        <f t="shared" si="19"/>
        <v>0.23076923076923078</v>
      </c>
      <c r="J45" s="489">
        <f t="shared" si="19"/>
        <v>0.14634146341463414</v>
      </c>
      <c r="K45" s="489">
        <f t="shared" si="19"/>
        <v>0.10909090909090909</v>
      </c>
      <c r="L45" s="489">
        <f t="shared" si="19"/>
        <v>0.22916666666666666</v>
      </c>
      <c r="M45" s="489">
        <f t="shared" si="19"/>
        <v>0.13725490196078433</v>
      </c>
      <c r="N45" s="489">
        <f t="shared" si="19"/>
        <v>0.19230769230769232</v>
      </c>
      <c r="O45" s="59">
        <f t="shared" si="19"/>
        <v>0.19966996699669967</v>
      </c>
    </row>
    <row r="46" spans="1:15" x14ac:dyDescent="0.25">
      <c r="A46" s="27" t="s">
        <v>85</v>
      </c>
      <c r="B46" s="33" t="s">
        <v>164</v>
      </c>
      <c r="C46" s="76">
        <v>9</v>
      </c>
      <c r="D46" s="82">
        <v>14</v>
      </c>
      <c r="E46" s="82">
        <v>11</v>
      </c>
      <c r="F46" s="105">
        <v>6</v>
      </c>
      <c r="G46" s="105">
        <v>6</v>
      </c>
      <c r="H46" s="105">
        <v>13</v>
      </c>
      <c r="I46" s="486">
        <v>16</v>
      </c>
      <c r="J46" s="486">
        <v>4</v>
      </c>
      <c r="K46" s="486">
        <v>7</v>
      </c>
      <c r="L46" s="486">
        <v>11</v>
      </c>
      <c r="M46" s="486">
        <v>10</v>
      </c>
      <c r="N46" s="544">
        <v>12</v>
      </c>
      <c r="O46" s="33">
        <f>SUM(C46:N46)</f>
        <v>119</v>
      </c>
    </row>
    <row r="47" spans="1:15" x14ac:dyDescent="0.25">
      <c r="A47" s="27" t="s">
        <v>86</v>
      </c>
      <c r="B47" s="31" t="s">
        <v>56</v>
      </c>
      <c r="C47" s="32">
        <f>C46/C22</f>
        <v>0.17307692307692307</v>
      </c>
      <c r="D47" s="32">
        <f t="shared" ref="D47:O47" si="20">D46/D22</f>
        <v>0.2153846153846154</v>
      </c>
      <c r="E47" s="32">
        <f t="shared" si="20"/>
        <v>0.22448979591836735</v>
      </c>
      <c r="F47" s="110">
        <f t="shared" si="20"/>
        <v>0.17142857142857143</v>
      </c>
      <c r="G47" s="110">
        <f t="shared" si="20"/>
        <v>0.12</v>
      </c>
      <c r="H47" s="110">
        <f t="shared" si="20"/>
        <v>0.23214285714285715</v>
      </c>
      <c r="I47" s="489">
        <f t="shared" si="20"/>
        <v>0.30769230769230771</v>
      </c>
      <c r="J47" s="489">
        <f t="shared" si="20"/>
        <v>9.7560975609756101E-2</v>
      </c>
      <c r="K47" s="489">
        <f t="shared" si="20"/>
        <v>0.12727272727272726</v>
      </c>
      <c r="L47" s="489">
        <f t="shared" si="20"/>
        <v>0.22916666666666666</v>
      </c>
      <c r="M47" s="489">
        <f t="shared" si="20"/>
        <v>0.19607843137254902</v>
      </c>
      <c r="N47" s="489">
        <f t="shared" si="20"/>
        <v>0.23076923076923078</v>
      </c>
      <c r="O47" s="59">
        <f t="shared" si="20"/>
        <v>0.19636963696369636</v>
      </c>
    </row>
    <row r="48" spans="1:15" x14ac:dyDescent="0.25">
      <c r="A48" s="27" t="s">
        <v>88</v>
      </c>
      <c r="B48" s="33" t="s">
        <v>332</v>
      </c>
      <c r="C48" s="76">
        <v>1</v>
      </c>
      <c r="D48" s="82">
        <v>0</v>
      </c>
      <c r="E48" s="82">
        <v>3</v>
      </c>
      <c r="F48" s="105">
        <v>1</v>
      </c>
      <c r="G48" s="105">
        <v>2</v>
      </c>
      <c r="H48" s="105">
        <v>2</v>
      </c>
      <c r="I48" s="486">
        <v>0</v>
      </c>
      <c r="J48" s="486">
        <v>1</v>
      </c>
      <c r="K48" s="486">
        <v>1</v>
      </c>
      <c r="L48" s="486">
        <v>1</v>
      </c>
      <c r="M48" s="486">
        <v>1</v>
      </c>
      <c r="N48" s="544">
        <v>2</v>
      </c>
      <c r="O48" s="33">
        <f>SUM(C48:N48)</f>
        <v>15</v>
      </c>
    </row>
    <row r="49" spans="1:15" x14ac:dyDescent="0.25">
      <c r="A49" s="27" t="s">
        <v>89</v>
      </c>
      <c r="B49" s="31" t="s">
        <v>56</v>
      </c>
      <c r="C49" s="32">
        <f>C48/C22</f>
        <v>1.9230769230769232E-2</v>
      </c>
      <c r="D49" s="32">
        <f t="shared" ref="D49:O49" si="21">D48/D22</f>
        <v>0</v>
      </c>
      <c r="E49" s="32">
        <f t="shared" si="21"/>
        <v>6.1224489795918366E-2</v>
      </c>
      <c r="F49" s="110">
        <f t="shared" si="21"/>
        <v>2.8571428571428571E-2</v>
      </c>
      <c r="G49" s="110">
        <f t="shared" si="21"/>
        <v>0.04</v>
      </c>
      <c r="H49" s="110">
        <f t="shared" si="21"/>
        <v>3.5714285714285712E-2</v>
      </c>
      <c r="I49" s="489">
        <f t="shared" si="21"/>
        <v>0</v>
      </c>
      <c r="J49" s="489">
        <f t="shared" si="21"/>
        <v>2.4390243902439025E-2</v>
      </c>
      <c r="K49" s="489">
        <f t="shared" si="21"/>
        <v>1.8181818181818181E-2</v>
      </c>
      <c r="L49" s="489">
        <f t="shared" si="21"/>
        <v>2.0833333333333332E-2</v>
      </c>
      <c r="M49" s="489">
        <f t="shared" si="21"/>
        <v>1.9607843137254902E-2</v>
      </c>
      <c r="N49" s="489">
        <f t="shared" si="21"/>
        <v>3.8461538461538464E-2</v>
      </c>
      <c r="O49" s="59">
        <f t="shared" si="21"/>
        <v>2.4752475247524754E-2</v>
      </c>
    </row>
    <row r="50" spans="1:15" x14ac:dyDescent="0.25">
      <c r="A50" s="27" t="s">
        <v>91</v>
      </c>
      <c r="B50" s="34" t="s">
        <v>166</v>
      </c>
      <c r="C50" s="75">
        <v>3</v>
      </c>
      <c r="D50" s="82">
        <v>5</v>
      </c>
      <c r="E50" s="82">
        <v>6</v>
      </c>
      <c r="F50" s="105">
        <v>2</v>
      </c>
      <c r="G50" s="105">
        <v>8</v>
      </c>
      <c r="H50" s="105">
        <v>4</v>
      </c>
      <c r="I50" s="486">
        <v>1</v>
      </c>
      <c r="J50" s="486">
        <v>6</v>
      </c>
      <c r="K50" s="486">
        <v>7</v>
      </c>
      <c r="L50" s="486">
        <v>5</v>
      </c>
      <c r="M50" s="486">
        <v>3</v>
      </c>
      <c r="N50" s="544">
        <v>4</v>
      </c>
      <c r="O50" s="33">
        <f>SUM(C50:N50)</f>
        <v>54</v>
      </c>
    </row>
    <row r="51" spans="1:15" x14ac:dyDescent="0.25">
      <c r="A51" s="27" t="s">
        <v>92</v>
      </c>
      <c r="B51" s="31" t="s">
        <v>56</v>
      </c>
      <c r="C51" s="32">
        <f>C50/C22</f>
        <v>5.7692307692307696E-2</v>
      </c>
      <c r="D51" s="32">
        <f t="shared" ref="D51:O51" si="22">D50/D22</f>
        <v>7.6923076923076927E-2</v>
      </c>
      <c r="E51" s="32">
        <f t="shared" si="22"/>
        <v>0.12244897959183673</v>
      </c>
      <c r="F51" s="110">
        <f t="shared" si="22"/>
        <v>5.7142857142857141E-2</v>
      </c>
      <c r="G51" s="110">
        <f t="shared" si="22"/>
        <v>0.16</v>
      </c>
      <c r="H51" s="110">
        <f t="shared" si="22"/>
        <v>7.1428571428571425E-2</v>
      </c>
      <c r="I51" s="489">
        <f t="shared" si="22"/>
        <v>1.9230769230769232E-2</v>
      </c>
      <c r="J51" s="489">
        <f t="shared" si="22"/>
        <v>0.14634146341463414</v>
      </c>
      <c r="K51" s="489">
        <f t="shared" si="22"/>
        <v>0.12727272727272726</v>
      </c>
      <c r="L51" s="489">
        <f t="shared" si="22"/>
        <v>0.10416666666666667</v>
      </c>
      <c r="M51" s="489">
        <f t="shared" si="22"/>
        <v>5.8823529411764705E-2</v>
      </c>
      <c r="N51" s="489">
        <f t="shared" si="22"/>
        <v>7.6923076923076927E-2</v>
      </c>
      <c r="O51" s="59">
        <f t="shared" si="22"/>
        <v>8.9108910891089105E-2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82">
        <v>0</v>
      </c>
      <c r="E52" s="82">
        <v>0</v>
      </c>
      <c r="F52" s="105">
        <v>0</v>
      </c>
      <c r="G52" s="105">
        <v>0</v>
      </c>
      <c r="H52" s="105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32">
        <f t="shared" ref="D53:O53" si="23">D52/D22</f>
        <v>0</v>
      </c>
      <c r="E53" s="32">
        <f t="shared" si="23"/>
        <v>0</v>
      </c>
      <c r="F53" s="110">
        <f t="shared" si="23"/>
        <v>0</v>
      </c>
      <c r="G53" s="110">
        <f t="shared" si="23"/>
        <v>0</v>
      </c>
      <c r="H53" s="110">
        <f t="shared" si="23"/>
        <v>0</v>
      </c>
      <c r="I53" s="489">
        <f t="shared" si="23"/>
        <v>0</v>
      </c>
      <c r="J53" s="489">
        <f t="shared" si="23"/>
        <v>0</v>
      </c>
      <c r="K53" s="489">
        <f t="shared" si="23"/>
        <v>0</v>
      </c>
      <c r="L53" s="489">
        <f t="shared" si="23"/>
        <v>0</v>
      </c>
      <c r="M53" s="489">
        <f t="shared" si="23"/>
        <v>0</v>
      </c>
      <c r="N53" s="489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4</v>
      </c>
      <c r="D54" s="82">
        <v>7</v>
      </c>
      <c r="E54" s="82">
        <v>3</v>
      </c>
      <c r="F54" s="105">
        <v>2</v>
      </c>
      <c r="G54" s="105">
        <v>2</v>
      </c>
      <c r="H54" s="105">
        <v>5</v>
      </c>
      <c r="I54" s="486">
        <v>6</v>
      </c>
      <c r="J54" s="486">
        <v>7</v>
      </c>
      <c r="K54" s="486">
        <v>2</v>
      </c>
      <c r="L54" s="486">
        <v>4</v>
      </c>
      <c r="M54" s="486">
        <v>7</v>
      </c>
      <c r="N54" s="544">
        <v>6</v>
      </c>
      <c r="O54" s="33">
        <f>SUM(C54:N54)</f>
        <v>55</v>
      </c>
    </row>
    <row r="55" spans="1:15" x14ac:dyDescent="0.25">
      <c r="A55" s="27" t="s">
        <v>98</v>
      </c>
      <c r="B55" s="41" t="s">
        <v>56</v>
      </c>
      <c r="C55" s="20">
        <f>C54/C22</f>
        <v>7.6923076923076927E-2</v>
      </c>
      <c r="D55" s="42">
        <f t="shared" ref="D55:O55" si="24">D54/D22</f>
        <v>0.1076923076923077</v>
      </c>
      <c r="E55" s="42">
        <f t="shared" si="24"/>
        <v>6.1224489795918366E-2</v>
      </c>
      <c r="F55" s="115">
        <f t="shared" si="24"/>
        <v>5.7142857142857141E-2</v>
      </c>
      <c r="G55" s="115">
        <f t="shared" si="24"/>
        <v>0.04</v>
      </c>
      <c r="H55" s="115">
        <f t="shared" si="24"/>
        <v>8.9285714285714288E-2</v>
      </c>
      <c r="I55" s="494">
        <f t="shared" si="24"/>
        <v>0.11538461538461539</v>
      </c>
      <c r="J55" s="494">
        <f t="shared" si="24"/>
        <v>0.17073170731707318</v>
      </c>
      <c r="K55" s="494">
        <f t="shared" si="24"/>
        <v>3.6363636363636362E-2</v>
      </c>
      <c r="L55" s="494">
        <f t="shared" si="24"/>
        <v>8.3333333333333329E-2</v>
      </c>
      <c r="M55" s="494">
        <f t="shared" si="24"/>
        <v>0.13725490196078433</v>
      </c>
      <c r="N55" s="494">
        <f t="shared" si="24"/>
        <v>0.11538461538461539</v>
      </c>
      <c r="O55" s="61">
        <f t="shared" si="24"/>
        <v>9.0759075907590761E-2</v>
      </c>
    </row>
    <row r="56" spans="1:15" ht="20.100000000000001" customHeight="1" x14ac:dyDescent="0.25">
      <c r="A56" s="43" t="s">
        <v>334</v>
      </c>
      <c r="C56" s="2"/>
      <c r="D56" s="2"/>
      <c r="E56" s="2"/>
      <c r="F56" s="2"/>
      <c r="G56" s="2"/>
      <c r="H56" s="134"/>
      <c r="I56" s="134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6" t="s">
        <v>4</v>
      </c>
      <c r="E57" s="117" t="s">
        <v>5</v>
      </c>
      <c r="F57" s="117" t="s">
        <v>6</v>
      </c>
      <c r="G57" s="116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38</v>
      </c>
      <c r="D58" s="47">
        <v>41</v>
      </c>
      <c r="E58" s="47">
        <v>52</v>
      </c>
      <c r="F58" s="118">
        <v>58</v>
      </c>
      <c r="G58" s="118">
        <v>37</v>
      </c>
      <c r="H58" s="118">
        <v>61</v>
      </c>
      <c r="I58" s="495">
        <v>71</v>
      </c>
      <c r="J58" s="495">
        <v>33</v>
      </c>
      <c r="K58" s="495">
        <v>56</v>
      </c>
      <c r="L58" s="495">
        <v>51</v>
      </c>
      <c r="M58" s="495">
        <v>37</v>
      </c>
      <c r="N58" s="495">
        <v>48</v>
      </c>
      <c r="O58" s="46">
        <f>SUM(C58:N58)</f>
        <v>583</v>
      </c>
    </row>
    <row r="59" spans="1:15" x14ac:dyDescent="0.25">
      <c r="A59" s="45" t="s">
        <v>102</v>
      </c>
      <c r="B59" s="48" t="s">
        <v>336</v>
      </c>
      <c r="C59" s="9">
        <v>20</v>
      </c>
      <c r="D59" s="10">
        <v>26</v>
      </c>
      <c r="E59" s="10">
        <v>34</v>
      </c>
      <c r="F59" s="101">
        <v>36</v>
      </c>
      <c r="G59" s="101">
        <v>16</v>
      </c>
      <c r="H59" s="101">
        <v>34</v>
      </c>
      <c r="I59" s="484">
        <v>32</v>
      </c>
      <c r="J59" s="484">
        <v>18</v>
      </c>
      <c r="K59" s="484">
        <v>35</v>
      </c>
      <c r="L59" s="484">
        <v>21</v>
      </c>
      <c r="M59" s="484">
        <v>20</v>
      </c>
      <c r="N59" s="542">
        <v>23</v>
      </c>
      <c r="O59" s="63">
        <f>SUM(C59:N59)</f>
        <v>315</v>
      </c>
    </row>
    <row r="60" spans="1:15" x14ac:dyDescent="0.25">
      <c r="A60" s="45" t="s">
        <v>104</v>
      </c>
      <c r="B60" s="49" t="s">
        <v>107</v>
      </c>
      <c r="C60" s="32">
        <f>C59/C58</f>
        <v>0.52631578947368418</v>
      </c>
      <c r="D60" s="32">
        <f t="shared" ref="D60:O60" si="25">D59/D58</f>
        <v>0.63414634146341464</v>
      </c>
      <c r="E60" s="32">
        <f t="shared" si="25"/>
        <v>0.65384615384615385</v>
      </c>
      <c r="F60" s="110">
        <f t="shared" si="25"/>
        <v>0.62068965517241381</v>
      </c>
      <c r="G60" s="110">
        <f t="shared" si="25"/>
        <v>0.43243243243243246</v>
      </c>
      <c r="H60" s="110">
        <f t="shared" si="25"/>
        <v>0.55737704918032782</v>
      </c>
      <c r="I60" s="489">
        <f t="shared" si="25"/>
        <v>0.45070422535211269</v>
      </c>
      <c r="J60" s="489">
        <f t="shared" si="25"/>
        <v>0.54545454545454541</v>
      </c>
      <c r="K60" s="489">
        <f t="shared" si="25"/>
        <v>0.625</v>
      </c>
      <c r="L60" s="489">
        <f t="shared" si="25"/>
        <v>0.41176470588235292</v>
      </c>
      <c r="M60" s="489">
        <f t="shared" si="25"/>
        <v>0.54054054054054057</v>
      </c>
      <c r="N60" s="543">
        <f t="shared" si="25"/>
        <v>0.47916666666666669</v>
      </c>
      <c r="O60" s="64">
        <f t="shared" si="25"/>
        <v>0.54030874785591765</v>
      </c>
    </row>
    <row r="61" spans="1:15" x14ac:dyDescent="0.25">
      <c r="A61" s="45" t="s">
        <v>106</v>
      </c>
      <c r="B61" s="50" t="s">
        <v>105</v>
      </c>
      <c r="C61" s="75">
        <v>20</v>
      </c>
      <c r="D61" s="82">
        <v>18</v>
      </c>
      <c r="E61" s="82">
        <v>27</v>
      </c>
      <c r="F61" s="105">
        <v>20</v>
      </c>
      <c r="G61" s="105">
        <v>18</v>
      </c>
      <c r="H61" s="105">
        <v>34</v>
      </c>
      <c r="I61" s="486">
        <v>22</v>
      </c>
      <c r="J61" s="486">
        <v>16</v>
      </c>
      <c r="K61" s="486">
        <v>31</v>
      </c>
      <c r="L61" s="486">
        <v>28</v>
      </c>
      <c r="M61" s="486">
        <v>24</v>
      </c>
      <c r="N61" s="544">
        <v>22</v>
      </c>
      <c r="O61" s="65">
        <f>SUM(C61:N61)</f>
        <v>280</v>
      </c>
    </row>
    <row r="62" spans="1:15" x14ac:dyDescent="0.25">
      <c r="A62" s="45" t="s">
        <v>108</v>
      </c>
      <c r="B62" s="49" t="s">
        <v>107</v>
      </c>
      <c r="C62" s="32">
        <f>C61/C58</f>
        <v>0.52631578947368418</v>
      </c>
      <c r="D62" s="32">
        <f t="shared" ref="D62:O62" si="26">D61/D58</f>
        <v>0.43902439024390244</v>
      </c>
      <c r="E62" s="32">
        <f t="shared" si="26"/>
        <v>0.51923076923076927</v>
      </c>
      <c r="F62" s="110">
        <f t="shared" si="26"/>
        <v>0.34482758620689657</v>
      </c>
      <c r="G62" s="110">
        <f t="shared" si="26"/>
        <v>0.48648648648648651</v>
      </c>
      <c r="H62" s="110">
        <f t="shared" si="26"/>
        <v>0.55737704918032782</v>
      </c>
      <c r="I62" s="489">
        <f t="shared" si="26"/>
        <v>0.30985915492957744</v>
      </c>
      <c r="J62" s="489">
        <f t="shared" si="26"/>
        <v>0.48484848484848486</v>
      </c>
      <c r="K62" s="489">
        <f t="shared" si="26"/>
        <v>0.5535714285714286</v>
      </c>
      <c r="L62" s="489">
        <f t="shared" si="26"/>
        <v>0.5490196078431373</v>
      </c>
      <c r="M62" s="489">
        <f t="shared" si="26"/>
        <v>0.64864864864864868</v>
      </c>
      <c r="N62" s="543">
        <f t="shared" si="26"/>
        <v>0.45833333333333331</v>
      </c>
      <c r="O62" s="64">
        <f t="shared" si="26"/>
        <v>0.48027444253859347</v>
      </c>
    </row>
    <row r="63" spans="1:15" x14ac:dyDescent="0.25">
      <c r="A63" s="45" t="s">
        <v>110</v>
      </c>
      <c r="B63" s="50" t="s">
        <v>337</v>
      </c>
      <c r="C63" s="75">
        <v>12</v>
      </c>
      <c r="D63" s="82">
        <v>15</v>
      </c>
      <c r="E63" s="82">
        <v>19</v>
      </c>
      <c r="F63" s="105">
        <v>12</v>
      </c>
      <c r="G63" s="105">
        <v>10</v>
      </c>
      <c r="H63" s="105">
        <v>17</v>
      </c>
      <c r="I63" s="486">
        <v>11</v>
      </c>
      <c r="J63" s="486">
        <v>8</v>
      </c>
      <c r="K63" s="486">
        <v>24</v>
      </c>
      <c r="L63" s="486">
        <v>13</v>
      </c>
      <c r="M63" s="486">
        <v>14</v>
      </c>
      <c r="N63" s="544">
        <v>14</v>
      </c>
      <c r="O63" s="65">
        <f>SUM(C63:N63)</f>
        <v>169</v>
      </c>
    </row>
    <row r="64" spans="1:15" x14ac:dyDescent="0.25">
      <c r="A64" s="45" t="s">
        <v>111</v>
      </c>
      <c r="B64" s="51" t="s">
        <v>107</v>
      </c>
      <c r="C64" s="32">
        <f>C63/C58</f>
        <v>0.31578947368421051</v>
      </c>
      <c r="D64" s="32">
        <f t="shared" ref="D64:O64" si="27">D63/D58</f>
        <v>0.36585365853658536</v>
      </c>
      <c r="E64" s="32">
        <f t="shared" si="27"/>
        <v>0.36538461538461536</v>
      </c>
      <c r="F64" s="110">
        <f t="shared" si="27"/>
        <v>0.20689655172413793</v>
      </c>
      <c r="G64" s="110">
        <f t="shared" si="27"/>
        <v>0.27027027027027029</v>
      </c>
      <c r="H64" s="110">
        <f t="shared" si="27"/>
        <v>0.27868852459016391</v>
      </c>
      <c r="I64" s="489">
        <f t="shared" si="27"/>
        <v>0.15492957746478872</v>
      </c>
      <c r="J64" s="489">
        <f t="shared" si="27"/>
        <v>0.24242424242424243</v>
      </c>
      <c r="K64" s="489">
        <f t="shared" si="27"/>
        <v>0.42857142857142855</v>
      </c>
      <c r="L64" s="489">
        <f t="shared" si="27"/>
        <v>0.25490196078431371</v>
      </c>
      <c r="M64" s="489">
        <f t="shared" si="27"/>
        <v>0.3783783783783784</v>
      </c>
      <c r="N64" s="543">
        <f t="shared" si="27"/>
        <v>0.29166666666666669</v>
      </c>
      <c r="O64" s="64">
        <f t="shared" si="27"/>
        <v>0.28987993138936535</v>
      </c>
    </row>
    <row r="65" spans="1:15" x14ac:dyDescent="0.25">
      <c r="A65" s="45" t="s">
        <v>113</v>
      </c>
      <c r="B65" s="50" t="s">
        <v>338</v>
      </c>
      <c r="C65" s="82">
        <f t="shared" ref="C65:F65" si="28">C61-C67</f>
        <v>19</v>
      </c>
      <c r="D65" s="82">
        <f t="shared" si="28"/>
        <v>18</v>
      </c>
      <c r="E65" s="82">
        <f t="shared" si="28"/>
        <v>21</v>
      </c>
      <c r="F65" s="105">
        <f t="shared" si="28"/>
        <v>19</v>
      </c>
      <c r="G65" s="408">
        <f>G61-G67</f>
        <v>13</v>
      </c>
      <c r="H65" s="105">
        <v>21</v>
      </c>
      <c r="I65" s="486">
        <f t="shared" ref="I65:N65" si="29">I61-I67</f>
        <v>12</v>
      </c>
      <c r="J65" s="486">
        <f>J61-J67</f>
        <v>11</v>
      </c>
      <c r="K65" s="486">
        <f t="shared" si="29"/>
        <v>24</v>
      </c>
      <c r="L65" s="486">
        <f t="shared" si="29"/>
        <v>22</v>
      </c>
      <c r="M65" s="486">
        <f t="shared" si="29"/>
        <v>16</v>
      </c>
      <c r="N65" s="544">
        <f t="shared" si="29"/>
        <v>19</v>
      </c>
      <c r="O65" s="65">
        <f>SUM(C65:N65)</f>
        <v>215</v>
      </c>
    </row>
    <row r="66" spans="1:15" x14ac:dyDescent="0.25">
      <c r="A66" s="45" t="s">
        <v>114</v>
      </c>
      <c r="B66" s="66" t="s">
        <v>107</v>
      </c>
      <c r="C66" s="67">
        <f>C65/C58</f>
        <v>0.5</v>
      </c>
      <c r="D66" s="38">
        <f>D65/D58</f>
        <v>0.43902439024390244</v>
      </c>
      <c r="E66" s="38">
        <f t="shared" ref="E66:O66" si="30">E65/E58</f>
        <v>0.40384615384615385</v>
      </c>
      <c r="F66" s="120">
        <f t="shared" si="30"/>
        <v>0.32758620689655171</v>
      </c>
      <c r="G66" s="120">
        <f t="shared" si="30"/>
        <v>0.35135135135135137</v>
      </c>
      <c r="H66" s="120">
        <f t="shared" si="30"/>
        <v>0.34426229508196721</v>
      </c>
      <c r="I66" s="523">
        <f t="shared" si="30"/>
        <v>0.16901408450704225</v>
      </c>
      <c r="J66" s="523">
        <f t="shared" si="30"/>
        <v>0.33333333333333331</v>
      </c>
      <c r="K66" s="523">
        <f t="shared" si="30"/>
        <v>0.42857142857142855</v>
      </c>
      <c r="L66" s="523">
        <f t="shared" si="30"/>
        <v>0.43137254901960786</v>
      </c>
      <c r="M66" s="523">
        <f t="shared" si="30"/>
        <v>0.43243243243243246</v>
      </c>
      <c r="N66" s="547">
        <f t="shared" si="30"/>
        <v>0.39583333333333331</v>
      </c>
      <c r="O66" s="78">
        <f t="shared" si="30"/>
        <v>0.36878216123499141</v>
      </c>
    </row>
    <row r="67" spans="1:15" x14ac:dyDescent="0.25">
      <c r="A67" s="45" t="s">
        <v>116</v>
      </c>
      <c r="B67" s="70" t="s">
        <v>339</v>
      </c>
      <c r="C67" s="86">
        <f t="shared" ref="C67:F67" si="31">C69+C71+C73+C75+C77</f>
        <v>1</v>
      </c>
      <c r="D67" s="86">
        <f t="shared" si="31"/>
        <v>0</v>
      </c>
      <c r="E67" s="86">
        <f t="shared" si="31"/>
        <v>6</v>
      </c>
      <c r="F67" s="114">
        <f t="shared" si="31"/>
        <v>1</v>
      </c>
      <c r="G67" s="410">
        <f>G69+G71+G73+G75+G77</f>
        <v>5</v>
      </c>
      <c r="H67" s="114">
        <f t="shared" ref="H67:N67" si="32">H69+H71+H73+H75+H77</f>
        <v>13</v>
      </c>
      <c r="I67" s="493">
        <f t="shared" si="32"/>
        <v>10</v>
      </c>
      <c r="J67" s="493">
        <f t="shared" si="32"/>
        <v>5</v>
      </c>
      <c r="K67" s="493">
        <f t="shared" si="32"/>
        <v>7</v>
      </c>
      <c r="L67" s="493">
        <f t="shared" si="32"/>
        <v>6</v>
      </c>
      <c r="M67" s="493">
        <f t="shared" si="32"/>
        <v>8</v>
      </c>
      <c r="N67" s="549">
        <f t="shared" si="32"/>
        <v>3</v>
      </c>
      <c r="O67" s="79">
        <f>SUM(C67:N67)</f>
        <v>65</v>
      </c>
    </row>
    <row r="68" spans="1:15" x14ac:dyDescent="0.25">
      <c r="A68" s="45" t="s">
        <v>117</v>
      </c>
      <c r="B68" s="66" t="s">
        <v>107</v>
      </c>
      <c r="C68" s="67">
        <f>C67/C58</f>
        <v>2.6315789473684209E-2</v>
      </c>
      <c r="D68" s="69">
        <f t="shared" ref="D68:O68" si="33">D67/D58</f>
        <v>0</v>
      </c>
      <c r="E68" s="69">
        <f t="shared" si="33"/>
        <v>0.11538461538461539</v>
      </c>
      <c r="F68" s="121">
        <f t="shared" si="33"/>
        <v>1.7241379310344827E-2</v>
      </c>
      <c r="G68" s="121">
        <f t="shared" si="33"/>
        <v>0.13513513513513514</v>
      </c>
      <c r="H68" s="121">
        <f t="shared" si="33"/>
        <v>0.21311475409836064</v>
      </c>
      <c r="I68" s="524">
        <f t="shared" si="33"/>
        <v>0.14084507042253522</v>
      </c>
      <c r="J68" s="524">
        <f t="shared" si="33"/>
        <v>0.15151515151515152</v>
      </c>
      <c r="K68" s="524">
        <f t="shared" si="33"/>
        <v>0.125</v>
      </c>
      <c r="L68" s="524">
        <f t="shared" si="33"/>
        <v>0.11764705882352941</v>
      </c>
      <c r="M68" s="524">
        <f t="shared" si="33"/>
        <v>0.21621621621621623</v>
      </c>
      <c r="N68" s="561">
        <f t="shared" si="33"/>
        <v>6.25E-2</v>
      </c>
      <c r="O68" s="78">
        <f t="shared" si="33"/>
        <v>0.11149228130360206</v>
      </c>
    </row>
    <row r="69" spans="1:15" x14ac:dyDescent="0.25">
      <c r="A69" s="45" t="s">
        <v>119</v>
      </c>
      <c r="B69" s="133" t="s">
        <v>340</v>
      </c>
      <c r="C69" s="92">
        <v>1</v>
      </c>
      <c r="D69" s="16">
        <v>0</v>
      </c>
      <c r="E69" s="16">
        <v>5</v>
      </c>
      <c r="F69" s="112">
        <v>1</v>
      </c>
      <c r="G69" s="112">
        <v>3</v>
      </c>
      <c r="H69" s="112">
        <v>8</v>
      </c>
      <c r="I69" s="491">
        <v>8</v>
      </c>
      <c r="J69" s="491">
        <v>1</v>
      </c>
      <c r="K69" s="491">
        <v>5</v>
      </c>
      <c r="L69" s="491">
        <v>1</v>
      </c>
      <c r="M69" s="491">
        <v>0</v>
      </c>
      <c r="N69" s="562">
        <v>0</v>
      </c>
      <c r="O69" s="70">
        <f>SUM(C69:N69)</f>
        <v>33</v>
      </c>
    </row>
    <row r="70" spans="1:15" x14ac:dyDescent="0.25">
      <c r="A70" s="45" t="s">
        <v>120</v>
      </c>
      <c r="B70" s="49" t="s">
        <v>107</v>
      </c>
      <c r="C70" s="12">
        <f>C69/C58</f>
        <v>2.6315789473684209E-2</v>
      </c>
      <c r="D70" s="13">
        <f t="shared" ref="D70:O70" si="34">D69/D58</f>
        <v>0</v>
      </c>
      <c r="E70" s="13">
        <f t="shared" si="34"/>
        <v>9.6153846153846159E-2</v>
      </c>
      <c r="F70" s="103">
        <f t="shared" si="34"/>
        <v>1.7241379310344827E-2</v>
      </c>
      <c r="G70" s="103">
        <f t="shared" si="34"/>
        <v>8.1081081081081086E-2</v>
      </c>
      <c r="H70" s="103">
        <f t="shared" si="34"/>
        <v>0.13114754098360656</v>
      </c>
      <c r="I70" s="485">
        <f t="shared" si="34"/>
        <v>0.11267605633802817</v>
      </c>
      <c r="J70" s="485">
        <f t="shared" si="34"/>
        <v>3.0303030303030304E-2</v>
      </c>
      <c r="K70" s="485">
        <f t="shared" si="34"/>
        <v>8.9285714285714288E-2</v>
      </c>
      <c r="L70" s="485">
        <f t="shared" si="34"/>
        <v>1.9607843137254902E-2</v>
      </c>
      <c r="M70" s="485">
        <f t="shared" si="34"/>
        <v>0</v>
      </c>
      <c r="N70" s="554">
        <f t="shared" si="34"/>
        <v>0</v>
      </c>
      <c r="O70" s="64">
        <f t="shared" si="34"/>
        <v>5.6603773584905662E-2</v>
      </c>
    </row>
    <row r="71" spans="1:15" x14ac:dyDescent="0.25">
      <c r="A71" s="45" t="s">
        <v>122</v>
      </c>
      <c r="B71" s="71" t="s">
        <v>341</v>
      </c>
      <c r="C71" s="92">
        <v>0</v>
      </c>
      <c r="D71" s="16">
        <v>0</v>
      </c>
      <c r="E71" s="16">
        <v>0</v>
      </c>
      <c r="F71" s="112">
        <v>0</v>
      </c>
      <c r="G71" s="112">
        <v>0</v>
      </c>
      <c r="H71" s="112">
        <v>0</v>
      </c>
      <c r="I71" s="491">
        <v>0</v>
      </c>
      <c r="J71" s="491">
        <v>2</v>
      </c>
      <c r="K71" s="491">
        <v>1</v>
      </c>
      <c r="L71" s="491">
        <v>1</v>
      </c>
      <c r="M71" s="491">
        <v>0</v>
      </c>
      <c r="N71" s="562">
        <v>0</v>
      </c>
      <c r="O71" s="80">
        <f>SUM(C71:N71)</f>
        <v>4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32">
        <f t="shared" ref="D72:O72" si="35">D71/D58</f>
        <v>0</v>
      </c>
      <c r="E72" s="32">
        <f t="shared" si="35"/>
        <v>0</v>
      </c>
      <c r="F72" s="110">
        <f t="shared" si="35"/>
        <v>0</v>
      </c>
      <c r="G72" s="110">
        <f t="shared" si="35"/>
        <v>0</v>
      </c>
      <c r="H72" s="110">
        <f t="shared" si="35"/>
        <v>0</v>
      </c>
      <c r="I72" s="489">
        <f t="shared" si="35"/>
        <v>0</v>
      </c>
      <c r="J72" s="489">
        <f t="shared" si="35"/>
        <v>6.0606060606060608E-2</v>
      </c>
      <c r="K72" s="489">
        <f t="shared" si="35"/>
        <v>1.7857142857142856E-2</v>
      </c>
      <c r="L72" s="489">
        <f t="shared" si="35"/>
        <v>1.9607843137254902E-2</v>
      </c>
      <c r="M72" s="489">
        <f t="shared" si="35"/>
        <v>0</v>
      </c>
      <c r="N72" s="543">
        <f t="shared" si="35"/>
        <v>0</v>
      </c>
      <c r="O72" s="64">
        <f t="shared" si="35"/>
        <v>6.8610634648370496E-3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82">
        <v>0</v>
      </c>
      <c r="E73" s="82">
        <v>0</v>
      </c>
      <c r="F73" s="105">
        <v>0</v>
      </c>
      <c r="G73" s="105">
        <v>0</v>
      </c>
      <c r="H73" s="105">
        <v>0</v>
      </c>
      <c r="I73" s="486">
        <v>0</v>
      </c>
      <c r="J73" s="486">
        <v>2</v>
      </c>
      <c r="K73" s="486">
        <v>1</v>
      </c>
      <c r="L73" s="486">
        <v>2</v>
      </c>
      <c r="M73" s="486">
        <v>8</v>
      </c>
      <c r="N73" s="544">
        <v>1</v>
      </c>
      <c r="O73" s="65">
        <f>SUM(C73:N73)</f>
        <v>14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32">
        <f t="shared" ref="D74:O74" si="36">D73/D58</f>
        <v>0</v>
      </c>
      <c r="E74" s="32">
        <f t="shared" si="36"/>
        <v>0</v>
      </c>
      <c r="F74" s="110">
        <f t="shared" si="36"/>
        <v>0</v>
      </c>
      <c r="G74" s="110">
        <f t="shared" si="36"/>
        <v>0</v>
      </c>
      <c r="H74" s="110">
        <f t="shared" si="36"/>
        <v>0</v>
      </c>
      <c r="I74" s="489">
        <f t="shared" si="36"/>
        <v>0</v>
      </c>
      <c r="J74" s="489">
        <f t="shared" si="36"/>
        <v>6.0606060606060608E-2</v>
      </c>
      <c r="K74" s="489">
        <f t="shared" si="36"/>
        <v>1.7857142857142856E-2</v>
      </c>
      <c r="L74" s="489">
        <f t="shared" si="36"/>
        <v>3.9215686274509803E-2</v>
      </c>
      <c r="M74" s="489">
        <f t="shared" si="36"/>
        <v>0.21621621621621623</v>
      </c>
      <c r="N74" s="543">
        <f t="shared" si="36"/>
        <v>2.0833333333333332E-2</v>
      </c>
      <c r="O74" s="64">
        <f t="shared" si="36"/>
        <v>2.4013722126929673E-2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82">
        <v>0</v>
      </c>
      <c r="E75" s="82">
        <v>1</v>
      </c>
      <c r="F75" s="105">
        <v>0</v>
      </c>
      <c r="G75" s="105">
        <v>2</v>
      </c>
      <c r="H75" s="105">
        <v>5</v>
      </c>
      <c r="I75" s="486">
        <v>2</v>
      </c>
      <c r="J75" s="486">
        <v>0</v>
      </c>
      <c r="K75" s="486">
        <v>0</v>
      </c>
      <c r="L75" s="486">
        <v>2</v>
      </c>
      <c r="M75" s="486">
        <v>0</v>
      </c>
      <c r="N75" s="544">
        <v>2</v>
      </c>
      <c r="O75" s="65">
        <f>SUM(C75:N75)</f>
        <v>14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32">
        <f t="shared" ref="D76:O76" si="37">D75/D58</f>
        <v>0</v>
      </c>
      <c r="E76" s="32">
        <f t="shared" si="37"/>
        <v>1.9230769230769232E-2</v>
      </c>
      <c r="F76" s="110">
        <f t="shared" si="37"/>
        <v>0</v>
      </c>
      <c r="G76" s="110">
        <f t="shared" si="37"/>
        <v>5.4054054054054057E-2</v>
      </c>
      <c r="H76" s="110">
        <f t="shared" si="37"/>
        <v>8.1967213114754092E-2</v>
      </c>
      <c r="I76" s="489">
        <f t="shared" si="37"/>
        <v>2.8169014084507043E-2</v>
      </c>
      <c r="J76" s="489">
        <f t="shared" si="37"/>
        <v>0</v>
      </c>
      <c r="K76" s="489">
        <f t="shared" si="37"/>
        <v>0</v>
      </c>
      <c r="L76" s="489">
        <f t="shared" si="37"/>
        <v>3.9215686274509803E-2</v>
      </c>
      <c r="M76" s="489">
        <f t="shared" si="37"/>
        <v>0</v>
      </c>
      <c r="N76" s="543">
        <f t="shared" si="37"/>
        <v>4.1666666666666664E-2</v>
      </c>
      <c r="O76" s="64">
        <f t="shared" si="37"/>
        <v>2.4013722126929673E-2</v>
      </c>
    </row>
    <row r="77" spans="1:15" x14ac:dyDescent="0.25">
      <c r="A77" s="45" t="s">
        <v>131</v>
      </c>
      <c r="B77" s="72" t="s">
        <v>344</v>
      </c>
      <c r="C77" s="76">
        <v>0</v>
      </c>
      <c r="D77" s="82">
        <v>0</v>
      </c>
      <c r="E77" s="82">
        <v>0</v>
      </c>
      <c r="F77" s="105">
        <v>0</v>
      </c>
      <c r="G77" s="105">
        <v>0</v>
      </c>
      <c r="H77" s="105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32">
        <f t="shared" ref="D78:O78" si="38">D77/D58</f>
        <v>0</v>
      </c>
      <c r="E78" s="32">
        <f t="shared" si="38"/>
        <v>0</v>
      </c>
      <c r="F78" s="110">
        <f t="shared" si="38"/>
        <v>0</v>
      </c>
      <c r="G78" s="110">
        <f t="shared" si="38"/>
        <v>0</v>
      </c>
      <c r="H78" s="110">
        <f t="shared" si="38"/>
        <v>0</v>
      </c>
      <c r="I78" s="489">
        <f t="shared" si="38"/>
        <v>0</v>
      </c>
      <c r="J78" s="489">
        <f t="shared" si="38"/>
        <v>0</v>
      </c>
      <c r="K78" s="489">
        <f t="shared" si="38"/>
        <v>0</v>
      </c>
      <c r="L78" s="489">
        <f t="shared" si="38"/>
        <v>0</v>
      </c>
      <c r="M78" s="489">
        <f t="shared" si="38"/>
        <v>0</v>
      </c>
      <c r="N78" s="543">
        <f t="shared" si="38"/>
        <v>0</v>
      </c>
      <c r="O78" s="64">
        <f t="shared" si="38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82">
        <v>0</v>
      </c>
      <c r="E79" s="82">
        <v>0</v>
      </c>
      <c r="F79" s="105">
        <v>3</v>
      </c>
      <c r="G79" s="105">
        <v>0</v>
      </c>
      <c r="H79" s="105">
        <v>6</v>
      </c>
      <c r="I79" s="486">
        <v>0</v>
      </c>
      <c r="J79" s="486">
        <v>0</v>
      </c>
      <c r="K79" s="486">
        <v>0</v>
      </c>
      <c r="L79" s="486">
        <v>0</v>
      </c>
      <c r="M79" s="486">
        <v>0</v>
      </c>
      <c r="N79" s="544">
        <v>2</v>
      </c>
      <c r="O79" s="65">
        <f>SUM(C79:N79)</f>
        <v>11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32">
        <f t="shared" ref="D80:O80" si="39">D79/D58</f>
        <v>0</v>
      </c>
      <c r="E80" s="32">
        <f t="shared" si="39"/>
        <v>0</v>
      </c>
      <c r="F80" s="110">
        <f t="shared" si="39"/>
        <v>5.1724137931034482E-2</v>
      </c>
      <c r="G80" s="110">
        <f t="shared" si="39"/>
        <v>0</v>
      </c>
      <c r="H80" s="110">
        <f t="shared" si="39"/>
        <v>9.8360655737704916E-2</v>
      </c>
      <c r="I80" s="489">
        <f t="shared" si="39"/>
        <v>0</v>
      </c>
      <c r="J80" s="489">
        <f t="shared" si="39"/>
        <v>0</v>
      </c>
      <c r="K80" s="489">
        <f t="shared" si="39"/>
        <v>0</v>
      </c>
      <c r="L80" s="489">
        <f t="shared" si="39"/>
        <v>0</v>
      </c>
      <c r="M80" s="489">
        <f t="shared" si="39"/>
        <v>0</v>
      </c>
      <c r="N80" s="543">
        <f t="shared" si="39"/>
        <v>4.1666666666666664E-2</v>
      </c>
      <c r="O80" s="64">
        <f t="shared" si="39"/>
        <v>1.8867924528301886E-2</v>
      </c>
    </row>
    <row r="81" spans="1:15" x14ac:dyDescent="0.25">
      <c r="A81" s="45" t="s">
        <v>137</v>
      </c>
      <c r="B81" s="50" t="s">
        <v>118</v>
      </c>
      <c r="C81" s="75">
        <v>1</v>
      </c>
      <c r="D81" s="82">
        <v>0</v>
      </c>
      <c r="E81" s="82">
        <v>2</v>
      </c>
      <c r="F81" s="105">
        <v>6</v>
      </c>
      <c r="G81" s="105">
        <v>1</v>
      </c>
      <c r="H81" s="105">
        <v>1</v>
      </c>
      <c r="I81" s="486">
        <v>2</v>
      </c>
      <c r="J81" s="486">
        <v>2</v>
      </c>
      <c r="K81" s="486">
        <v>3</v>
      </c>
      <c r="L81" s="486">
        <v>0</v>
      </c>
      <c r="M81" s="486">
        <v>0</v>
      </c>
      <c r="N81" s="544">
        <v>0</v>
      </c>
      <c r="O81" s="65">
        <f>SUM(C81:N81)</f>
        <v>18</v>
      </c>
    </row>
    <row r="82" spans="1:15" x14ac:dyDescent="0.25">
      <c r="A82" s="45" t="s">
        <v>138</v>
      </c>
      <c r="B82" s="51" t="s">
        <v>107</v>
      </c>
      <c r="C82" s="32">
        <f>C81/C58</f>
        <v>2.6315789473684209E-2</v>
      </c>
      <c r="D82" s="32">
        <f t="shared" ref="D82:O82" si="40">D81/D58</f>
        <v>0</v>
      </c>
      <c r="E82" s="32">
        <f t="shared" si="40"/>
        <v>3.8461538461538464E-2</v>
      </c>
      <c r="F82" s="110">
        <f t="shared" si="40"/>
        <v>0.10344827586206896</v>
      </c>
      <c r="G82" s="110">
        <f t="shared" si="40"/>
        <v>2.7027027027027029E-2</v>
      </c>
      <c r="H82" s="110">
        <f t="shared" si="40"/>
        <v>1.6393442622950821E-2</v>
      </c>
      <c r="I82" s="489">
        <f t="shared" si="40"/>
        <v>2.8169014084507043E-2</v>
      </c>
      <c r="J82" s="489">
        <f t="shared" si="40"/>
        <v>6.0606060606060608E-2</v>
      </c>
      <c r="K82" s="489">
        <f t="shared" si="40"/>
        <v>5.3571428571428568E-2</v>
      </c>
      <c r="L82" s="489">
        <f t="shared" si="40"/>
        <v>0</v>
      </c>
      <c r="M82" s="489">
        <f t="shared" si="40"/>
        <v>0</v>
      </c>
      <c r="N82" s="543">
        <f t="shared" si="40"/>
        <v>0</v>
      </c>
      <c r="O82" s="64">
        <f t="shared" si="40"/>
        <v>3.0874785591766724E-2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82">
        <v>0</v>
      </c>
      <c r="E83" s="82">
        <v>0</v>
      </c>
      <c r="F83" s="105">
        <v>0</v>
      </c>
      <c r="G83" s="105">
        <v>0</v>
      </c>
      <c r="H83" s="105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32">
        <f t="shared" ref="D84:O84" si="41">D83/D58</f>
        <v>0</v>
      </c>
      <c r="E84" s="32">
        <f t="shared" si="41"/>
        <v>0</v>
      </c>
      <c r="F84" s="110">
        <f t="shared" si="41"/>
        <v>0</v>
      </c>
      <c r="G84" s="110">
        <f t="shared" si="41"/>
        <v>0</v>
      </c>
      <c r="H84" s="110">
        <f t="shared" si="41"/>
        <v>0</v>
      </c>
      <c r="I84" s="489">
        <f t="shared" si="41"/>
        <v>0</v>
      </c>
      <c r="J84" s="489">
        <f t="shared" si="41"/>
        <v>0</v>
      </c>
      <c r="K84" s="489">
        <f t="shared" si="41"/>
        <v>0</v>
      </c>
      <c r="L84" s="489">
        <f t="shared" si="41"/>
        <v>0</v>
      </c>
      <c r="M84" s="489">
        <f t="shared" si="41"/>
        <v>0</v>
      </c>
      <c r="N84" s="543">
        <f t="shared" si="41"/>
        <v>0</v>
      </c>
      <c r="O84" s="64">
        <f t="shared" si="41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82">
        <v>1</v>
      </c>
      <c r="E85" s="82">
        <v>0</v>
      </c>
      <c r="F85" s="105">
        <v>2</v>
      </c>
      <c r="G85" s="105">
        <v>2</v>
      </c>
      <c r="H85" s="105">
        <v>3</v>
      </c>
      <c r="I85" s="486">
        <v>2</v>
      </c>
      <c r="J85" s="486">
        <v>0</v>
      </c>
      <c r="K85" s="486">
        <v>2</v>
      </c>
      <c r="L85" s="486">
        <v>3</v>
      </c>
      <c r="M85" s="486">
        <v>2</v>
      </c>
      <c r="N85" s="544">
        <v>2</v>
      </c>
      <c r="O85" s="65">
        <f>SUM(C85:N85)</f>
        <v>19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32">
        <f t="shared" ref="D86:O86" si="42">D85/D58</f>
        <v>2.4390243902439025E-2</v>
      </c>
      <c r="E86" s="32">
        <f t="shared" si="42"/>
        <v>0</v>
      </c>
      <c r="F86" s="110">
        <f t="shared" si="42"/>
        <v>3.4482758620689655E-2</v>
      </c>
      <c r="G86" s="110">
        <f t="shared" si="42"/>
        <v>5.4054054054054057E-2</v>
      </c>
      <c r="H86" s="110">
        <f t="shared" si="42"/>
        <v>4.9180327868852458E-2</v>
      </c>
      <c r="I86" s="489">
        <f t="shared" si="42"/>
        <v>2.8169014084507043E-2</v>
      </c>
      <c r="J86" s="489">
        <f t="shared" si="42"/>
        <v>0</v>
      </c>
      <c r="K86" s="489">
        <f t="shared" si="42"/>
        <v>3.5714285714285712E-2</v>
      </c>
      <c r="L86" s="489">
        <f t="shared" si="42"/>
        <v>5.8823529411764705E-2</v>
      </c>
      <c r="M86" s="489">
        <f t="shared" si="42"/>
        <v>5.4054054054054057E-2</v>
      </c>
      <c r="N86" s="543">
        <f t="shared" si="42"/>
        <v>4.1666666666666664E-2</v>
      </c>
      <c r="O86" s="64">
        <f t="shared" si="42"/>
        <v>3.2590051457975985E-2</v>
      </c>
    </row>
    <row r="87" spans="1:15" ht="24.75" x14ac:dyDescent="0.25">
      <c r="A87" s="45" t="s">
        <v>264</v>
      </c>
      <c r="B87" s="73" t="s">
        <v>127</v>
      </c>
      <c r="C87" s="75">
        <v>8</v>
      </c>
      <c r="D87" s="82">
        <v>14</v>
      </c>
      <c r="E87" s="82">
        <v>10</v>
      </c>
      <c r="F87" s="105">
        <v>20</v>
      </c>
      <c r="G87" s="105">
        <v>10</v>
      </c>
      <c r="H87" s="105">
        <v>9</v>
      </c>
      <c r="I87" s="486">
        <v>34</v>
      </c>
      <c r="J87" s="486">
        <v>8</v>
      </c>
      <c r="K87" s="486">
        <v>12</v>
      </c>
      <c r="L87" s="486">
        <v>13</v>
      </c>
      <c r="M87" s="486">
        <v>6</v>
      </c>
      <c r="N87" s="544">
        <v>10</v>
      </c>
      <c r="O87" s="65">
        <f>SUM(C87:N87)</f>
        <v>154</v>
      </c>
    </row>
    <row r="88" spans="1:15" x14ac:dyDescent="0.25">
      <c r="A88" s="45" t="s">
        <v>345</v>
      </c>
      <c r="B88" s="51" t="s">
        <v>107</v>
      </c>
      <c r="C88" s="32">
        <f>C87/C58</f>
        <v>0.21052631578947367</v>
      </c>
      <c r="D88" s="32">
        <f t="shared" ref="D88:O88" si="43">D87/D58</f>
        <v>0.34146341463414637</v>
      </c>
      <c r="E88" s="32">
        <f t="shared" si="43"/>
        <v>0.19230769230769232</v>
      </c>
      <c r="F88" s="110">
        <f t="shared" si="43"/>
        <v>0.34482758620689657</v>
      </c>
      <c r="G88" s="110">
        <f t="shared" si="43"/>
        <v>0.27027027027027029</v>
      </c>
      <c r="H88" s="110">
        <f t="shared" si="43"/>
        <v>0.14754098360655737</v>
      </c>
      <c r="I88" s="489">
        <f t="shared" si="43"/>
        <v>0.47887323943661969</v>
      </c>
      <c r="J88" s="489">
        <f t="shared" si="43"/>
        <v>0.24242424242424243</v>
      </c>
      <c r="K88" s="489">
        <f t="shared" si="43"/>
        <v>0.21428571428571427</v>
      </c>
      <c r="L88" s="489">
        <f t="shared" si="43"/>
        <v>0.25490196078431371</v>
      </c>
      <c r="M88" s="489">
        <f t="shared" si="43"/>
        <v>0.16216216216216217</v>
      </c>
      <c r="N88" s="543">
        <f t="shared" si="43"/>
        <v>0.20833333333333334</v>
      </c>
      <c r="O88" s="64">
        <f t="shared" si="43"/>
        <v>0.26415094339622641</v>
      </c>
    </row>
    <row r="89" spans="1:15" ht="24.75" x14ac:dyDescent="0.25">
      <c r="A89" s="45" t="s">
        <v>265</v>
      </c>
      <c r="B89" s="73" t="s">
        <v>346</v>
      </c>
      <c r="C89" s="75">
        <v>3</v>
      </c>
      <c r="D89" s="82">
        <v>2</v>
      </c>
      <c r="E89" s="82">
        <v>7</v>
      </c>
      <c r="F89" s="105">
        <v>5</v>
      </c>
      <c r="G89" s="105">
        <v>2</v>
      </c>
      <c r="H89" s="105">
        <v>3</v>
      </c>
      <c r="I89" s="486">
        <v>6</v>
      </c>
      <c r="J89" s="486">
        <v>1</v>
      </c>
      <c r="K89" s="486">
        <v>7</v>
      </c>
      <c r="L89" s="486">
        <v>3</v>
      </c>
      <c r="M89" s="486">
        <v>2</v>
      </c>
      <c r="N89" s="544">
        <v>5</v>
      </c>
      <c r="O89" s="65">
        <f>SUM(C89:N89)</f>
        <v>46</v>
      </c>
    </row>
    <row r="90" spans="1:15" x14ac:dyDescent="0.25">
      <c r="A90" s="45" t="s">
        <v>266</v>
      </c>
      <c r="B90" s="51" t="s">
        <v>107</v>
      </c>
      <c r="C90" s="32">
        <f>C89/C58</f>
        <v>7.8947368421052627E-2</v>
      </c>
      <c r="D90" s="32">
        <f t="shared" ref="D90:O90" si="44">D89/D58</f>
        <v>4.878048780487805E-2</v>
      </c>
      <c r="E90" s="32">
        <f t="shared" si="44"/>
        <v>0.13461538461538461</v>
      </c>
      <c r="F90" s="110">
        <f t="shared" si="44"/>
        <v>8.6206896551724144E-2</v>
      </c>
      <c r="G90" s="110">
        <f t="shared" si="44"/>
        <v>5.4054054054054057E-2</v>
      </c>
      <c r="H90" s="110">
        <f t="shared" si="44"/>
        <v>4.9180327868852458E-2</v>
      </c>
      <c r="I90" s="489">
        <f t="shared" si="44"/>
        <v>8.4507042253521125E-2</v>
      </c>
      <c r="J90" s="489">
        <f t="shared" si="44"/>
        <v>3.0303030303030304E-2</v>
      </c>
      <c r="K90" s="489">
        <f t="shared" si="44"/>
        <v>0.125</v>
      </c>
      <c r="L90" s="489">
        <f t="shared" si="44"/>
        <v>5.8823529411764705E-2</v>
      </c>
      <c r="M90" s="489">
        <f t="shared" si="44"/>
        <v>5.4054054054054057E-2</v>
      </c>
      <c r="N90" s="543">
        <f t="shared" si="44"/>
        <v>0.10416666666666667</v>
      </c>
      <c r="O90" s="64">
        <f t="shared" si="44"/>
        <v>7.8902229845626073E-2</v>
      </c>
    </row>
    <row r="91" spans="1:15" ht="24.75" x14ac:dyDescent="0.25">
      <c r="A91" s="45" t="s">
        <v>268</v>
      </c>
      <c r="B91" s="73" t="s">
        <v>347</v>
      </c>
      <c r="C91" s="76">
        <v>1</v>
      </c>
      <c r="D91" s="82">
        <v>1</v>
      </c>
      <c r="E91" s="82">
        <v>0</v>
      </c>
      <c r="F91" s="105">
        <v>0</v>
      </c>
      <c r="G91" s="105">
        <v>0</v>
      </c>
      <c r="H91" s="105">
        <v>0</v>
      </c>
      <c r="I91" s="486">
        <v>0</v>
      </c>
      <c r="J91" s="486">
        <v>1</v>
      </c>
      <c r="K91" s="486">
        <v>0</v>
      </c>
      <c r="L91" s="486">
        <v>0</v>
      </c>
      <c r="M91" s="486">
        <v>0</v>
      </c>
      <c r="N91" s="544">
        <v>1</v>
      </c>
      <c r="O91" s="65">
        <f>SUM(C91:N91)</f>
        <v>4</v>
      </c>
    </row>
    <row r="92" spans="1:15" x14ac:dyDescent="0.25">
      <c r="A92" s="45" t="s">
        <v>270</v>
      </c>
      <c r="B92" s="51" t="s">
        <v>107</v>
      </c>
      <c r="C92" s="32">
        <f>C91/C58</f>
        <v>2.6315789473684209E-2</v>
      </c>
      <c r="D92" s="32">
        <f t="shared" ref="D92:O92" si="45">D91/D58</f>
        <v>2.4390243902439025E-2</v>
      </c>
      <c r="E92" s="32">
        <f t="shared" si="45"/>
        <v>0</v>
      </c>
      <c r="F92" s="110">
        <f t="shared" si="45"/>
        <v>0</v>
      </c>
      <c r="G92" s="110">
        <f t="shared" si="45"/>
        <v>0</v>
      </c>
      <c r="H92" s="110">
        <f t="shared" si="45"/>
        <v>0</v>
      </c>
      <c r="I92" s="489">
        <f t="shared" si="45"/>
        <v>0</v>
      </c>
      <c r="J92" s="489">
        <f t="shared" si="45"/>
        <v>3.0303030303030304E-2</v>
      </c>
      <c r="K92" s="489">
        <f t="shared" si="45"/>
        <v>0</v>
      </c>
      <c r="L92" s="489">
        <f t="shared" si="45"/>
        <v>0</v>
      </c>
      <c r="M92" s="489">
        <f t="shared" si="45"/>
        <v>0</v>
      </c>
      <c r="N92" s="543">
        <f t="shared" si="45"/>
        <v>2.0833333333333332E-2</v>
      </c>
      <c r="O92" s="64">
        <f t="shared" si="45"/>
        <v>6.8610634648370496E-3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82">
        <v>0</v>
      </c>
      <c r="E93" s="82">
        <v>0</v>
      </c>
      <c r="F93" s="105">
        <v>0</v>
      </c>
      <c r="G93" s="105">
        <v>0</v>
      </c>
      <c r="H93" s="105">
        <v>1</v>
      </c>
      <c r="I93" s="486">
        <v>1</v>
      </c>
      <c r="J93" s="486">
        <v>0</v>
      </c>
      <c r="K93" s="486">
        <v>0</v>
      </c>
      <c r="L93" s="486">
        <v>0</v>
      </c>
      <c r="M93" s="486">
        <v>0</v>
      </c>
      <c r="N93" s="544">
        <v>0</v>
      </c>
      <c r="O93" s="65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32">
        <f t="shared" ref="D94:O94" si="46">D93/D58</f>
        <v>0</v>
      </c>
      <c r="E94" s="32">
        <f t="shared" si="46"/>
        <v>0</v>
      </c>
      <c r="F94" s="110">
        <f t="shared" si="46"/>
        <v>0</v>
      </c>
      <c r="G94" s="110">
        <f t="shared" si="46"/>
        <v>0</v>
      </c>
      <c r="H94" s="110">
        <f t="shared" si="46"/>
        <v>1.6393442622950821E-2</v>
      </c>
      <c r="I94" s="489">
        <f t="shared" si="46"/>
        <v>1.4084507042253521E-2</v>
      </c>
      <c r="J94" s="489">
        <f t="shared" si="46"/>
        <v>0</v>
      </c>
      <c r="K94" s="489">
        <f t="shared" si="46"/>
        <v>0</v>
      </c>
      <c r="L94" s="489">
        <f t="shared" si="46"/>
        <v>0</v>
      </c>
      <c r="M94" s="489">
        <f t="shared" si="46"/>
        <v>0</v>
      </c>
      <c r="N94" s="543">
        <f t="shared" si="46"/>
        <v>0</v>
      </c>
      <c r="O94" s="64">
        <f t="shared" si="46"/>
        <v>3.4305317324185248E-3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5</v>
      </c>
      <c r="D95" s="76">
        <f>D58-D61-D79-D81-D83-D85-D87-D89-D91-D93</f>
        <v>5</v>
      </c>
      <c r="E95" s="76">
        <f>E58-E61-E79-E81-E83-E85-E87-E89-E91-E93</f>
        <v>6</v>
      </c>
      <c r="F95" s="111">
        <f t="shared" ref="F95:M95" si="47">F58-F61-F79-F81-F83-F85-F87-F89-F91-F93</f>
        <v>2</v>
      </c>
      <c r="G95" s="111">
        <f t="shared" si="47"/>
        <v>4</v>
      </c>
      <c r="H95" s="111">
        <f t="shared" si="47"/>
        <v>4</v>
      </c>
      <c r="I95" s="490">
        <f t="shared" si="47"/>
        <v>4</v>
      </c>
      <c r="J95" s="490">
        <f t="shared" si="47"/>
        <v>5</v>
      </c>
      <c r="K95" s="490">
        <f t="shared" si="47"/>
        <v>1</v>
      </c>
      <c r="L95" s="490">
        <f t="shared" si="47"/>
        <v>4</v>
      </c>
      <c r="M95" s="490">
        <f t="shared" si="47"/>
        <v>3</v>
      </c>
      <c r="N95" s="544">
        <v>6</v>
      </c>
      <c r="O95" s="65">
        <f>SUM(C95:N95)</f>
        <v>49</v>
      </c>
    </row>
    <row r="96" spans="1:15" x14ac:dyDescent="0.25">
      <c r="A96" s="45" t="s">
        <v>351</v>
      </c>
      <c r="B96" s="77" t="s">
        <v>107</v>
      </c>
      <c r="C96" s="20">
        <f>C95/C58</f>
        <v>0.13157894736842105</v>
      </c>
      <c r="D96" s="42">
        <f t="shared" ref="D96:O96" si="48">D95/D58</f>
        <v>0.12195121951219512</v>
      </c>
      <c r="E96" s="42">
        <f t="shared" si="48"/>
        <v>0.11538461538461539</v>
      </c>
      <c r="F96" s="115">
        <f t="shared" si="48"/>
        <v>3.4482758620689655E-2</v>
      </c>
      <c r="G96" s="115">
        <f t="shared" si="48"/>
        <v>0.10810810810810811</v>
      </c>
      <c r="H96" s="115">
        <f t="shared" si="48"/>
        <v>6.5573770491803282E-2</v>
      </c>
      <c r="I96" s="494">
        <f t="shared" si="48"/>
        <v>5.6338028169014086E-2</v>
      </c>
      <c r="J96" s="494">
        <f t="shared" si="48"/>
        <v>0.15151515151515152</v>
      </c>
      <c r="K96" s="494">
        <f t="shared" si="48"/>
        <v>1.7857142857142856E-2</v>
      </c>
      <c r="L96" s="494">
        <f t="shared" si="48"/>
        <v>7.8431372549019607E-2</v>
      </c>
      <c r="M96" s="494">
        <f t="shared" si="48"/>
        <v>8.1081081081081086E-2</v>
      </c>
      <c r="N96" s="545">
        <f t="shared" si="48"/>
        <v>0.125</v>
      </c>
      <c r="O96" s="81">
        <f t="shared" si="48"/>
        <v>8.4048027444253853E-2</v>
      </c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S97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  <col min="19" max="19" width="11.7109375" customWidth="1"/>
  </cols>
  <sheetData>
    <row r="1" spans="1:19" ht="20.100000000000001" customHeight="1" x14ac:dyDescent="0.25">
      <c r="A1" s="1" t="s">
        <v>352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152</v>
      </c>
      <c r="D3" s="7">
        <v>167</v>
      </c>
      <c r="E3" s="99">
        <v>172</v>
      </c>
      <c r="F3" s="7">
        <v>176</v>
      </c>
      <c r="G3" s="99">
        <v>176</v>
      </c>
      <c r="H3" s="99">
        <v>183</v>
      </c>
      <c r="I3" s="465">
        <v>179</v>
      </c>
      <c r="J3" s="483">
        <v>175</v>
      </c>
      <c r="K3" s="483">
        <v>176</v>
      </c>
      <c r="L3" s="483">
        <v>169</v>
      </c>
      <c r="M3" s="483">
        <v>155</v>
      </c>
      <c r="N3" s="483">
        <v>150</v>
      </c>
      <c r="O3" s="541">
        <v>155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144</v>
      </c>
      <c r="D4" s="10">
        <v>158</v>
      </c>
      <c r="E4" s="101">
        <v>161</v>
      </c>
      <c r="F4" s="10">
        <v>164</v>
      </c>
      <c r="G4" s="101">
        <v>163</v>
      </c>
      <c r="H4" s="405">
        <v>169</v>
      </c>
      <c r="I4" s="466">
        <v>168</v>
      </c>
      <c r="J4" s="484">
        <v>162</v>
      </c>
      <c r="K4" s="484">
        <v>164</v>
      </c>
      <c r="L4" s="484">
        <v>155</v>
      </c>
      <c r="M4" s="484">
        <v>144</v>
      </c>
      <c r="N4" s="484">
        <v>139</v>
      </c>
      <c r="O4" s="542">
        <v>146</v>
      </c>
    </row>
    <row r="5" spans="1:19" x14ac:dyDescent="0.25">
      <c r="A5" s="5" t="s">
        <v>19</v>
      </c>
      <c r="B5" s="11" t="s">
        <v>27</v>
      </c>
      <c r="C5" s="102">
        <f>C4/C3</f>
        <v>0.94736842105263153</v>
      </c>
      <c r="D5" s="13">
        <f>D4/D3</f>
        <v>0.94610778443113774</v>
      </c>
      <c r="E5" s="103">
        <f t="shared" ref="E5:O5" si="0">E4/E3</f>
        <v>0.93604651162790697</v>
      </c>
      <c r="F5" s="13">
        <f t="shared" si="0"/>
        <v>0.93181818181818177</v>
      </c>
      <c r="G5" s="103">
        <f t="shared" si="0"/>
        <v>0.92613636363636365</v>
      </c>
      <c r="H5" s="406">
        <f t="shared" si="0"/>
        <v>0.92349726775956287</v>
      </c>
      <c r="I5" s="467">
        <f t="shared" si="0"/>
        <v>0.93854748603351956</v>
      </c>
      <c r="J5" s="485">
        <f t="shared" si="0"/>
        <v>0.92571428571428571</v>
      </c>
      <c r="K5" s="485">
        <f t="shared" si="0"/>
        <v>0.93181818181818177</v>
      </c>
      <c r="L5" s="485">
        <f>L4/$L$3</f>
        <v>0.91715976331360949</v>
      </c>
      <c r="M5" s="485">
        <f t="shared" si="0"/>
        <v>0.92903225806451617</v>
      </c>
      <c r="N5" s="485">
        <f t="shared" si="0"/>
        <v>0.92666666666666664</v>
      </c>
      <c r="O5" s="543">
        <f t="shared" si="0"/>
        <v>0.9419354838709677</v>
      </c>
    </row>
    <row r="6" spans="1:19" x14ac:dyDescent="0.25">
      <c r="A6" s="5" t="s">
        <v>22</v>
      </c>
      <c r="B6" s="14" t="s">
        <v>325</v>
      </c>
      <c r="C6" s="104">
        <v>9</v>
      </c>
      <c r="D6" s="82">
        <v>12</v>
      </c>
      <c r="E6" s="105">
        <v>11</v>
      </c>
      <c r="F6" s="82">
        <v>10</v>
      </c>
      <c r="G6" s="105">
        <v>9</v>
      </c>
      <c r="H6" s="408">
        <v>11</v>
      </c>
      <c r="I6" s="468">
        <v>13</v>
      </c>
      <c r="J6" s="486">
        <v>12</v>
      </c>
      <c r="K6" s="486">
        <v>10</v>
      </c>
      <c r="L6" s="486">
        <v>10</v>
      </c>
      <c r="M6" s="486">
        <v>10</v>
      </c>
      <c r="N6" s="486">
        <v>10</v>
      </c>
      <c r="O6" s="544">
        <v>13</v>
      </c>
    </row>
    <row r="7" spans="1:19" x14ac:dyDescent="0.25">
      <c r="A7" s="5" t="s">
        <v>24</v>
      </c>
      <c r="B7" s="11" t="s">
        <v>27</v>
      </c>
      <c r="C7" s="102">
        <f>C6/C3</f>
        <v>5.921052631578947E-2</v>
      </c>
      <c r="D7" s="13">
        <f>D6/D3</f>
        <v>7.1856287425149698E-2</v>
      </c>
      <c r="E7" s="103">
        <f t="shared" ref="E7:O7" si="1">E6/E3</f>
        <v>6.3953488372093026E-2</v>
      </c>
      <c r="F7" s="13">
        <f t="shared" si="1"/>
        <v>5.6818181818181816E-2</v>
      </c>
      <c r="G7" s="103">
        <f t="shared" si="1"/>
        <v>5.113636363636364E-2</v>
      </c>
      <c r="H7" s="406">
        <f t="shared" si="1"/>
        <v>6.0109289617486336E-2</v>
      </c>
      <c r="I7" s="467">
        <f t="shared" si="1"/>
        <v>7.2625698324022353E-2</v>
      </c>
      <c r="J7" s="485">
        <f t="shared" si="1"/>
        <v>6.8571428571428575E-2</v>
      </c>
      <c r="K7" s="485">
        <f t="shared" si="1"/>
        <v>5.6818181818181816E-2</v>
      </c>
      <c r="L7" s="485">
        <f>L6/$L$3</f>
        <v>5.9171597633136092E-2</v>
      </c>
      <c r="M7" s="485">
        <f t="shared" si="1"/>
        <v>6.4516129032258063E-2</v>
      </c>
      <c r="N7" s="485">
        <f t="shared" si="1"/>
        <v>6.6666666666666666E-2</v>
      </c>
      <c r="O7" s="543">
        <f t="shared" si="1"/>
        <v>8.387096774193549E-2</v>
      </c>
    </row>
    <row r="8" spans="1:19" x14ac:dyDescent="0.25">
      <c r="A8" s="5" t="s">
        <v>26</v>
      </c>
      <c r="B8" s="14" t="s">
        <v>32</v>
      </c>
      <c r="C8" s="104">
        <v>23</v>
      </c>
      <c r="D8" s="82">
        <v>28</v>
      </c>
      <c r="E8" s="105">
        <v>31</v>
      </c>
      <c r="F8" s="82">
        <v>35</v>
      </c>
      <c r="G8" s="105">
        <v>33</v>
      </c>
      <c r="H8" s="408">
        <v>31</v>
      </c>
      <c r="I8" s="468">
        <v>32</v>
      </c>
      <c r="J8" s="486">
        <v>36</v>
      </c>
      <c r="K8" s="486">
        <v>35</v>
      </c>
      <c r="L8" s="486">
        <v>27</v>
      </c>
      <c r="M8" s="486">
        <v>23</v>
      </c>
      <c r="N8" s="486">
        <v>21</v>
      </c>
      <c r="O8" s="544">
        <v>26</v>
      </c>
    </row>
    <row r="9" spans="1:19" x14ac:dyDescent="0.25">
      <c r="A9" s="5" t="s">
        <v>28</v>
      </c>
      <c r="B9" s="11" t="s">
        <v>27</v>
      </c>
      <c r="C9" s="102">
        <f>C8/C3</f>
        <v>0.15131578947368421</v>
      </c>
      <c r="D9" s="13">
        <f>D8/D3</f>
        <v>0.16766467065868262</v>
      </c>
      <c r="E9" s="103">
        <f t="shared" ref="E9:O9" si="2">E8/E3</f>
        <v>0.18023255813953487</v>
      </c>
      <c r="F9" s="13">
        <f t="shared" si="2"/>
        <v>0.19886363636363635</v>
      </c>
      <c r="G9" s="103">
        <f t="shared" si="2"/>
        <v>0.1875</v>
      </c>
      <c r="H9" s="406">
        <f t="shared" si="2"/>
        <v>0.16939890710382513</v>
      </c>
      <c r="I9" s="467">
        <f t="shared" si="2"/>
        <v>0.1787709497206704</v>
      </c>
      <c r="J9" s="485">
        <f t="shared" si="2"/>
        <v>0.20571428571428571</v>
      </c>
      <c r="K9" s="485">
        <f t="shared" si="2"/>
        <v>0.19886363636363635</v>
      </c>
      <c r="L9" s="485">
        <f>L8/$L$3</f>
        <v>0.15976331360946747</v>
      </c>
      <c r="M9" s="485">
        <f t="shared" si="2"/>
        <v>0.14838709677419354</v>
      </c>
      <c r="N9" s="485">
        <f t="shared" si="2"/>
        <v>0.14000000000000001</v>
      </c>
      <c r="O9" s="543">
        <f t="shared" si="2"/>
        <v>0.16774193548387098</v>
      </c>
    </row>
    <row r="10" spans="1:19" x14ac:dyDescent="0.25">
      <c r="A10" s="5" t="s">
        <v>30</v>
      </c>
      <c r="B10" s="14" t="s">
        <v>35</v>
      </c>
      <c r="C10" s="104">
        <v>89</v>
      </c>
      <c r="D10" s="82">
        <v>96</v>
      </c>
      <c r="E10" s="105">
        <v>101</v>
      </c>
      <c r="F10" s="82">
        <v>100</v>
      </c>
      <c r="G10" s="105">
        <v>100</v>
      </c>
      <c r="H10" s="408">
        <v>106</v>
      </c>
      <c r="I10" s="468">
        <v>103</v>
      </c>
      <c r="J10" s="486">
        <v>105</v>
      </c>
      <c r="K10" s="486">
        <v>102</v>
      </c>
      <c r="L10" s="486">
        <v>91</v>
      </c>
      <c r="M10" s="486">
        <v>85</v>
      </c>
      <c r="N10" s="486">
        <v>82</v>
      </c>
      <c r="O10" s="544">
        <v>83</v>
      </c>
    </row>
    <row r="11" spans="1:19" x14ac:dyDescent="0.25">
      <c r="A11" s="5" t="s">
        <v>31</v>
      </c>
      <c r="B11" s="11" t="s">
        <v>27</v>
      </c>
      <c r="C11" s="102">
        <f>C10/C3</f>
        <v>0.58552631578947367</v>
      </c>
      <c r="D11" s="13">
        <f>D10/D3</f>
        <v>0.57485029940119758</v>
      </c>
      <c r="E11" s="103">
        <f t="shared" ref="E11:O11" si="3">E10/E3</f>
        <v>0.58720930232558144</v>
      </c>
      <c r="F11" s="13">
        <f t="shared" si="3"/>
        <v>0.56818181818181823</v>
      </c>
      <c r="G11" s="103">
        <f t="shared" si="3"/>
        <v>0.56818181818181823</v>
      </c>
      <c r="H11" s="406">
        <f t="shared" si="3"/>
        <v>0.57923497267759561</v>
      </c>
      <c r="I11" s="467">
        <f t="shared" si="3"/>
        <v>0.57541899441340782</v>
      </c>
      <c r="J11" s="485">
        <f t="shared" si="3"/>
        <v>0.6</v>
      </c>
      <c r="K11" s="485">
        <f t="shared" si="3"/>
        <v>0.57954545454545459</v>
      </c>
      <c r="L11" s="485">
        <f>L10/$L$3</f>
        <v>0.53846153846153844</v>
      </c>
      <c r="M11" s="485">
        <f t="shared" si="3"/>
        <v>0.54838709677419351</v>
      </c>
      <c r="N11" s="485">
        <f t="shared" si="3"/>
        <v>0.54666666666666663</v>
      </c>
      <c r="O11" s="543">
        <f t="shared" si="3"/>
        <v>0.53548387096774197</v>
      </c>
    </row>
    <row r="12" spans="1:19" x14ac:dyDescent="0.25">
      <c r="A12" s="5" t="s">
        <v>33</v>
      </c>
      <c r="B12" s="17" t="s">
        <v>41</v>
      </c>
      <c r="C12" s="104">
        <v>5</v>
      </c>
      <c r="D12" s="82">
        <v>7</v>
      </c>
      <c r="E12" s="105">
        <v>12</v>
      </c>
      <c r="F12" s="82">
        <v>9</v>
      </c>
      <c r="G12" s="105">
        <v>8</v>
      </c>
      <c r="H12" s="408">
        <v>6</v>
      </c>
      <c r="I12" s="468">
        <v>3</v>
      </c>
      <c r="J12" s="486">
        <v>1</v>
      </c>
      <c r="K12" s="486">
        <v>1</v>
      </c>
      <c r="L12" s="486">
        <v>8</v>
      </c>
      <c r="M12" s="486">
        <v>10</v>
      </c>
      <c r="N12" s="486">
        <v>11</v>
      </c>
      <c r="O12" s="544">
        <v>9</v>
      </c>
    </row>
    <row r="13" spans="1:19" x14ac:dyDescent="0.25">
      <c r="A13" s="5" t="s">
        <v>34</v>
      </c>
      <c r="B13" s="11" t="s">
        <v>27</v>
      </c>
      <c r="C13" s="102">
        <f>C12/C3</f>
        <v>3.2894736842105261E-2</v>
      </c>
      <c r="D13" s="13">
        <f>D12/D3</f>
        <v>4.1916167664670656E-2</v>
      </c>
      <c r="E13" s="103">
        <f t="shared" ref="E13:O13" si="4">E12/E3</f>
        <v>6.9767441860465115E-2</v>
      </c>
      <c r="F13" s="13">
        <f t="shared" si="4"/>
        <v>5.113636363636364E-2</v>
      </c>
      <c r="G13" s="103">
        <f t="shared" si="4"/>
        <v>4.5454545454545456E-2</v>
      </c>
      <c r="H13" s="406">
        <f t="shared" si="4"/>
        <v>3.2786885245901641E-2</v>
      </c>
      <c r="I13" s="467">
        <f t="shared" si="4"/>
        <v>1.6759776536312849E-2</v>
      </c>
      <c r="J13" s="485">
        <f t="shared" si="4"/>
        <v>5.7142857142857143E-3</v>
      </c>
      <c r="K13" s="485">
        <f t="shared" si="4"/>
        <v>5.681818181818182E-3</v>
      </c>
      <c r="L13" s="485">
        <f>L12/$L$3</f>
        <v>4.7337278106508875E-2</v>
      </c>
      <c r="M13" s="485">
        <f t="shared" si="4"/>
        <v>6.4516129032258063E-2</v>
      </c>
      <c r="N13" s="485">
        <f t="shared" si="4"/>
        <v>7.3333333333333334E-2</v>
      </c>
      <c r="O13" s="543">
        <f t="shared" si="4"/>
        <v>5.8064516129032261E-2</v>
      </c>
    </row>
    <row r="14" spans="1:19" x14ac:dyDescent="0.25">
      <c r="A14" s="5" t="s">
        <v>36</v>
      </c>
      <c r="B14" s="14" t="s">
        <v>44</v>
      </c>
      <c r="C14" s="104">
        <v>27</v>
      </c>
      <c r="D14" s="82">
        <v>29</v>
      </c>
      <c r="E14" s="105">
        <v>27</v>
      </c>
      <c r="F14" s="82">
        <v>30</v>
      </c>
      <c r="G14" s="105">
        <v>35</v>
      </c>
      <c r="H14" s="408">
        <v>35</v>
      </c>
      <c r="I14" s="468">
        <v>32</v>
      </c>
      <c r="J14" s="486">
        <v>26</v>
      </c>
      <c r="K14" s="486">
        <v>30</v>
      </c>
      <c r="L14" s="486">
        <v>28</v>
      </c>
      <c r="M14" s="486">
        <v>28</v>
      </c>
      <c r="N14" s="486">
        <v>30</v>
      </c>
      <c r="O14" s="544">
        <v>30</v>
      </c>
    </row>
    <row r="15" spans="1:19" x14ac:dyDescent="0.25">
      <c r="A15" s="5" t="s">
        <v>37</v>
      </c>
      <c r="B15" s="11" t="s">
        <v>27</v>
      </c>
      <c r="C15" s="102">
        <f>C14/C3</f>
        <v>0.17763157894736842</v>
      </c>
      <c r="D15" s="13">
        <f>D14/D3</f>
        <v>0.17365269461077845</v>
      </c>
      <c r="E15" s="103">
        <f t="shared" ref="E15:O15" si="5">E14/E3</f>
        <v>0.15697674418604651</v>
      </c>
      <c r="F15" s="13">
        <f t="shared" si="5"/>
        <v>0.17045454545454544</v>
      </c>
      <c r="G15" s="103">
        <f t="shared" si="5"/>
        <v>0.19886363636363635</v>
      </c>
      <c r="H15" s="406">
        <f t="shared" si="5"/>
        <v>0.19125683060109289</v>
      </c>
      <c r="I15" s="467">
        <f t="shared" si="5"/>
        <v>0.1787709497206704</v>
      </c>
      <c r="J15" s="485">
        <f t="shared" si="5"/>
        <v>0.14857142857142858</v>
      </c>
      <c r="K15" s="485">
        <f t="shared" si="5"/>
        <v>0.17045454545454544</v>
      </c>
      <c r="L15" s="485">
        <f>L14/$L$3</f>
        <v>0.16568047337278108</v>
      </c>
      <c r="M15" s="485">
        <f t="shared" si="5"/>
        <v>0.18064516129032257</v>
      </c>
      <c r="N15" s="485">
        <f t="shared" si="5"/>
        <v>0.2</v>
      </c>
      <c r="O15" s="543">
        <f t="shared" si="5"/>
        <v>0.19354838709677419</v>
      </c>
    </row>
    <row r="16" spans="1:19" x14ac:dyDescent="0.25">
      <c r="A16" s="5" t="s">
        <v>39</v>
      </c>
      <c r="B16" s="14" t="s">
        <v>47</v>
      </c>
      <c r="C16" s="104">
        <v>18</v>
      </c>
      <c r="D16" s="82">
        <v>20</v>
      </c>
      <c r="E16" s="105">
        <v>23</v>
      </c>
      <c r="F16" s="82">
        <v>19</v>
      </c>
      <c r="G16" s="105">
        <v>22</v>
      </c>
      <c r="H16" s="408">
        <v>23</v>
      </c>
      <c r="I16" s="468">
        <v>21</v>
      </c>
      <c r="J16" s="486">
        <v>20</v>
      </c>
      <c r="K16" s="486">
        <v>21</v>
      </c>
      <c r="L16" s="486">
        <v>17</v>
      </c>
      <c r="M16" s="486">
        <v>14</v>
      </c>
      <c r="N16" s="486">
        <v>18</v>
      </c>
      <c r="O16" s="544">
        <v>18</v>
      </c>
    </row>
    <row r="17" spans="1:15" x14ac:dyDescent="0.25">
      <c r="A17" s="5" t="s">
        <v>40</v>
      </c>
      <c r="B17" s="18" t="s">
        <v>27</v>
      </c>
      <c r="C17" s="102">
        <f>C16/C3</f>
        <v>0.11842105263157894</v>
      </c>
      <c r="D17" s="13">
        <f>D16/D3</f>
        <v>0.11976047904191617</v>
      </c>
      <c r="E17" s="103">
        <f t="shared" ref="E17:O17" si="6">E16/E3</f>
        <v>0.13372093023255813</v>
      </c>
      <c r="F17" s="13">
        <f t="shared" si="6"/>
        <v>0.10795454545454546</v>
      </c>
      <c r="G17" s="103">
        <f t="shared" si="6"/>
        <v>0.125</v>
      </c>
      <c r="H17" s="406">
        <f t="shared" si="6"/>
        <v>0.12568306010928962</v>
      </c>
      <c r="I17" s="467">
        <f t="shared" si="6"/>
        <v>0.11731843575418995</v>
      </c>
      <c r="J17" s="485">
        <f t="shared" si="6"/>
        <v>0.11428571428571428</v>
      </c>
      <c r="K17" s="485">
        <f t="shared" si="6"/>
        <v>0.11931818181818182</v>
      </c>
      <c r="L17" s="485">
        <f>L16/$L$3</f>
        <v>0.10059171597633136</v>
      </c>
      <c r="M17" s="485">
        <f t="shared" si="6"/>
        <v>9.0322580645161285E-2</v>
      </c>
      <c r="N17" s="485">
        <f t="shared" si="6"/>
        <v>0.12</v>
      </c>
      <c r="O17" s="543">
        <f t="shared" si="6"/>
        <v>0.11612903225806452</v>
      </c>
    </row>
    <row r="18" spans="1:15" x14ac:dyDescent="0.25">
      <c r="A18" s="5" t="s">
        <v>42</v>
      </c>
      <c r="B18" s="14" t="s">
        <v>150</v>
      </c>
      <c r="C18" s="104">
        <v>24</v>
      </c>
      <c r="D18" s="82">
        <v>26</v>
      </c>
      <c r="E18" s="105">
        <v>24</v>
      </c>
      <c r="F18" s="82">
        <v>21</v>
      </c>
      <c r="G18" s="105">
        <v>19</v>
      </c>
      <c r="H18" s="408">
        <v>22</v>
      </c>
      <c r="I18" s="468">
        <v>19</v>
      </c>
      <c r="J18" s="486">
        <v>20</v>
      </c>
      <c r="K18" s="486">
        <v>20</v>
      </c>
      <c r="L18" s="486">
        <v>16</v>
      </c>
      <c r="M18" s="486">
        <v>15</v>
      </c>
      <c r="N18" s="486">
        <v>15</v>
      </c>
      <c r="O18" s="544">
        <v>16</v>
      </c>
    </row>
    <row r="19" spans="1:15" x14ac:dyDescent="0.25">
      <c r="A19" s="5" t="s">
        <v>43</v>
      </c>
      <c r="B19" s="19" t="s">
        <v>27</v>
      </c>
      <c r="C19" s="106">
        <f>C18/C3</f>
        <v>0.15789473684210525</v>
      </c>
      <c r="D19" s="21">
        <f>D18/D3</f>
        <v>0.15568862275449102</v>
      </c>
      <c r="E19" s="107">
        <f>E18/E3</f>
        <v>0.13953488372093023</v>
      </c>
      <c r="F19" s="21">
        <f t="shared" ref="F19:K19" si="7">F18/F3</f>
        <v>0.11931818181818182</v>
      </c>
      <c r="G19" s="107">
        <f t="shared" si="7"/>
        <v>0.10795454545454546</v>
      </c>
      <c r="H19" s="411">
        <f t="shared" si="7"/>
        <v>0.12021857923497267</v>
      </c>
      <c r="I19" s="469">
        <f t="shared" si="7"/>
        <v>0.10614525139664804</v>
      </c>
      <c r="J19" s="487">
        <f t="shared" si="7"/>
        <v>0.11428571428571428</v>
      </c>
      <c r="K19" s="487">
        <f t="shared" si="7"/>
        <v>0.11363636363636363</v>
      </c>
      <c r="L19" s="487">
        <f>L18/$L$3</f>
        <v>9.4674556213017749E-2</v>
      </c>
      <c r="M19" s="487">
        <f>M18/M3</f>
        <v>9.6774193548387094E-2</v>
      </c>
      <c r="N19" s="487">
        <f>N18/N3</f>
        <v>0.1</v>
      </c>
      <c r="O19" s="545">
        <f>O18/O3</f>
        <v>0.1032258064516129</v>
      </c>
    </row>
    <row r="20" spans="1:15" ht="20.100000000000001" customHeight="1" x14ac:dyDescent="0.25">
      <c r="A20" s="22" t="s">
        <v>353</v>
      </c>
      <c r="C20" s="2"/>
      <c r="D20" s="2"/>
      <c r="E20" s="2"/>
      <c r="F20" s="2"/>
      <c r="G20" s="2"/>
      <c r="H20" s="404"/>
      <c r="I20" s="2"/>
      <c r="J20" s="131"/>
      <c r="K20" s="132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31</v>
      </c>
      <c r="D22" s="109">
        <v>34</v>
      </c>
      <c r="E22" s="28">
        <v>29</v>
      </c>
      <c r="F22" s="109">
        <v>31</v>
      </c>
      <c r="G22" s="109">
        <v>34</v>
      </c>
      <c r="H22" s="470">
        <v>29</v>
      </c>
      <c r="I22" s="488">
        <v>27</v>
      </c>
      <c r="J22" s="488">
        <v>25</v>
      </c>
      <c r="K22" s="488">
        <v>37</v>
      </c>
      <c r="L22" s="488">
        <v>22</v>
      </c>
      <c r="M22" s="488">
        <v>20</v>
      </c>
      <c r="N22" s="488">
        <v>26</v>
      </c>
      <c r="O22" s="29">
        <f>SUM(C22:N22)</f>
        <v>345</v>
      </c>
    </row>
    <row r="23" spans="1:15" x14ac:dyDescent="0.25">
      <c r="A23" s="27" t="s">
        <v>46</v>
      </c>
      <c r="B23" s="30" t="s">
        <v>54</v>
      </c>
      <c r="C23" s="9">
        <v>13</v>
      </c>
      <c r="D23" s="101">
        <v>12</v>
      </c>
      <c r="E23" s="10">
        <v>4</v>
      </c>
      <c r="F23" s="101">
        <v>9</v>
      </c>
      <c r="G23" s="405">
        <v>10</v>
      </c>
      <c r="H23" s="466">
        <v>6</v>
      </c>
      <c r="I23" s="484">
        <v>7</v>
      </c>
      <c r="J23" s="484">
        <v>8</v>
      </c>
      <c r="K23" s="484">
        <v>14</v>
      </c>
      <c r="L23" s="484">
        <v>9</v>
      </c>
      <c r="M23" s="484">
        <v>6</v>
      </c>
      <c r="N23" s="542">
        <v>6</v>
      </c>
      <c r="O23" s="30">
        <f>SUM(C23:N23)</f>
        <v>104</v>
      </c>
    </row>
    <row r="24" spans="1:15" x14ac:dyDescent="0.25">
      <c r="A24" s="27" t="s">
        <v>48</v>
      </c>
      <c r="B24" s="31" t="s">
        <v>56</v>
      </c>
      <c r="C24" s="32">
        <f>C23/C22</f>
        <v>0.41935483870967744</v>
      </c>
      <c r="D24" s="110">
        <f>D23/D22</f>
        <v>0.35294117647058826</v>
      </c>
      <c r="E24" s="32">
        <f t="shared" ref="E24:O24" si="8">E23/E22</f>
        <v>0.13793103448275862</v>
      </c>
      <c r="F24" s="110">
        <f t="shared" si="8"/>
        <v>0.29032258064516131</v>
      </c>
      <c r="G24" s="417">
        <f t="shared" si="8"/>
        <v>0.29411764705882354</v>
      </c>
      <c r="H24" s="471">
        <f t="shared" si="8"/>
        <v>0.20689655172413793</v>
      </c>
      <c r="I24" s="489">
        <f t="shared" si="8"/>
        <v>0.25925925925925924</v>
      </c>
      <c r="J24" s="489">
        <f t="shared" si="8"/>
        <v>0.32</v>
      </c>
      <c r="K24" s="489">
        <f>K23/$K$22</f>
        <v>0.3783783783783784</v>
      </c>
      <c r="L24" s="489">
        <f>L23/L22</f>
        <v>0.40909090909090912</v>
      </c>
      <c r="M24" s="489">
        <f t="shared" si="8"/>
        <v>0.3</v>
      </c>
      <c r="N24" s="489">
        <f t="shared" si="8"/>
        <v>0.23076923076923078</v>
      </c>
      <c r="O24" s="59">
        <f t="shared" si="8"/>
        <v>0.30144927536231886</v>
      </c>
    </row>
    <row r="25" spans="1:15" x14ac:dyDescent="0.25">
      <c r="A25" s="27" t="s">
        <v>51</v>
      </c>
      <c r="B25" s="33" t="s">
        <v>58</v>
      </c>
      <c r="C25" s="76">
        <v>19</v>
      </c>
      <c r="D25" s="111">
        <v>15</v>
      </c>
      <c r="E25" s="76">
        <v>14</v>
      </c>
      <c r="F25" s="111">
        <v>16</v>
      </c>
      <c r="G25" s="407">
        <v>18</v>
      </c>
      <c r="H25" s="472">
        <v>17</v>
      </c>
      <c r="I25" s="490">
        <v>18</v>
      </c>
      <c r="J25" s="490">
        <v>12</v>
      </c>
      <c r="K25" s="490">
        <v>17</v>
      </c>
      <c r="L25" s="490">
        <v>7</v>
      </c>
      <c r="M25" s="490">
        <v>6</v>
      </c>
      <c r="N25" s="546">
        <v>11</v>
      </c>
      <c r="O25" s="33">
        <f>SUM(C25:N25)</f>
        <v>170</v>
      </c>
    </row>
    <row r="26" spans="1:15" x14ac:dyDescent="0.25">
      <c r="A26" s="27" t="s">
        <v>53</v>
      </c>
      <c r="B26" s="31" t="s">
        <v>56</v>
      </c>
      <c r="C26" s="32">
        <f>C25/C22</f>
        <v>0.61290322580645162</v>
      </c>
      <c r="D26" s="110">
        <f>D25/D22</f>
        <v>0.44117647058823528</v>
      </c>
      <c r="E26" s="32">
        <f t="shared" ref="E26:O26" si="9">E25/E22</f>
        <v>0.48275862068965519</v>
      </c>
      <c r="F26" s="110">
        <f t="shared" si="9"/>
        <v>0.5161290322580645</v>
      </c>
      <c r="G26" s="417">
        <f t="shared" si="9"/>
        <v>0.52941176470588236</v>
      </c>
      <c r="H26" s="471">
        <f t="shared" si="9"/>
        <v>0.58620689655172409</v>
      </c>
      <c r="I26" s="489">
        <f t="shared" si="9"/>
        <v>0.66666666666666663</v>
      </c>
      <c r="J26" s="489">
        <f t="shared" si="9"/>
        <v>0.48</v>
      </c>
      <c r="K26" s="489">
        <f>K25/$K$22</f>
        <v>0.45945945945945948</v>
      </c>
      <c r="L26" s="489">
        <f>L25/L22</f>
        <v>0.31818181818181818</v>
      </c>
      <c r="M26" s="489">
        <f t="shared" si="9"/>
        <v>0.3</v>
      </c>
      <c r="N26" s="489">
        <f t="shared" si="9"/>
        <v>0.42307692307692307</v>
      </c>
      <c r="O26" s="59">
        <f t="shared" si="9"/>
        <v>0.49275362318840582</v>
      </c>
    </row>
    <row r="27" spans="1:15" x14ac:dyDescent="0.25">
      <c r="A27" s="27" t="s">
        <v>55</v>
      </c>
      <c r="B27" s="33" t="s">
        <v>328</v>
      </c>
      <c r="C27" s="76">
        <v>29</v>
      </c>
      <c r="D27" s="105">
        <v>30</v>
      </c>
      <c r="E27" s="82">
        <v>27</v>
      </c>
      <c r="F27" s="105">
        <v>29</v>
      </c>
      <c r="G27" s="408">
        <v>33</v>
      </c>
      <c r="H27" s="468">
        <v>29</v>
      </c>
      <c r="I27" s="486">
        <v>24</v>
      </c>
      <c r="J27" s="486">
        <v>25</v>
      </c>
      <c r="K27" s="486">
        <v>31</v>
      </c>
      <c r="L27" s="486">
        <v>18</v>
      </c>
      <c r="M27" s="486">
        <v>19</v>
      </c>
      <c r="N27" s="544">
        <v>26</v>
      </c>
      <c r="O27" s="33">
        <f>SUM(C27:N27)</f>
        <v>320</v>
      </c>
    </row>
    <row r="28" spans="1:15" x14ac:dyDescent="0.25">
      <c r="A28" s="27" t="s">
        <v>57</v>
      </c>
      <c r="B28" s="31" t="s">
        <v>56</v>
      </c>
      <c r="C28" s="32">
        <f>C27/C22</f>
        <v>0.93548387096774188</v>
      </c>
      <c r="D28" s="110">
        <f t="shared" ref="D28:O28" si="10">D27/D22</f>
        <v>0.88235294117647056</v>
      </c>
      <c r="E28" s="32">
        <f t="shared" si="10"/>
        <v>0.93103448275862066</v>
      </c>
      <c r="F28" s="110">
        <f t="shared" si="10"/>
        <v>0.93548387096774188</v>
      </c>
      <c r="G28" s="417">
        <f t="shared" si="10"/>
        <v>0.97058823529411764</v>
      </c>
      <c r="H28" s="471">
        <f t="shared" si="10"/>
        <v>1</v>
      </c>
      <c r="I28" s="489">
        <f t="shared" si="10"/>
        <v>0.88888888888888884</v>
      </c>
      <c r="J28" s="489">
        <f t="shared" si="10"/>
        <v>1</v>
      </c>
      <c r="K28" s="489">
        <f>K27/$K$22</f>
        <v>0.83783783783783783</v>
      </c>
      <c r="L28" s="489">
        <f t="shared" si="10"/>
        <v>0.81818181818181823</v>
      </c>
      <c r="M28" s="489">
        <f t="shared" si="10"/>
        <v>0.95</v>
      </c>
      <c r="N28" s="489">
        <f t="shared" si="10"/>
        <v>1</v>
      </c>
      <c r="O28" s="59">
        <f t="shared" si="10"/>
        <v>0.92753623188405798</v>
      </c>
    </row>
    <row r="29" spans="1:15" x14ac:dyDescent="0.25">
      <c r="A29" s="27" t="s">
        <v>59</v>
      </c>
      <c r="B29" s="33" t="s">
        <v>329</v>
      </c>
      <c r="C29" s="76">
        <v>5</v>
      </c>
      <c r="D29" s="105">
        <v>1</v>
      </c>
      <c r="E29" s="82">
        <v>1</v>
      </c>
      <c r="F29" s="105">
        <v>2</v>
      </c>
      <c r="G29" s="408">
        <v>2</v>
      </c>
      <c r="H29" s="468">
        <v>3</v>
      </c>
      <c r="I29" s="486">
        <v>1</v>
      </c>
      <c r="J29" s="486">
        <v>1</v>
      </c>
      <c r="K29" s="486">
        <v>2</v>
      </c>
      <c r="L29" s="486">
        <v>1</v>
      </c>
      <c r="M29" s="486">
        <v>1</v>
      </c>
      <c r="N29" s="544">
        <v>4</v>
      </c>
      <c r="O29" s="33">
        <f>SUM(C29:N29)</f>
        <v>24</v>
      </c>
    </row>
    <row r="30" spans="1:15" x14ac:dyDescent="0.25">
      <c r="A30" s="27" t="s">
        <v>60</v>
      </c>
      <c r="B30" s="31" t="s">
        <v>56</v>
      </c>
      <c r="C30" s="32">
        <f>C29/C22</f>
        <v>0.16129032258064516</v>
      </c>
      <c r="D30" s="110">
        <f t="shared" ref="D30:O30" si="11">D29/D22</f>
        <v>2.9411764705882353E-2</v>
      </c>
      <c r="E30" s="32">
        <f t="shared" si="11"/>
        <v>3.4482758620689655E-2</v>
      </c>
      <c r="F30" s="110">
        <f t="shared" si="11"/>
        <v>6.4516129032258063E-2</v>
      </c>
      <c r="G30" s="417">
        <f t="shared" si="11"/>
        <v>5.8823529411764705E-2</v>
      </c>
      <c r="H30" s="471">
        <f t="shared" si="11"/>
        <v>0.10344827586206896</v>
      </c>
      <c r="I30" s="489">
        <f t="shared" si="11"/>
        <v>3.7037037037037035E-2</v>
      </c>
      <c r="J30" s="489">
        <f t="shared" si="11"/>
        <v>0.04</v>
      </c>
      <c r="K30" s="489">
        <f>K29/$K$22</f>
        <v>5.4054054054054057E-2</v>
      </c>
      <c r="L30" s="489">
        <f t="shared" si="11"/>
        <v>4.5454545454545456E-2</v>
      </c>
      <c r="M30" s="489">
        <f t="shared" si="11"/>
        <v>0.05</v>
      </c>
      <c r="N30" s="489">
        <f t="shared" si="11"/>
        <v>0.15384615384615385</v>
      </c>
      <c r="O30" s="59">
        <f t="shared" si="11"/>
        <v>6.9565217391304349E-2</v>
      </c>
    </row>
    <row r="31" spans="1:15" x14ac:dyDescent="0.25">
      <c r="A31" s="27" t="s">
        <v>62</v>
      </c>
      <c r="B31" s="33" t="s">
        <v>67</v>
      </c>
      <c r="C31" s="82">
        <f>C22-C27</f>
        <v>2</v>
      </c>
      <c r="D31" s="105">
        <f>D22-D27</f>
        <v>4</v>
      </c>
      <c r="E31" s="82">
        <f>E22-E27</f>
        <v>2</v>
      </c>
      <c r="F31" s="105">
        <f t="shared" ref="F31:N31" si="12">F22-F27</f>
        <v>2</v>
      </c>
      <c r="G31" s="408">
        <v>1</v>
      </c>
      <c r="H31" s="468">
        <f t="shared" si="12"/>
        <v>0</v>
      </c>
      <c r="I31" s="486">
        <f>I22-I27</f>
        <v>3</v>
      </c>
      <c r="J31" s="486">
        <f t="shared" si="12"/>
        <v>0</v>
      </c>
      <c r="K31" s="486">
        <f t="shared" si="12"/>
        <v>6</v>
      </c>
      <c r="L31" s="486">
        <f t="shared" si="12"/>
        <v>4</v>
      </c>
      <c r="M31" s="486">
        <f t="shared" si="12"/>
        <v>1</v>
      </c>
      <c r="N31" s="486">
        <f t="shared" si="12"/>
        <v>0</v>
      </c>
      <c r="O31" s="33">
        <f>SUM(C31:N31)</f>
        <v>25</v>
      </c>
    </row>
    <row r="32" spans="1:15" x14ac:dyDescent="0.25">
      <c r="A32" s="27" t="s">
        <v>63</v>
      </c>
      <c r="B32" s="31" t="s">
        <v>56</v>
      </c>
      <c r="C32" s="32">
        <f>C31/C22</f>
        <v>6.4516129032258063E-2</v>
      </c>
      <c r="D32" s="110">
        <f t="shared" ref="D32:O32" si="13">D31/D22</f>
        <v>0.11764705882352941</v>
      </c>
      <c r="E32" s="32">
        <f t="shared" si="13"/>
        <v>6.8965517241379309E-2</v>
      </c>
      <c r="F32" s="110">
        <f t="shared" si="13"/>
        <v>6.4516129032258063E-2</v>
      </c>
      <c r="G32" s="417">
        <f t="shared" si="13"/>
        <v>2.9411764705882353E-2</v>
      </c>
      <c r="H32" s="471">
        <f t="shared" si="13"/>
        <v>0</v>
      </c>
      <c r="I32" s="489">
        <f t="shared" si="13"/>
        <v>0.1111111111111111</v>
      </c>
      <c r="J32" s="489">
        <f t="shared" si="13"/>
        <v>0</v>
      </c>
      <c r="K32" s="489">
        <f>K31/$K$22</f>
        <v>0.16216216216216217</v>
      </c>
      <c r="L32" s="489">
        <f t="shared" si="13"/>
        <v>0.18181818181818182</v>
      </c>
      <c r="M32" s="489">
        <f t="shared" si="13"/>
        <v>0.05</v>
      </c>
      <c r="N32" s="489">
        <f t="shared" si="13"/>
        <v>0</v>
      </c>
      <c r="O32" s="59">
        <f t="shared" si="13"/>
        <v>7.2463768115942032E-2</v>
      </c>
    </row>
    <row r="33" spans="1:15" ht="24.75" customHeight="1" x14ac:dyDescent="0.25">
      <c r="A33" s="27" t="s">
        <v>65</v>
      </c>
      <c r="B33" s="34" t="s">
        <v>70</v>
      </c>
      <c r="C33" s="76">
        <v>3</v>
      </c>
      <c r="D33" s="105">
        <v>8</v>
      </c>
      <c r="E33" s="82">
        <v>2</v>
      </c>
      <c r="F33" s="105">
        <v>2</v>
      </c>
      <c r="G33" s="408">
        <v>0</v>
      </c>
      <c r="H33" s="468">
        <v>1</v>
      </c>
      <c r="I33" s="486">
        <v>2</v>
      </c>
      <c r="J33" s="486">
        <v>0</v>
      </c>
      <c r="K33" s="486">
        <v>8</v>
      </c>
      <c r="L33" s="486">
        <v>6</v>
      </c>
      <c r="M33" s="486">
        <v>5</v>
      </c>
      <c r="N33" s="544">
        <v>1</v>
      </c>
      <c r="O33" s="33">
        <f>SUM(C33:N33)</f>
        <v>38</v>
      </c>
    </row>
    <row r="34" spans="1:15" ht="10.5" customHeight="1" x14ac:dyDescent="0.25">
      <c r="A34" s="27" t="s">
        <v>66</v>
      </c>
      <c r="B34" s="31" t="s">
        <v>56</v>
      </c>
      <c r="C34" s="32">
        <f>C33/C22</f>
        <v>9.6774193548387094E-2</v>
      </c>
      <c r="D34" s="110">
        <f t="shared" ref="D34:O34" si="14">D33/D22</f>
        <v>0.23529411764705882</v>
      </c>
      <c r="E34" s="32">
        <f t="shared" si="14"/>
        <v>6.8965517241379309E-2</v>
      </c>
      <c r="F34" s="110">
        <f t="shared" si="14"/>
        <v>6.4516129032258063E-2</v>
      </c>
      <c r="G34" s="417">
        <f t="shared" si="14"/>
        <v>0</v>
      </c>
      <c r="H34" s="471">
        <f t="shared" si="14"/>
        <v>3.4482758620689655E-2</v>
      </c>
      <c r="I34" s="489">
        <f t="shared" si="14"/>
        <v>7.407407407407407E-2</v>
      </c>
      <c r="J34" s="489">
        <f t="shared" si="14"/>
        <v>0</v>
      </c>
      <c r="K34" s="489">
        <f>K33/$K$22</f>
        <v>0.21621621621621623</v>
      </c>
      <c r="L34" s="489">
        <f t="shared" si="14"/>
        <v>0.27272727272727271</v>
      </c>
      <c r="M34" s="489">
        <f t="shared" si="14"/>
        <v>0.25</v>
      </c>
      <c r="N34" s="489">
        <f t="shared" si="14"/>
        <v>3.8461538461538464E-2</v>
      </c>
      <c r="O34" s="59">
        <f t="shared" si="14"/>
        <v>0.11014492753623188</v>
      </c>
    </row>
    <row r="35" spans="1:15" x14ac:dyDescent="0.25">
      <c r="A35" s="27" t="s">
        <v>68</v>
      </c>
      <c r="B35" s="33" t="s">
        <v>330</v>
      </c>
      <c r="C35" s="76">
        <v>5</v>
      </c>
      <c r="D35" s="105">
        <v>3</v>
      </c>
      <c r="E35" s="82">
        <v>4</v>
      </c>
      <c r="F35" s="105">
        <v>6</v>
      </c>
      <c r="G35" s="408">
        <v>7</v>
      </c>
      <c r="H35" s="468">
        <v>3</v>
      </c>
      <c r="I35" s="486">
        <v>0</v>
      </c>
      <c r="J35" s="486">
        <v>5</v>
      </c>
      <c r="K35" s="486">
        <v>3</v>
      </c>
      <c r="L35" s="486">
        <v>4</v>
      </c>
      <c r="M35" s="486">
        <v>3</v>
      </c>
      <c r="N35" s="544">
        <v>2</v>
      </c>
      <c r="O35" s="33">
        <f>SUM(C35:N35)</f>
        <v>45</v>
      </c>
    </row>
    <row r="36" spans="1:15" x14ac:dyDescent="0.25">
      <c r="A36" s="27" t="s">
        <v>69</v>
      </c>
      <c r="B36" s="35" t="s">
        <v>56</v>
      </c>
      <c r="C36" s="32">
        <f>C35/C22</f>
        <v>0.16129032258064516</v>
      </c>
      <c r="D36" s="110">
        <f t="shared" ref="D36:O36" si="15">D35/D22</f>
        <v>8.8235294117647065E-2</v>
      </c>
      <c r="E36" s="32">
        <f t="shared" si="15"/>
        <v>0.13793103448275862</v>
      </c>
      <c r="F36" s="110">
        <f t="shared" si="15"/>
        <v>0.19354838709677419</v>
      </c>
      <c r="G36" s="417">
        <f t="shared" si="15"/>
        <v>0.20588235294117646</v>
      </c>
      <c r="H36" s="471">
        <f t="shared" si="15"/>
        <v>0.10344827586206896</v>
      </c>
      <c r="I36" s="489">
        <f t="shared" si="15"/>
        <v>0</v>
      </c>
      <c r="J36" s="489">
        <f t="shared" si="15"/>
        <v>0.2</v>
      </c>
      <c r="K36" s="489">
        <f>K35/$K$22</f>
        <v>8.1081081081081086E-2</v>
      </c>
      <c r="L36" s="489">
        <f t="shared" si="15"/>
        <v>0.18181818181818182</v>
      </c>
      <c r="M36" s="489">
        <f t="shared" si="15"/>
        <v>0.15</v>
      </c>
      <c r="N36" s="489">
        <f t="shared" si="15"/>
        <v>7.6923076923076927E-2</v>
      </c>
      <c r="O36" s="59">
        <f t="shared" si="15"/>
        <v>0.13043478260869565</v>
      </c>
    </row>
    <row r="37" spans="1:15" x14ac:dyDescent="0.25">
      <c r="A37" s="27" t="s">
        <v>71</v>
      </c>
      <c r="B37" s="33" t="s">
        <v>331</v>
      </c>
      <c r="C37" s="75">
        <v>3</v>
      </c>
      <c r="D37" s="105">
        <v>7</v>
      </c>
      <c r="E37" s="82">
        <v>3</v>
      </c>
      <c r="F37" s="105">
        <v>5</v>
      </c>
      <c r="G37" s="408">
        <v>3</v>
      </c>
      <c r="H37" s="468">
        <v>2</v>
      </c>
      <c r="I37" s="486">
        <v>4</v>
      </c>
      <c r="J37" s="486">
        <v>3</v>
      </c>
      <c r="K37" s="486">
        <v>6</v>
      </c>
      <c r="L37" s="486">
        <v>4</v>
      </c>
      <c r="M37" s="486">
        <v>5</v>
      </c>
      <c r="N37" s="544">
        <v>2</v>
      </c>
      <c r="O37" s="33">
        <f>SUM(C37:N37)</f>
        <v>47</v>
      </c>
    </row>
    <row r="38" spans="1:15" x14ac:dyDescent="0.25">
      <c r="A38" s="27" t="s">
        <v>72</v>
      </c>
      <c r="B38" s="35" t="s">
        <v>56</v>
      </c>
      <c r="C38" s="12">
        <f>C37/C22</f>
        <v>9.6774193548387094E-2</v>
      </c>
      <c r="D38" s="103">
        <f t="shared" ref="D38:O38" si="16">D37/D22</f>
        <v>0.20588235294117646</v>
      </c>
      <c r="E38" s="32">
        <f t="shared" si="16"/>
        <v>0.10344827586206896</v>
      </c>
      <c r="F38" s="110">
        <f t="shared" si="16"/>
        <v>0.16129032258064516</v>
      </c>
      <c r="G38" s="417">
        <f t="shared" si="16"/>
        <v>8.8235294117647065E-2</v>
      </c>
      <c r="H38" s="471">
        <f t="shared" si="16"/>
        <v>6.8965517241379309E-2</v>
      </c>
      <c r="I38" s="489">
        <f t="shared" si="16"/>
        <v>0.14814814814814814</v>
      </c>
      <c r="J38" s="489">
        <f t="shared" si="16"/>
        <v>0.12</v>
      </c>
      <c r="K38" s="489">
        <f>K37/$K$22</f>
        <v>0.16216216216216217</v>
      </c>
      <c r="L38" s="489">
        <f t="shared" si="16"/>
        <v>0.18181818181818182</v>
      </c>
      <c r="M38" s="489">
        <f t="shared" si="16"/>
        <v>0.25</v>
      </c>
      <c r="N38" s="489">
        <f t="shared" si="16"/>
        <v>7.6923076923076927E-2</v>
      </c>
      <c r="O38" s="59">
        <f t="shared" si="16"/>
        <v>0.13623188405797101</v>
      </c>
    </row>
    <row r="39" spans="1:15" x14ac:dyDescent="0.25">
      <c r="A39" s="27" t="s">
        <v>74</v>
      </c>
      <c r="B39" s="36" t="s">
        <v>160</v>
      </c>
      <c r="C39" s="92">
        <v>2</v>
      </c>
      <c r="D39" s="112">
        <v>1</v>
      </c>
      <c r="E39" s="16">
        <v>2</v>
      </c>
      <c r="F39" s="112">
        <v>0</v>
      </c>
      <c r="G39" s="420">
        <v>4</v>
      </c>
      <c r="H39" s="473">
        <v>0</v>
      </c>
      <c r="I39" s="491">
        <v>1</v>
      </c>
      <c r="J39" s="491">
        <v>1</v>
      </c>
      <c r="K39" s="491">
        <v>1</v>
      </c>
      <c r="L39" s="491">
        <v>0</v>
      </c>
      <c r="M39" s="491">
        <v>1</v>
      </c>
      <c r="N39" s="562">
        <v>1</v>
      </c>
      <c r="O39" s="36">
        <f>SUM(C39:N39)</f>
        <v>14</v>
      </c>
    </row>
    <row r="40" spans="1:15" x14ac:dyDescent="0.25">
      <c r="A40" s="27" t="s">
        <v>75</v>
      </c>
      <c r="B40" s="37" t="s">
        <v>56</v>
      </c>
      <c r="C40" s="32">
        <f>C39/C22</f>
        <v>6.4516129032258063E-2</v>
      </c>
      <c r="D40" s="110">
        <f t="shared" ref="D40:O40" si="17">D39/D22</f>
        <v>2.9411764705882353E-2</v>
      </c>
      <c r="E40" s="32">
        <f t="shared" si="17"/>
        <v>6.8965517241379309E-2</v>
      </c>
      <c r="F40" s="110">
        <f t="shared" si="17"/>
        <v>0</v>
      </c>
      <c r="G40" s="417">
        <f t="shared" si="17"/>
        <v>0.11764705882352941</v>
      </c>
      <c r="H40" s="471">
        <f t="shared" si="17"/>
        <v>0</v>
      </c>
      <c r="I40" s="489">
        <f t="shared" si="17"/>
        <v>3.7037037037037035E-2</v>
      </c>
      <c r="J40" s="489">
        <f t="shared" si="17"/>
        <v>0.04</v>
      </c>
      <c r="K40" s="489">
        <f>K39/$K$22</f>
        <v>2.7027027027027029E-2</v>
      </c>
      <c r="L40" s="489">
        <f t="shared" si="17"/>
        <v>0</v>
      </c>
      <c r="M40" s="489">
        <f t="shared" si="17"/>
        <v>0.05</v>
      </c>
      <c r="N40" s="489">
        <f t="shared" si="17"/>
        <v>3.8461538461538464E-2</v>
      </c>
      <c r="O40" s="59">
        <f t="shared" si="17"/>
        <v>4.0579710144927533E-2</v>
      </c>
    </row>
    <row r="41" spans="1:15" ht="24.75" x14ac:dyDescent="0.25">
      <c r="A41" s="27" t="s">
        <v>77</v>
      </c>
      <c r="B41" s="39" t="s">
        <v>79</v>
      </c>
      <c r="C41" s="83">
        <v>28</v>
      </c>
      <c r="D41" s="113">
        <v>31</v>
      </c>
      <c r="E41" s="83">
        <v>22</v>
      </c>
      <c r="F41" s="113">
        <v>26</v>
      </c>
      <c r="G41" s="409">
        <v>28</v>
      </c>
      <c r="H41" s="474">
        <v>23</v>
      </c>
      <c r="I41" s="492">
        <v>23</v>
      </c>
      <c r="J41" s="492">
        <v>21</v>
      </c>
      <c r="K41" s="492">
        <v>30</v>
      </c>
      <c r="L41" s="492">
        <v>23</v>
      </c>
      <c r="M41" s="492">
        <v>23</v>
      </c>
      <c r="N41" s="548">
        <v>21</v>
      </c>
      <c r="O41" s="85">
        <f>SUM(C41:N41)</f>
        <v>299</v>
      </c>
    </row>
    <row r="42" spans="1:15" x14ac:dyDescent="0.25">
      <c r="A42" s="27" t="s">
        <v>78</v>
      </c>
      <c r="B42" s="40" t="s">
        <v>162</v>
      </c>
      <c r="C42" s="84">
        <v>16</v>
      </c>
      <c r="D42" s="114">
        <v>20</v>
      </c>
      <c r="E42" s="86">
        <v>10</v>
      </c>
      <c r="F42" s="114">
        <v>14</v>
      </c>
      <c r="G42" s="410">
        <v>13</v>
      </c>
      <c r="H42" s="475">
        <v>5</v>
      </c>
      <c r="I42" s="493">
        <v>11</v>
      </c>
      <c r="J42" s="493">
        <v>13</v>
      </c>
      <c r="K42" s="493">
        <v>18</v>
      </c>
      <c r="L42" s="533">
        <v>11</v>
      </c>
      <c r="M42" s="493">
        <v>11</v>
      </c>
      <c r="N42" s="549">
        <v>10</v>
      </c>
      <c r="O42" s="40">
        <f>SUM(C42:N42)</f>
        <v>152</v>
      </c>
    </row>
    <row r="43" spans="1:15" x14ac:dyDescent="0.25">
      <c r="A43" s="27" t="s">
        <v>80</v>
      </c>
      <c r="B43" s="31" t="s">
        <v>56</v>
      </c>
      <c r="C43" s="32">
        <f>C42/C22</f>
        <v>0.5161290322580645</v>
      </c>
      <c r="D43" s="110">
        <f t="shared" ref="D43:O43" si="18">D42/D22</f>
        <v>0.58823529411764708</v>
      </c>
      <c r="E43" s="32">
        <f t="shared" si="18"/>
        <v>0.34482758620689657</v>
      </c>
      <c r="F43" s="110">
        <f t="shared" si="18"/>
        <v>0.45161290322580644</v>
      </c>
      <c r="G43" s="417">
        <f t="shared" si="18"/>
        <v>0.38235294117647056</v>
      </c>
      <c r="H43" s="471">
        <f t="shared" si="18"/>
        <v>0.17241379310344829</v>
      </c>
      <c r="I43" s="489">
        <f t="shared" si="18"/>
        <v>0.40740740740740738</v>
      </c>
      <c r="J43" s="489">
        <f t="shared" si="18"/>
        <v>0.52</v>
      </c>
      <c r="K43" s="489">
        <f>K42/$K$22</f>
        <v>0.48648648648648651</v>
      </c>
      <c r="L43" s="489">
        <f t="shared" si="18"/>
        <v>0.5</v>
      </c>
      <c r="M43" s="489">
        <f t="shared" si="18"/>
        <v>0.55000000000000004</v>
      </c>
      <c r="N43" s="489">
        <f t="shared" si="18"/>
        <v>0.38461538461538464</v>
      </c>
      <c r="O43" s="59">
        <f t="shared" si="18"/>
        <v>0.44057971014492753</v>
      </c>
    </row>
    <row r="44" spans="1:15" x14ac:dyDescent="0.25">
      <c r="A44" s="27" t="s">
        <v>82</v>
      </c>
      <c r="B44" s="33" t="s">
        <v>163</v>
      </c>
      <c r="C44" s="76">
        <v>5</v>
      </c>
      <c r="D44" s="105">
        <v>7</v>
      </c>
      <c r="E44" s="82">
        <v>10</v>
      </c>
      <c r="F44" s="105">
        <v>4</v>
      </c>
      <c r="G44" s="408">
        <v>8</v>
      </c>
      <c r="H44" s="468">
        <v>8</v>
      </c>
      <c r="I44" s="486">
        <v>4</v>
      </c>
      <c r="J44" s="486">
        <v>2</v>
      </c>
      <c r="K44" s="486">
        <v>2</v>
      </c>
      <c r="L44" s="486">
        <v>7</v>
      </c>
      <c r="M44" s="486">
        <v>9</v>
      </c>
      <c r="N44" s="544">
        <v>4</v>
      </c>
      <c r="O44" s="33">
        <f>SUM(C44:N44)</f>
        <v>70</v>
      </c>
    </row>
    <row r="45" spans="1:15" x14ac:dyDescent="0.25">
      <c r="A45" s="27" t="s">
        <v>83</v>
      </c>
      <c r="B45" s="31" t="s">
        <v>56</v>
      </c>
      <c r="C45" s="32">
        <f>C44/C22</f>
        <v>0.16129032258064516</v>
      </c>
      <c r="D45" s="110">
        <f t="shared" ref="D45:O45" si="19">D44/D22</f>
        <v>0.20588235294117646</v>
      </c>
      <c r="E45" s="32">
        <f t="shared" si="19"/>
        <v>0.34482758620689657</v>
      </c>
      <c r="F45" s="110">
        <f t="shared" si="19"/>
        <v>0.12903225806451613</v>
      </c>
      <c r="G45" s="417">
        <f t="shared" si="19"/>
        <v>0.23529411764705882</v>
      </c>
      <c r="H45" s="471">
        <f t="shared" si="19"/>
        <v>0.27586206896551724</v>
      </c>
      <c r="I45" s="489">
        <f t="shared" si="19"/>
        <v>0.14814814814814814</v>
      </c>
      <c r="J45" s="489">
        <f t="shared" si="19"/>
        <v>0.08</v>
      </c>
      <c r="K45" s="489">
        <f>K44/$K$22</f>
        <v>5.4054054054054057E-2</v>
      </c>
      <c r="L45" s="489">
        <f t="shared" si="19"/>
        <v>0.31818181818181818</v>
      </c>
      <c r="M45" s="489">
        <f t="shared" si="19"/>
        <v>0.45</v>
      </c>
      <c r="N45" s="489">
        <f t="shared" si="19"/>
        <v>0.15384615384615385</v>
      </c>
      <c r="O45" s="59">
        <f t="shared" si="19"/>
        <v>0.20289855072463769</v>
      </c>
    </row>
    <row r="46" spans="1:15" x14ac:dyDescent="0.25">
      <c r="A46" s="27" t="s">
        <v>85</v>
      </c>
      <c r="B46" s="33" t="s">
        <v>164</v>
      </c>
      <c r="C46" s="76">
        <v>5</v>
      </c>
      <c r="D46" s="105">
        <v>3</v>
      </c>
      <c r="E46" s="82">
        <v>1</v>
      </c>
      <c r="F46" s="105">
        <v>8</v>
      </c>
      <c r="G46" s="408">
        <v>5</v>
      </c>
      <c r="H46" s="468">
        <v>9</v>
      </c>
      <c r="I46" s="486">
        <v>4</v>
      </c>
      <c r="J46" s="486">
        <v>6</v>
      </c>
      <c r="K46" s="486">
        <v>6</v>
      </c>
      <c r="L46" s="486">
        <v>5</v>
      </c>
      <c r="M46" s="486">
        <v>4</v>
      </c>
      <c r="N46" s="544">
        <v>5</v>
      </c>
      <c r="O46" s="33">
        <f>SUM(C46:N46)</f>
        <v>61</v>
      </c>
    </row>
    <row r="47" spans="1:15" x14ac:dyDescent="0.25">
      <c r="A47" s="27" t="s">
        <v>86</v>
      </c>
      <c r="B47" s="31" t="s">
        <v>56</v>
      </c>
      <c r="C47" s="32">
        <f>C46/C22</f>
        <v>0.16129032258064516</v>
      </c>
      <c r="D47" s="110">
        <f t="shared" ref="D47:O47" si="20">D46/D22</f>
        <v>8.8235294117647065E-2</v>
      </c>
      <c r="E47" s="32">
        <f t="shared" si="20"/>
        <v>3.4482758620689655E-2</v>
      </c>
      <c r="F47" s="110">
        <f t="shared" si="20"/>
        <v>0.25806451612903225</v>
      </c>
      <c r="G47" s="417">
        <f t="shared" si="20"/>
        <v>0.14705882352941177</v>
      </c>
      <c r="H47" s="471">
        <f t="shared" si="20"/>
        <v>0.31034482758620691</v>
      </c>
      <c r="I47" s="489">
        <f t="shared" si="20"/>
        <v>0.14814814814814814</v>
      </c>
      <c r="J47" s="489">
        <f t="shared" si="20"/>
        <v>0.24</v>
      </c>
      <c r="K47" s="489">
        <f>K46/$K$22</f>
        <v>0.16216216216216217</v>
      </c>
      <c r="L47" s="489">
        <f t="shared" si="20"/>
        <v>0.22727272727272727</v>
      </c>
      <c r="M47" s="489">
        <f t="shared" si="20"/>
        <v>0.2</v>
      </c>
      <c r="N47" s="489">
        <f t="shared" si="20"/>
        <v>0.19230769230769232</v>
      </c>
      <c r="O47" s="59">
        <f t="shared" si="20"/>
        <v>0.17681159420289855</v>
      </c>
    </row>
    <row r="48" spans="1:15" x14ac:dyDescent="0.25">
      <c r="A48" s="27" t="s">
        <v>88</v>
      </c>
      <c r="B48" s="33" t="s">
        <v>332</v>
      </c>
      <c r="C48" s="76">
        <v>1</v>
      </c>
      <c r="D48" s="105">
        <v>0</v>
      </c>
      <c r="E48" s="82">
        <v>1</v>
      </c>
      <c r="F48" s="105">
        <v>0</v>
      </c>
      <c r="G48" s="408">
        <v>0</v>
      </c>
      <c r="H48" s="468">
        <v>1</v>
      </c>
      <c r="I48" s="486">
        <v>0</v>
      </c>
      <c r="J48" s="486">
        <v>0</v>
      </c>
      <c r="K48" s="486">
        <v>0</v>
      </c>
      <c r="L48" s="486">
        <v>0</v>
      </c>
      <c r="M48" s="486">
        <v>0</v>
      </c>
      <c r="N48" s="544">
        <v>0</v>
      </c>
      <c r="O48" s="33">
        <f>SUM(C48:N48)</f>
        <v>3</v>
      </c>
    </row>
    <row r="49" spans="1:15" x14ac:dyDescent="0.25">
      <c r="A49" s="27" t="s">
        <v>89</v>
      </c>
      <c r="B49" s="31" t="s">
        <v>56</v>
      </c>
      <c r="C49" s="32">
        <f>C48/C22</f>
        <v>3.2258064516129031E-2</v>
      </c>
      <c r="D49" s="110">
        <f t="shared" ref="D49:O49" si="21">D48/D22</f>
        <v>0</v>
      </c>
      <c r="E49" s="32">
        <f t="shared" si="21"/>
        <v>3.4482758620689655E-2</v>
      </c>
      <c r="F49" s="110">
        <f t="shared" si="21"/>
        <v>0</v>
      </c>
      <c r="G49" s="417">
        <f t="shared" si="21"/>
        <v>0</v>
      </c>
      <c r="H49" s="471">
        <f t="shared" si="21"/>
        <v>3.4482758620689655E-2</v>
      </c>
      <c r="I49" s="489">
        <f t="shared" si="21"/>
        <v>0</v>
      </c>
      <c r="J49" s="489">
        <f t="shared" si="21"/>
        <v>0</v>
      </c>
      <c r="K49" s="489">
        <f>K48/$K$22</f>
        <v>0</v>
      </c>
      <c r="L49" s="489">
        <f t="shared" si="21"/>
        <v>0</v>
      </c>
      <c r="M49" s="489">
        <f t="shared" si="21"/>
        <v>0</v>
      </c>
      <c r="N49" s="489">
        <f t="shared" si="21"/>
        <v>0</v>
      </c>
      <c r="O49" s="59">
        <f t="shared" si="21"/>
        <v>8.6956521739130436E-3</v>
      </c>
    </row>
    <row r="50" spans="1:15" x14ac:dyDescent="0.25">
      <c r="A50" s="27" t="s">
        <v>91</v>
      </c>
      <c r="B50" s="34" t="s">
        <v>166</v>
      </c>
      <c r="C50" s="75">
        <v>5</v>
      </c>
      <c r="D50" s="105">
        <v>4</v>
      </c>
      <c r="E50" s="82">
        <v>2</v>
      </c>
      <c r="F50" s="105">
        <v>0</v>
      </c>
      <c r="G50" s="408">
        <v>5</v>
      </c>
      <c r="H50" s="468">
        <v>2</v>
      </c>
      <c r="I50" s="486">
        <v>4</v>
      </c>
      <c r="J50" s="486">
        <v>1</v>
      </c>
      <c r="K50" s="486">
        <v>5</v>
      </c>
      <c r="L50" s="486">
        <v>1</v>
      </c>
      <c r="M50" s="486">
        <v>1</v>
      </c>
      <c r="N50" s="544">
        <v>3</v>
      </c>
      <c r="O50" s="33">
        <f>SUM(C50:N50)</f>
        <v>33</v>
      </c>
    </row>
    <row r="51" spans="1:15" x14ac:dyDescent="0.25">
      <c r="A51" s="27" t="s">
        <v>92</v>
      </c>
      <c r="B51" s="31" t="s">
        <v>56</v>
      </c>
      <c r="C51" s="32">
        <f>C50/C22</f>
        <v>0.16129032258064516</v>
      </c>
      <c r="D51" s="110">
        <f t="shared" ref="D51:O51" si="22">D50/D22</f>
        <v>0.11764705882352941</v>
      </c>
      <c r="E51" s="32">
        <f t="shared" si="22"/>
        <v>6.8965517241379309E-2</v>
      </c>
      <c r="F51" s="110">
        <f t="shared" si="22"/>
        <v>0</v>
      </c>
      <c r="G51" s="417">
        <f t="shared" si="22"/>
        <v>0.14705882352941177</v>
      </c>
      <c r="H51" s="471">
        <f t="shared" si="22"/>
        <v>6.8965517241379309E-2</v>
      </c>
      <c r="I51" s="489">
        <f t="shared" si="22"/>
        <v>0.14814814814814814</v>
      </c>
      <c r="J51" s="489">
        <f t="shared" si="22"/>
        <v>0.04</v>
      </c>
      <c r="K51" s="489">
        <f>K50/$K$22</f>
        <v>0.13513513513513514</v>
      </c>
      <c r="L51" s="489">
        <f t="shared" si="22"/>
        <v>4.5454545454545456E-2</v>
      </c>
      <c r="M51" s="489">
        <f t="shared" si="22"/>
        <v>0.05</v>
      </c>
      <c r="N51" s="489">
        <f t="shared" si="22"/>
        <v>0.11538461538461539</v>
      </c>
      <c r="O51" s="59">
        <f t="shared" si="22"/>
        <v>9.5652173913043481E-2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8">
        <v>1</v>
      </c>
      <c r="H52" s="468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1</v>
      </c>
    </row>
    <row r="53" spans="1:15" ht="10.5" customHeight="1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417">
        <f t="shared" si="23"/>
        <v>2.9411764705882353E-2</v>
      </c>
      <c r="H53" s="471">
        <f t="shared" si="23"/>
        <v>0</v>
      </c>
      <c r="I53" s="489">
        <f t="shared" si="23"/>
        <v>0</v>
      </c>
      <c r="J53" s="489">
        <f t="shared" si="23"/>
        <v>0</v>
      </c>
      <c r="K53" s="489">
        <f>K52/$K$22</f>
        <v>0</v>
      </c>
      <c r="L53" s="489">
        <f t="shared" si="23"/>
        <v>0</v>
      </c>
      <c r="M53" s="489">
        <f t="shared" si="23"/>
        <v>0</v>
      </c>
      <c r="N53" s="489">
        <f t="shared" si="23"/>
        <v>0</v>
      </c>
      <c r="O53" s="59">
        <f t="shared" si="23"/>
        <v>2.8985507246376812E-3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1</v>
      </c>
      <c r="E54" s="82">
        <v>1</v>
      </c>
      <c r="F54" s="105">
        <v>1</v>
      </c>
      <c r="G54" s="408">
        <v>1</v>
      </c>
      <c r="H54" s="468">
        <v>3</v>
      </c>
      <c r="I54" s="486">
        <v>1</v>
      </c>
      <c r="J54" s="486">
        <v>1</v>
      </c>
      <c r="K54" s="486">
        <v>2</v>
      </c>
      <c r="L54" s="486">
        <v>1</v>
      </c>
      <c r="M54" s="486">
        <v>2</v>
      </c>
      <c r="N54" s="544">
        <v>1</v>
      </c>
      <c r="O54" s="33">
        <f>SUM(C54:N54)</f>
        <v>15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2.9411764705882353E-2</v>
      </c>
      <c r="E55" s="42">
        <f t="shared" si="24"/>
        <v>3.4482758620689655E-2</v>
      </c>
      <c r="F55" s="115">
        <f t="shared" si="24"/>
        <v>3.2258064516129031E-2</v>
      </c>
      <c r="G55" s="419">
        <f t="shared" si="24"/>
        <v>2.9411764705882353E-2</v>
      </c>
      <c r="H55" s="476">
        <f t="shared" si="24"/>
        <v>0.10344827586206896</v>
      </c>
      <c r="I55" s="494">
        <f t="shared" si="24"/>
        <v>3.7037037037037035E-2</v>
      </c>
      <c r="J55" s="494">
        <f t="shared" si="24"/>
        <v>0.04</v>
      </c>
      <c r="K55" s="487">
        <f>K54/$K$22</f>
        <v>5.4054054054054057E-2</v>
      </c>
      <c r="L55" s="494">
        <f>L54/L22</f>
        <v>4.5454545454545456E-2</v>
      </c>
      <c r="M55" s="494">
        <f t="shared" si="24"/>
        <v>0.1</v>
      </c>
      <c r="N55" s="494">
        <f t="shared" si="24"/>
        <v>3.8461538461538464E-2</v>
      </c>
      <c r="O55" s="61">
        <f t="shared" si="24"/>
        <v>4.3478260869565216E-2</v>
      </c>
    </row>
    <row r="56" spans="1:15" ht="20.100000000000001" customHeight="1" x14ac:dyDescent="0.25">
      <c r="A56" s="43" t="s">
        <v>354</v>
      </c>
      <c r="C56" s="2"/>
      <c r="D56" s="2"/>
      <c r="E56" s="2"/>
      <c r="F56" s="2"/>
      <c r="G56" s="404"/>
      <c r="H56" s="477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6" t="s">
        <v>4</v>
      </c>
      <c r="E57" s="117" t="s">
        <v>5</v>
      </c>
      <c r="F57" s="117" t="s">
        <v>6</v>
      </c>
      <c r="G57" s="421" t="s">
        <v>7</v>
      </c>
      <c r="H57" s="478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16</v>
      </c>
      <c r="D58" s="118">
        <v>29</v>
      </c>
      <c r="E58" s="47">
        <v>25</v>
      </c>
      <c r="F58" s="118">
        <v>31</v>
      </c>
      <c r="G58" s="422">
        <v>27</v>
      </c>
      <c r="H58" s="479">
        <v>33</v>
      </c>
      <c r="I58" s="495">
        <v>31</v>
      </c>
      <c r="J58" s="495">
        <v>24</v>
      </c>
      <c r="K58" s="495">
        <v>44</v>
      </c>
      <c r="L58" s="495">
        <v>35</v>
      </c>
      <c r="M58" s="495">
        <v>25</v>
      </c>
      <c r="N58" s="495">
        <v>21</v>
      </c>
      <c r="O58" s="46">
        <f>SUM(C58:N58)</f>
        <v>341</v>
      </c>
    </row>
    <row r="59" spans="1:15" x14ac:dyDescent="0.25">
      <c r="A59" s="45" t="s">
        <v>102</v>
      </c>
      <c r="B59" s="48" t="s">
        <v>336</v>
      </c>
      <c r="C59" s="9">
        <v>11</v>
      </c>
      <c r="D59" s="101">
        <v>10</v>
      </c>
      <c r="E59" s="10">
        <v>15</v>
      </c>
      <c r="F59" s="101">
        <v>16</v>
      </c>
      <c r="G59" s="405">
        <v>13</v>
      </c>
      <c r="H59" s="466">
        <v>20</v>
      </c>
      <c r="I59" s="484">
        <v>15</v>
      </c>
      <c r="J59" s="484">
        <v>15</v>
      </c>
      <c r="K59" s="484">
        <v>28</v>
      </c>
      <c r="L59" s="484">
        <v>13</v>
      </c>
      <c r="M59" s="484">
        <v>9</v>
      </c>
      <c r="N59" s="542">
        <v>10</v>
      </c>
      <c r="O59" s="63">
        <f>SUM(C59:N59)</f>
        <v>175</v>
      </c>
    </row>
    <row r="60" spans="1:15" x14ac:dyDescent="0.25">
      <c r="A60" s="45" t="s">
        <v>104</v>
      </c>
      <c r="B60" s="49" t="s">
        <v>107</v>
      </c>
      <c r="C60" s="32">
        <f>C59/C58</f>
        <v>0.6875</v>
      </c>
      <c r="D60" s="110">
        <f t="shared" ref="D60:O60" si="25">D59/D58</f>
        <v>0.34482758620689657</v>
      </c>
      <c r="E60" s="32">
        <f t="shared" si="25"/>
        <v>0.6</v>
      </c>
      <c r="F60" s="110">
        <f t="shared" si="25"/>
        <v>0.5161290322580645</v>
      </c>
      <c r="G60" s="417">
        <f t="shared" si="25"/>
        <v>0.48148148148148145</v>
      </c>
      <c r="H60" s="471">
        <f t="shared" si="25"/>
        <v>0.60606060606060608</v>
      </c>
      <c r="I60" s="489">
        <f t="shared" si="25"/>
        <v>0.4838709677419355</v>
      </c>
      <c r="J60" s="489">
        <f t="shared" si="25"/>
        <v>0.625</v>
      </c>
      <c r="K60" s="489">
        <f t="shared" si="25"/>
        <v>0.63636363636363635</v>
      </c>
      <c r="L60" s="489">
        <f t="shared" si="25"/>
        <v>0.37142857142857144</v>
      </c>
      <c r="M60" s="489">
        <f t="shared" si="25"/>
        <v>0.36</v>
      </c>
      <c r="N60" s="543">
        <f t="shared" si="25"/>
        <v>0.47619047619047616</v>
      </c>
      <c r="O60" s="64">
        <f t="shared" si="25"/>
        <v>0.51319648093841641</v>
      </c>
    </row>
    <row r="61" spans="1:15" x14ac:dyDescent="0.25">
      <c r="A61" s="45" t="s">
        <v>106</v>
      </c>
      <c r="B61" s="50" t="s">
        <v>105</v>
      </c>
      <c r="C61" s="75">
        <v>10</v>
      </c>
      <c r="D61" s="105">
        <v>10</v>
      </c>
      <c r="E61" s="82">
        <v>10</v>
      </c>
      <c r="F61" s="105">
        <v>13</v>
      </c>
      <c r="G61" s="408">
        <v>19</v>
      </c>
      <c r="H61" s="468">
        <v>15</v>
      </c>
      <c r="I61" s="486">
        <v>15</v>
      </c>
      <c r="J61" s="486">
        <v>12</v>
      </c>
      <c r="K61" s="486">
        <v>23</v>
      </c>
      <c r="L61" s="486">
        <v>17</v>
      </c>
      <c r="M61" s="486">
        <v>11</v>
      </c>
      <c r="N61" s="544">
        <v>13</v>
      </c>
      <c r="O61" s="65">
        <f>SUM(C61:N61)</f>
        <v>168</v>
      </c>
    </row>
    <row r="62" spans="1:15" x14ac:dyDescent="0.25">
      <c r="A62" s="45" t="s">
        <v>108</v>
      </c>
      <c r="B62" s="49" t="s">
        <v>107</v>
      </c>
      <c r="C62" s="32">
        <f>C61/C58</f>
        <v>0.625</v>
      </c>
      <c r="D62" s="110">
        <f t="shared" ref="D62:O62" si="26">D61/D58</f>
        <v>0.34482758620689657</v>
      </c>
      <c r="E62" s="32">
        <f t="shared" si="26"/>
        <v>0.4</v>
      </c>
      <c r="F62" s="110">
        <f t="shared" si="26"/>
        <v>0.41935483870967744</v>
      </c>
      <c r="G62" s="417">
        <f t="shared" si="26"/>
        <v>0.70370370370370372</v>
      </c>
      <c r="H62" s="471">
        <f t="shared" si="26"/>
        <v>0.45454545454545453</v>
      </c>
      <c r="I62" s="489">
        <f t="shared" si="26"/>
        <v>0.4838709677419355</v>
      </c>
      <c r="J62" s="489">
        <f t="shared" si="26"/>
        <v>0.5</v>
      </c>
      <c r="K62" s="489">
        <f t="shared" si="26"/>
        <v>0.52272727272727271</v>
      </c>
      <c r="L62" s="489">
        <f t="shared" si="26"/>
        <v>0.48571428571428571</v>
      </c>
      <c r="M62" s="489">
        <f t="shared" si="26"/>
        <v>0.44</v>
      </c>
      <c r="N62" s="543">
        <f t="shared" si="26"/>
        <v>0.61904761904761907</v>
      </c>
      <c r="O62" s="64">
        <f t="shared" si="26"/>
        <v>0.49266862170087977</v>
      </c>
    </row>
    <row r="63" spans="1:15" x14ac:dyDescent="0.25">
      <c r="A63" s="45" t="s">
        <v>110</v>
      </c>
      <c r="B63" s="50" t="s">
        <v>337</v>
      </c>
      <c r="C63" s="75">
        <v>7</v>
      </c>
      <c r="D63" s="105">
        <v>3</v>
      </c>
      <c r="E63" s="82">
        <v>5</v>
      </c>
      <c r="F63" s="105">
        <v>6</v>
      </c>
      <c r="G63" s="408">
        <v>10</v>
      </c>
      <c r="H63" s="468">
        <v>8</v>
      </c>
      <c r="I63" s="486">
        <v>7</v>
      </c>
      <c r="J63" s="486">
        <v>9</v>
      </c>
      <c r="K63" s="486">
        <v>17</v>
      </c>
      <c r="L63" s="486">
        <v>9</v>
      </c>
      <c r="M63" s="486">
        <v>4</v>
      </c>
      <c r="N63" s="544">
        <v>7</v>
      </c>
      <c r="O63" s="65">
        <f>SUM(C63:N63)</f>
        <v>92</v>
      </c>
    </row>
    <row r="64" spans="1:15" x14ac:dyDescent="0.25">
      <c r="A64" s="45" t="s">
        <v>111</v>
      </c>
      <c r="B64" s="51" t="s">
        <v>107</v>
      </c>
      <c r="C64" s="32">
        <f>C63/C58</f>
        <v>0.4375</v>
      </c>
      <c r="D64" s="110">
        <f t="shared" ref="D64:O64" si="27">D63/D58</f>
        <v>0.10344827586206896</v>
      </c>
      <c r="E64" s="32">
        <f t="shared" si="27"/>
        <v>0.2</v>
      </c>
      <c r="F64" s="110">
        <f t="shared" si="27"/>
        <v>0.19354838709677419</v>
      </c>
      <c r="G64" s="417">
        <f t="shared" si="27"/>
        <v>0.37037037037037035</v>
      </c>
      <c r="H64" s="471">
        <f t="shared" si="27"/>
        <v>0.24242424242424243</v>
      </c>
      <c r="I64" s="489">
        <f t="shared" si="27"/>
        <v>0.22580645161290322</v>
      </c>
      <c r="J64" s="489">
        <f t="shared" si="27"/>
        <v>0.375</v>
      </c>
      <c r="K64" s="489">
        <f t="shared" si="27"/>
        <v>0.38636363636363635</v>
      </c>
      <c r="L64" s="489">
        <f t="shared" si="27"/>
        <v>0.25714285714285712</v>
      </c>
      <c r="M64" s="489">
        <f t="shared" si="27"/>
        <v>0.16</v>
      </c>
      <c r="N64" s="543">
        <f t="shared" si="27"/>
        <v>0.33333333333333331</v>
      </c>
      <c r="O64" s="64">
        <f t="shared" si="27"/>
        <v>0.26979472140762462</v>
      </c>
    </row>
    <row r="65" spans="1:15" x14ac:dyDescent="0.25">
      <c r="A65" s="45" t="s">
        <v>113</v>
      </c>
      <c r="B65" s="50" t="s">
        <v>338</v>
      </c>
      <c r="C65" s="82">
        <f>C61-C67</f>
        <v>10</v>
      </c>
      <c r="D65" s="105">
        <f>D61-D67</f>
        <v>10</v>
      </c>
      <c r="E65" s="82">
        <f>E61-E67</f>
        <v>9</v>
      </c>
      <c r="F65" s="105">
        <f>F61-F67</f>
        <v>12</v>
      </c>
      <c r="G65" s="408">
        <f>G61-G67</f>
        <v>17</v>
      </c>
      <c r="H65" s="468">
        <v>8</v>
      </c>
      <c r="I65" s="486">
        <f t="shared" ref="I65:N65" si="28">I61-I67</f>
        <v>12</v>
      </c>
      <c r="J65" s="486">
        <f t="shared" si="28"/>
        <v>10</v>
      </c>
      <c r="K65" s="486">
        <f t="shared" si="28"/>
        <v>20</v>
      </c>
      <c r="L65" s="486">
        <f t="shared" si="28"/>
        <v>11</v>
      </c>
      <c r="M65" s="486">
        <f t="shared" si="28"/>
        <v>6</v>
      </c>
      <c r="N65" s="544">
        <f t="shared" si="28"/>
        <v>11</v>
      </c>
      <c r="O65" s="65">
        <f>SUM(C65:N65)</f>
        <v>136</v>
      </c>
    </row>
    <row r="66" spans="1:15" x14ac:dyDescent="0.25">
      <c r="A66" s="45" t="s">
        <v>114</v>
      </c>
      <c r="B66" s="66" t="s">
        <v>107</v>
      </c>
      <c r="C66" s="67">
        <f>C65/C58</f>
        <v>0.625</v>
      </c>
      <c r="D66" s="120">
        <f>D65/D58</f>
        <v>0.34482758620689657</v>
      </c>
      <c r="E66" s="38">
        <f t="shared" ref="E66:O66" si="29">E65/E58</f>
        <v>0.36</v>
      </c>
      <c r="F66" s="120">
        <f t="shared" si="29"/>
        <v>0.38709677419354838</v>
      </c>
      <c r="G66" s="423">
        <f t="shared" si="29"/>
        <v>0.62962962962962965</v>
      </c>
      <c r="H66" s="480">
        <f t="shared" si="29"/>
        <v>0.24242424242424243</v>
      </c>
      <c r="I66" s="523">
        <f t="shared" si="29"/>
        <v>0.38709677419354838</v>
      </c>
      <c r="J66" s="523">
        <f t="shared" si="29"/>
        <v>0.41666666666666669</v>
      </c>
      <c r="K66" s="523">
        <f t="shared" si="29"/>
        <v>0.45454545454545453</v>
      </c>
      <c r="L66" s="523">
        <f t="shared" si="29"/>
        <v>0.31428571428571428</v>
      </c>
      <c r="M66" s="523">
        <f t="shared" si="29"/>
        <v>0.24</v>
      </c>
      <c r="N66" s="547">
        <f t="shared" si="29"/>
        <v>0.52380952380952384</v>
      </c>
      <c r="O66" s="78">
        <f t="shared" si="29"/>
        <v>0.39882697947214074</v>
      </c>
    </row>
    <row r="67" spans="1:15" x14ac:dyDescent="0.25">
      <c r="A67" s="45" t="s">
        <v>116</v>
      </c>
      <c r="B67" s="70" t="s">
        <v>339</v>
      </c>
      <c r="C67" s="86">
        <f t="shared" ref="C67:F67" si="30">C69+C71+C73+C75+C77</f>
        <v>0</v>
      </c>
      <c r="D67" s="114">
        <f t="shared" si="30"/>
        <v>0</v>
      </c>
      <c r="E67" s="86">
        <f t="shared" si="30"/>
        <v>1</v>
      </c>
      <c r="F67" s="114">
        <f t="shared" si="30"/>
        <v>1</v>
      </c>
      <c r="G67" s="410">
        <f>G69+G71+G73+G75+G77</f>
        <v>2</v>
      </c>
      <c r="H67" s="475">
        <f t="shared" ref="H67:N67" si="31">H69+H71+H73+H75+H77</f>
        <v>8</v>
      </c>
      <c r="I67" s="493">
        <f t="shared" si="31"/>
        <v>3</v>
      </c>
      <c r="J67" s="493">
        <f t="shared" si="31"/>
        <v>2</v>
      </c>
      <c r="K67" s="493">
        <f t="shared" si="31"/>
        <v>3</v>
      </c>
      <c r="L67" s="493">
        <f t="shared" si="31"/>
        <v>6</v>
      </c>
      <c r="M67" s="493">
        <f t="shared" si="31"/>
        <v>5</v>
      </c>
      <c r="N67" s="549">
        <f t="shared" si="31"/>
        <v>2</v>
      </c>
      <c r="O67" s="79">
        <f>SUM(C67:N67)</f>
        <v>33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2">D67/D58</f>
        <v>0</v>
      </c>
      <c r="E68" s="69">
        <f t="shared" si="32"/>
        <v>0.04</v>
      </c>
      <c r="F68" s="121">
        <f t="shared" si="32"/>
        <v>3.2258064516129031E-2</v>
      </c>
      <c r="G68" s="424">
        <f t="shared" si="32"/>
        <v>7.407407407407407E-2</v>
      </c>
      <c r="H68" s="481">
        <f t="shared" si="32"/>
        <v>0.24242424242424243</v>
      </c>
      <c r="I68" s="524">
        <f t="shared" si="32"/>
        <v>9.6774193548387094E-2</v>
      </c>
      <c r="J68" s="524">
        <f t="shared" si="32"/>
        <v>8.3333333333333329E-2</v>
      </c>
      <c r="K68" s="524">
        <f t="shared" si="32"/>
        <v>6.8181818181818177E-2</v>
      </c>
      <c r="L68" s="524">
        <f t="shared" si="32"/>
        <v>0.17142857142857143</v>
      </c>
      <c r="M68" s="524">
        <f t="shared" si="32"/>
        <v>0.2</v>
      </c>
      <c r="N68" s="561">
        <f t="shared" si="32"/>
        <v>9.5238095238095233E-2</v>
      </c>
      <c r="O68" s="78">
        <f t="shared" si="32"/>
        <v>9.6774193548387094E-2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0</v>
      </c>
      <c r="F69" s="112">
        <v>0</v>
      </c>
      <c r="G69" s="420">
        <v>0</v>
      </c>
      <c r="H69" s="473">
        <v>5</v>
      </c>
      <c r="I69" s="491">
        <v>2</v>
      </c>
      <c r="J69" s="491">
        <v>2</v>
      </c>
      <c r="K69" s="491">
        <v>2</v>
      </c>
      <c r="L69" s="491">
        <v>2</v>
      </c>
      <c r="M69" s="491">
        <v>0</v>
      </c>
      <c r="N69" s="562">
        <v>0</v>
      </c>
      <c r="O69" s="80">
        <f>SUM(C69:N69)</f>
        <v>13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3">D69/D58</f>
        <v>0</v>
      </c>
      <c r="E70" s="32">
        <f t="shared" si="33"/>
        <v>0</v>
      </c>
      <c r="F70" s="110">
        <f t="shared" si="33"/>
        <v>0</v>
      </c>
      <c r="G70" s="417">
        <f t="shared" si="33"/>
        <v>0</v>
      </c>
      <c r="H70" s="471">
        <f t="shared" si="33"/>
        <v>0.15151515151515152</v>
      </c>
      <c r="I70" s="489">
        <f t="shared" si="33"/>
        <v>6.4516129032258063E-2</v>
      </c>
      <c r="J70" s="489">
        <f t="shared" si="33"/>
        <v>8.3333333333333329E-2</v>
      </c>
      <c r="K70" s="489">
        <f t="shared" si="33"/>
        <v>4.5454545454545456E-2</v>
      </c>
      <c r="L70" s="489">
        <f t="shared" si="33"/>
        <v>5.7142857142857141E-2</v>
      </c>
      <c r="M70" s="489">
        <f t="shared" si="33"/>
        <v>0</v>
      </c>
      <c r="N70" s="543">
        <f t="shared" si="33"/>
        <v>0</v>
      </c>
      <c r="O70" s="64">
        <f t="shared" si="33"/>
        <v>3.8123167155425221E-2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20">
        <v>0</v>
      </c>
      <c r="H71" s="473">
        <v>0</v>
      </c>
      <c r="I71" s="491">
        <v>0</v>
      </c>
      <c r="J71" s="491">
        <v>0</v>
      </c>
      <c r="K71" s="491">
        <v>0</v>
      </c>
      <c r="L71" s="491">
        <v>0</v>
      </c>
      <c r="M71" s="491">
        <v>0</v>
      </c>
      <c r="N71" s="562">
        <v>0</v>
      </c>
      <c r="O71" s="80">
        <f>SUM(C71:N71)</f>
        <v>0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4">D71/D58</f>
        <v>0</v>
      </c>
      <c r="E72" s="32">
        <f t="shared" si="34"/>
        <v>0</v>
      </c>
      <c r="F72" s="110">
        <f t="shared" si="34"/>
        <v>0</v>
      </c>
      <c r="G72" s="417">
        <f t="shared" si="34"/>
        <v>0</v>
      </c>
      <c r="H72" s="471">
        <f t="shared" si="34"/>
        <v>0</v>
      </c>
      <c r="I72" s="489">
        <f t="shared" si="34"/>
        <v>0</v>
      </c>
      <c r="J72" s="489">
        <f t="shared" si="34"/>
        <v>0</v>
      </c>
      <c r="K72" s="489">
        <f t="shared" si="34"/>
        <v>0</v>
      </c>
      <c r="L72" s="489">
        <f t="shared" si="34"/>
        <v>0</v>
      </c>
      <c r="M72" s="489">
        <f t="shared" si="34"/>
        <v>0</v>
      </c>
      <c r="N72" s="543">
        <f t="shared" si="34"/>
        <v>0</v>
      </c>
      <c r="O72" s="64">
        <f t="shared" si="34"/>
        <v>0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8">
        <v>0</v>
      </c>
      <c r="H73" s="468">
        <v>0</v>
      </c>
      <c r="I73" s="486">
        <v>0</v>
      </c>
      <c r="J73" s="486">
        <v>0</v>
      </c>
      <c r="K73" s="486">
        <v>0</v>
      </c>
      <c r="L73" s="486">
        <v>3</v>
      </c>
      <c r="M73" s="486">
        <v>5</v>
      </c>
      <c r="N73" s="544">
        <v>2</v>
      </c>
      <c r="O73" s="65">
        <f>SUM(C73:N73)</f>
        <v>10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5">D73/D58</f>
        <v>0</v>
      </c>
      <c r="E74" s="32">
        <f t="shared" si="35"/>
        <v>0</v>
      </c>
      <c r="F74" s="110">
        <f t="shared" si="35"/>
        <v>0</v>
      </c>
      <c r="G74" s="417">
        <f t="shared" si="35"/>
        <v>0</v>
      </c>
      <c r="H74" s="471">
        <f t="shared" si="35"/>
        <v>0</v>
      </c>
      <c r="I74" s="489">
        <f t="shared" si="35"/>
        <v>0</v>
      </c>
      <c r="J74" s="489">
        <f t="shared" si="35"/>
        <v>0</v>
      </c>
      <c r="K74" s="489">
        <f t="shared" si="35"/>
        <v>0</v>
      </c>
      <c r="L74" s="489">
        <f t="shared" si="35"/>
        <v>8.5714285714285715E-2</v>
      </c>
      <c r="M74" s="489">
        <f t="shared" si="35"/>
        <v>0.2</v>
      </c>
      <c r="N74" s="543">
        <f t="shared" si="35"/>
        <v>9.5238095238095233E-2</v>
      </c>
      <c r="O74" s="64">
        <f t="shared" si="35"/>
        <v>2.932551319648094E-2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1</v>
      </c>
      <c r="F75" s="105">
        <v>1</v>
      </c>
      <c r="G75" s="408">
        <v>2</v>
      </c>
      <c r="H75" s="468">
        <v>3</v>
      </c>
      <c r="I75" s="486">
        <v>1</v>
      </c>
      <c r="J75" s="486">
        <v>0</v>
      </c>
      <c r="K75" s="486">
        <v>1</v>
      </c>
      <c r="L75" s="486">
        <v>1</v>
      </c>
      <c r="M75" s="486">
        <v>0</v>
      </c>
      <c r="N75" s="544">
        <v>0</v>
      </c>
      <c r="O75" s="65">
        <f>SUM(C75:N75)</f>
        <v>10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6">D75/D58</f>
        <v>0</v>
      </c>
      <c r="E76" s="32">
        <f t="shared" si="36"/>
        <v>0.04</v>
      </c>
      <c r="F76" s="110">
        <f t="shared" si="36"/>
        <v>3.2258064516129031E-2</v>
      </c>
      <c r="G76" s="417">
        <f t="shared" si="36"/>
        <v>7.407407407407407E-2</v>
      </c>
      <c r="H76" s="471">
        <f t="shared" si="36"/>
        <v>9.0909090909090912E-2</v>
      </c>
      <c r="I76" s="489">
        <f t="shared" si="36"/>
        <v>3.2258064516129031E-2</v>
      </c>
      <c r="J76" s="489">
        <f t="shared" si="36"/>
        <v>0</v>
      </c>
      <c r="K76" s="489">
        <f t="shared" si="36"/>
        <v>2.2727272727272728E-2</v>
      </c>
      <c r="L76" s="489">
        <f t="shared" si="36"/>
        <v>2.8571428571428571E-2</v>
      </c>
      <c r="M76" s="489">
        <f t="shared" si="36"/>
        <v>0</v>
      </c>
      <c r="N76" s="543">
        <f t="shared" si="36"/>
        <v>0</v>
      </c>
      <c r="O76" s="64">
        <f t="shared" si="36"/>
        <v>2.932551319648094E-2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8">
        <v>0</v>
      </c>
      <c r="H77" s="468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7">D77/D58</f>
        <v>0</v>
      </c>
      <c r="E78" s="32">
        <f t="shared" si="37"/>
        <v>0</v>
      </c>
      <c r="F78" s="110">
        <v>0</v>
      </c>
      <c r="G78" s="417">
        <f t="shared" si="37"/>
        <v>0</v>
      </c>
      <c r="H78" s="471">
        <f t="shared" si="37"/>
        <v>0</v>
      </c>
      <c r="I78" s="489">
        <f t="shared" si="37"/>
        <v>0</v>
      </c>
      <c r="J78" s="489">
        <f t="shared" si="37"/>
        <v>0</v>
      </c>
      <c r="K78" s="489">
        <f t="shared" si="37"/>
        <v>0</v>
      </c>
      <c r="L78" s="489">
        <f t="shared" si="37"/>
        <v>0</v>
      </c>
      <c r="M78" s="489">
        <f t="shared" si="37"/>
        <v>0</v>
      </c>
      <c r="N78" s="543">
        <f t="shared" si="37"/>
        <v>0</v>
      </c>
      <c r="O78" s="64">
        <f t="shared" si="37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3</v>
      </c>
      <c r="G79" s="408">
        <v>0</v>
      </c>
      <c r="H79" s="468">
        <v>6</v>
      </c>
      <c r="I79" s="486">
        <v>0</v>
      </c>
      <c r="J79" s="486">
        <v>0</v>
      </c>
      <c r="K79" s="486">
        <v>0</v>
      </c>
      <c r="L79" s="486">
        <v>0</v>
      </c>
      <c r="M79" s="486">
        <v>1</v>
      </c>
      <c r="N79" s="544">
        <v>0</v>
      </c>
      <c r="O79" s="65">
        <f>SUM(C79:N79)</f>
        <v>10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8">D79/D58</f>
        <v>0</v>
      </c>
      <c r="E80" s="32">
        <f t="shared" si="38"/>
        <v>0</v>
      </c>
      <c r="F80" s="110">
        <f t="shared" si="38"/>
        <v>9.6774193548387094E-2</v>
      </c>
      <c r="G80" s="417">
        <f t="shared" si="38"/>
        <v>0</v>
      </c>
      <c r="H80" s="471">
        <f t="shared" si="38"/>
        <v>0.18181818181818182</v>
      </c>
      <c r="I80" s="489">
        <f t="shared" si="38"/>
        <v>0</v>
      </c>
      <c r="J80" s="489">
        <f t="shared" si="38"/>
        <v>0</v>
      </c>
      <c r="K80" s="489">
        <f t="shared" si="38"/>
        <v>0</v>
      </c>
      <c r="L80" s="489">
        <f t="shared" si="38"/>
        <v>0</v>
      </c>
      <c r="M80" s="489">
        <f t="shared" si="38"/>
        <v>0.04</v>
      </c>
      <c r="N80" s="543">
        <f t="shared" si="38"/>
        <v>0</v>
      </c>
      <c r="O80" s="64">
        <f t="shared" si="38"/>
        <v>2.932551319648094E-2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4</v>
      </c>
      <c r="F81" s="105">
        <v>6</v>
      </c>
      <c r="G81" s="408">
        <v>0</v>
      </c>
      <c r="H81" s="468">
        <v>0</v>
      </c>
      <c r="I81" s="486">
        <v>1</v>
      </c>
      <c r="J81" s="486">
        <v>2</v>
      </c>
      <c r="K81" s="486">
        <v>2</v>
      </c>
      <c r="L81" s="486">
        <v>0</v>
      </c>
      <c r="M81" s="486">
        <v>0</v>
      </c>
      <c r="N81" s="544">
        <v>0</v>
      </c>
      <c r="O81" s="65">
        <f>SUM(C81:N81)</f>
        <v>15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9">D81/D58</f>
        <v>0</v>
      </c>
      <c r="E82" s="32">
        <f t="shared" si="39"/>
        <v>0.16</v>
      </c>
      <c r="F82" s="110">
        <f t="shared" si="39"/>
        <v>0.19354838709677419</v>
      </c>
      <c r="G82" s="417">
        <f t="shared" si="39"/>
        <v>0</v>
      </c>
      <c r="H82" s="471">
        <f t="shared" si="39"/>
        <v>0</v>
      </c>
      <c r="I82" s="489">
        <f t="shared" si="39"/>
        <v>3.2258064516129031E-2</v>
      </c>
      <c r="J82" s="489">
        <f t="shared" si="39"/>
        <v>8.3333333333333329E-2</v>
      </c>
      <c r="K82" s="489">
        <f t="shared" si="39"/>
        <v>4.5454545454545456E-2</v>
      </c>
      <c r="L82" s="489">
        <f t="shared" si="39"/>
        <v>0</v>
      </c>
      <c r="M82" s="489">
        <f t="shared" si="39"/>
        <v>0</v>
      </c>
      <c r="N82" s="543">
        <f t="shared" si="39"/>
        <v>0</v>
      </c>
      <c r="O82" s="64">
        <f t="shared" si="39"/>
        <v>4.398826979472141E-2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8">
        <v>0</v>
      </c>
      <c r="H83" s="468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0">D83/D58</f>
        <v>0</v>
      </c>
      <c r="E84" s="32">
        <f t="shared" si="40"/>
        <v>0</v>
      </c>
      <c r="F84" s="110">
        <f t="shared" si="40"/>
        <v>0</v>
      </c>
      <c r="G84" s="417">
        <f t="shared" si="40"/>
        <v>0</v>
      </c>
      <c r="H84" s="471">
        <f t="shared" si="40"/>
        <v>0</v>
      </c>
      <c r="I84" s="489">
        <f t="shared" si="40"/>
        <v>0</v>
      </c>
      <c r="J84" s="489">
        <f t="shared" si="40"/>
        <v>0</v>
      </c>
      <c r="K84" s="489">
        <f t="shared" si="40"/>
        <v>0</v>
      </c>
      <c r="L84" s="489">
        <f t="shared" si="40"/>
        <v>0</v>
      </c>
      <c r="M84" s="489">
        <f t="shared" si="40"/>
        <v>0</v>
      </c>
      <c r="N84" s="543">
        <f t="shared" si="40"/>
        <v>0</v>
      </c>
      <c r="O84" s="64">
        <f t="shared" si="40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1</v>
      </c>
      <c r="E85" s="82">
        <v>1</v>
      </c>
      <c r="F85" s="105">
        <v>1</v>
      </c>
      <c r="G85" s="408">
        <v>0</v>
      </c>
      <c r="H85" s="468">
        <v>1</v>
      </c>
      <c r="I85" s="486">
        <v>1</v>
      </c>
      <c r="J85" s="486">
        <v>0</v>
      </c>
      <c r="K85" s="486">
        <v>1</v>
      </c>
      <c r="L85" s="486">
        <v>2</v>
      </c>
      <c r="M85" s="486">
        <v>1</v>
      </c>
      <c r="N85" s="544">
        <v>1</v>
      </c>
      <c r="O85" s="65">
        <f>SUM(C85:N85)</f>
        <v>10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1">D85/D58</f>
        <v>3.4482758620689655E-2</v>
      </c>
      <c r="E86" s="32">
        <f t="shared" si="41"/>
        <v>0.04</v>
      </c>
      <c r="F86" s="110">
        <f t="shared" si="41"/>
        <v>3.2258064516129031E-2</v>
      </c>
      <c r="G86" s="417">
        <f t="shared" si="41"/>
        <v>0</v>
      </c>
      <c r="H86" s="471">
        <f t="shared" si="41"/>
        <v>3.0303030303030304E-2</v>
      </c>
      <c r="I86" s="489">
        <f t="shared" si="41"/>
        <v>3.2258064516129031E-2</v>
      </c>
      <c r="J86" s="489">
        <f t="shared" si="41"/>
        <v>0</v>
      </c>
      <c r="K86" s="489">
        <f t="shared" si="41"/>
        <v>2.2727272727272728E-2</v>
      </c>
      <c r="L86" s="489">
        <f t="shared" si="41"/>
        <v>5.7142857142857141E-2</v>
      </c>
      <c r="M86" s="489">
        <f t="shared" si="41"/>
        <v>0.04</v>
      </c>
      <c r="N86" s="543">
        <f t="shared" si="41"/>
        <v>4.7619047619047616E-2</v>
      </c>
      <c r="O86" s="64">
        <f t="shared" si="41"/>
        <v>2.932551319648094E-2</v>
      </c>
    </row>
    <row r="87" spans="1:15" ht="24.75" x14ac:dyDescent="0.25">
      <c r="A87" s="45" t="s">
        <v>264</v>
      </c>
      <c r="B87" s="73" t="s">
        <v>127</v>
      </c>
      <c r="C87" s="75">
        <v>1</v>
      </c>
      <c r="D87" s="105">
        <v>9</v>
      </c>
      <c r="E87" s="82">
        <v>7</v>
      </c>
      <c r="F87" s="105">
        <v>7</v>
      </c>
      <c r="G87" s="408">
        <v>4</v>
      </c>
      <c r="H87" s="468">
        <v>10</v>
      </c>
      <c r="I87" s="486">
        <v>11</v>
      </c>
      <c r="J87" s="486">
        <v>6</v>
      </c>
      <c r="K87" s="486">
        <v>11</v>
      </c>
      <c r="L87" s="486">
        <v>9</v>
      </c>
      <c r="M87" s="486">
        <v>5</v>
      </c>
      <c r="N87" s="544">
        <v>3</v>
      </c>
      <c r="O87" s="65">
        <f>SUM(C87:N87)</f>
        <v>83</v>
      </c>
    </row>
    <row r="88" spans="1:15" x14ac:dyDescent="0.25">
      <c r="A88" s="45" t="s">
        <v>345</v>
      </c>
      <c r="B88" s="51" t="s">
        <v>107</v>
      </c>
      <c r="C88" s="32">
        <f>C87/C58</f>
        <v>6.25E-2</v>
      </c>
      <c r="D88" s="110">
        <f t="shared" ref="D88:O88" si="42">D87/D58</f>
        <v>0.31034482758620691</v>
      </c>
      <c r="E88" s="32">
        <f t="shared" si="42"/>
        <v>0.28000000000000003</v>
      </c>
      <c r="F88" s="110">
        <f t="shared" si="42"/>
        <v>0.22580645161290322</v>
      </c>
      <c r="G88" s="417">
        <f t="shared" si="42"/>
        <v>0.14814814814814814</v>
      </c>
      <c r="H88" s="471">
        <f t="shared" si="42"/>
        <v>0.30303030303030304</v>
      </c>
      <c r="I88" s="489">
        <f t="shared" si="42"/>
        <v>0.35483870967741937</v>
      </c>
      <c r="J88" s="489">
        <f t="shared" si="42"/>
        <v>0.25</v>
      </c>
      <c r="K88" s="489">
        <f t="shared" si="42"/>
        <v>0.25</v>
      </c>
      <c r="L88" s="489">
        <f t="shared" si="42"/>
        <v>0.25714285714285712</v>
      </c>
      <c r="M88" s="489">
        <f t="shared" si="42"/>
        <v>0.2</v>
      </c>
      <c r="N88" s="543">
        <f t="shared" si="42"/>
        <v>0.14285714285714285</v>
      </c>
      <c r="O88" s="64">
        <f t="shared" si="42"/>
        <v>0.24340175953079179</v>
      </c>
    </row>
    <row r="89" spans="1:15" ht="24.75" x14ac:dyDescent="0.25">
      <c r="A89" s="45" t="s">
        <v>265</v>
      </c>
      <c r="B89" s="73" t="s">
        <v>346</v>
      </c>
      <c r="C89" s="75">
        <v>5</v>
      </c>
      <c r="D89" s="105">
        <v>7</v>
      </c>
      <c r="E89" s="82">
        <v>1</v>
      </c>
      <c r="F89" s="105">
        <v>2</v>
      </c>
      <c r="G89" s="408">
        <v>1</v>
      </c>
      <c r="H89" s="468">
        <v>0</v>
      </c>
      <c r="I89" s="486">
        <v>0</v>
      </c>
      <c r="J89" s="486">
        <v>2</v>
      </c>
      <c r="K89" s="486">
        <v>3</v>
      </c>
      <c r="L89" s="486">
        <v>4</v>
      </c>
      <c r="M89" s="486">
        <v>4</v>
      </c>
      <c r="N89" s="544">
        <v>2</v>
      </c>
      <c r="O89" s="65">
        <f>SUM(C89:N89)</f>
        <v>31</v>
      </c>
    </row>
    <row r="90" spans="1:15" x14ac:dyDescent="0.25">
      <c r="A90" s="45" t="s">
        <v>266</v>
      </c>
      <c r="B90" s="51" t="s">
        <v>107</v>
      </c>
      <c r="C90" s="32">
        <f>C89/C58</f>
        <v>0.3125</v>
      </c>
      <c r="D90" s="110">
        <f t="shared" ref="D90:O90" si="43">D89/D58</f>
        <v>0.2413793103448276</v>
      </c>
      <c r="E90" s="32">
        <f t="shared" si="43"/>
        <v>0.04</v>
      </c>
      <c r="F90" s="110">
        <f t="shared" si="43"/>
        <v>6.4516129032258063E-2</v>
      </c>
      <c r="G90" s="417">
        <f t="shared" si="43"/>
        <v>3.7037037037037035E-2</v>
      </c>
      <c r="H90" s="471">
        <f t="shared" si="43"/>
        <v>0</v>
      </c>
      <c r="I90" s="489">
        <f t="shared" si="43"/>
        <v>0</v>
      </c>
      <c r="J90" s="489">
        <f t="shared" si="43"/>
        <v>8.3333333333333329E-2</v>
      </c>
      <c r="K90" s="489">
        <f t="shared" si="43"/>
        <v>6.8181818181818177E-2</v>
      </c>
      <c r="L90" s="489">
        <f t="shared" si="43"/>
        <v>0.11428571428571428</v>
      </c>
      <c r="M90" s="489">
        <f t="shared" si="43"/>
        <v>0.16</v>
      </c>
      <c r="N90" s="543">
        <f t="shared" si="43"/>
        <v>9.5238095238095233E-2</v>
      </c>
      <c r="O90" s="64">
        <f t="shared" si="43"/>
        <v>9.0909090909090912E-2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1</v>
      </c>
      <c r="E91" s="82">
        <v>0</v>
      </c>
      <c r="F91" s="105">
        <v>1</v>
      </c>
      <c r="G91" s="408">
        <v>0</v>
      </c>
      <c r="H91" s="468">
        <v>1</v>
      </c>
      <c r="I91" s="486">
        <v>1</v>
      </c>
      <c r="J91" s="486">
        <v>1</v>
      </c>
      <c r="K91" s="486">
        <v>2</v>
      </c>
      <c r="L91" s="486">
        <v>1</v>
      </c>
      <c r="M91" s="486">
        <v>1</v>
      </c>
      <c r="N91" s="544">
        <v>1</v>
      </c>
      <c r="O91" s="65">
        <f>SUM(C91:N91)</f>
        <v>10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4">D91/D58</f>
        <v>3.4482758620689655E-2</v>
      </c>
      <c r="E92" s="32">
        <f t="shared" si="44"/>
        <v>0</v>
      </c>
      <c r="F92" s="110">
        <f t="shared" si="44"/>
        <v>3.2258064516129031E-2</v>
      </c>
      <c r="G92" s="417">
        <f t="shared" si="44"/>
        <v>0</v>
      </c>
      <c r="H92" s="471">
        <f t="shared" si="44"/>
        <v>3.0303030303030304E-2</v>
      </c>
      <c r="I92" s="489">
        <f t="shared" si="44"/>
        <v>3.2258064516129031E-2</v>
      </c>
      <c r="J92" s="489">
        <f t="shared" si="44"/>
        <v>4.1666666666666664E-2</v>
      </c>
      <c r="K92" s="489">
        <f t="shared" si="44"/>
        <v>4.5454545454545456E-2</v>
      </c>
      <c r="L92" s="489">
        <f t="shared" si="44"/>
        <v>2.8571428571428571E-2</v>
      </c>
      <c r="M92" s="489">
        <f t="shared" si="44"/>
        <v>0.04</v>
      </c>
      <c r="N92" s="543">
        <f t="shared" si="44"/>
        <v>4.7619047619047616E-2</v>
      </c>
      <c r="O92" s="64">
        <f t="shared" si="44"/>
        <v>2.932551319648094E-2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408">
        <v>0</v>
      </c>
      <c r="H93" s="468">
        <v>0</v>
      </c>
      <c r="I93" s="486">
        <v>0</v>
      </c>
      <c r="J93" s="486">
        <v>0</v>
      </c>
      <c r="K93" s="486">
        <v>0</v>
      </c>
      <c r="L93" s="486">
        <v>1</v>
      </c>
      <c r="M93" s="486">
        <v>1</v>
      </c>
      <c r="N93" s="544">
        <v>0</v>
      </c>
      <c r="O93" s="65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5">D93/D58</f>
        <v>0</v>
      </c>
      <c r="E94" s="32">
        <f t="shared" si="45"/>
        <v>0</v>
      </c>
      <c r="F94" s="110">
        <f t="shared" si="45"/>
        <v>0</v>
      </c>
      <c r="G94" s="417">
        <f t="shared" si="45"/>
        <v>0</v>
      </c>
      <c r="H94" s="471">
        <f t="shared" si="45"/>
        <v>0</v>
      </c>
      <c r="I94" s="489">
        <f t="shared" si="45"/>
        <v>0</v>
      </c>
      <c r="J94" s="489">
        <f t="shared" si="45"/>
        <v>0</v>
      </c>
      <c r="K94" s="489">
        <f t="shared" si="45"/>
        <v>0</v>
      </c>
      <c r="L94" s="489">
        <f t="shared" si="45"/>
        <v>2.8571428571428571E-2</v>
      </c>
      <c r="M94" s="489">
        <f t="shared" si="45"/>
        <v>0.04</v>
      </c>
      <c r="N94" s="543">
        <f t="shared" si="45"/>
        <v>0</v>
      </c>
      <c r="O94" s="64">
        <f t="shared" si="45"/>
        <v>5.8651026392961877E-3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0</v>
      </c>
      <c r="D95" s="111">
        <f>D58-D61-D79-D81-D83-D85-D87-D89-D91-D93</f>
        <v>1</v>
      </c>
      <c r="E95" s="76">
        <f>E58-E61-E79-E81-E83-E85-E87-E89-E91-E93</f>
        <v>2</v>
      </c>
      <c r="F95" s="111">
        <f t="shared" ref="F95:M95" si="46">F58-F61-F79-F81-F83-F85-F87-F89-F91-F93</f>
        <v>-2</v>
      </c>
      <c r="G95" s="407">
        <f t="shared" si="46"/>
        <v>3</v>
      </c>
      <c r="H95" s="472">
        <f t="shared" si="46"/>
        <v>0</v>
      </c>
      <c r="I95" s="490">
        <f t="shared" si="46"/>
        <v>2</v>
      </c>
      <c r="J95" s="490">
        <v>1</v>
      </c>
      <c r="K95" s="490">
        <f t="shared" si="46"/>
        <v>2</v>
      </c>
      <c r="L95" s="490">
        <f t="shared" si="46"/>
        <v>1</v>
      </c>
      <c r="M95" s="490">
        <f t="shared" si="46"/>
        <v>1</v>
      </c>
      <c r="N95" s="544">
        <v>1</v>
      </c>
      <c r="O95" s="65">
        <f>SUM(C95:N95)</f>
        <v>12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7">D95/D58</f>
        <v>3.4482758620689655E-2</v>
      </c>
      <c r="E96" s="42">
        <f t="shared" si="47"/>
        <v>0.08</v>
      </c>
      <c r="F96" s="115">
        <f t="shared" si="47"/>
        <v>-6.4516129032258063E-2</v>
      </c>
      <c r="G96" s="419">
        <f t="shared" si="47"/>
        <v>0.1111111111111111</v>
      </c>
      <c r="H96" s="476">
        <f t="shared" si="47"/>
        <v>0</v>
      </c>
      <c r="I96" s="494">
        <f t="shared" si="47"/>
        <v>6.4516129032258063E-2</v>
      </c>
      <c r="J96" s="494">
        <f t="shared" si="47"/>
        <v>4.1666666666666664E-2</v>
      </c>
      <c r="K96" s="494">
        <f t="shared" si="47"/>
        <v>4.5454545454545456E-2</v>
      </c>
      <c r="L96" s="494">
        <f t="shared" si="47"/>
        <v>2.8571428571428571E-2</v>
      </c>
      <c r="M96" s="494">
        <f t="shared" si="47"/>
        <v>0.04</v>
      </c>
      <c r="N96" s="545">
        <f t="shared" si="47"/>
        <v>4.7619047619047616E-2</v>
      </c>
      <c r="O96" s="81">
        <f t="shared" si="47"/>
        <v>3.519061583577713E-2</v>
      </c>
    </row>
    <row r="97" spans="7:7" x14ac:dyDescent="0.25">
      <c r="G97" s="425"/>
    </row>
  </sheetData>
  <pageMargins left="0.7" right="0.7" top="0.75" bottom="0.75" header="0.3" footer="0.3"/>
  <pageSetup paperSize="9" scale="44" orientation="portrait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9" ht="20.100000000000001" customHeight="1" x14ac:dyDescent="0.25">
      <c r="A1" s="130" t="s">
        <v>355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48</v>
      </c>
      <c r="D3" s="7">
        <v>58</v>
      </c>
      <c r="E3" s="99">
        <v>56</v>
      </c>
      <c r="F3" s="7">
        <v>55</v>
      </c>
      <c r="G3" s="99">
        <v>54</v>
      </c>
      <c r="H3" s="99">
        <v>48</v>
      </c>
      <c r="I3" s="99">
        <v>50</v>
      </c>
      <c r="J3" s="483">
        <v>49</v>
      </c>
      <c r="K3" s="483">
        <v>48</v>
      </c>
      <c r="L3" s="483">
        <v>46</v>
      </c>
      <c r="M3" s="483">
        <v>42</v>
      </c>
      <c r="N3" s="483">
        <v>36</v>
      </c>
      <c r="O3" s="541">
        <v>37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40</v>
      </c>
      <c r="D4" s="10">
        <v>50</v>
      </c>
      <c r="E4" s="101">
        <v>47</v>
      </c>
      <c r="F4" s="10">
        <v>46</v>
      </c>
      <c r="G4" s="101">
        <v>46</v>
      </c>
      <c r="H4" s="101">
        <v>42</v>
      </c>
      <c r="I4" s="466">
        <v>44</v>
      </c>
      <c r="J4" s="484">
        <v>43</v>
      </c>
      <c r="K4" s="484">
        <v>42</v>
      </c>
      <c r="L4" s="484">
        <v>39</v>
      </c>
      <c r="M4" s="484">
        <v>37</v>
      </c>
      <c r="N4" s="484">
        <v>31</v>
      </c>
      <c r="O4" s="542">
        <v>31</v>
      </c>
    </row>
    <row r="5" spans="1:19" x14ac:dyDescent="0.25">
      <c r="A5" s="5" t="s">
        <v>19</v>
      </c>
      <c r="B5" s="11" t="s">
        <v>27</v>
      </c>
      <c r="C5" s="102">
        <f>C4/C3</f>
        <v>0.83333333333333337</v>
      </c>
      <c r="D5" s="13">
        <f>D4/D3</f>
        <v>0.86206896551724133</v>
      </c>
      <c r="E5" s="103">
        <f t="shared" ref="E5:O5" si="0">E4/E3</f>
        <v>0.8392857142857143</v>
      </c>
      <c r="F5" s="13">
        <f t="shared" si="0"/>
        <v>0.83636363636363631</v>
      </c>
      <c r="G5" s="103">
        <f t="shared" si="0"/>
        <v>0.85185185185185186</v>
      </c>
      <c r="H5" s="103">
        <f t="shared" si="0"/>
        <v>0.875</v>
      </c>
      <c r="I5" s="467">
        <f t="shared" si="0"/>
        <v>0.88</v>
      </c>
      <c r="J5" s="485">
        <f t="shared" si="0"/>
        <v>0.87755102040816324</v>
      </c>
      <c r="K5" s="485">
        <f t="shared" si="0"/>
        <v>0.875</v>
      </c>
      <c r="L5" s="485">
        <f t="shared" si="0"/>
        <v>0.84782608695652173</v>
      </c>
      <c r="M5" s="485">
        <f t="shared" si="0"/>
        <v>0.88095238095238093</v>
      </c>
      <c r="N5" s="485">
        <f t="shared" si="0"/>
        <v>0.86111111111111116</v>
      </c>
      <c r="O5" s="543">
        <f t="shared" si="0"/>
        <v>0.83783783783783783</v>
      </c>
    </row>
    <row r="6" spans="1:19" x14ac:dyDescent="0.25">
      <c r="A6" s="5" t="s">
        <v>22</v>
      </c>
      <c r="B6" s="14" t="s">
        <v>325</v>
      </c>
      <c r="C6" s="104">
        <v>4</v>
      </c>
      <c r="D6" s="82">
        <v>4</v>
      </c>
      <c r="E6" s="105">
        <v>3</v>
      </c>
      <c r="F6" s="82">
        <v>3</v>
      </c>
      <c r="G6" s="105">
        <v>2</v>
      </c>
      <c r="H6" s="105">
        <v>0</v>
      </c>
      <c r="I6" s="468">
        <v>3</v>
      </c>
      <c r="J6" s="486">
        <v>2</v>
      </c>
      <c r="K6" s="486">
        <v>2</v>
      </c>
      <c r="L6" s="486">
        <v>2</v>
      </c>
      <c r="M6" s="486">
        <v>3</v>
      </c>
      <c r="N6" s="486">
        <v>2</v>
      </c>
      <c r="O6" s="544">
        <v>1</v>
      </c>
    </row>
    <row r="7" spans="1:19" x14ac:dyDescent="0.25">
      <c r="A7" s="5" t="s">
        <v>24</v>
      </c>
      <c r="B7" s="11" t="s">
        <v>27</v>
      </c>
      <c r="C7" s="102">
        <f>C6/C3</f>
        <v>8.3333333333333329E-2</v>
      </c>
      <c r="D7" s="13">
        <f>D6/D3</f>
        <v>6.8965517241379309E-2</v>
      </c>
      <c r="E7" s="103">
        <f t="shared" ref="E7:O7" si="1">E6/E3</f>
        <v>5.3571428571428568E-2</v>
      </c>
      <c r="F7" s="13">
        <f t="shared" si="1"/>
        <v>5.4545454545454543E-2</v>
      </c>
      <c r="G7" s="103">
        <f t="shared" si="1"/>
        <v>3.7037037037037035E-2</v>
      </c>
      <c r="H7" s="103">
        <f t="shared" si="1"/>
        <v>0</v>
      </c>
      <c r="I7" s="467">
        <f t="shared" si="1"/>
        <v>0.06</v>
      </c>
      <c r="J7" s="485">
        <f t="shared" si="1"/>
        <v>4.0816326530612242E-2</v>
      </c>
      <c r="K7" s="485">
        <f t="shared" si="1"/>
        <v>4.1666666666666664E-2</v>
      </c>
      <c r="L7" s="485">
        <f t="shared" si="1"/>
        <v>4.3478260869565216E-2</v>
      </c>
      <c r="M7" s="485">
        <f t="shared" si="1"/>
        <v>7.1428571428571425E-2</v>
      </c>
      <c r="N7" s="485">
        <f t="shared" si="1"/>
        <v>5.5555555555555552E-2</v>
      </c>
      <c r="O7" s="543">
        <f t="shared" si="1"/>
        <v>2.7027027027027029E-2</v>
      </c>
    </row>
    <row r="8" spans="1:19" x14ac:dyDescent="0.25">
      <c r="A8" s="5" t="s">
        <v>26</v>
      </c>
      <c r="B8" s="14" t="s">
        <v>32</v>
      </c>
      <c r="C8" s="104">
        <v>11</v>
      </c>
      <c r="D8" s="82">
        <v>14</v>
      </c>
      <c r="E8" s="105">
        <v>10</v>
      </c>
      <c r="F8" s="82">
        <v>8</v>
      </c>
      <c r="G8" s="105">
        <v>10</v>
      </c>
      <c r="H8" s="105">
        <v>5</v>
      </c>
      <c r="I8" s="468">
        <v>7</v>
      </c>
      <c r="J8" s="486">
        <v>8</v>
      </c>
      <c r="K8" s="486">
        <v>8</v>
      </c>
      <c r="L8" s="486">
        <v>11</v>
      </c>
      <c r="M8" s="486">
        <v>9</v>
      </c>
      <c r="N8" s="486">
        <v>6</v>
      </c>
      <c r="O8" s="544">
        <v>4</v>
      </c>
    </row>
    <row r="9" spans="1:19" x14ac:dyDescent="0.25">
      <c r="A9" s="5" t="s">
        <v>28</v>
      </c>
      <c r="B9" s="11" t="s">
        <v>27</v>
      </c>
      <c r="C9" s="102">
        <f>C8/C3</f>
        <v>0.22916666666666666</v>
      </c>
      <c r="D9" s="13">
        <f>D8/D3</f>
        <v>0.2413793103448276</v>
      </c>
      <c r="E9" s="103">
        <f t="shared" ref="E9:O9" si="2">E8/E3</f>
        <v>0.17857142857142858</v>
      </c>
      <c r="F9" s="13">
        <f t="shared" si="2"/>
        <v>0.14545454545454545</v>
      </c>
      <c r="G9" s="103">
        <f t="shared" si="2"/>
        <v>0.18518518518518517</v>
      </c>
      <c r="H9" s="103">
        <f t="shared" si="2"/>
        <v>0.10416666666666667</v>
      </c>
      <c r="I9" s="467">
        <f t="shared" si="2"/>
        <v>0.14000000000000001</v>
      </c>
      <c r="J9" s="485">
        <f t="shared" si="2"/>
        <v>0.16326530612244897</v>
      </c>
      <c r="K9" s="485">
        <f t="shared" si="2"/>
        <v>0.16666666666666666</v>
      </c>
      <c r="L9" s="485">
        <f t="shared" si="2"/>
        <v>0.2391304347826087</v>
      </c>
      <c r="M9" s="485">
        <f t="shared" si="2"/>
        <v>0.21428571428571427</v>
      </c>
      <c r="N9" s="485">
        <f t="shared" si="2"/>
        <v>0.16666666666666666</v>
      </c>
      <c r="O9" s="543">
        <f t="shared" si="2"/>
        <v>0.10810810810810811</v>
      </c>
    </row>
    <row r="10" spans="1:19" x14ac:dyDescent="0.25">
      <c r="A10" s="5" t="s">
        <v>30</v>
      </c>
      <c r="B10" s="14" t="s">
        <v>35</v>
      </c>
      <c r="C10" s="104">
        <v>21</v>
      </c>
      <c r="D10" s="82">
        <v>29</v>
      </c>
      <c r="E10" s="105">
        <v>26</v>
      </c>
      <c r="F10" s="82">
        <v>25</v>
      </c>
      <c r="G10" s="105">
        <v>22</v>
      </c>
      <c r="H10" s="105">
        <v>20</v>
      </c>
      <c r="I10" s="468">
        <v>20</v>
      </c>
      <c r="J10" s="486">
        <v>21</v>
      </c>
      <c r="K10" s="486">
        <v>23</v>
      </c>
      <c r="L10" s="486">
        <v>18</v>
      </c>
      <c r="M10" s="486">
        <v>16</v>
      </c>
      <c r="N10" s="486">
        <v>16</v>
      </c>
      <c r="O10" s="544">
        <v>18</v>
      </c>
    </row>
    <row r="11" spans="1:19" x14ac:dyDescent="0.25">
      <c r="A11" s="5" t="s">
        <v>31</v>
      </c>
      <c r="B11" s="11" t="s">
        <v>27</v>
      </c>
      <c r="C11" s="102">
        <f>C10/C3</f>
        <v>0.4375</v>
      </c>
      <c r="D11" s="13">
        <f>D10/D3</f>
        <v>0.5</v>
      </c>
      <c r="E11" s="103">
        <f t="shared" ref="E11:O11" si="3">E10/E3</f>
        <v>0.4642857142857143</v>
      </c>
      <c r="F11" s="13">
        <f t="shared" si="3"/>
        <v>0.45454545454545453</v>
      </c>
      <c r="G11" s="103">
        <f t="shared" si="3"/>
        <v>0.40740740740740738</v>
      </c>
      <c r="H11" s="103">
        <f t="shared" si="3"/>
        <v>0.41666666666666669</v>
      </c>
      <c r="I11" s="467">
        <f t="shared" si="3"/>
        <v>0.4</v>
      </c>
      <c r="J11" s="485">
        <f t="shared" si="3"/>
        <v>0.42857142857142855</v>
      </c>
      <c r="K11" s="485">
        <f t="shared" si="3"/>
        <v>0.47916666666666669</v>
      </c>
      <c r="L11" s="485">
        <f t="shared" si="3"/>
        <v>0.39130434782608697</v>
      </c>
      <c r="M11" s="485">
        <f t="shared" si="3"/>
        <v>0.38095238095238093</v>
      </c>
      <c r="N11" s="485">
        <f t="shared" si="3"/>
        <v>0.44444444444444442</v>
      </c>
      <c r="O11" s="543">
        <f t="shared" si="3"/>
        <v>0.48648648648648651</v>
      </c>
    </row>
    <row r="12" spans="1:19" x14ac:dyDescent="0.25">
      <c r="A12" s="5" t="s">
        <v>33</v>
      </c>
      <c r="B12" s="17" t="s">
        <v>41</v>
      </c>
      <c r="C12" s="104">
        <v>2</v>
      </c>
      <c r="D12" s="82">
        <v>4</v>
      </c>
      <c r="E12" s="105">
        <v>3</v>
      </c>
      <c r="F12" s="82">
        <v>4</v>
      </c>
      <c r="G12" s="105">
        <v>0</v>
      </c>
      <c r="H12" s="105">
        <v>0</v>
      </c>
      <c r="I12" s="468">
        <v>1</v>
      </c>
      <c r="J12" s="486">
        <v>1</v>
      </c>
      <c r="K12" s="486">
        <v>2</v>
      </c>
      <c r="L12" s="486">
        <v>4</v>
      </c>
      <c r="M12" s="486">
        <v>1</v>
      </c>
      <c r="N12" s="486">
        <v>3</v>
      </c>
      <c r="O12" s="544">
        <v>5</v>
      </c>
    </row>
    <row r="13" spans="1:19" x14ac:dyDescent="0.25">
      <c r="A13" s="5" t="s">
        <v>34</v>
      </c>
      <c r="B13" s="11" t="s">
        <v>27</v>
      </c>
      <c r="C13" s="102">
        <f>C12/C3</f>
        <v>4.1666666666666664E-2</v>
      </c>
      <c r="D13" s="13">
        <f>D12/D3</f>
        <v>6.8965517241379309E-2</v>
      </c>
      <c r="E13" s="103">
        <f t="shared" ref="E13:O13" si="4">E12/E3</f>
        <v>5.3571428571428568E-2</v>
      </c>
      <c r="F13" s="13">
        <f t="shared" si="4"/>
        <v>7.2727272727272724E-2</v>
      </c>
      <c r="G13" s="103">
        <f t="shared" si="4"/>
        <v>0</v>
      </c>
      <c r="H13" s="103">
        <f t="shared" si="4"/>
        <v>0</v>
      </c>
      <c r="I13" s="467">
        <f t="shared" si="4"/>
        <v>0.02</v>
      </c>
      <c r="J13" s="485">
        <f t="shared" si="4"/>
        <v>2.0408163265306121E-2</v>
      </c>
      <c r="K13" s="485">
        <f t="shared" si="4"/>
        <v>4.1666666666666664E-2</v>
      </c>
      <c r="L13" s="485">
        <f t="shared" si="4"/>
        <v>8.6956521739130432E-2</v>
      </c>
      <c r="M13" s="485">
        <f t="shared" si="4"/>
        <v>2.3809523809523808E-2</v>
      </c>
      <c r="N13" s="485">
        <f t="shared" si="4"/>
        <v>8.3333333333333329E-2</v>
      </c>
      <c r="O13" s="543">
        <f t="shared" si="4"/>
        <v>0.13513513513513514</v>
      </c>
    </row>
    <row r="14" spans="1:19" x14ac:dyDescent="0.25">
      <c r="A14" s="5" t="s">
        <v>36</v>
      </c>
      <c r="B14" s="14" t="s">
        <v>44</v>
      </c>
      <c r="C14" s="104">
        <v>11</v>
      </c>
      <c r="D14" s="82">
        <v>12</v>
      </c>
      <c r="E14" s="105">
        <v>13</v>
      </c>
      <c r="F14" s="82">
        <v>16</v>
      </c>
      <c r="G14" s="105">
        <v>15</v>
      </c>
      <c r="H14" s="105">
        <v>15</v>
      </c>
      <c r="I14" s="468">
        <v>15</v>
      </c>
      <c r="J14" s="486">
        <v>15</v>
      </c>
      <c r="K14" s="486">
        <v>10</v>
      </c>
      <c r="L14" s="486">
        <v>9</v>
      </c>
      <c r="M14" s="486">
        <v>9</v>
      </c>
      <c r="N14" s="486">
        <v>6</v>
      </c>
      <c r="O14" s="544">
        <v>5</v>
      </c>
    </row>
    <row r="15" spans="1:19" x14ac:dyDescent="0.25">
      <c r="A15" s="5" t="s">
        <v>37</v>
      </c>
      <c r="B15" s="11" t="s">
        <v>27</v>
      </c>
      <c r="C15" s="102">
        <f>C14/C3</f>
        <v>0.22916666666666666</v>
      </c>
      <c r="D15" s="13">
        <f>D14/D3</f>
        <v>0.20689655172413793</v>
      </c>
      <c r="E15" s="103">
        <f t="shared" ref="E15:O15" si="5">E14/E3</f>
        <v>0.23214285714285715</v>
      </c>
      <c r="F15" s="13">
        <f t="shared" si="5"/>
        <v>0.29090909090909089</v>
      </c>
      <c r="G15" s="103">
        <f t="shared" si="5"/>
        <v>0.27777777777777779</v>
      </c>
      <c r="H15" s="103">
        <f t="shared" si="5"/>
        <v>0.3125</v>
      </c>
      <c r="I15" s="467">
        <f t="shared" si="5"/>
        <v>0.3</v>
      </c>
      <c r="J15" s="485">
        <f t="shared" si="5"/>
        <v>0.30612244897959184</v>
      </c>
      <c r="K15" s="485">
        <f t="shared" si="5"/>
        <v>0.20833333333333334</v>
      </c>
      <c r="L15" s="485">
        <f t="shared" si="5"/>
        <v>0.19565217391304349</v>
      </c>
      <c r="M15" s="485">
        <f t="shared" si="5"/>
        <v>0.21428571428571427</v>
      </c>
      <c r="N15" s="485">
        <f t="shared" si="5"/>
        <v>0.16666666666666666</v>
      </c>
      <c r="O15" s="543">
        <f t="shared" si="5"/>
        <v>0.13513513513513514</v>
      </c>
    </row>
    <row r="16" spans="1:19" x14ac:dyDescent="0.25">
      <c r="A16" s="5" t="s">
        <v>39</v>
      </c>
      <c r="B16" s="14" t="s">
        <v>47</v>
      </c>
      <c r="C16" s="104">
        <v>10</v>
      </c>
      <c r="D16" s="82">
        <v>10</v>
      </c>
      <c r="E16" s="105">
        <v>11</v>
      </c>
      <c r="F16" s="82">
        <v>14</v>
      </c>
      <c r="G16" s="105">
        <v>13</v>
      </c>
      <c r="H16" s="105">
        <v>11</v>
      </c>
      <c r="I16" s="468">
        <v>11</v>
      </c>
      <c r="J16" s="486">
        <v>11</v>
      </c>
      <c r="K16" s="486">
        <v>9</v>
      </c>
      <c r="L16" s="486">
        <v>9</v>
      </c>
      <c r="M16" s="486">
        <v>7</v>
      </c>
      <c r="N16" s="486">
        <v>7</v>
      </c>
      <c r="O16" s="544">
        <v>9</v>
      </c>
    </row>
    <row r="17" spans="1:15" x14ac:dyDescent="0.25">
      <c r="A17" s="5" t="s">
        <v>40</v>
      </c>
      <c r="B17" s="18" t="s">
        <v>27</v>
      </c>
      <c r="C17" s="102">
        <f>C16/C3</f>
        <v>0.20833333333333334</v>
      </c>
      <c r="D17" s="13">
        <f>D16/D3</f>
        <v>0.17241379310344829</v>
      </c>
      <c r="E17" s="103">
        <f t="shared" ref="E17:O17" si="6">E16/E3</f>
        <v>0.19642857142857142</v>
      </c>
      <c r="F17" s="13">
        <f t="shared" si="6"/>
        <v>0.25454545454545452</v>
      </c>
      <c r="G17" s="103">
        <f t="shared" si="6"/>
        <v>0.24074074074074073</v>
      </c>
      <c r="H17" s="103">
        <f t="shared" si="6"/>
        <v>0.22916666666666666</v>
      </c>
      <c r="I17" s="467">
        <f t="shared" si="6"/>
        <v>0.22</v>
      </c>
      <c r="J17" s="485">
        <f t="shared" si="6"/>
        <v>0.22448979591836735</v>
      </c>
      <c r="K17" s="485">
        <f t="shared" si="6"/>
        <v>0.1875</v>
      </c>
      <c r="L17" s="485">
        <f t="shared" si="6"/>
        <v>0.19565217391304349</v>
      </c>
      <c r="M17" s="485">
        <f t="shared" si="6"/>
        <v>0.16666666666666666</v>
      </c>
      <c r="N17" s="485">
        <f t="shared" si="6"/>
        <v>0.19444444444444445</v>
      </c>
      <c r="O17" s="543">
        <f t="shared" si="6"/>
        <v>0.24324324324324326</v>
      </c>
    </row>
    <row r="18" spans="1:15" x14ac:dyDescent="0.25">
      <c r="A18" s="5" t="s">
        <v>42</v>
      </c>
      <c r="B18" s="14" t="s">
        <v>150</v>
      </c>
      <c r="C18" s="104">
        <v>4</v>
      </c>
      <c r="D18" s="82">
        <v>5</v>
      </c>
      <c r="E18" s="105">
        <v>5</v>
      </c>
      <c r="F18" s="82">
        <v>6</v>
      </c>
      <c r="G18" s="105">
        <v>4</v>
      </c>
      <c r="H18" s="105">
        <v>4</v>
      </c>
      <c r="I18" s="468">
        <v>4</v>
      </c>
      <c r="J18" s="486">
        <v>3</v>
      </c>
      <c r="K18" s="486">
        <v>3</v>
      </c>
      <c r="L18" s="486">
        <v>3</v>
      </c>
      <c r="M18" s="486">
        <v>4</v>
      </c>
      <c r="N18" s="486">
        <v>4</v>
      </c>
      <c r="O18" s="544">
        <v>4</v>
      </c>
    </row>
    <row r="19" spans="1:15" x14ac:dyDescent="0.25">
      <c r="A19" s="5" t="s">
        <v>43</v>
      </c>
      <c r="B19" s="19" t="s">
        <v>27</v>
      </c>
      <c r="C19" s="106">
        <f>C18/C3</f>
        <v>8.3333333333333329E-2</v>
      </c>
      <c r="D19" s="21">
        <f>D18/D3</f>
        <v>8.6206896551724144E-2</v>
      </c>
      <c r="E19" s="107">
        <f>E18/E3</f>
        <v>8.9285714285714288E-2</v>
      </c>
      <c r="F19" s="21">
        <f t="shared" ref="F19:O19" si="7">F18/F3</f>
        <v>0.10909090909090909</v>
      </c>
      <c r="G19" s="107">
        <f t="shared" si="7"/>
        <v>7.407407407407407E-2</v>
      </c>
      <c r="H19" s="107">
        <f t="shared" si="7"/>
        <v>8.3333333333333329E-2</v>
      </c>
      <c r="I19" s="469">
        <f t="shared" si="7"/>
        <v>0.08</v>
      </c>
      <c r="J19" s="487">
        <f t="shared" si="7"/>
        <v>6.1224489795918366E-2</v>
      </c>
      <c r="K19" s="487">
        <f t="shared" si="7"/>
        <v>6.25E-2</v>
      </c>
      <c r="L19" s="487">
        <f t="shared" si="7"/>
        <v>6.5217391304347824E-2</v>
      </c>
      <c r="M19" s="487">
        <f t="shared" si="7"/>
        <v>9.5238095238095233E-2</v>
      </c>
      <c r="N19" s="487">
        <f t="shared" si="7"/>
        <v>0.1111111111111111</v>
      </c>
      <c r="O19" s="545">
        <f t="shared" si="7"/>
        <v>0.10810810810810811</v>
      </c>
    </row>
    <row r="20" spans="1:15" ht="20.100000000000001" customHeight="1" x14ac:dyDescent="0.25">
      <c r="A20" s="22" t="s">
        <v>356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13</v>
      </c>
      <c r="D22" s="109">
        <v>5</v>
      </c>
      <c r="E22" s="28">
        <v>6</v>
      </c>
      <c r="F22" s="109">
        <v>5</v>
      </c>
      <c r="G22" s="109">
        <v>2</v>
      </c>
      <c r="H22" s="470">
        <v>6</v>
      </c>
      <c r="I22" s="488">
        <v>6</v>
      </c>
      <c r="J22" s="488">
        <v>8</v>
      </c>
      <c r="K22" s="488">
        <v>8</v>
      </c>
      <c r="L22" s="488">
        <v>4</v>
      </c>
      <c r="M22" s="488">
        <v>5</v>
      </c>
      <c r="N22" s="488">
        <v>9</v>
      </c>
      <c r="O22" s="29">
        <f>SUM(C22:N22)</f>
        <v>77</v>
      </c>
    </row>
    <row r="23" spans="1:15" x14ac:dyDescent="0.25">
      <c r="A23" s="27" t="s">
        <v>46</v>
      </c>
      <c r="B23" s="30" t="s">
        <v>54</v>
      </c>
      <c r="C23" s="9">
        <v>7</v>
      </c>
      <c r="D23" s="101">
        <v>2</v>
      </c>
      <c r="E23" s="10">
        <v>3</v>
      </c>
      <c r="F23" s="101">
        <v>2</v>
      </c>
      <c r="G23" s="101">
        <v>1</v>
      </c>
      <c r="H23" s="466">
        <v>1</v>
      </c>
      <c r="I23" s="484">
        <v>4</v>
      </c>
      <c r="J23" s="484">
        <v>3</v>
      </c>
      <c r="K23" s="484">
        <v>4</v>
      </c>
      <c r="L23" s="484">
        <v>2</v>
      </c>
      <c r="M23" s="484">
        <v>2</v>
      </c>
      <c r="N23" s="542">
        <v>1</v>
      </c>
      <c r="O23" s="30">
        <f>SUM(C23:N23)</f>
        <v>32</v>
      </c>
    </row>
    <row r="24" spans="1:15" x14ac:dyDescent="0.25">
      <c r="A24" s="27" t="s">
        <v>48</v>
      </c>
      <c r="B24" s="31" t="s">
        <v>56</v>
      </c>
      <c r="C24" s="32">
        <f>C23/C22</f>
        <v>0.53846153846153844</v>
      </c>
      <c r="D24" s="110">
        <f>D23/D22</f>
        <v>0.4</v>
      </c>
      <c r="E24" s="32">
        <f t="shared" ref="E24:O24" si="8">E23/E22</f>
        <v>0.5</v>
      </c>
      <c r="F24" s="110">
        <f t="shared" si="8"/>
        <v>0.4</v>
      </c>
      <c r="G24" s="110">
        <f t="shared" si="8"/>
        <v>0.5</v>
      </c>
      <c r="H24" s="471">
        <f t="shared" si="8"/>
        <v>0.16666666666666666</v>
      </c>
      <c r="I24" s="489">
        <f t="shared" si="8"/>
        <v>0.66666666666666663</v>
      </c>
      <c r="J24" s="489">
        <f t="shared" si="8"/>
        <v>0.375</v>
      </c>
      <c r="K24" s="489">
        <f t="shared" si="8"/>
        <v>0.5</v>
      </c>
      <c r="L24" s="489">
        <f t="shared" si="8"/>
        <v>0.5</v>
      </c>
      <c r="M24" s="489">
        <f t="shared" si="8"/>
        <v>0.4</v>
      </c>
      <c r="N24" s="489">
        <f t="shared" si="8"/>
        <v>0.1111111111111111</v>
      </c>
      <c r="O24" s="59">
        <f t="shared" si="8"/>
        <v>0.41558441558441561</v>
      </c>
    </row>
    <row r="25" spans="1:15" x14ac:dyDescent="0.25">
      <c r="A25" s="27" t="s">
        <v>51</v>
      </c>
      <c r="B25" s="33" t="s">
        <v>58</v>
      </c>
      <c r="C25" s="76">
        <v>8</v>
      </c>
      <c r="D25" s="111">
        <v>4</v>
      </c>
      <c r="E25" s="76">
        <v>3</v>
      </c>
      <c r="F25" s="111">
        <v>1</v>
      </c>
      <c r="G25" s="111">
        <v>1</v>
      </c>
      <c r="H25" s="472">
        <v>2</v>
      </c>
      <c r="I25" s="490">
        <v>5</v>
      </c>
      <c r="J25" s="490">
        <v>6</v>
      </c>
      <c r="K25" s="490">
        <v>3</v>
      </c>
      <c r="L25" s="490">
        <v>2</v>
      </c>
      <c r="M25" s="490">
        <v>3</v>
      </c>
      <c r="N25" s="546">
        <v>6</v>
      </c>
      <c r="O25" s="33">
        <f>SUM(C25:N25)</f>
        <v>44</v>
      </c>
    </row>
    <row r="26" spans="1:15" x14ac:dyDescent="0.25">
      <c r="A26" s="27" t="s">
        <v>53</v>
      </c>
      <c r="B26" s="31" t="s">
        <v>56</v>
      </c>
      <c r="C26" s="32">
        <f>C25/C22</f>
        <v>0.61538461538461542</v>
      </c>
      <c r="D26" s="110">
        <f>D25/D22</f>
        <v>0.8</v>
      </c>
      <c r="E26" s="32">
        <f t="shared" ref="E26:O26" si="9">E25/E22</f>
        <v>0.5</v>
      </c>
      <c r="F26" s="110">
        <f t="shared" si="9"/>
        <v>0.2</v>
      </c>
      <c r="G26" s="110">
        <f t="shared" si="9"/>
        <v>0.5</v>
      </c>
      <c r="H26" s="471">
        <f t="shared" si="9"/>
        <v>0.33333333333333331</v>
      </c>
      <c r="I26" s="489">
        <f t="shared" si="9"/>
        <v>0.83333333333333337</v>
      </c>
      <c r="J26" s="489">
        <f t="shared" si="9"/>
        <v>0.75</v>
      </c>
      <c r="K26" s="489">
        <f t="shared" si="9"/>
        <v>0.375</v>
      </c>
      <c r="L26" s="489">
        <f t="shared" si="9"/>
        <v>0.5</v>
      </c>
      <c r="M26" s="489">
        <f t="shared" si="9"/>
        <v>0.6</v>
      </c>
      <c r="N26" s="489">
        <f t="shared" si="9"/>
        <v>0.66666666666666663</v>
      </c>
      <c r="O26" s="59">
        <f t="shared" si="9"/>
        <v>0.5714285714285714</v>
      </c>
    </row>
    <row r="27" spans="1:15" x14ac:dyDescent="0.25">
      <c r="A27" s="27" t="s">
        <v>55</v>
      </c>
      <c r="B27" s="33" t="s">
        <v>328</v>
      </c>
      <c r="C27" s="76">
        <v>12</v>
      </c>
      <c r="D27" s="105">
        <v>4</v>
      </c>
      <c r="E27" s="82">
        <v>6</v>
      </c>
      <c r="F27" s="105">
        <v>5</v>
      </c>
      <c r="G27" s="105">
        <v>2</v>
      </c>
      <c r="H27" s="468">
        <v>5</v>
      </c>
      <c r="I27" s="486">
        <v>6</v>
      </c>
      <c r="J27" s="486">
        <v>6</v>
      </c>
      <c r="K27" s="486">
        <v>7</v>
      </c>
      <c r="L27" s="486">
        <v>3</v>
      </c>
      <c r="M27" s="486">
        <v>4</v>
      </c>
      <c r="N27" s="544">
        <v>6</v>
      </c>
      <c r="O27" s="33">
        <f>SUM(C27:N27)</f>
        <v>66</v>
      </c>
    </row>
    <row r="28" spans="1:15" x14ac:dyDescent="0.25">
      <c r="A28" s="27" t="s">
        <v>57</v>
      </c>
      <c r="B28" s="31" t="s">
        <v>56</v>
      </c>
      <c r="C28" s="32">
        <f>C27/C22</f>
        <v>0.92307692307692313</v>
      </c>
      <c r="D28" s="110">
        <f t="shared" ref="D28:O28" si="10">D27/D22</f>
        <v>0.8</v>
      </c>
      <c r="E28" s="32">
        <f t="shared" si="10"/>
        <v>1</v>
      </c>
      <c r="F28" s="110">
        <f t="shared" si="10"/>
        <v>1</v>
      </c>
      <c r="G28" s="110">
        <f t="shared" si="10"/>
        <v>1</v>
      </c>
      <c r="H28" s="471">
        <f t="shared" si="10"/>
        <v>0.83333333333333337</v>
      </c>
      <c r="I28" s="489">
        <f t="shared" si="10"/>
        <v>1</v>
      </c>
      <c r="J28" s="489">
        <f t="shared" si="10"/>
        <v>0.75</v>
      </c>
      <c r="K28" s="489">
        <f t="shared" si="10"/>
        <v>0.875</v>
      </c>
      <c r="L28" s="489">
        <f t="shared" si="10"/>
        <v>0.75</v>
      </c>
      <c r="M28" s="489">
        <f t="shared" si="10"/>
        <v>0.8</v>
      </c>
      <c r="N28" s="489">
        <f t="shared" si="10"/>
        <v>0.66666666666666663</v>
      </c>
      <c r="O28" s="59">
        <f t="shared" si="10"/>
        <v>0.8571428571428571</v>
      </c>
    </row>
    <row r="29" spans="1:15" x14ac:dyDescent="0.25">
      <c r="A29" s="27" t="s">
        <v>59</v>
      </c>
      <c r="B29" s="33" t="s">
        <v>329</v>
      </c>
      <c r="C29" s="76">
        <v>0</v>
      </c>
      <c r="D29" s="105">
        <v>0</v>
      </c>
      <c r="E29" s="82">
        <v>0</v>
      </c>
      <c r="F29" s="105">
        <v>0</v>
      </c>
      <c r="G29" s="105">
        <v>0</v>
      </c>
      <c r="H29" s="468">
        <v>3</v>
      </c>
      <c r="I29" s="486">
        <v>0</v>
      </c>
      <c r="J29" s="486">
        <v>0</v>
      </c>
      <c r="K29" s="486">
        <v>0</v>
      </c>
      <c r="L29" s="486">
        <v>1</v>
      </c>
      <c r="M29" s="486">
        <v>0</v>
      </c>
      <c r="N29" s="544">
        <v>0</v>
      </c>
      <c r="O29" s="33">
        <f>SUM(C29:N29)</f>
        <v>4</v>
      </c>
    </row>
    <row r="30" spans="1:15" x14ac:dyDescent="0.25">
      <c r="A30" s="27" t="s">
        <v>60</v>
      </c>
      <c r="B30" s="31" t="s">
        <v>56</v>
      </c>
      <c r="C30" s="32">
        <f>C29/C22</f>
        <v>0</v>
      </c>
      <c r="D30" s="110">
        <f t="shared" ref="D30:O30" si="11">D29/D22</f>
        <v>0</v>
      </c>
      <c r="E30" s="32">
        <f t="shared" si="11"/>
        <v>0</v>
      </c>
      <c r="F30" s="110">
        <f t="shared" si="11"/>
        <v>0</v>
      </c>
      <c r="G30" s="110">
        <f t="shared" si="11"/>
        <v>0</v>
      </c>
      <c r="H30" s="471">
        <f t="shared" si="11"/>
        <v>0.5</v>
      </c>
      <c r="I30" s="489">
        <f t="shared" si="11"/>
        <v>0</v>
      </c>
      <c r="J30" s="489">
        <f t="shared" si="11"/>
        <v>0</v>
      </c>
      <c r="K30" s="489">
        <f t="shared" si="11"/>
        <v>0</v>
      </c>
      <c r="L30" s="489">
        <f t="shared" si="11"/>
        <v>0.25</v>
      </c>
      <c r="M30" s="489">
        <f t="shared" si="11"/>
        <v>0</v>
      </c>
      <c r="N30" s="489">
        <f t="shared" si="11"/>
        <v>0</v>
      </c>
      <c r="O30" s="59">
        <f t="shared" si="11"/>
        <v>5.1948051948051951E-2</v>
      </c>
    </row>
    <row r="31" spans="1:15" x14ac:dyDescent="0.25">
      <c r="A31" s="27" t="s">
        <v>62</v>
      </c>
      <c r="B31" s="33" t="s">
        <v>67</v>
      </c>
      <c r="C31" s="82">
        <f>C22-C27</f>
        <v>1</v>
      </c>
      <c r="D31" s="105">
        <f>D22-D27</f>
        <v>1</v>
      </c>
      <c r="E31" s="82">
        <f>E22-E27</f>
        <v>0</v>
      </c>
      <c r="F31" s="105">
        <f t="shared" ref="F31:N31" si="12">F22-F27</f>
        <v>0</v>
      </c>
      <c r="G31" s="105">
        <f t="shared" si="12"/>
        <v>0</v>
      </c>
      <c r="H31" s="468">
        <f t="shared" si="12"/>
        <v>1</v>
      </c>
      <c r="I31" s="486">
        <f t="shared" si="12"/>
        <v>0</v>
      </c>
      <c r="J31" s="486">
        <f t="shared" si="12"/>
        <v>2</v>
      </c>
      <c r="K31" s="486">
        <f t="shared" si="12"/>
        <v>1</v>
      </c>
      <c r="L31" s="486">
        <f t="shared" si="12"/>
        <v>1</v>
      </c>
      <c r="M31" s="486">
        <f t="shared" si="12"/>
        <v>1</v>
      </c>
      <c r="N31" s="486">
        <f t="shared" si="12"/>
        <v>3</v>
      </c>
      <c r="O31" s="33">
        <f>SUM(C31:N31)</f>
        <v>11</v>
      </c>
    </row>
    <row r="32" spans="1:15" x14ac:dyDescent="0.25">
      <c r="A32" s="27" t="s">
        <v>63</v>
      </c>
      <c r="B32" s="31" t="s">
        <v>56</v>
      </c>
      <c r="C32" s="32">
        <f>C31/C22</f>
        <v>7.6923076923076927E-2</v>
      </c>
      <c r="D32" s="110">
        <f t="shared" ref="D32:O32" si="13">D31/D22</f>
        <v>0.2</v>
      </c>
      <c r="E32" s="32">
        <f t="shared" si="13"/>
        <v>0</v>
      </c>
      <c r="F32" s="110">
        <f t="shared" si="13"/>
        <v>0</v>
      </c>
      <c r="G32" s="110">
        <f t="shared" si="13"/>
        <v>0</v>
      </c>
      <c r="H32" s="471">
        <f t="shared" si="13"/>
        <v>0.16666666666666666</v>
      </c>
      <c r="I32" s="489">
        <f t="shared" si="13"/>
        <v>0</v>
      </c>
      <c r="J32" s="489">
        <f t="shared" si="13"/>
        <v>0.25</v>
      </c>
      <c r="K32" s="489">
        <f t="shared" si="13"/>
        <v>0.125</v>
      </c>
      <c r="L32" s="489">
        <f t="shared" si="13"/>
        <v>0.25</v>
      </c>
      <c r="M32" s="489">
        <f t="shared" si="13"/>
        <v>0.2</v>
      </c>
      <c r="N32" s="489">
        <f t="shared" si="13"/>
        <v>0.33333333333333331</v>
      </c>
      <c r="O32" s="59">
        <f t="shared" si="13"/>
        <v>0.14285714285714285</v>
      </c>
    </row>
    <row r="33" spans="1:15" ht="24.75" x14ac:dyDescent="0.25">
      <c r="A33" s="27" t="s">
        <v>65</v>
      </c>
      <c r="B33" s="34" t="s">
        <v>70</v>
      </c>
      <c r="C33" s="76">
        <v>3</v>
      </c>
      <c r="D33" s="105">
        <v>1</v>
      </c>
      <c r="E33" s="82">
        <v>1</v>
      </c>
      <c r="F33" s="105">
        <v>1</v>
      </c>
      <c r="G33" s="105">
        <v>0</v>
      </c>
      <c r="H33" s="468">
        <v>1</v>
      </c>
      <c r="I33" s="486">
        <v>1</v>
      </c>
      <c r="J33" s="486">
        <v>3</v>
      </c>
      <c r="K33" s="486">
        <v>4</v>
      </c>
      <c r="L33" s="486">
        <v>0</v>
      </c>
      <c r="M33" s="486">
        <v>2</v>
      </c>
      <c r="N33" s="544">
        <v>4</v>
      </c>
      <c r="O33" s="33">
        <f>SUM(C33:N33)</f>
        <v>21</v>
      </c>
    </row>
    <row r="34" spans="1:15" x14ac:dyDescent="0.25">
      <c r="A34" s="27" t="s">
        <v>66</v>
      </c>
      <c r="B34" s="31" t="s">
        <v>56</v>
      </c>
      <c r="C34" s="32">
        <f>C33/C22</f>
        <v>0.23076923076923078</v>
      </c>
      <c r="D34" s="110">
        <f t="shared" ref="D34:O34" si="14">D33/D22</f>
        <v>0.2</v>
      </c>
      <c r="E34" s="32">
        <f t="shared" si="14"/>
        <v>0.16666666666666666</v>
      </c>
      <c r="F34" s="110">
        <f t="shared" si="14"/>
        <v>0.2</v>
      </c>
      <c r="G34" s="110">
        <f t="shared" si="14"/>
        <v>0</v>
      </c>
      <c r="H34" s="471">
        <f t="shared" si="14"/>
        <v>0.16666666666666666</v>
      </c>
      <c r="I34" s="489">
        <f t="shared" si="14"/>
        <v>0.16666666666666666</v>
      </c>
      <c r="J34" s="489">
        <f t="shared" si="14"/>
        <v>0.375</v>
      </c>
      <c r="K34" s="489">
        <f t="shared" si="14"/>
        <v>0.5</v>
      </c>
      <c r="L34" s="489">
        <f t="shared" si="14"/>
        <v>0</v>
      </c>
      <c r="M34" s="489">
        <f t="shared" si="14"/>
        <v>0.4</v>
      </c>
      <c r="N34" s="489">
        <f t="shared" si="14"/>
        <v>0.44444444444444442</v>
      </c>
      <c r="O34" s="59">
        <f t="shared" si="14"/>
        <v>0.27272727272727271</v>
      </c>
    </row>
    <row r="35" spans="1:15" x14ac:dyDescent="0.25">
      <c r="A35" s="27" t="s">
        <v>68</v>
      </c>
      <c r="B35" s="33" t="s">
        <v>330</v>
      </c>
      <c r="C35" s="76">
        <v>1</v>
      </c>
      <c r="D35" s="105">
        <v>1</v>
      </c>
      <c r="E35" s="82">
        <v>3</v>
      </c>
      <c r="F35" s="105">
        <v>0</v>
      </c>
      <c r="G35" s="105">
        <v>0</v>
      </c>
      <c r="H35" s="468">
        <v>1</v>
      </c>
      <c r="I35" s="486">
        <v>0</v>
      </c>
      <c r="J35" s="486">
        <v>0</v>
      </c>
      <c r="K35" s="486">
        <v>2</v>
      </c>
      <c r="L35" s="486">
        <v>0</v>
      </c>
      <c r="M35" s="486">
        <v>1</v>
      </c>
      <c r="N35" s="544">
        <v>2</v>
      </c>
      <c r="O35" s="33">
        <f>SUM(C35:N35)</f>
        <v>11</v>
      </c>
    </row>
    <row r="36" spans="1:15" x14ac:dyDescent="0.25">
      <c r="A36" s="27" t="s">
        <v>69</v>
      </c>
      <c r="B36" s="35" t="s">
        <v>56</v>
      </c>
      <c r="C36" s="32">
        <f>C35/C22</f>
        <v>7.6923076923076927E-2</v>
      </c>
      <c r="D36" s="110">
        <f t="shared" ref="D36:O36" si="15">D35/D22</f>
        <v>0.2</v>
      </c>
      <c r="E36" s="32">
        <f t="shared" si="15"/>
        <v>0.5</v>
      </c>
      <c r="F36" s="110">
        <f t="shared" si="15"/>
        <v>0</v>
      </c>
      <c r="G36" s="110">
        <f t="shared" si="15"/>
        <v>0</v>
      </c>
      <c r="H36" s="471">
        <f t="shared" si="15"/>
        <v>0.16666666666666666</v>
      </c>
      <c r="I36" s="489">
        <f t="shared" si="15"/>
        <v>0</v>
      </c>
      <c r="J36" s="489">
        <f t="shared" si="15"/>
        <v>0</v>
      </c>
      <c r="K36" s="489">
        <f t="shared" si="15"/>
        <v>0.25</v>
      </c>
      <c r="L36" s="489">
        <f t="shared" si="15"/>
        <v>0</v>
      </c>
      <c r="M36" s="489">
        <f t="shared" si="15"/>
        <v>0.2</v>
      </c>
      <c r="N36" s="489">
        <f t="shared" si="15"/>
        <v>0.22222222222222221</v>
      </c>
      <c r="O36" s="59">
        <f t="shared" si="15"/>
        <v>0.14285714285714285</v>
      </c>
    </row>
    <row r="37" spans="1:15" x14ac:dyDescent="0.25">
      <c r="A37" s="27" t="s">
        <v>71</v>
      </c>
      <c r="B37" s="33" t="s">
        <v>331</v>
      </c>
      <c r="C37" s="75">
        <v>2</v>
      </c>
      <c r="D37" s="105">
        <v>1</v>
      </c>
      <c r="E37" s="82">
        <v>3</v>
      </c>
      <c r="F37" s="105">
        <v>1</v>
      </c>
      <c r="G37" s="105">
        <v>0</v>
      </c>
      <c r="H37" s="468">
        <v>1</v>
      </c>
      <c r="I37" s="486">
        <v>1</v>
      </c>
      <c r="J37" s="486">
        <v>2</v>
      </c>
      <c r="K37" s="486">
        <v>1</v>
      </c>
      <c r="L37" s="486">
        <v>1</v>
      </c>
      <c r="M37" s="486">
        <v>1</v>
      </c>
      <c r="N37" s="544">
        <v>4</v>
      </c>
      <c r="O37" s="33">
        <f>SUM(C37:N37)</f>
        <v>18</v>
      </c>
    </row>
    <row r="38" spans="1:15" x14ac:dyDescent="0.25">
      <c r="A38" s="27" t="s">
        <v>72</v>
      </c>
      <c r="B38" s="35" t="s">
        <v>56</v>
      </c>
      <c r="C38" s="12">
        <f>C37/C22</f>
        <v>0.15384615384615385</v>
      </c>
      <c r="D38" s="103">
        <f t="shared" ref="D38:O38" si="16">D37/D22</f>
        <v>0.2</v>
      </c>
      <c r="E38" s="32">
        <f t="shared" si="16"/>
        <v>0.5</v>
      </c>
      <c r="F38" s="110">
        <f t="shared" si="16"/>
        <v>0.2</v>
      </c>
      <c r="G38" s="110">
        <f t="shared" si="16"/>
        <v>0</v>
      </c>
      <c r="H38" s="471">
        <f t="shared" si="16"/>
        <v>0.16666666666666666</v>
      </c>
      <c r="I38" s="489">
        <f t="shared" si="16"/>
        <v>0.16666666666666666</v>
      </c>
      <c r="J38" s="489">
        <f t="shared" si="16"/>
        <v>0.25</v>
      </c>
      <c r="K38" s="489">
        <f t="shared" si="16"/>
        <v>0.125</v>
      </c>
      <c r="L38" s="489">
        <f t="shared" si="16"/>
        <v>0.25</v>
      </c>
      <c r="M38" s="489">
        <f t="shared" si="16"/>
        <v>0.2</v>
      </c>
      <c r="N38" s="489">
        <f t="shared" si="16"/>
        <v>0.44444444444444442</v>
      </c>
      <c r="O38" s="59">
        <f t="shared" si="16"/>
        <v>0.23376623376623376</v>
      </c>
    </row>
    <row r="39" spans="1:15" x14ac:dyDescent="0.25">
      <c r="A39" s="27" t="s">
        <v>74</v>
      </c>
      <c r="B39" s="36" t="s">
        <v>160</v>
      </c>
      <c r="C39" s="92">
        <v>1</v>
      </c>
      <c r="D39" s="112">
        <v>0</v>
      </c>
      <c r="E39" s="16">
        <v>1</v>
      </c>
      <c r="F39" s="112">
        <v>0</v>
      </c>
      <c r="G39" s="112">
        <v>0</v>
      </c>
      <c r="H39" s="473">
        <v>0</v>
      </c>
      <c r="I39" s="491">
        <v>0</v>
      </c>
      <c r="J39" s="491">
        <v>0</v>
      </c>
      <c r="K39" s="491">
        <v>0</v>
      </c>
      <c r="L39" s="491">
        <v>0</v>
      </c>
      <c r="M39" s="491">
        <v>0</v>
      </c>
      <c r="N39" s="562">
        <v>0</v>
      </c>
      <c r="O39" s="36">
        <f>SUM(C39:N39)</f>
        <v>2</v>
      </c>
    </row>
    <row r="40" spans="1:15" x14ac:dyDescent="0.25">
      <c r="A40" s="27" t="s">
        <v>75</v>
      </c>
      <c r="B40" s="37" t="s">
        <v>56</v>
      </c>
      <c r="C40" s="32">
        <f>C39/C22</f>
        <v>7.6923076923076927E-2</v>
      </c>
      <c r="D40" s="110">
        <f t="shared" ref="D40:O40" si="17">D39/D22</f>
        <v>0</v>
      </c>
      <c r="E40" s="32">
        <f t="shared" si="17"/>
        <v>0.16666666666666666</v>
      </c>
      <c r="F40" s="110">
        <f t="shared" si="17"/>
        <v>0</v>
      </c>
      <c r="G40" s="110">
        <f t="shared" si="17"/>
        <v>0</v>
      </c>
      <c r="H40" s="471">
        <f t="shared" si="17"/>
        <v>0</v>
      </c>
      <c r="I40" s="489">
        <f t="shared" si="17"/>
        <v>0</v>
      </c>
      <c r="J40" s="489">
        <f t="shared" si="17"/>
        <v>0</v>
      </c>
      <c r="K40" s="489">
        <f t="shared" si="17"/>
        <v>0</v>
      </c>
      <c r="L40" s="489">
        <f t="shared" si="17"/>
        <v>0</v>
      </c>
      <c r="M40" s="489">
        <f t="shared" si="17"/>
        <v>0</v>
      </c>
      <c r="N40" s="489">
        <f t="shared" si="17"/>
        <v>0</v>
      </c>
      <c r="O40" s="59">
        <f t="shared" si="17"/>
        <v>2.5974025974025976E-2</v>
      </c>
    </row>
    <row r="41" spans="1:15" ht="24.75" x14ac:dyDescent="0.25">
      <c r="A41" s="27" t="s">
        <v>77</v>
      </c>
      <c r="B41" s="39" t="s">
        <v>79</v>
      </c>
      <c r="C41" s="83">
        <v>10</v>
      </c>
      <c r="D41" s="113">
        <v>6</v>
      </c>
      <c r="E41" s="83">
        <v>4</v>
      </c>
      <c r="F41" s="113">
        <v>3</v>
      </c>
      <c r="G41" s="113">
        <v>2</v>
      </c>
      <c r="H41" s="474">
        <v>4</v>
      </c>
      <c r="I41" s="492">
        <v>9</v>
      </c>
      <c r="J41" s="492">
        <v>5</v>
      </c>
      <c r="K41" s="492">
        <v>8</v>
      </c>
      <c r="L41" s="492">
        <v>4</v>
      </c>
      <c r="M41" s="492">
        <v>4</v>
      </c>
      <c r="N41" s="548">
        <v>8</v>
      </c>
      <c r="O41" s="85">
        <f>SUM(C41:N41)</f>
        <v>67</v>
      </c>
    </row>
    <row r="42" spans="1:15" x14ac:dyDescent="0.25">
      <c r="A42" s="27" t="s">
        <v>78</v>
      </c>
      <c r="B42" s="40" t="s">
        <v>162</v>
      </c>
      <c r="C42" s="84">
        <v>8</v>
      </c>
      <c r="D42" s="114">
        <v>1</v>
      </c>
      <c r="E42" s="86">
        <v>4</v>
      </c>
      <c r="F42" s="114">
        <v>1</v>
      </c>
      <c r="G42" s="114">
        <v>0</v>
      </c>
      <c r="H42" s="475">
        <v>1</v>
      </c>
      <c r="I42" s="493">
        <v>5</v>
      </c>
      <c r="J42" s="493">
        <v>4</v>
      </c>
      <c r="K42" s="493">
        <v>7</v>
      </c>
      <c r="L42" s="493">
        <v>2</v>
      </c>
      <c r="M42" s="493">
        <v>2</v>
      </c>
      <c r="N42" s="549">
        <v>6</v>
      </c>
      <c r="O42" s="40">
        <f>SUM(C42:N42)</f>
        <v>41</v>
      </c>
    </row>
    <row r="43" spans="1:15" x14ac:dyDescent="0.25">
      <c r="A43" s="27" t="s">
        <v>80</v>
      </c>
      <c r="B43" s="31" t="s">
        <v>56</v>
      </c>
      <c r="C43" s="32">
        <f>C42/C22</f>
        <v>0.61538461538461542</v>
      </c>
      <c r="D43" s="110">
        <f t="shared" ref="D43:O43" si="18">D42/D22</f>
        <v>0.2</v>
      </c>
      <c r="E43" s="32">
        <f t="shared" si="18"/>
        <v>0.66666666666666663</v>
      </c>
      <c r="F43" s="110">
        <f t="shared" si="18"/>
        <v>0.2</v>
      </c>
      <c r="G43" s="110">
        <f t="shared" si="18"/>
        <v>0</v>
      </c>
      <c r="H43" s="471">
        <f t="shared" si="18"/>
        <v>0.16666666666666666</v>
      </c>
      <c r="I43" s="489">
        <f t="shared" si="18"/>
        <v>0.83333333333333337</v>
      </c>
      <c r="J43" s="489">
        <f t="shared" si="18"/>
        <v>0.5</v>
      </c>
      <c r="K43" s="489">
        <f t="shared" si="18"/>
        <v>0.875</v>
      </c>
      <c r="L43" s="489">
        <f t="shared" si="18"/>
        <v>0.5</v>
      </c>
      <c r="M43" s="489">
        <f t="shared" si="18"/>
        <v>0.4</v>
      </c>
      <c r="N43" s="489">
        <f t="shared" si="18"/>
        <v>0.66666666666666663</v>
      </c>
      <c r="O43" s="59">
        <f t="shared" si="18"/>
        <v>0.53246753246753242</v>
      </c>
    </row>
    <row r="44" spans="1:15" x14ac:dyDescent="0.25">
      <c r="A44" s="27" t="s">
        <v>82</v>
      </c>
      <c r="B44" s="33" t="s">
        <v>163</v>
      </c>
      <c r="C44" s="76">
        <v>2</v>
      </c>
      <c r="D44" s="105">
        <v>2</v>
      </c>
      <c r="E44" s="82">
        <v>0</v>
      </c>
      <c r="F44" s="105">
        <v>0</v>
      </c>
      <c r="G44" s="105">
        <v>1</v>
      </c>
      <c r="H44" s="468">
        <v>0</v>
      </c>
      <c r="I44" s="486">
        <v>4</v>
      </c>
      <c r="J44" s="486">
        <v>0</v>
      </c>
      <c r="K44" s="486">
        <v>1</v>
      </c>
      <c r="L44" s="486">
        <v>1</v>
      </c>
      <c r="M44" s="486">
        <v>2</v>
      </c>
      <c r="N44" s="544">
        <v>1</v>
      </c>
      <c r="O44" s="33">
        <f>SUM(C44:N44)</f>
        <v>14</v>
      </c>
    </row>
    <row r="45" spans="1:15" x14ac:dyDescent="0.25">
      <c r="A45" s="27" t="s">
        <v>83</v>
      </c>
      <c r="B45" s="31" t="s">
        <v>56</v>
      </c>
      <c r="C45" s="32">
        <f>C44/C22</f>
        <v>0.15384615384615385</v>
      </c>
      <c r="D45" s="110">
        <f t="shared" ref="D45:O45" si="19">D44/D22</f>
        <v>0.4</v>
      </c>
      <c r="E45" s="32">
        <f t="shared" si="19"/>
        <v>0</v>
      </c>
      <c r="F45" s="110">
        <f t="shared" si="19"/>
        <v>0</v>
      </c>
      <c r="G45" s="110">
        <f t="shared" si="19"/>
        <v>0.5</v>
      </c>
      <c r="H45" s="471">
        <f t="shared" si="19"/>
        <v>0</v>
      </c>
      <c r="I45" s="489">
        <f t="shared" si="19"/>
        <v>0.66666666666666663</v>
      </c>
      <c r="J45" s="489">
        <f t="shared" si="19"/>
        <v>0</v>
      </c>
      <c r="K45" s="489">
        <f t="shared" si="19"/>
        <v>0.125</v>
      </c>
      <c r="L45" s="489">
        <f t="shared" si="19"/>
        <v>0.25</v>
      </c>
      <c r="M45" s="489">
        <f t="shared" si="19"/>
        <v>0.4</v>
      </c>
      <c r="N45" s="489">
        <f t="shared" si="19"/>
        <v>0.1111111111111111</v>
      </c>
      <c r="O45" s="59">
        <f t="shared" si="19"/>
        <v>0.18181818181818182</v>
      </c>
    </row>
    <row r="46" spans="1:15" x14ac:dyDescent="0.25">
      <c r="A46" s="27" t="s">
        <v>85</v>
      </c>
      <c r="B46" s="33" t="s">
        <v>164</v>
      </c>
      <c r="C46" s="76">
        <v>0</v>
      </c>
      <c r="D46" s="105">
        <v>4</v>
      </c>
      <c r="E46" s="82">
        <v>0</v>
      </c>
      <c r="F46" s="105">
        <v>0</v>
      </c>
      <c r="G46" s="105">
        <v>1</v>
      </c>
      <c r="H46" s="468">
        <v>2</v>
      </c>
      <c r="I46" s="486">
        <v>0</v>
      </c>
      <c r="J46" s="486">
        <v>1</v>
      </c>
      <c r="K46" s="486">
        <v>0</v>
      </c>
      <c r="L46" s="486">
        <v>2</v>
      </c>
      <c r="M46" s="486">
        <v>2</v>
      </c>
      <c r="N46" s="544">
        <v>1</v>
      </c>
      <c r="O46" s="33">
        <f>SUM(C46:N46)</f>
        <v>13</v>
      </c>
    </row>
    <row r="47" spans="1:15" x14ac:dyDescent="0.25">
      <c r="A47" s="27" t="s">
        <v>86</v>
      </c>
      <c r="B47" s="31" t="s">
        <v>56</v>
      </c>
      <c r="C47" s="32">
        <f>C46/C22</f>
        <v>0</v>
      </c>
      <c r="D47" s="110">
        <f t="shared" ref="D47:O47" si="20">D46/D22</f>
        <v>0.8</v>
      </c>
      <c r="E47" s="32">
        <f t="shared" si="20"/>
        <v>0</v>
      </c>
      <c r="F47" s="110">
        <f t="shared" si="20"/>
        <v>0</v>
      </c>
      <c r="G47" s="110">
        <f t="shared" si="20"/>
        <v>0.5</v>
      </c>
      <c r="H47" s="471">
        <f t="shared" si="20"/>
        <v>0.33333333333333331</v>
      </c>
      <c r="I47" s="489">
        <f t="shared" si="20"/>
        <v>0</v>
      </c>
      <c r="J47" s="489">
        <f t="shared" si="20"/>
        <v>0.125</v>
      </c>
      <c r="K47" s="489">
        <f t="shared" si="20"/>
        <v>0</v>
      </c>
      <c r="L47" s="489">
        <f t="shared" si="20"/>
        <v>0.5</v>
      </c>
      <c r="M47" s="489">
        <f t="shared" si="20"/>
        <v>0.4</v>
      </c>
      <c r="N47" s="489">
        <f t="shared" si="20"/>
        <v>0.1111111111111111</v>
      </c>
      <c r="O47" s="59">
        <f t="shared" si="20"/>
        <v>0.16883116883116883</v>
      </c>
    </row>
    <row r="48" spans="1:15" x14ac:dyDescent="0.25">
      <c r="A48" s="27" t="s">
        <v>88</v>
      </c>
      <c r="B48" s="33" t="s">
        <v>332</v>
      </c>
      <c r="C48" s="76">
        <v>1</v>
      </c>
      <c r="D48" s="105">
        <v>1</v>
      </c>
      <c r="E48" s="82">
        <v>0</v>
      </c>
      <c r="F48" s="105">
        <v>0</v>
      </c>
      <c r="G48" s="105">
        <v>0</v>
      </c>
      <c r="H48" s="468">
        <v>0</v>
      </c>
      <c r="I48" s="486">
        <v>0</v>
      </c>
      <c r="J48" s="486">
        <v>0</v>
      </c>
      <c r="K48" s="486">
        <v>0</v>
      </c>
      <c r="L48" s="486">
        <v>0</v>
      </c>
      <c r="M48" s="486">
        <v>0</v>
      </c>
      <c r="N48" s="544">
        <v>0</v>
      </c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v>0</v>
      </c>
      <c r="D49" s="110">
        <f t="shared" ref="D49:O49" si="21">D48/D22</f>
        <v>0.2</v>
      </c>
      <c r="E49" s="32">
        <f t="shared" si="21"/>
        <v>0</v>
      </c>
      <c r="F49" s="110">
        <f t="shared" si="21"/>
        <v>0</v>
      </c>
      <c r="G49" s="110">
        <f t="shared" si="21"/>
        <v>0</v>
      </c>
      <c r="H49" s="471">
        <f t="shared" si="21"/>
        <v>0</v>
      </c>
      <c r="I49" s="489">
        <f t="shared" si="21"/>
        <v>0</v>
      </c>
      <c r="J49" s="489">
        <f t="shared" si="21"/>
        <v>0</v>
      </c>
      <c r="K49" s="489">
        <f t="shared" si="21"/>
        <v>0</v>
      </c>
      <c r="L49" s="489">
        <f t="shared" si="21"/>
        <v>0</v>
      </c>
      <c r="M49" s="489">
        <f t="shared" si="21"/>
        <v>0</v>
      </c>
      <c r="N49" s="489">
        <f t="shared" si="21"/>
        <v>0</v>
      </c>
      <c r="O49" s="59">
        <f t="shared" si="21"/>
        <v>2.5974025974025976E-2</v>
      </c>
    </row>
    <row r="50" spans="1:15" x14ac:dyDescent="0.25">
      <c r="A50" s="27" t="s">
        <v>91</v>
      </c>
      <c r="B50" s="34" t="s">
        <v>166</v>
      </c>
      <c r="C50" s="75">
        <v>3</v>
      </c>
      <c r="D50" s="105">
        <v>0</v>
      </c>
      <c r="E50" s="82">
        <v>1</v>
      </c>
      <c r="F50" s="105">
        <v>2</v>
      </c>
      <c r="G50" s="105">
        <v>0</v>
      </c>
      <c r="H50" s="468">
        <v>0</v>
      </c>
      <c r="I50" s="486">
        <v>0</v>
      </c>
      <c r="J50" s="486">
        <v>0</v>
      </c>
      <c r="K50" s="486">
        <v>0</v>
      </c>
      <c r="L50" s="486">
        <v>0</v>
      </c>
      <c r="M50" s="486">
        <v>0</v>
      </c>
      <c r="N50" s="544">
        <v>0</v>
      </c>
      <c r="O50" s="33">
        <f>SUM(C50:N50)</f>
        <v>6</v>
      </c>
    </row>
    <row r="51" spans="1:15" x14ac:dyDescent="0.25">
      <c r="A51" s="27" t="s">
        <v>92</v>
      </c>
      <c r="B51" s="31" t="s">
        <v>56</v>
      </c>
      <c r="C51" s="32">
        <v>0</v>
      </c>
      <c r="D51" s="110">
        <f t="shared" ref="D51:O51" si="22">D50/D22</f>
        <v>0</v>
      </c>
      <c r="E51" s="32">
        <f t="shared" si="22"/>
        <v>0.16666666666666666</v>
      </c>
      <c r="F51" s="110">
        <f t="shared" si="22"/>
        <v>0.4</v>
      </c>
      <c r="G51" s="110">
        <f t="shared" si="22"/>
        <v>0</v>
      </c>
      <c r="H51" s="471">
        <f t="shared" si="22"/>
        <v>0</v>
      </c>
      <c r="I51" s="489">
        <f t="shared" si="22"/>
        <v>0</v>
      </c>
      <c r="J51" s="489">
        <f t="shared" si="22"/>
        <v>0</v>
      </c>
      <c r="K51" s="489">
        <f t="shared" si="22"/>
        <v>0</v>
      </c>
      <c r="L51" s="489">
        <f t="shared" si="22"/>
        <v>0</v>
      </c>
      <c r="M51" s="489">
        <f t="shared" si="22"/>
        <v>0</v>
      </c>
      <c r="N51" s="489">
        <f t="shared" si="22"/>
        <v>0</v>
      </c>
      <c r="O51" s="59">
        <f t="shared" si="22"/>
        <v>7.792207792207792E-2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105">
        <v>0</v>
      </c>
      <c r="H52" s="468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110">
        <f t="shared" si="23"/>
        <v>0</v>
      </c>
      <c r="H53" s="471">
        <f t="shared" si="23"/>
        <v>0</v>
      </c>
      <c r="I53" s="489">
        <f t="shared" si="23"/>
        <v>0</v>
      </c>
      <c r="J53" s="489">
        <f t="shared" si="23"/>
        <v>0</v>
      </c>
      <c r="K53" s="489">
        <f t="shared" si="23"/>
        <v>0</v>
      </c>
      <c r="L53" s="489">
        <f t="shared" si="23"/>
        <v>0</v>
      </c>
      <c r="M53" s="489">
        <f t="shared" si="23"/>
        <v>0</v>
      </c>
      <c r="N53" s="489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0</v>
      </c>
      <c r="E54" s="82">
        <v>0</v>
      </c>
      <c r="F54" s="105">
        <v>0</v>
      </c>
      <c r="G54" s="105">
        <v>0</v>
      </c>
      <c r="H54" s="468">
        <v>1</v>
      </c>
      <c r="I54" s="486">
        <v>0</v>
      </c>
      <c r="J54" s="486">
        <v>0</v>
      </c>
      <c r="K54" s="486">
        <v>0</v>
      </c>
      <c r="L54" s="486">
        <v>0</v>
      </c>
      <c r="M54" s="486">
        <v>0</v>
      </c>
      <c r="N54" s="544">
        <v>0</v>
      </c>
      <c r="O54" s="33">
        <f>SUM(C54:N54)</f>
        <v>1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</v>
      </c>
      <c r="E55" s="42">
        <f t="shared" si="24"/>
        <v>0</v>
      </c>
      <c r="F55" s="115">
        <f t="shared" si="24"/>
        <v>0</v>
      </c>
      <c r="G55" s="115">
        <f t="shared" si="24"/>
        <v>0</v>
      </c>
      <c r="H55" s="476">
        <f t="shared" si="24"/>
        <v>0.16666666666666666</v>
      </c>
      <c r="I55" s="494">
        <f t="shared" si="24"/>
        <v>0</v>
      </c>
      <c r="J55" s="494">
        <f t="shared" si="24"/>
        <v>0</v>
      </c>
      <c r="K55" s="494">
        <f t="shared" si="24"/>
        <v>0</v>
      </c>
      <c r="L55" s="494">
        <f t="shared" si="24"/>
        <v>0</v>
      </c>
      <c r="M55" s="494">
        <f t="shared" si="24"/>
        <v>0</v>
      </c>
      <c r="N55" s="494">
        <f t="shared" si="24"/>
        <v>0</v>
      </c>
      <c r="O55" s="61">
        <f t="shared" si="24"/>
        <v>1.2987012987012988E-2</v>
      </c>
    </row>
    <row r="56" spans="1:15" ht="20.100000000000001" customHeight="1" x14ac:dyDescent="0.25">
      <c r="A56" s="43" t="s">
        <v>357</v>
      </c>
      <c r="C56" s="2"/>
      <c r="D56" s="2"/>
      <c r="E56" s="2"/>
      <c r="F56" s="2"/>
      <c r="G56" s="2"/>
      <c r="H56" s="477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6" t="s">
        <v>4</v>
      </c>
      <c r="E57" s="117" t="s">
        <v>5</v>
      </c>
      <c r="F57" s="117" t="s">
        <v>6</v>
      </c>
      <c r="G57" s="116" t="s">
        <v>7</v>
      </c>
      <c r="H57" s="478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3</v>
      </c>
      <c r="D58" s="118">
        <v>7</v>
      </c>
      <c r="E58" s="47">
        <v>7</v>
      </c>
      <c r="F58" s="118">
        <v>6</v>
      </c>
      <c r="G58" s="118">
        <v>8</v>
      </c>
      <c r="H58" s="479">
        <v>4</v>
      </c>
      <c r="I58" s="495">
        <v>7</v>
      </c>
      <c r="J58" s="495">
        <v>9</v>
      </c>
      <c r="K58" s="495">
        <v>10</v>
      </c>
      <c r="L58" s="495">
        <v>8</v>
      </c>
      <c r="M58" s="495">
        <v>11</v>
      </c>
      <c r="N58" s="495">
        <v>8</v>
      </c>
      <c r="O58" s="46">
        <f>SUM(C58:N58)</f>
        <v>88</v>
      </c>
    </row>
    <row r="59" spans="1:15" x14ac:dyDescent="0.25">
      <c r="A59" s="45" t="s">
        <v>102</v>
      </c>
      <c r="B59" s="48" t="s">
        <v>336</v>
      </c>
      <c r="C59" s="9">
        <v>0</v>
      </c>
      <c r="D59" s="101">
        <v>7</v>
      </c>
      <c r="E59" s="10">
        <v>4</v>
      </c>
      <c r="F59" s="101">
        <v>4</v>
      </c>
      <c r="G59" s="101">
        <v>3</v>
      </c>
      <c r="H59" s="466">
        <v>2</v>
      </c>
      <c r="I59" s="484">
        <v>4</v>
      </c>
      <c r="J59" s="484">
        <v>5</v>
      </c>
      <c r="K59" s="484">
        <v>8</v>
      </c>
      <c r="L59" s="484">
        <v>4</v>
      </c>
      <c r="M59" s="484">
        <v>3</v>
      </c>
      <c r="N59" s="542">
        <v>4</v>
      </c>
      <c r="O59" s="63">
        <f>SUM(C59:N59)</f>
        <v>48</v>
      </c>
    </row>
    <row r="60" spans="1:15" x14ac:dyDescent="0.25">
      <c r="A60" s="45" t="s">
        <v>104</v>
      </c>
      <c r="B60" s="49" t="s">
        <v>107</v>
      </c>
      <c r="C60" s="32">
        <f>C59/C58</f>
        <v>0</v>
      </c>
      <c r="D60" s="110">
        <f t="shared" ref="D60:O60" si="25">D59/D58</f>
        <v>1</v>
      </c>
      <c r="E60" s="32">
        <f t="shared" si="25"/>
        <v>0.5714285714285714</v>
      </c>
      <c r="F60" s="110">
        <f t="shared" si="25"/>
        <v>0.66666666666666663</v>
      </c>
      <c r="G60" s="110">
        <f t="shared" si="25"/>
        <v>0.375</v>
      </c>
      <c r="H60" s="471">
        <f t="shared" si="25"/>
        <v>0.5</v>
      </c>
      <c r="I60" s="489">
        <f t="shared" si="25"/>
        <v>0.5714285714285714</v>
      </c>
      <c r="J60" s="489">
        <f t="shared" si="25"/>
        <v>0.55555555555555558</v>
      </c>
      <c r="K60" s="489">
        <f t="shared" si="25"/>
        <v>0.8</v>
      </c>
      <c r="L60" s="489">
        <f t="shared" si="25"/>
        <v>0.5</v>
      </c>
      <c r="M60" s="489">
        <f t="shared" si="25"/>
        <v>0.27272727272727271</v>
      </c>
      <c r="N60" s="543">
        <f t="shared" si="25"/>
        <v>0.5</v>
      </c>
      <c r="O60" s="64">
        <f t="shared" si="25"/>
        <v>0.54545454545454541</v>
      </c>
    </row>
    <row r="61" spans="1:15" x14ac:dyDescent="0.25">
      <c r="A61" s="45" t="s">
        <v>106</v>
      </c>
      <c r="B61" s="50" t="s">
        <v>105</v>
      </c>
      <c r="C61" s="75">
        <v>1</v>
      </c>
      <c r="D61" s="105">
        <v>6</v>
      </c>
      <c r="E61" s="82">
        <v>2</v>
      </c>
      <c r="F61" s="105">
        <v>3</v>
      </c>
      <c r="G61" s="105">
        <v>4</v>
      </c>
      <c r="H61" s="468">
        <v>0</v>
      </c>
      <c r="I61" s="486">
        <v>3</v>
      </c>
      <c r="J61" s="486">
        <v>4</v>
      </c>
      <c r="K61" s="486">
        <v>5</v>
      </c>
      <c r="L61" s="486">
        <v>7</v>
      </c>
      <c r="M61" s="486">
        <v>7</v>
      </c>
      <c r="N61" s="544">
        <v>5</v>
      </c>
      <c r="O61" s="65">
        <f>SUM(C61:N61)</f>
        <v>47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0">
        <f t="shared" ref="D62:O62" si="26">D61/D58</f>
        <v>0.8571428571428571</v>
      </c>
      <c r="E62" s="32">
        <f t="shared" si="26"/>
        <v>0.2857142857142857</v>
      </c>
      <c r="F62" s="110">
        <f t="shared" si="26"/>
        <v>0.5</v>
      </c>
      <c r="G62" s="110">
        <f t="shared" si="26"/>
        <v>0.5</v>
      </c>
      <c r="H62" s="471">
        <f t="shared" si="26"/>
        <v>0</v>
      </c>
      <c r="I62" s="489">
        <f t="shared" si="26"/>
        <v>0.42857142857142855</v>
      </c>
      <c r="J62" s="489">
        <f t="shared" si="26"/>
        <v>0.44444444444444442</v>
      </c>
      <c r="K62" s="489">
        <f t="shared" si="26"/>
        <v>0.5</v>
      </c>
      <c r="L62" s="489">
        <f t="shared" si="26"/>
        <v>0.875</v>
      </c>
      <c r="M62" s="489">
        <f t="shared" si="26"/>
        <v>0.63636363636363635</v>
      </c>
      <c r="N62" s="543">
        <f t="shared" si="26"/>
        <v>0.625</v>
      </c>
      <c r="O62" s="64">
        <f t="shared" si="26"/>
        <v>0.53409090909090906</v>
      </c>
    </row>
    <row r="63" spans="1:15" x14ac:dyDescent="0.25">
      <c r="A63" s="45" t="s">
        <v>110</v>
      </c>
      <c r="B63" s="50" t="s">
        <v>337</v>
      </c>
      <c r="C63" s="75">
        <v>0</v>
      </c>
      <c r="D63" s="105">
        <v>6</v>
      </c>
      <c r="E63" s="82">
        <v>2</v>
      </c>
      <c r="F63" s="105">
        <v>3</v>
      </c>
      <c r="G63" s="105">
        <v>2</v>
      </c>
      <c r="H63" s="468">
        <v>0</v>
      </c>
      <c r="I63" s="486">
        <v>2</v>
      </c>
      <c r="J63" s="486">
        <v>0</v>
      </c>
      <c r="K63" s="486">
        <v>4</v>
      </c>
      <c r="L63" s="486">
        <v>4</v>
      </c>
      <c r="M63" s="486">
        <v>3</v>
      </c>
      <c r="N63" s="544">
        <v>4</v>
      </c>
      <c r="O63" s="65">
        <f>SUM(C63:N63)</f>
        <v>30</v>
      </c>
    </row>
    <row r="64" spans="1:15" x14ac:dyDescent="0.25">
      <c r="A64" s="45" t="s">
        <v>111</v>
      </c>
      <c r="B64" s="51" t="s">
        <v>107</v>
      </c>
      <c r="C64" s="32">
        <f>C63/C58</f>
        <v>0</v>
      </c>
      <c r="D64" s="110">
        <f t="shared" ref="D64:O64" si="27">D63/D58</f>
        <v>0.8571428571428571</v>
      </c>
      <c r="E64" s="32">
        <f t="shared" si="27"/>
        <v>0.2857142857142857</v>
      </c>
      <c r="F64" s="110">
        <f t="shared" si="27"/>
        <v>0.5</v>
      </c>
      <c r="G64" s="110">
        <f t="shared" si="27"/>
        <v>0.25</v>
      </c>
      <c r="H64" s="471">
        <f t="shared" si="27"/>
        <v>0</v>
      </c>
      <c r="I64" s="489">
        <f t="shared" si="27"/>
        <v>0.2857142857142857</v>
      </c>
      <c r="J64" s="489">
        <f t="shared" si="27"/>
        <v>0</v>
      </c>
      <c r="K64" s="489">
        <f t="shared" si="27"/>
        <v>0.4</v>
      </c>
      <c r="L64" s="489">
        <f t="shared" si="27"/>
        <v>0.5</v>
      </c>
      <c r="M64" s="489">
        <f t="shared" si="27"/>
        <v>0.27272727272727271</v>
      </c>
      <c r="N64" s="543">
        <f t="shared" si="27"/>
        <v>0.5</v>
      </c>
      <c r="O64" s="64">
        <f t="shared" si="27"/>
        <v>0.34090909090909088</v>
      </c>
    </row>
    <row r="65" spans="1:15" x14ac:dyDescent="0.25">
      <c r="A65" s="45" t="s">
        <v>113</v>
      </c>
      <c r="B65" s="50" t="s">
        <v>338</v>
      </c>
      <c r="C65" s="82">
        <f>C61-C67</f>
        <v>1</v>
      </c>
      <c r="D65" s="105">
        <f>D61-D67</f>
        <v>6</v>
      </c>
      <c r="E65" s="82">
        <f>E61-E67</f>
        <v>1</v>
      </c>
      <c r="F65" s="105">
        <f t="shared" ref="F65:N65" si="28">F61-F67</f>
        <v>3</v>
      </c>
      <c r="G65" s="105">
        <f>G61-G67</f>
        <v>2</v>
      </c>
      <c r="H65" s="468">
        <f t="shared" si="28"/>
        <v>0</v>
      </c>
      <c r="I65" s="486">
        <f t="shared" si="28"/>
        <v>2</v>
      </c>
      <c r="J65" s="486">
        <f t="shared" si="28"/>
        <v>3</v>
      </c>
      <c r="K65" s="486">
        <f t="shared" si="28"/>
        <v>4</v>
      </c>
      <c r="L65" s="486">
        <f t="shared" si="28"/>
        <v>5</v>
      </c>
      <c r="M65" s="486">
        <f t="shared" si="28"/>
        <v>6</v>
      </c>
      <c r="N65" s="544">
        <f t="shared" si="28"/>
        <v>5</v>
      </c>
      <c r="O65" s="65">
        <f>SUM(C65:N65)</f>
        <v>38</v>
      </c>
    </row>
    <row r="66" spans="1:15" x14ac:dyDescent="0.25">
      <c r="A66" s="45" t="s">
        <v>114</v>
      </c>
      <c r="B66" s="66" t="s">
        <v>107</v>
      </c>
      <c r="C66" s="67">
        <f>C65/C58</f>
        <v>0.33333333333333331</v>
      </c>
      <c r="D66" s="120">
        <f>D65/D58</f>
        <v>0.8571428571428571</v>
      </c>
      <c r="E66" s="38">
        <f t="shared" ref="E66:O66" si="29">E65/E58</f>
        <v>0.14285714285714285</v>
      </c>
      <c r="F66" s="120">
        <f t="shared" si="29"/>
        <v>0.5</v>
      </c>
      <c r="G66" s="120">
        <f t="shared" si="29"/>
        <v>0.25</v>
      </c>
      <c r="H66" s="480">
        <f t="shared" si="29"/>
        <v>0</v>
      </c>
      <c r="I66" s="523">
        <f t="shared" si="29"/>
        <v>0.2857142857142857</v>
      </c>
      <c r="J66" s="523">
        <f t="shared" si="29"/>
        <v>0.33333333333333331</v>
      </c>
      <c r="K66" s="523">
        <f t="shared" si="29"/>
        <v>0.4</v>
      </c>
      <c r="L66" s="523">
        <f t="shared" si="29"/>
        <v>0.625</v>
      </c>
      <c r="M66" s="523">
        <f t="shared" si="29"/>
        <v>0.54545454545454541</v>
      </c>
      <c r="N66" s="547">
        <f t="shared" si="29"/>
        <v>0.625</v>
      </c>
      <c r="O66" s="78">
        <f t="shared" si="29"/>
        <v>0.43181818181818182</v>
      </c>
    </row>
    <row r="67" spans="1:15" x14ac:dyDescent="0.25">
      <c r="A67" s="45" t="s">
        <v>116</v>
      </c>
      <c r="B67" s="70" t="s">
        <v>339</v>
      </c>
      <c r="C67" s="86">
        <f>C69+C71+C73+C75+C77</f>
        <v>0</v>
      </c>
      <c r="D67" s="114">
        <f>D69+D71+D73+D75+D77</f>
        <v>0</v>
      </c>
      <c r="E67" s="86">
        <f>E69+E71+E73+E75+E77</f>
        <v>1</v>
      </c>
      <c r="F67" s="114">
        <f t="shared" ref="F67:N67" si="30">F69+F71+F73+F75+F77</f>
        <v>0</v>
      </c>
      <c r="G67" s="410">
        <f>G69+G71+G73+G75+G77</f>
        <v>2</v>
      </c>
      <c r="H67" s="475">
        <f t="shared" si="30"/>
        <v>0</v>
      </c>
      <c r="I67" s="493">
        <f t="shared" si="30"/>
        <v>1</v>
      </c>
      <c r="J67" s="493">
        <f t="shared" si="30"/>
        <v>1</v>
      </c>
      <c r="K67" s="493">
        <f t="shared" si="30"/>
        <v>1</v>
      </c>
      <c r="L67" s="493">
        <f t="shared" si="30"/>
        <v>2</v>
      </c>
      <c r="M67" s="493">
        <f t="shared" si="30"/>
        <v>1</v>
      </c>
      <c r="N67" s="549">
        <f t="shared" si="30"/>
        <v>0</v>
      </c>
      <c r="O67" s="79">
        <f>SUM(C67:N67)</f>
        <v>9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1">D67/D58</f>
        <v>0</v>
      </c>
      <c r="E68" s="69">
        <f t="shared" si="31"/>
        <v>0.14285714285714285</v>
      </c>
      <c r="F68" s="121">
        <f t="shared" si="31"/>
        <v>0</v>
      </c>
      <c r="G68" s="121">
        <f t="shared" si="31"/>
        <v>0.25</v>
      </c>
      <c r="H68" s="481">
        <f t="shared" si="31"/>
        <v>0</v>
      </c>
      <c r="I68" s="524">
        <f t="shared" si="31"/>
        <v>0.14285714285714285</v>
      </c>
      <c r="J68" s="524">
        <f t="shared" si="31"/>
        <v>0.1111111111111111</v>
      </c>
      <c r="K68" s="524">
        <f t="shared" si="31"/>
        <v>0.1</v>
      </c>
      <c r="L68" s="524">
        <f t="shared" si="31"/>
        <v>0.25</v>
      </c>
      <c r="M68" s="524">
        <f t="shared" si="31"/>
        <v>9.0909090909090912E-2</v>
      </c>
      <c r="N68" s="561">
        <f t="shared" si="31"/>
        <v>0</v>
      </c>
      <c r="O68" s="78">
        <f t="shared" si="31"/>
        <v>0.10227272727272728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0</v>
      </c>
      <c r="G69" s="112">
        <v>0</v>
      </c>
      <c r="H69" s="473">
        <v>0</v>
      </c>
      <c r="I69" s="491">
        <v>1</v>
      </c>
      <c r="J69" s="491">
        <v>0</v>
      </c>
      <c r="K69" s="491">
        <v>1</v>
      </c>
      <c r="L69" s="491">
        <v>0</v>
      </c>
      <c r="M69" s="491">
        <v>0</v>
      </c>
      <c r="N69" s="562">
        <v>0</v>
      </c>
      <c r="O69" s="80">
        <f>SUM(C69:N69)</f>
        <v>3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2">D69/D58</f>
        <v>0</v>
      </c>
      <c r="E70" s="32">
        <f t="shared" si="32"/>
        <v>0.14285714285714285</v>
      </c>
      <c r="F70" s="110">
        <f t="shared" si="32"/>
        <v>0</v>
      </c>
      <c r="G70" s="110">
        <f t="shared" si="32"/>
        <v>0</v>
      </c>
      <c r="H70" s="471">
        <f t="shared" si="32"/>
        <v>0</v>
      </c>
      <c r="I70" s="489">
        <f t="shared" si="32"/>
        <v>0.14285714285714285</v>
      </c>
      <c r="J70" s="489">
        <f t="shared" si="32"/>
        <v>0</v>
      </c>
      <c r="K70" s="489">
        <f t="shared" si="32"/>
        <v>0.1</v>
      </c>
      <c r="L70" s="489">
        <f t="shared" si="32"/>
        <v>0</v>
      </c>
      <c r="M70" s="489">
        <f t="shared" si="32"/>
        <v>0</v>
      </c>
      <c r="N70" s="543">
        <f t="shared" si="32"/>
        <v>0</v>
      </c>
      <c r="O70" s="64">
        <f t="shared" si="32"/>
        <v>3.4090909090909088E-2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112">
        <v>0</v>
      </c>
      <c r="H71" s="473">
        <v>0</v>
      </c>
      <c r="I71" s="491">
        <v>0</v>
      </c>
      <c r="J71" s="491">
        <v>0</v>
      </c>
      <c r="K71" s="491">
        <v>0</v>
      </c>
      <c r="L71" s="491">
        <v>1</v>
      </c>
      <c r="M71" s="491">
        <v>0</v>
      </c>
      <c r="N71" s="562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3">D71/D58</f>
        <v>0</v>
      </c>
      <c r="E72" s="32">
        <f t="shared" si="33"/>
        <v>0</v>
      </c>
      <c r="F72" s="110">
        <f t="shared" si="33"/>
        <v>0</v>
      </c>
      <c r="G72" s="110">
        <f t="shared" si="33"/>
        <v>0</v>
      </c>
      <c r="H72" s="471">
        <f t="shared" si="33"/>
        <v>0</v>
      </c>
      <c r="I72" s="489">
        <f t="shared" si="33"/>
        <v>0</v>
      </c>
      <c r="J72" s="489">
        <f t="shared" si="33"/>
        <v>0</v>
      </c>
      <c r="K72" s="489">
        <f t="shared" si="33"/>
        <v>0</v>
      </c>
      <c r="L72" s="489">
        <f t="shared" si="33"/>
        <v>0.125</v>
      </c>
      <c r="M72" s="489">
        <f t="shared" si="33"/>
        <v>0</v>
      </c>
      <c r="N72" s="543">
        <f t="shared" si="33"/>
        <v>0</v>
      </c>
      <c r="O72" s="64">
        <f t="shared" si="33"/>
        <v>1.1363636363636364E-2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105">
        <v>0</v>
      </c>
      <c r="H73" s="468">
        <v>0</v>
      </c>
      <c r="I73" s="486">
        <v>0</v>
      </c>
      <c r="J73" s="486">
        <v>1</v>
      </c>
      <c r="K73" s="486">
        <v>0</v>
      </c>
      <c r="L73" s="486">
        <v>0</v>
      </c>
      <c r="M73" s="486">
        <v>1</v>
      </c>
      <c r="N73" s="544">
        <v>0</v>
      </c>
      <c r="O73" s="65">
        <f>SUM(C73:N73)</f>
        <v>2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4">D73/D58</f>
        <v>0</v>
      </c>
      <c r="E74" s="32">
        <f t="shared" si="34"/>
        <v>0</v>
      </c>
      <c r="F74" s="110">
        <f t="shared" si="34"/>
        <v>0</v>
      </c>
      <c r="G74" s="110">
        <f t="shared" si="34"/>
        <v>0</v>
      </c>
      <c r="H74" s="471">
        <f t="shared" si="34"/>
        <v>0</v>
      </c>
      <c r="I74" s="489">
        <f t="shared" si="34"/>
        <v>0</v>
      </c>
      <c r="J74" s="489">
        <f t="shared" si="34"/>
        <v>0.1111111111111111</v>
      </c>
      <c r="K74" s="489">
        <f t="shared" si="34"/>
        <v>0</v>
      </c>
      <c r="L74" s="489">
        <f t="shared" si="34"/>
        <v>0</v>
      </c>
      <c r="M74" s="489">
        <f t="shared" si="34"/>
        <v>9.0909090909090912E-2</v>
      </c>
      <c r="N74" s="543">
        <f t="shared" si="34"/>
        <v>0</v>
      </c>
      <c r="O74" s="64">
        <f t="shared" si="34"/>
        <v>2.2727272727272728E-2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105">
        <v>2</v>
      </c>
      <c r="H75" s="468">
        <v>0</v>
      </c>
      <c r="I75" s="486">
        <v>0</v>
      </c>
      <c r="J75" s="486">
        <v>0</v>
      </c>
      <c r="K75" s="486">
        <v>0</v>
      </c>
      <c r="L75" s="486">
        <v>1</v>
      </c>
      <c r="M75" s="486">
        <v>0</v>
      </c>
      <c r="N75" s="544">
        <v>0</v>
      </c>
      <c r="O75" s="65">
        <f>SUM(C75:N75)</f>
        <v>3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5">D75/D58</f>
        <v>0</v>
      </c>
      <c r="E76" s="32">
        <f t="shared" si="35"/>
        <v>0</v>
      </c>
      <c r="F76" s="110">
        <f t="shared" si="35"/>
        <v>0</v>
      </c>
      <c r="G76" s="110">
        <f t="shared" si="35"/>
        <v>0.25</v>
      </c>
      <c r="H76" s="471">
        <f t="shared" si="35"/>
        <v>0</v>
      </c>
      <c r="I76" s="489">
        <f t="shared" si="35"/>
        <v>0</v>
      </c>
      <c r="J76" s="489">
        <f t="shared" si="35"/>
        <v>0</v>
      </c>
      <c r="K76" s="489">
        <f t="shared" si="35"/>
        <v>0</v>
      </c>
      <c r="L76" s="489">
        <f t="shared" si="35"/>
        <v>0.125</v>
      </c>
      <c r="M76" s="489">
        <f t="shared" si="35"/>
        <v>0</v>
      </c>
      <c r="N76" s="543">
        <f t="shared" si="35"/>
        <v>0</v>
      </c>
      <c r="O76" s="64">
        <f t="shared" si="35"/>
        <v>3.4090909090909088E-2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105">
        <v>0</v>
      </c>
      <c r="H77" s="468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6">D77/D58</f>
        <v>0</v>
      </c>
      <c r="E78" s="32">
        <f t="shared" si="36"/>
        <v>0</v>
      </c>
      <c r="F78" s="110">
        <f t="shared" si="36"/>
        <v>0</v>
      </c>
      <c r="G78" s="110">
        <f t="shared" si="36"/>
        <v>0</v>
      </c>
      <c r="H78" s="471">
        <f t="shared" si="36"/>
        <v>0</v>
      </c>
      <c r="I78" s="489">
        <f t="shared" si="36"/>
        <v>0</v>
      </c>
      <c r="J78" s="489">
        <f t="shared" si="36"/>
        <v>0</v>
      </c>
      <c r="K78" s="489">
        <f t="shared" si="36"/>
        <v>0</v>
      </c>
      <c r="L78" s="489">
        <f t="shared" si="36"/>
        <v>0</v>
      </c>
      <c r="M78" s="489">
        <f t="shared" si="36"/>
        <v>0</v>
      </c>
      <c r="N78" s="543">
        <f t="shared" si="36"/>
        <v>0</v>
      </c>
      <c r="O78" s="64">
        <f t="shared" si="36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105">
        <v>0</v>
      </c>
      <c r="H79" s="468">
        <v>1</v>
      </c>
      <c r="I79" s="486">
        <v>0</v>
      </c>
      <c r="J79" s="486">
        <v>0</v>
      </c>
      <c r="K79" s="486">
        <v>0</v>
      </c>
      <c r="L79" s="486">
        <v>0</v>
      </c>
      <c r="M79" s="486">
        <v>2</v>
      </c>
      <c r="N79" s="544">
        <v>0</v>
      </c>
      <c r="O79" s="65">
        <f>SUM(C79:N79)</f>
        <v>3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7">D79/D58</f>
        <v>0</v>
      </c>
      <c r="E80" s="32">
        <f t="shared" si="37"/>
        <v>0</v>
      </c>
      <c r="F80" s="110">
        <f t="shared" si="37"/>
        <v>0</v>
      </c>
      <c r="G80" s="110">
        <f t="shared" si="37"/>
        <v>0</v>
      </c>
      <c r="H80" s="471">
        <f t="shared" si="37"/>
        <v>0.25</v>
      </c>
      <c r="I80" s="489">
        <f t="shared" si="37"/>
        <v>0</v>
      </c>
      <c r="J80" s="489">
        <f t="shared" si="37"/>
        <v>0</v>
      </c>
      <c r="K80" s="489">
        <f t="shared" si="37"/>
        <v>0</v>
      </c>
      <c r="L80" s="489">
        <f t="shared" si="37"/>
        <v>0</v>
      </c>
      <c r="M80" s="489">
        <f t="shared" si="37"/>
        <v>0.18181818181818182</v>
      </c>
      <c r="N80" s="543">
        <f t="shared" si="37"/>
        <v>0</v>
      </c>
      <c r="O80" s="64">
        <f t="shared" si="37"/>
        <v>3.4090909090909088E-2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1</v>
      </c>
      <c r="F81" s="105">
        <v>0</v>
      </c>
      <c r="G81" s="105">
        <v>1</v>
      </c>
      <c r="H81" s="468">
        <v>0</v>
      </c>
      <c r="I81" s="486">
        <v>0</v>
      </c>
      <c r="J81" s="486">
        <v>3</v>
      </c>
      <c r="K81" s="486">
        <v>1</v>
      </c>
      <c r="L81" s="486">
        <v>0</v>
      </c>
      <c r="M81" s="486">
        <v>0</v>
      </c>
      <c r="N81" s="544">
        <v>0</v>
      </c>
      <c r="O81" s="65">
        <f>SUM(C81:N81)</f>
        <v>6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8">D81/D58</f>
        <v>0</v>
      </c>
      <c r="E82" s="32">
        <f t="shared" si="38"/>
        <v>0.14285714285714285</v>
      </c>
      <c r="F82" s="110">
        <f t="shared" si="38"/>
        <v>0</v>
      </c>
      <c r="G82" s="110">
        <f t="shared" si="38"/>
        <v>0.125</v>
      </c>
      <c r="H82" s="471">
        <f t="shared" si="38"/>
        <v>0</v>
      </c>
      <c r="I82" s="489">
        <f t="shared" si="38"/>
        <v>0</v>
      </c>
      <c r="J82" s="489">
        <f t="shared" si="38"/>
        <v>0.33333333333333331</v>
      </c>
      <c r="K82" s="489">
        <f t="shared" si="38"/>
        <v>0.1</v>
      </c>
      <c r="L82" s="489">
        <f t="shared" si="38"/>
        <v>0</v>
      </c>
      <c r="M82" s="489">
        <f t="shared" si="38"/>
        <v>0</v>
      </c>
      <c r="N82" s="543">
        <f t="shared" si="38"/>
        <v>0</v>
      </c>
      <c r="O82" s="64">
        <f t="shared" si="38"/>
        <v>6.8181818181818177E-2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105">
        <v>0</v>
      </c>
      <c r="H83" s="468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39">D83/D58</f>
        <v>0</v>
      </c>
      <c r="E84" s="32">
        <f t="shared" si="39"/>
        <v>0</v>
      </c>
      <c r="F84" s="110">
        <f t="shared" si="39"/>
        <v>0</v>
      </c>
      <c r="G84" s="110">
        <f t="shared" si="39"/>
        <v>0</v>
      </c>
      <c r="H84" s="471">
        <f t="shared" si="39"/>
        <v>0</v>
      </c>
      <c r="I84" s="489">
        <f t="shared" si="39"/>
        <v>0</v>
      </c>
      <c r="J84" s="489">
        <f t="shared" si="39"/>
        <v>0</v>
      </c>
      <c r="K84" s="489">
        <f t="shared" si="39"/>
        <v>0</v>
      </c>
      <c r="L84" s="489">
        <f t="shared" si="39"/>
        <v>0</v>
      </c>
      <c r="M84" s="489">
        <f t="shared" si="39"/>
        <v>0</v>
      </c>
      <c r="N84" s="543">
        <f t="shared" si="39"/>
        <v>0</v>
      </c>
      <c r="O84" s="64">
        <f t="shared" si="39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0</v>
      </c>
      <c r="G85" s="105">
        <v>0</v>
      </c>
      <c r="H85" s="468">
        <v>1</v>
      </c>
      <c r="I85" s="486">
        <v>1</v>
      </c>
      <c r="J85" s="486">
        <v>0</v>
      </c>
      <c r="K85" s="486">
        <v>0</v>
      </c>
      <c r="L85" s="486">
        <v>0</v>
      </c>
      <c r="M85" s="486">
        <v>1</v>
      </c>
      <c r="N85" s="544">
        <v>0</v>
      </c>
      <c r="O85" s="65">
        <f>SUM(C85:N85)</f>
        <v>3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0">D85/D58</f>
        <v>0</v>
      </c>
      <c r="E86" s="32">
        <f t="shared" si="40"/>
        <v>0</v>
      </c>
      <c r="F86" s="110">
        <f t="shared" si="40"/>
        <v>0</v>
      </c>
      <c r="G86" s="110">
        <f t="shared" si="40"/>
        <v>0</v>
      </c>
      <c r="H86" s="471">
        <f t="shared" si="40"/>
        <v>0.25</v>
      </c>
      <c r="I86" s="489">
        <f t="shared" si="40"/>
        <v>0.14285714285714285</v>
      </c>
      <c r="J86" s="489">
        <f t="shared" si="40"/>
        <v>0</v>
      </c>
      <c r="K86" s="489">
        <f t="shared" si="40"/>
        <v>0</v>
      </c>
      <c r="L86" s="489">
        <f t="shared" si="40"/>
        <v>0</v>
      </c>
      <c r="M86" s="489">
        <f t="shared" si="40"/>
        <v>9.0909090909090912E-2</v>
      </c>
      <c r="N86" s="543">
        <f t="shared" si="40"/>
        <v>0</v>
      </c>
      <c r="O86" s="64">
        <f t="shared" si="40"/>
        <v>3.4090909090909088E-2</v>
      </c>
    </row>
    <row r="87" spans="1:15" ht="24.75" x14ac:dyDescent="0.25">
      <c r="A87" s="45" t="s">
        <v>264</v>
      </c>
      <c r="B87" s="73" t="s">
        <v>127</v>
      </c>
      <c r="C87" s="75">
        <v>2</v>
      </c>
      <c r="D87" s="105">
        <v>1</v>
      </c>
      <c r="E87" s="82">
        <v>3</v>
      </c>
      <c r="F87" s="105">
        <v>2</v>
      </c>
      <c r="G87" s="105">
        <v>1</v>
      </c>
      <c r="H87" s="468">
        <v>1</v>
      </c>
      <c r="I87" s="486">
        <v>3</v>
      </c>
      <c r="J87" s="486">
        <v>1</v>
      </c>
      <c r="K87" s="486">
        <v>2</v>
      </c>
      <c r="L87" s="486">
        <v>0</v>
      </c>
      <c r="M87" s="486">
        <v>1</v>
      </c>
      <c r="N87" s="544">
        <v>2</v>
      </c>
      <c r="O87" s="65">
        <f>SUM(C87:N87)</f>
        <v>19</v>
      </c>
    </row>
    <row r="88" spans="1:15" x14ac:dyDescent="0.25">
      <c r="A88" s="45" t="s">
        <v>345</v>
      </c>
      <c r="B88" s="51" t="s">
        <v>107</v>
      </c>
      <c r="C88" s="32">
        <f>C87/C58</f>
        <v>0.66666666666666663</v>
      </c>
      <c r="D88" s="110">
        <f t="shared" ref="D88:O88" si="41">D87/D58</f>
        <v>0.14285714285714285</v>
      </c>
      <c r="E88" s="32">
        <f t="shared" si="41"/>
        <v>0.42857142857142855</v>
      </c>
      <c r="F88" s="110">
        <f t="shared" si="41"/>
        <v>0.33333333333333331</v>
      </c>
      <c r="G88" s="110">
        <f t="shared" si="41"/>
        <v>0.125</v>
      </c>
      <c r="H88" s="471">
        <f t="shared" si="41"/>
        <v>0.25</v>
      </c>
      <c r="I88" s="489">
        <f t="shared" si="41"/>
        <v>0.42857142857142855</v>
      </c>
      <c r="J88" s="489">
        <f t="shared" si="41"/>
        <v>0.1111111111111111</v>
      </c>
      <c r="K88" s="489">
        <f t="shared" si="41"/>
        <v>0.2</v>
      </c>
      <c r="L88" s="489">
        <f t="shared" si="41"/>
        <v>0</v>
      </c>
      <c r="M88" s="489">
        <f t="shared" si="41"/>
        <v>9.0909090909090912E-2</v>
      </c>
      <c r="N88" s="543">
        <f t="shared" si="41"/>
        <v>0.25</v>
      </c>
      <c r="O88" s="64">
        <f t="shared" si="41"/>
        <v>0.21590909090909091</v>
      </c>
    </row>
    <row r="89" spans="1:15" ht="24.75" x14ac:dyDescent="0.25">
      <c r="A89" s="45" t="s">
        <v>265</v>
      </c>
      <c r="B89" s="73" t="s">
        <v>346</v>
      </c>
      <c r="C89" s="75">
        <v>0</v>
      </c>
      <c r="D89" s="105">
        <v>0</v>
      </c>
      <c r="E89" s="82">
        <v>1</v>
      </c>
      <c r="F89" s="105">
        <v>0</v>
      </c>
      <c r="G89" s="105">
        <v>1</v>
      </c>
      <c r="H89" s="468">
        <v>1</v>
      </c>
      <c r="I89" s="486">
        <v>0</v>
      </c>
      <c r="J89" s="486">
        <v>1</v>
      </c>
      <c r="K89" s="486">
        <v>0</v>
      </c>
      <c r="L89" s="486">
        <v>1</v>
      </c>
      <c r="M89" s="486">
        <v>0</v>
      </c>
      <c r="N89" s="544">
        <v>0</v>
      </c>
      <c r="O89" s="65">
        <f>SUM(C89:N89)</f>
        <v>5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0">
        <f t="shared" ref="D90:O90" si="42">D89/D58</f>
        <v>0</v>
      </c>
      <c r="E90" s="32">
        <f t="shared" si="42"/>
        <v>0.14285714285714285</v>
      </c>
      <c r="F90" s="110">
        <f t="shared" si="42"/>
        <v>0</v>
      </c>
      <c r="G90" s="110">
        <f t="shared" si="42"/>
        <v>0.125</v>
      </c>
      <c r="H90" s="471">
        <f t="shared" si="42"/>
        <v>0.25</v>
      </c>
      <c r="I90" s="489">
        <f t="shared" si="42"/>
        <v>0</v>
      </c>
      <c r="J90" s="489">
        <f t="shared" si="42"/>
        <v>0.1111111111111111</v>
      </c>
      <c r="K90" s="489">
        <f t="shared" si="42"/>
        <v>0</v>
      </c>
      <c r="L90" s="489">
        <f t="shared" si="42"/>
        <v>0.125</v>
      </c>
      <c r="M90" s="489">
        <f t="shared" si="42"/>
        <v>0</v>
      </c>
      <c r="N90" s="543">
        <f t="shared" si="42"/>
        <v>0</v>
      </c>
      <c r="O90" s="64">
        <f t="shared" si="42"/>
        <v>5.6818181818181816E-2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0</v>
      </c>
      <c r="F91" s="105">
        <v>0</v>
      </c>
      <c r="G91" s="105">
        <v>0</v>
      </c>
      <c r="H91" s="468">
        <v>0</v>
      </c>
      <c r="I91" s="486">
        <v>0</v>
      </c>
      <c r="J91" s="486">
        <v>0</v>
      </c>
      <c r="K91" s="486">
        <v>1</v>
      </c>
      <c r="L91" s="486">
        <v>0</v>
      </c>
      <c r="M91" s="486">
        <v>0</v>
      </c>
      <c r="N91" s="544">
        <v>0</v>
      </c>
      <c r="O91" s="65">
        <f>SUM(C91:N91)</f>
        <v>1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3">D91/D58</f>
        <v>0</v>
      </c>
      <c r="E92" s="32">
        <f t="shared" si="43"/>
        <v>0</v>
      </c>
      <c r="F92" s="110">
        <f t="shared" si="43"/>
        <v>0</v>
      </c>
      <c r="G92" s="110">
        <f t="shared" si="43"/>
        <v>0</v>
      </c>
      <c r="H92" s="471">
        <f t="shared" si="43"/>
        <v>0</v>
      </c>
      <c r="I92" s="489">
        <f t="shared" si="43"/>
        <v>0</v>
      </c>
      <c r="J92" s="489">
        <f t="shared" si="43"/>
        <v>0</v>
      </c>
      <c r="K92" s="489">
        <f t="shared" si="43"/>
        <v>0.1</v>
      </c>
      <c r="L92" s="489">
        <f t="shared" si="43"/>
        <v>0</v>
      </c>
      <c r="M92" s="489">
        <f t="shared" si="43"/>
        <v>0</v>
      </c>
      <c r="N92" s="543">
        <f t="shared" si="43"/>
        <v>0</v>
      </c>
      <c r="O92" s="64">
        <f t="shared" si="43"/>
        <v>1.1363636363636364E-2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0</v>
      </c>
      <c r="E93" s="82">
        <v>0</v>
      </c>
      <c r="F93" s="105">
        <v>0</v>
      </c>
      <c r="G93" s="105">
        <v>0</v>
      </c>
      <c r="H93" s="468">
        <v>0</v>
      </c>
      <c r="I93" s="486">
        <v>0</v>
      </c>
      <c r="J93" s="486">
        <v>0</v>
      </c>
      <c r="K93" s="486">
        <v>0</v>
      </c>
      <c r="L93" s="486">
        <v>0</v>
      </c>
      <c r="M93" s="486">
        <v>0</v>
      </c>
      <c r="N93" s="544">
        <v>0</v>
      </c>
      <c r="O93" s="65">
        <f>SUM(C93:N93)</f>
        <v>0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4">D93/D58</f>
        <v>0</v>
      </c>
      <c r="E94" s="32">
        <f t="shared" si="44"/>
        <v>0</v>
      </c>
      <c r="F94" s="110">
        <f t="shared" si="44"/>
        <v>0</v>
      </c>
      <c r="G94" s="110">
        <f t="shared" si="44"/>
        <v>0</v>
      </c>
      <c r="H94" s="471">
        <f t="shared" si="44"/>
        <v>0</v>
      </c>
      <c r="I94" s="489">
        <f t="shared" si="44"/>
        <v>0</v>
      </c>
      <c r="J94" s="489">
        <f t="shared" si="44"/>
        <v>0</v>
      </c>
      <c r="K94" s="489">
        <f t="shared" si="44"/>
        <v>0</v>
      </c>
      <c r="L94" s="489">
        <f t="shared" si="44"/>
        <v>0</v>
      </c>
      <c r="M94" s="489">
        <f t="shared" si="44"/>
        <v>0</v>
      </c>
      <c r="N94" s="543">
        <f t="shared" si="44"/>
        <v>0</v>
      </c>
      <c r="O94" s="64">
        <f t="shared" si="44"/>
        <v>0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0</v>
      </c>
      <c r="D95" s="111">
        <f>D58-D61-D79-D81-D83-D85-D87-D89-D91-D93</f>
        <v>0</v>
      </c>
      <c r="E95" s="76">
        <f>E58-E61-E79-E81-E83-E85-E87-E89-E91-E93</f>
        <v>0</v>
      </c>
      <c r="F95" s="111">
        <f t="shared" ref="F95:N95" si="45">F58-F61-F79-F81-F83-F85-F87-F89-F91-F93</f>
        <v>1</v>
      </c>
      <c r="G95" s="111">
        <f t="shared" si="45"/>
        <v>1</v>
      </c>
      <c r="H95" s="472">
        <f t="shared" si="45"/>
        <v>0</v>
      </c>
      <c r="I95" s="490">
        <f t="shared" si="45"/>
        <v>0</v>
      </c>
      <c r="J95" s="490">
        <f>J58-J61-J79-J81-J83-J85-J87-J89-J91-J93</f>
        <v>0</v>
      </c>
      <c r="K95" s="490">
        <f t="shared" si="45"/>
        <v>1</v>
      </c>
      <c r="L95" s="490">
        <f t="shared" si="45"/>
        <v>0</v>
      </c>
      <c r="M95" s="490">
        <f t="shared" si="45"/>
        <v>0</v>
      </c>
      <c r="N95" s="544">
        <f t="shared" si="45"/>
        <v>1</v>
      </c>
      <c r="O95" s="65">
        <f>SUM(C95:N95)</f>
        <v>4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6">D95/D58</f>
        <v>0</v>
      </c>
      <c r="E96" s="42">
        <f t="shared" si="46"/>
        <v>0</v>
      </c>
      <c r="F96" s="115">
        <f t="shared" si="46"/>
        <v>0.16666666666666666</v>
      </c>
      <c r="G96" s="115">
        <f t="shared" si="46"/>
        <v>0.125</v>
      </c>
      <c r="H96" s="476">
        <f t="shared" si="46"/>
        <v>0</v>
      </c>
      <c r="I96" s="494">
        <f t="shared" si="46"/>
        <v>0</v>
      </c>
      <c r="J96" s="494">
        <f t="shared" si="46"/>
        <v>0</v>
      </c>
      <c r="K96" s="494">
        <f t="shared" si="46"/>
        <v>0.1</v>
      </c>
      <c r="L96" s="494">
        <f t="shared" si="46"/>
        <v>0</v>
      </c>
      <c r="M96" s="494">
        <f t="shared" si="46"/>
        <v>0</v>
      </c>
      <c r="N96" s="545">
        <f t="shared" si="46"/>
        <v>0.125</v>
      </c>
      <c r="O96" s="81">
        <f t="shared" si="46"/>
        <v>4.5454545454545456E-2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  <col min="19" max="19" width="12" customWidth="1"/>
  </cols>
  <sheetData>
    <row r="1" spans="1:19" ht="20.100000000000001" customHeight="1" x14ac:dyDescent="0.25">
      <c r="A1" s="1" t="s">
        <v>358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127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42</v>
      </c>
      <c r="D3" s="7">
        <v>48</v>
      </c>
      <c r="E3" s="99">
        <v>48</v>
      </c>
      <c r="F3" s="7">
        <v>51</v>
      </c>
      <c r="G3" s="99">
        <v>46</v>
      </c>
      <c r="H3" s="99">
        <v>45</v>
      </c>
      <c r="I3" s="465">
        <v>36</v>
      </c>
      <c r="J3" s="483">
        <v>36</v>
      </c>
      <c r="K3" s="483">
        <v>45</v>
      </c>
      <c r="L3" s="483">
        <v>46</v>
      </c>
      <c r="M3" s="483">
        <v>47</v>
      </c>
      <c r="N3" s="483">
        <v>48</v>
      </c>
      <c r="O3" s="541">
        <v>47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37</v>
      </c>
      <c r="D4" s="10">
        <v>42</v>
      </c>
      <c r="E4" s="101">
        <v>43</v>
      </c>
      <c r="F4" s="10">
        <v>45</v>
      </c>
      <c r="G4" s="101">
        <v>41</v>
      </c>
      <c r="H4" s="405">
        <v>39</v>
      </c>
      <c r="I4" s="466">
        <v>30</v>
      </c>
      <c r="J4" s="484">
        <v>31</v>
      </c>
      <c r="K4" s="484">
        <v>39</v>
      </c>
      <c r="L4" s="484">
        <v>37</v>
      </c>
      <c r="M4" s="484">
        <v>40</v>
      </c>
      <c r="N4" s="484">
        <v>40</v>
      </c>
      <c r="O4" s="542">
        <v>40</v>
      </c>
    </row>
    <row r="5" spans="1:19" x14ac:dyDescent="0.25">
      <c r="A5" s="5" t="s">
        <v>19</v>
      </c>
      <c r="B5" s="11" t="s">
        <v>27</v>
      </c>
      <c r="C5" s="102">
        <f>C4/C3</f>
        <v>0.88095238095238093</v>
      </c>
      <c r="D5" s="13">
        <f>D4/D3</f>
        <v>0.875</v>
      </c>
      <c r="E5" s="103">
        <f t="shared" ref="E5:O5" si="0">E4/E3</f>
        <v>0.89583333333333337</v>
      </c>
      <c r="F5" s="13">
        <f t="shared" si="0"/>
        <v>0.88235294117647056</v>
      </c>
      <c r="G5" s="103">
        <f t="shared" si="0"/>
        <v>0.89130434782608692</v>
      </c>
      <c r="H5" s="406">
        <f t="shared" si="0"/>
        <v>0.8666666666666667</v>
      </c>
      <c r="I5" s="467">
        <f t="shared" si="0"/>
        <v>0.83333333333333337</v>
      </c>
      <c r="J5" s="485">
        <f t="shared" si="0"/>
        <v>0.86111111111111116</v>
      </c>
      <c r="K5" s="485">
        <f t="shared" si="0"/>
        <v>0.8666666666666667</v>
      </c>
      <c r="L5" s="485">
        <f t="shared" si="0"/>
        <v>0.80434782608695654</v>
      </c>
      <c r="M5" s="485">
        <f t="shared" si="0"/>
        <v>0.85106382978723405</v>
      </c>
      <c r="N5" s="485">
        <f t="shared" si="0"/>
        <v>0.83333333333333337</v>
      </c>
      <c r="O5" s="543">
        <f t="shared" si="0"/>
        <v>0.85106382978723405</v>
      </c>
    </row>
    <row r="6" spans="1:19" x14ac:dyDescent="0.25">
      <c r="A6" s="5" t="s">
        <v>22</v>
      </c>
      <c r="B6" s="14" t="s">
        <v>325</v>
      </c>
      <c r="C6" s="104">
        <v>1</v>
      </c>
      <c r="D6" s="82">
        <v>2</v>
      </c>
      <c r="E6" s="105">
        <v>4</v>
      </c>
      <c r="F6" s="82">
        <v>6</v>
      </c>
      <c r="G6" s="105">
        <v>5</v>
      </c>
      <c r="H6" s="408">
        <v>4</v>
      </c>
      <c r="I6" s="468">
        <v>2</v>
      </c>
      <c r="J6" s="486">
        <v>2</v>
      </c>
      <c r="K6" s="486">
        <v>3</v>
      </c>
      <c r="L6" s="486">
        <v>3</v>
      </c>
      <c r="M6" s="486">
        <v>4</v>
      </c>
      <c r="N6" s="486">
        <v>4</v>
      </c>
      <c r="O6" s="544">
        <v>4</v>
      </c>
    </row>
    <row r="7" spans="1:19" x14ac:dyDescent="0.25">
      <c r="A7" s="5" t="s">
        <v>24</v>
      </c>
      <c r="B7" s="11" t="s">
        <v>27</v>
      </c>
      <c r="C7" s="102">
        <f>C6/C3</f>
        <v>2.3809523809523808E-2</v>
      </c>
      <c r="D7" s="13">
        <f>D6/D3</f>
        <v>4.1666666666666664E-2</v>
      </c>
      <c r="E7" s="103">
        <f t="shared" ref="E7:O7" si="1">E6/E3</f>
        <v>8.3333333333333329E-2</v>
      </c>
      <c r="F7" s="13">
        <f t="shared" si="1"/>
        <v>0.11764705882352941</v>
      </c>
      <c r="G7" s="103">
        <f t="shared" si="1"/>
        <v>0.10869565217391304</v>
      </c>
      <c r="H7" s="406">
        <f t="shared" si="1"/>
        <v>8.8888888888888892E-2</v>
      </c>
      <c r="I7" s="467">
        <f t="shared" si="1"/>
        <v>5.5555555555555552E-2</v>
      </c>
      <c r="J7" s="485">
        <f t="shared" si="1"/>
        <v>5.5555555555555552E-2</v>
      </c>
      <c r="K7" s="485">
        <f t="shared" si="1"/>
        <v>6.6666666666666666E-2</v>
      </c>
      <c r="L7" s="485">
        <f t="shared" si="1"/>
        <v>6.5217391304347824E-2</v>
      </c>
      <c r="M7" s="485">
        <f t="shared" si="1"/>
        <v>8.5106382978723402E-2</v>
      </c>
      <c r="N7" s="485">
        <f t="shared" si="1"/>
        <v>8.3333333333333329E-2</v>
      </c>
      <c r="O7" s="543">
        <f t="shared" si="1"/>
        <v>8.5106382978723402E-2</v>
      </c>
    </row>
    <row r="8" spans="1:19" x14ac:dyDescent="0.25">
      <c r="A8" s="5" t="s">
        <v>26</v>
      </c>
      <c r="B8" s="14" t="s">
        <v>32</v>
      </c>
      <c r="C8" s="104">
        <v>7</v>
      </c>
      <c r="D8" s="82">
        <v>6</v>
      </c>
      <c r="E8" s="105">
        <v>10</v>
      </c>
      <c r="F8" s="82">
        <v>11</v>
      </c>
      <c r="G8" s="105">
        <v>10</v>
      </c>
      <c r="H8" s="408">
        <v>9</v>
      </c>
      <c r="I8" s="468">
        <v>7</v>
      </c>
      <c r="J8" s="486">
        <v>7</v>
      </c>
      <c r="K8" s="486">
        <v>9</v>
      </c>
      <c r="L8" s="486">
        <v>10</v>
      </c>
      <c r="M8" s="486">
        <v>13</v>
      </c>
      <c r="N8" s="486">
        <v>12</v>
      </c>
      <c r="O8" s="544">
        <v>13</v>
      </c>
    </row>
    <row r="9" spans="1:19" x14ac:dyDescent="0.25">
      <c r="A9" s="5" t="s">
        <v>28</v>
      </c>
      <c r="B9" s="11" t="s">
        <v>27</v>
      </c>
      <c r="C9" s="102">
        <f>C8/C3</f>
        <v>0.16666666666666666</v>
      </c>
      <c r="D9" s="13">
        <f>D8/D3</f>
        <v>0.125</v>
      </c>
      <c r="E9" s="103">
        <f t="shared" ref="E9:O9" si="2">E8/E3</f>
        <v>0.20833333333333334</v>
      </c>
      <c r="F9" s="13">
        <f t="shared" si="2"/>
        <v>0.21568627450980393</v>
      </c>
      <c r="G9" s="103">
        <f t="shared" si="2"/>
        <v>0.21739130434782608</v>
      </c>
      <c r="H9" s="406">
        <f t="shared" si="2"/>
        <v>0.2</v>
      </c>
      <c r="I9" s="467">
        <f t="shared" si="2"/>
        <v>0.19444444444444445</v>
      </c>
      <c r="J9" s="485">
        <f t="shared" si="2"/>
        <v>0.19444444444444445</v>
      </c>
      <c r="K9" s="485">
        <f t="shared" si="2"/>
        <v>0.2</v>
      </c>
      <c r="L9" s="485">
        <f t="shared" si="2"/>
        <v>0.21739130434782608</v>
      </c>
      <c r="M9" s="485">
        <f t="shared" si="2"/>
        <v>0.27659574468085107</v>
      </c>
      <c r="N9" s="485">
        <f t="shared" si="2"/>
        <v>0.25</v>
      </c>
      <c r="O9" s="543">
        <f t="shared" si="2"/>
        <v>0.27659574468085107</v>
      </c>
    </row>
    <row r="10" spans="1:19" x14ac:dyDescent="0.25">
      <c r="A10" s="5" t="s">
        <v>30</v>
      </c>
      <c r="B10" s="14" t="s">
        <v>35</v>
      </c>
      <c r="C10" s="104">
        <v>19</v>
      </c>
      <c r="D10" s="82">
        <v>25</v>
      </c>
      <c r="E10" s="105">
        <v>28</v>
      </c>
      <c r="F10" s="82">
        <v>31</v>
      </c>
      <c r="G10" s="105">
        <v>26</v>
      </c>
      <c r="H10" s="408">
        <v>29</v>
      </c>
      <c r="I10" s="468">
        <v>18</v>
      </c>
      <c r="J10" s="486">
        <v>21</v>
      </c>
      <c r="K10" s="486">
        <v>24</v>
      </c>
      <c r="L10" s="486">
        <v>23</v>
      </c>
      <c r="M10" s="486">
        <v>23</v>
      </c>
      <c r="N10" s="486">
        <v>24</v>
      </c>
      <c r="O10" s="544">
        <v>23</v>
      </c>
    </row>
    <row r="11" spans="1:19" x14ac:dyDescent="0.25">
      <c r="A11" s="5" t="s">
        <v>31</v>
      </c>
      <c r="B11" s="11" t="s">
        <v>27</v>
      </c>
      <c r="C11" s="102">
        <f>C10/C3</f>
        <v>0.45238095238095238</v>
      </c>
      <c r="D11" s="13">
        <f>D10/D3</f>
        <v>0.52083333333333337</v>
      </c>
      <c r="E11" s="103">
        <f t="shared" ref="E11:O11" si="3">E10/E3</f>
        <v>0.58333333333333337</v>
      </c>
      <c r="F11" s="13">
        <f t="shared" si="3"/>
        <v>0.60784313725490191</v>
      </c>
      <c r="G11" s="103">
        <f t="shared" si="3"/>
        <v>0.56521739130434778</v>
      </c>
      <c r="H11" s="406">
        <f t="shared" si="3"/>
        <v>0.64444444444444449</v>
      </c>
      <c r="I11" s="467">
        <f t="shared" si="3"/>
        <v>0.5</v>
      </c>
      <c r="J11" s="485">
        <f t="shared" si="3"/>
        <v>0.58333333333333337</v>
      </c>
      <c r="K11" s="485">
        <f t="shared" si="3"/>
        <v>0.53333333333333333</v>
      </c>
      <c r="L11" s="485">
        <f t="shared" si="3"/>
        <v>0.5</v>
      </c>
      <c r="M11" s="485">
        <f t="shared" si="3"/>
        <v>0.48936170212765956</v>
      </c>
      <c r="N11" s="485">
        <f t="shared" si="3"/>
        <v>0.5</v>
      </c>
      <c r="O11" s="543">
        <f t="shared" si="3"/>
        <v>0.48936170212765956</v>
      </c>
    </row>
    <row r="12" spans="1:19" x14ac:dyDescent="0.25">
      <c r="A12" s="5" t="s">
        <v>33</v>
      </c>
      <c r="B12" s="17" t="s">
        <v>41</v>
      </c>
      <c r="C12" s="104">
        <v>4</v>
      </c>
      <c r="D12" s="82">
        <v>4</v>
      </c>
      <c r="E12" s="105">
        <v>4</v>
      </c>
      <c r="F12" s="82">
        <v>5</v>
      </c>
      <c r="G12" s="105">
        <v>2</v>
      </c>
      <c r="H12" s="408">
        <v>1</v>
      </c>
      <c r="I12" s="468">
        <v>0</v>
      </c>
      <c r="J12" s="486">
        <v>0</v>
      </c>
      <c r="K12" s="486">
        <v>2</v>
      </c>
      <c r="L12" s="486">
        <v>5</v>
      </c>
      <c r="M12" s="486">
        <v>4</v>
      </c>
      <c r="N12" s="486">
        <v>5</v>
      </c>
      <c r="O12" s="544">
        <v>4</v>
      </c>
    </row>
    <row r="13" spans="1:19" x14ac:dyDescent="0.25">
      <c r="A13" s="5" t="s">
        <v>34</v>
      </c>
      <c r="B13" s="11" t="s">
        <v>27</v>
      </c>
      <c r="C13" s="102">
        <f>C12/C3</f>
        <v>9.5238095238095233E-2</v>
      </c>
      <c r="D13" s="13">
        <f>D12/D3</f>
        <v>8.3333333333333329E-2</v>
      </c>
      <c r="E13" s="103">
        <f t="shared" ref="E13:O13" si="4">E12/E3</f>
        <v>8.3333333333333329E-2</v>
      </c>
      <c r="F13" s="13">
        <f t="shared" si="4"/>
        <v>9.8039215686274508E-2</v>
      </c>
      <c r="G13" s="103">
        <f t="shared" si="4"/>
        <v>4.3478260869565216E-2</v>
      </c>
      <c r="H13" s="406">
        <f t="shared" si="4"/>
        <v>2.2222222222222223E-2</v>
      </c>
      <c r="I13" s="467">
        <f t="shared" si="4"/>
        <v>0</v>
      </c>
      <c r="J13" s="485">
        <f t="shared" si="4"/>
        <v>0</v>
      </c>
      <c r="K13" s="485">
        <f t="shared" si="4"/>
        <v>4.4444444444444446E-2</v>
      </c>
      <c r="L13" s="485">
        <f t="shared" si="4"/>
        <v>0.10869565217391304</v>
      </c>
      <c r="M13" s="485">
        <f t="shared" si="4"/>
        <v>8.5106382978723402E-2</v>
      </c>
      <c r="N13" s="485">
        <f t="shared" si="4"/>
        <v>0.10416666666666667</v>
      </c>
      <c r="O13" s="543">
        <f t="shared" si="4"/>
        <v>8.5106382978723402E-2</v>
      </c>
    </row>
    <row r="14" spans="1:19" x14ac:dyDescent="0.25">
      <c r="A14" s="5" t="s">
        <v>36</v>
      </c>
      <c r="B14" s="14" t="s">
        <v>44</v>
      </c>
      <c r="C14" s="104">
        <v>6</v>
      </c>
      <c r="D14" s="82">
        <v>7</v>
      </c>
      <c r="E14" s="105">
        <v>6</v>
      </c>
      <c r="F14" s="82">
        <v>5</v>
      </c>
      <c r="G14" s="105">
        <v>6</v>
      </c>
      <c r="H14" s="408">
        <v>5</v>
      </c>
      <c r="I14" s="468">
        <v>5</v>
      </c>
      <c r="J14" s="486">
        <v>4</v>
      </c>
      <c r="K14" s="486">
        <v>5</v>
      </c>
      <c r="L14" s="486">
        <v>5</v>
      </c>
      <c r="M14" s="486">
        <v>6</v>
      </c>
      <c r="N14" s="486">
        <v>7</v>
      </c>
      <c r="O14" s="544">
        <v>5</v>
      </c>
    </row>
    <row r="15" spans="1:19" x14ac:dyDescent="0.25">
      <c r="A15" s="5" t="s">
        <v>37</v>
      </c>
      <c r="B15" s="11" t="s">
        <v>27</v>
      </c>
      <c r="C15" s="102">
        <f>C14/C3</f>
        <v>0.14285714285714285</v>
      </c>
      <c r="D15" s="13">
        <f>D14/D3</f>
        <v>0.14583333333333334</v>
      </c>
      <c r="E15" s="103">
        <f t="shared" ref="E15:O15" si="5">E14/E3</f>
        <v>0.125</v>
      </c>
      <c r="F15" s="13">
        <f t="shared" si="5"/>
        <v>9.8039215686274508E-2</v>
      </c>
      <c r="G15" s="103">
        <f t="shared" si="5"/>
        <v>0.13043478260869565</v>
      </c>
      <c r="H15" s="406">
        <f t="shared" si="5"/>
        <v>0.1111111111111111</v>
      </c>
      <c r="I15" s="467">
        <f t="shared" si="5"/>
        <v>0.1388888888888889</v>
      </c>
      <c r="J15" s="485">
        <f t="shared" si="5"/>
        <v>0.1111111111111111</v>
      </c>
      <c r="K15" s="485">
        <f t="shared" si="5"/>
        <v>0.1111111111111111</v>
      </c>
      <c r="L15" s="485">
        <f t="shared" si="5"/>
        <v>0.10869565217391304</v>
      </c>
      <c r="M15" s="485">
        <f t="shared" si="5"/>
        <v>0.1276595744680851</v>
      </c>
      <c r="N15" s="485">
        <f t="shared" si="5"/>
        <v>0.14583333333333334</v>
      </c>
      <c r="O15" s="543">
        <f t="shared" si="5"/>
        <v>0.10638297872340426</v>
      </c>
    </row>
    <row r="16" spans="1:19" x14ac:dyDescent="0.25">
      <c r="A16" s="5" t="s">
        <v>39</v>
      </c>
      <c r="B16" s="14" t="s">
        <v>47</v>
      </c>
      <c r="C16" s="104">
        <v>9</v>
      </c>
      <c r="D16" s="82">
        <v>9</v>
      </c>
      <c r="E16" s="105">
        <v>6</v>
      </c>
      <c r="F16" s="82">
        <v>7</v>
      </c>
      <c r="G16" s="105">
        <v>6</v>
      </c>
      <c r="H16" s="408">
        <v>7</v>
      </c>
      <c r="I16" s="468">
        <v>5</v>
      </c>
      <c r="J16" s="486">
        <v>4</v>
      </c>
      <c r="K16" s="486">
        <v>7</v>
      </c>
      <c r="L16" s="486">
        <v>10</v>
      </c>
      <c r="M16" s="486">
        <v>8</v>
      </c>
      <c r="N16" s="486">
        <v>10</v>
      </c>
      <c r="O16" s="544">
        <v>9</v>
      </c>
    </row>
    <row r="17" spans="1:15" x14ac:dyDescent="0.25">
      <c r="A17" s="5" t="s">
        <v>40</v>
      </c>
      <c r="B17" s="18" t="s">
        <v>27</v>
      </c>
      <c r="C17" s="102">
        <f>C16/C3</f>
        <v>0.21428571428571427</v>
      </c>
      <c r="D17" s="13">
        <f>D16/D3</f>
        <v>0.1875</v>
      </c>
      <c r="E17" s="103">
        <f t="shared" ref="E17:O17" si="6">E16/E3</f>
        <v>0.125</v>
      </c>
      <c r="F17" s="13">
        <f t="shared" si="6"/>
        <v>0.13725490196078433</v>
      </c>
      <c r="G17" s="103">
        <f t="shared" si="6"/>
        <v>0.13043478260869565</v>
      </c>
      <c r="H17" s="406">
        <f t="shared" si="6"/>
        <v>0.15555555555555556</v>
      </c>
      <c r="I17" s="467">
        <f t="shared" si="6"/>
        <v>0.1388888888888889</v>
      </c>
      <c r="J17" s="485">
        <f t="shared" si="6"/>
        <v>0.1111111111111111</v>
      </c>
      <c r="K17" s="485">
        <f t="shared" si="6"/>
        <v>0.15555555555555556</v>
      </c>
      <c r="L17" s="485">
        <f t="shared" si="6"/>
        <v>0.21739130434782608</v>
      </c>
      <c r="M17" s="485">
        <f t="shared" si="6"/>
        <v>0.1702127659574468</v>
      </c>
      <c r="N17" s="485">
        <f t="shared" si="6"/>
        <v>0.20833333333333334</v>
      </c>
      <c r="O17" s="543">
        <f t="shared" si="6"/>
        <v>0.19148936170212766</v>
      </c>
    </row>
    <row r="18" spans="1:15" x14ac:dyDescent="0.25">
      <c r="A18" s="5" t="s">
        <v>42</v>
      </c>
      <c r="B18" s="14" t="s">
        <v>150</v>
      </c>
      <c r="C18" s="104">
        <v>4</v>
      </c>
      <c r="D18" s="82">
        <v>5</v>
      </c>
      <c r="E18" s="105">
        <v>5</v>
      </c>
      <c r="F18" s="82">
        <v>5</v>
      </c>
      <c r="G18" s="105">
        <v>3</v>
      </c>
      <c r="H18" s="408">
        <v>3</v>
      </c>
      <c r="I18" s="468">
        <v>3</v>
      </c>
      <c r="J18" s="486">
        <v>3</v>
      </c>
      <c r="K18" s="486">
        <v>2</v>
      </c>
      <c r="L18" s="486">
        <v>2</v>
      </c>
      <c r="M18" s="486">
        <v>2</v>
      </c>
      <c r="N18" s="486">
        <v>2</v>
      </c>
      <c r="O18" s="544">
        <v>1</v>
      </c>
    </row>
    <row r="19" spans="1:15" x14ac:dyDescent="0.25">
      <c r="A19" s="5" t="s">
        <v>43</v>
      </c>
      <c r="B19" s="19" t="s">
        <v>27</v>
      </c>
      <c r="C19" s="106">
        <f>C18/C3</f>
        <v>9.5238095238095233E-2</v>
      </c>
      <c r="D19" s="21">
        <f>D18/D3</f>
        <v>0.10416666666666667</v>
      </c>
      <c r="E19" s="107">
        <f>E18/E3</f>
        <v>0.10416666666666667</v>
      </c>
      <c r="F19" s="21">
        <f t="shared" ref="F19:O19" si="7">F18/F3</f>
        <v>9.8039215686274508E-2</v>
      </c>
      <c r="G19" s="107">
        <f t="shared" si="7"/>
        <v>6.5217391304347824E-2</v>
      </c>
      <c r="H19" s="411">
        <f t="shared" si="7"/>
        <v>6.6666666666666666E-2</v>
      </c>
      <c r="I19" s="469">
        <f t="shared" si="7"/>
        <v>8.3333333333333329E-2</v>
      </c>
      <c r="J19" s="487">
        <f t="shared" si="7"/>
        <v>8.3333333333333329E-2</v>
      </c>
      <c r="K19" s="487">
        <f t="shared" si="7"/>
        <v>4.4444444444444446E-2</v>
      </c>
      <c r="L19" s="487">
        <f t="shared" si="7"/>
        <v>4.3478260869565216E-2</v>
      </c>
      <c r="M19" s="487">
        <f t="shared" si="7"/>
        <v>4.2553191489361701E-2</v>
      </c>
      <c r="N19" s="487">
        <f t="shared" si="7"/>
        <v>4.1666666666666664E-2</v>
      </c>
      <c r="O19" s="545">
        <f t="shared" si="7"/>
        <v>2.1276595744680851E-2</v>
      </c>
    </row>
    <row r="20" spans="1:15" ht="20.100000000000001" customHeight="1" x14ac:dyDescent="0.25">
      <c r="A20" s="22" t="s">
        <v>359</v>
      </c>
      <c r="C20" s="2"/>
      <c r="D20" s="2"/>
      <c r="E20" s="2"/>
      <c r="F20" s="2"/>
      <c r="G20" s="2"/>
      <c r="H20" s="404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2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12</v>
      </c>
      <c r="D22" s="109">
        <v>8</v>
      </c>
      <c r="E22" s="28">
        <v>10</v>
      </c>
      <c r="F22" s="109">
        <v>5</v>
      </c>
      <c r="G22" s="109">
        <v>7</v>
      </c>
      <c r="H22" s="470">
        <v>4</v>
      </c>
      <c r="I22" s="488">
        <v>7</v>
      </c>
      <c r="J22" s="488">
        <v>13</v>
      </c>
      <c r="K22" s="488">
        <v>9</v>
      </c>
      <c r="L22" s="488">
        <v>9</v>
      </c>
      <c r="M22" s="488">
        <v>4</v>
      </c>
      <c r="N22" s="488">
        <v>6</v>
      </c>
      <c r="O22" s="29">
        <f>SUM(C22:N22)</f>
        <v>94</v>
      </c>
    </row>
    <row r="23" spans="1:15" x14ac:dyDescent="0.25">
      <c r="A23" s="27" t="s">
        <v>46</v>
      </c>
      <c r="B23" s="30" t="s">
        <v>54</v>
      </c>
      <c r="C23" s="9">
        <v>5</v>
      </c>
      <c r="D23" s="101">
        <v>2</v>
      </c>
      <c r="E23" s="10">
        <v>2</v>
      </c>
      <c r="F23" s="101">
        <v>3</v>
      </c>
      <c r="G23" s="405">
        <v>3</v>
      </c>
      <c r="H23" s="466">
        <v>0</v>
      </c>
      <c r="I23" s="484">
        <v>1</v>
      </c>
      <c r="J23" s="484">
        <v>2</v>
      </c>
      <c r="K23" s="484">
        <v>5</v>
      </c>
      <c r="L23" s="484">
        <v>3</v>
      </c>
      <c r="M23" s="484">
        <v>3</v>
      </c>
      <c r="N23" s="542">
        <v>3</v>
      </c>
      <c r="O23" s="30">
        <f>SUM(C23:N23)</f>
        <v>32</v>
      </c>
    </row>
    <row r="24" spans="1:15" x14ac:dyDescent="0.25">
      <c r="A24" s="27" t="s">
        <v>48</v>
      </c>
      <c r="B24" s="31" t="s">
        <v>56</v>
      </c>
      <c r="C24" s="32">
        <f>C23/C22</f>
        <v>0.41666666666666669</v>
      </c>
      <c r="D24" s="110">
        <f>D23/D22</f>
        <v>0.25</v>
      </c>
      <c r="E24" s="32">
        <f t="shared" ref="E24:O24" si="8">E23/E22</f>
        <v>0.2</v>
      </c>
      <c r="F24" s="110">
        <f t="shared" si="8"/>
        <v>0.6</v>
      </c>
      <c r="G24" s="417">
        <f t="shared" si="8"/>
        <v>0.42857142857142855</v>
      </c>
      <c r="H24" s="471">
        <f t="shared" si="8"/>
        <v>0</v>
      </c>
      <c r="I24" s="489">
        <f t="shared" si="8"/>
        <v>0.14285714285714285</v>
      </c>
      <c r="J24" s="489">
        <f t="shared" si="8"/>
        <v>0.15384615384615385</v>
      </c>
      <c r="K24" s="489">
        <f t="shared" si="8"/>
        <v>0.55555555555555558</v>
      </c>
      <c r="L24" s="489">
        <f t="shared" si="8"/>
        <v>0.33333333333333331</v>
      </c>
      <c r="M24" s="489">
        <f t="shared" si="8"/>
        <v>0.75</v>
      </c>
      <c r="N24" s="489">
        <f t="shared" si="8"/>
        <v>0.5</v>
      </c>
      <c r="O24" s="59">
        <f t="shared" si="8"/>
        <v>0.34042553191489361</v>
      </c>
    </row>
    <row r="25" spans="1:15" x14ac:dyDescent="0.25">
      <c r="A25" s="27" t="s">
        <v>51</v>
      </c>
      <c r="B25" s="33" t="s">
        <v>58</v>
      </c>
      <c r="C25" s="76">
        <v>8</v>
      </c>
      <c r="D25" s="111">
        <v>6</v>
      </c>
      <c r="E25" s="76">
        <v>7</v>
      </c>
      <c r="F25" s="111">
        <v>1</v>
      </c>
      <c r="G25" s="407">
        <v>6</v>
      </c>
      <c r="H25" s="472">
        <v>1</v>
      </c>
      <c r="I25" s="490">
        <v>5</v>
      </c>
      <c r="J25" s="490">
        <v>6</v>
      </c>
      <c r="K25" s="490">
        <v>4</v>
      </c>
      <c r="L25" s="490">
        <v>4</v>
      </c>
      <c r="M25" s="490">
        <v>3</v>
      </c>
      <c r="N25" s="546">
        <v>3</v>
      </c>
      <c r="O25" s="33">
        <f>SUM(C25:N25)</f>
        <v>54</v>
      </c>
    </row>
    <row r="26" spans="1:15" x14ac:dyDescent="0.25">
      <c r="A26" s="27" t="s">
        <v>53</v>
      </c>
      <c r="B26" s="31" t="s">
        <v>56</v>
      </c>
      <c r="C26" s="32">
        <f>C25/C22</f>
        <v>0.66666666666666663</v>
      </c>
      <c r="D26" s="110">
        <f>D25/D22</f>
        <v>0.75</v>
      </c>
      <c r="E26" s="32">
        <f t="shared" ref="E26:O26" si="9">E25/E22</f>
        <v>0.7</v>
      </c>
      <c r="F26" s="110">
        <f t="shared" si="9"/>
        <v>0.2</v>
      </c>
      <c r="G26" s="417">
        <f t="shared" si="9"/>
        <v>0.8571428571428571</v>
      </c>
      <c r="H26" s="471">
        <f t="shared" si="9"/>
        <v>0.25</v>
      </c>
      <c r="I26" s="489">
        <f t="shared" si="9"/>
        <v>0.7142857142857143</v>
      </c>
      <c r="J26" s="489">
        <f t="shared" si="9"/>
        <v>0.46153846153846156</v>
      </c>
      <c r="K26" s="489">
        <f t="shared" si="9"/>
        <v>0.44444444444444442</v>
      </c>
      <c r="L26" s="489">
        <f t="shared" si="9"/>
        <v>0.44444444444444442</v>
      </c>
      <c r="M26" s="489">
        <f t="shared" si="9"/>
        <v>0.75</v>
      </c>
      <c r="N26" s="489">
        <f t="shared" si="9"/>
        <v>0.5</v>
      </c>
      <c r="O26" s="59">
        <f t="shared" si="9"/>
        <v>0.57446808510638303</v>
      </c>
    </row>
    <row r="27" spans="1:15" x14ac:dyDescent="0.25">
      <c r="A27" s="27" t="s">
        <v>55</v>
      </c>
      <c r="B27" s="33" t="s">
        <v>328</v>
      </c>
      <c r="C27" s="76">
        <v>11</v>
      </c>
      <c r="D27" s="105">
        <v>8</v>
      </c>
      <c r="E27" s="82">
        <v>9</v>
      </c>
      <c r="F27" s="105">
        <v>5</v>
      </c>
      <c r="G27" s="408">
        <v>6</v>
      </c>
      <c r="H27" s="468">
        <v>4</v>
      </c>
      <c r="I27" s="486">
        <v>7</v>
      </c>
      <c r="J27" s="486">
        <v>11</v>
      </c>
      <c r="K27" s="486">
        <v>6</v>
      </c>
      <c r="L27" s="486">
        <v>8</v>
      </c>
      <c r="M27" s="486">
        <v>2</v>
      </c>
      <c r="N27" s="544">
        <v>5</v>
      </c>
      <c r="O27" s="33">
        <f>SUM(C27:N27)</f>
        <v>82</v>
      </c>
    </row>
    <row r="28" spans="1:15" x14ac:dyDescent="0.25">
      <c r="A28" s="27" t="s">
        <v>57</v>
      </c>
      <c r="B28" s="31" t="s">
        <v>56</v>
      </c>
      <c r="C28" s="32">
        <f>C27/C22</f>
        <v>0.91666666666666663</v>
      </c>
      <c r="D28" s="110">
        <f t="shared" ref="D28:O28" si="10">D27/D22</f>
        <v>1</v>
      </c>
      <c r="E28" s="32">
        <f t="shared" si="10"/>
        <v>0.9</v>
      </c>
      <c r="F28" s="110">
        <f t="shared" si="10"/>
        <v>1</v>
      </c>
      <c r="G28" s="417">
        <f t="shared" si="10"/>
        <v>0.8571428571428571</v>
      </c>
      <c r="H28" s="471">
        <f t="shared" si="10"/>
        <v>1</v>
      </c>
      <c r="I28" s="489">
        <f t="shared" si="10"/>
        <v>1</v>
      </c>
      <c r="J28" s="489">
        <f t="shared" si="10"/>
        <v>0.84615384615384615</v>
      </c>
      <c r="K28" s="489">
        <f t="shared" si="10"/>
        <v>0.66666666666666663</v>
      </c>
      <c r="L28" s="489">
        <f t="shared" si="10"/>
        <v>0.88888888888888884</v>
      </c>
      <c r="M28" s="489">
        <f t="shared" si="10"/>
        <v>0.5</v>
      </c>
      <c r="N28" s="489">
        <f t="shared" si="10"/>
        <v>0.83333333333333337</v>
      </c>
      <c r="O28" s="59">
        <f t="shared" si="10"/>
        <v>0.87234042553191493</v>
      </c>
    </row>
    <row r="29" spans="1:15" x14ac:dyDescent="0.25">
      <c r="A29" s="27" t="s">
        <v>59</v>
      </c>
      <c r="B29" s="33" t="s">
        <v>329</v>
      </c>
      <c r="C29" s="76">
        <v>1</v>
      </c>
      <c r="D29" s="105">
        <v>2</v>
      </c>
      <c r="E29" s="82">
        <v>2</v>
      </c>
      <c r="F29" s="105">
        <v>0</v>
      </c>
      <c r="G29" s="408">
        <v>0</v>
      </c>
      <c r="H29" s="468">
        <v>1</v>
      </c>
      <c r="I29" s="486">
        <v>0</v>
      </c>
      <c r="J29" s="486">
        <v>1</v>
      </c>
      <c r="K29" s="486">
        <v>0</v>
      </c>
      <c r="L29" s="486">
        <v>1</v>
      </c>
      <c r="M29" s="486">
        <v>0</v>
      </c>
      <c r="N29" s="544">
        <v>0</v>
      </c>
      <c r="O29" s="33">
        <f>SUM(C29:N29)</f>
        <v>8</v>
      </c>
    </row>
    <row r="30" spans="1:15" x14ac:dyDescent="0.25">
      <c r="A30" s="27" t="s">
        <v>60</v>
      </c>
      <c r="B30" s="31" t="s">
        <v>56</v>
      </c>
      <c r="C30" s="32">
        <f>C29/C22</f>
        <v>8.3333333333333329E-2</v>
      </c>
      <c r="D30" s="110">
        <f t="shared" ref="D30:O30" si="11">D29/D22</f>
        <v>0.25</v>
      </c>
      <c r="E30" s="32">
        <f t="shared" si="11"/>
        <v>0.2</v>
      </c>
      <c r="F30" s="110">
        <f t="shared" si="11"/>
        <v>0</v>
      </c>
      <c r="G30" s="417">
        <f t="shared" si="11"/>
        <v>0</v>
      </c>
      <c r="H30" s="471">
        <f t="shared" si="11"/>
        <v>0.25</v>
      </c>
      <c r="I30" s="489">
        <f t="shared" si="11"/>
        <v>0</v>
      </c>
      <c r="J30" s="489">
        <f t="shared" si="11"/>
        <v>7.6923076923076927E-2</v>
      </c>
      <c r="K30" s="489">
        <f t="shared" si="11"/>
        <v>0</v>
      </c>
      <c r="L30" s="489">
        <f t="shared" si="11"/>
        <v>0.1111111111111111</v>
      </c>
      <c r="M30" s="489">
        <f t="shared" si="11"/>
        <v>0</v>
      </c>
      <c r="N30" s="489">
        <f t="shared" si="11"/>
        <v>0</v>
      </c>
      <c r="O30" s="59">
        <f t="shared" si="11"/>
        <v>8.5106382978723402E-2</v>
      </c>
    </row>
    <row r="31" spans="1:15" x14ac:dyDescent="0.25">
      <c r="A31" s="27" t="s">
        <v>62</v>
      </c>
      <c r="B31" s="33" t="s">
        <v>67</v>
      </c>
      <c r="C31" s="82">
        <f>C22-C27</f>
        <v>1</v>
      </c>
      <c r="D31" s="105">
        <f>D22-D27</f>
        <v>0</v>
      </c>
      <c r="E31" s="82">
        <f>E22-E27</f>
        <v>1</v>
      </c>
      <c r="F31" s="105">
        <f t="shared" ref="F31:N31" si="12">F22-F27</f>
        <v>0</v>
      </c>
      <c r="G31" s="408">
        <f>G22-G27</f>
        <v>1</v>
      </c>
      <c r="H31" s="468">
        <f t="shared" si="12"/>
        <v>0</v>
      </c>
      <c r="I31" s="486">
        <f t="shared" si="12"/>
        <v>0</v>
      </c>
      <c r="J31" s="486">
        <f t="shared" si="12"/>
        <v>2</v>
      </c>
      <c r="K31" s="486">
        <f t="shared" si="12"/>
        <v>3</v>
      </c>
      <c r="L31" s="486">
        <f t="shared" si="12"/>
        <v>1</v>
      </c>
      <c r="M31" s="486">
        <f t="shared" si="12"/>
        <v>2</v>
      </c>
      <c r="N31" s="486">
        <f t="shared" si="12"/>
        <v>1</v>
      </c>
      <c r="O31" s="33">
        <f>SUM(C31:N31)</f>
        <v>12</v>
      </c>
    </row>
    <row r="32" spans="1:15" x14ac:dyDescent="0.25">
      <c r="A32" s="27" t="s">
        <v>63</v>
      </c>
      <c r="B32" s="31" t="s">
        <v>56</v>
      </c>
      <c r="C32" s="32">
        <f>C31/C22</f>
        <v>8.3333333333333329E-2</v>
      </c>
      <c r="D32" s="110">
        <f t="shared" ref="D32:O32" si="13">D31/D22</f>
        <v>0</v>
      </c>
      <c r="E32" s="32">
        <f t="shared" si="13"/>
        <v>0.1</v>
      </c>
      <c r="F32" s="110">
        <f t="shared" si="13"/>
        <v>0</v>
      </c>
      <c r="G32" s="417">
        <f t="shared" si="13"/>
        <v>0.14285714285714285</v>
      </c>
      <c r="H32" s="471">
        <f t="shared" si="13"/>
        <v>0</v>
      </c>
      <c r="I32" s="489">
        <f t="shared" si="13"/>
        <v>0</v>
      </c>
      <c r="J32" s="489">
        <f t="shared" si="13"/>
        <v>0.15384615384615385</v>
      </c>
      <c r="K32" s="489">
        <f t="shared" si="13"/>
        <v>0.33333333333333331</v>
      </c>
      <c r="L32" s="489">
        <f t="shared" si="13"/>
        <v>0.1111111111111111</v>
      </c>
      <c r="M32" s="489">
        <f t="shared" si="13"/>
        <v>0.5</v>
      </c>
      <c r="N32" s="489">
        <f t="shared" si="13"/>
        <v>0.16666666666666666</v>
      </c>
      <c r="O32" s="59">
        <f t="shared" si="13"/>
        <v>0.1276595744680851</v>
      </c>
    </row>
    <row r="33" spans="1:18" ht="24.75" x14ac:dyDescent="0.25">
      <c r="A33" s="27" t="s">
        <v>65</v>
      </c>
      <c r="B33" s="34" t="s">
        <v>70</v>
      </c>
      <c r="C33" s="76">
        <v>1</v>
      </c>
      <c r="D33" s="105">
        <v>0</v>
      </c>
      <c r="E33" s="82">
        <v>1</v>
      </c>
      <c r="F33" s="105">
        <v>1</v>
      </c>
      <c r="G33" s="408">
        <v>0</v>
      </c>
      <c r="H33" s="468">
        <v>0</v>
      </c>
      <c r="I33" s="486">
        <v>0</v>
      </c>
      <c r="J33" s="486">
        <v>2</v>
      </c>
      <c r="K33" s="486">
        <v>3</v>
      </c>
      <c r="L33" s="486">
        <v>1</v>
      </c>
      <c r="M33" s="486">
        <v>3</v>
      </c>
      <c r="N33" s="544">
        <v>0</v>
      </c>
      <c r="O33" s="33">
        <f>SUM(C33:N33)</f>
        <v>12</v>
      </c>
    </row>
    <row r="34" spans="1:18" x14ac:dyDescent="0.25">
      <c r="A34" s="27" t="s">
        <v>66</v>
      </c>
      <c r="B34" s="31" t="s">
        <v>56</v>
      </c>
      <c r="C34" s="32">
        <f>C33/C22</f>
        <v>8.3333333333333329E-2</v>
      </c>
      <c r="D34" s="110">
        <f t="shared" ref="D34:O34" si="14">D33/D22</f>
        <v>0</v>
      </c>
      <c r="E34" s="32">
        <f t="shared" si="14"/>
        <v>0.1</v>
      </c>
      <c r="F34" s="110">
        <f t="shared" si="14"/>
        <v>0.2</v>
      </c>
      <c r="G34" s="417">
        <f t="shared" si="14"/>
        <v>0</v>
      </c>
      <c r="H34" s="471">
        <f t="shared" si="14"/>
        <v>0</v>
      </c>
      <c r="I34" s="489">
        <f t="shared" si="14"/>
        <v>0</v>
      </c>
      <c r="J34" s="489">
        <f t="shared" si="14"/>
        <v>0.15384615384615385</v>
      </c>
      <c r="K34" s="489">
        <f t="shared" si="14"/>
        <v>0.33333333333333331</v>
      </c>
      <c r="L34" s="489">
        <f t="shared" si="14"/>
        <v>0.1111111111111111</v>
      </c>
      <c r="M34" s="489">
        <f t="shared" si="14"/>
        <v>0.75</v>
      </c>
      <c r="N34" s="489">
        <f t="shared" si="14"/>
        <v>0</v>
      </c>
      <c r="O34" s="59">
        <f t="shared" si="14"/>
        <v>0.1276595744680851</v>
      </c>
    </row>
    <row r="35" spans="1:18" x14ac:dyDescent="0.25">
      <c r="A35" s="27" t="s">
        <v>68</v>
      </c>
      <c r="B35" s="33" t="s">
        <v>330</v>
      </c>
      <c r="C35" s="76">
        <v>1</v>
      </c>
      <c r="D35" s="105">
        <v>1</v>
      </c>
      <c r="E35" s="82">
        <v>1</v>
      </c>
      <c r="F35" s="105">
        <v>2</v>
      </c>
      <c r="G35" s="408">
        <v>0</v>
      </c>
      <c r="H35" s="468">
        <v>1</v>
      </c>
      <c r="I35" s="486">
        <v>0</v>
      </c>
      <c r="J35" s="486">
        <v>1</v>
      </c>
      <c r="K35" s="486">
        <v>1</v>
      </c>
      <c r="L35" s="486">
        <v>1</v>
      </c>
      <c r="M35" s="486">
        <v>1</v>
      </c>
      <c r="N35" s="544">
        <v>0</v>
      </c>
      <c r="O35" s="33">
        <f>SUM(C35:N35)</f>
        <v>10</v>
      </c>
    </row>
    <row r="36" spans="1:18" x14ac:dyDescent="0.25">
      <c r="A36" s="27" t="s">
        <v>69</v>
      </c>
      <c r="B36" s="35" t="s">
        <v>56</v>
      </c>
      <c r="C36" s="32">
        <f>C35/C22</f>
        <v>8.3333333333333329E-2</v>
      </c>
      <c r="D36" s="110">
        <f t="shared" ref="D36:O36" si="15">D35/D22</f>
        <v>0.125</v>
      </c>
      <c r="E36" s="32">
        <f t="shared" si="15"/>
        <v>0.1</v>
      </c>
      <c r="F36" s="110">
        <f t="shared" si="15"/>
        <v>0.4</v>
      </c>
      <c r="G36" s="417">
        <f t="shared" si="15"/>
        <v>0</v>
      </c>
      <c r="H36" s="471">
        <f t="shared" si="15"/>
        <v>0.25</v>
      </c>
      <c r="I36" s="489">
        <f t="shared" si="15"/>
        <v>0</v>
      </c>
      <c r="J36" s="489">
        <f t="shared" si="15"/>
        <v>7.6923076923076927E-2</v>
      </c>
      <c r="K36" s="489">
        <f t="shared" si="15"/>
        <v>0.1111111111111111</v>
      </c>
      <c r="L36" s="489">
        <f t="shared" si="15"/>
        <v>0.1111111111111111</v>
      </c>
      <c r="M36" s="489">
        <f t="shared" si="15"/>
        <v>0.25</v>
      </c>
      <c r="N36" s="489">
        <f t="shared" si="15"/>
        <v>0</v>
      </c>
      <c r="O36" s="59">
        <f t="shared" si="15"/>
        <v>0.10638297872340426</v>
      </c>
    </row>
    <row r="37" spans="1:18" x14ac:dyDescent="0.25">
      <c r="A37" s="27" t="s">
        <v>71</v>
      </c>
      <c r="B37" s="33" t="s">
        <v>331</v>
      </c>
      <c r="C37" s="75">
        <v>1</v>
      </c>
      <c r="D37" s="105">
        <v>0</v>
      </c>
      <c r="E37" s="82">
        <v>1</v>
      </c>
      <c r="F37" s="105">
        <v>0</v>
      </c>
      <c r="G37" s="408">
        <v>2</v>
      </c>
      <c r="H37" s="468">
        <v>0</v>
      </c>
      <c r="I37" s="486">
        <v>0</v>
      </c>
      <c r="J37" s="486">
        <v>4</v>
      </c>
      <c r="K37" s="486">
        <v>4</v>
      </c>
      <c r="L37" s="486">
        <v>2</v>
      </c>
      <c r="M37" s="486">
        <v>3</v>
      </c>
      <c r="N37" s="544">
        <v>0</v>
      </c>
      <c r="O37" s="33">
        <f>SUM(C37:N37)</f>
        <v>17</v>
      </c>
    </row>
    <row r="38" spans="1:18" x14ac:dyDescent="0.25">
      <c r="A38" s="27" t="s">
        <v>72</v>
      </c>
      <c r="B38" s="35" t="s">
        <v>56</v>
      </c>
      <c r="C38" s="12">
        <f>C37/C22</f>
        <v>8.3333333333333329E-2</v>
      </c>
      <c r="D38" s="103">
        <f t="shared" ref="D38:O38" si="16">D37/D22</f>
        <v>0</v>
      </c>
      <c r="E38" s="32">
        <f t="shared" si="16"/>
        <v>0.1</v>
      </c>
      <c r="F38" s="110">
        <f t="shared" si="16"/>
        <v>0</v>
      </c>
      <c r="G38" s="417">
        <f t="shared" si="16"/>
        <v>0.2857142857142857</v>
      </c>
      <c r="H38" s="471">
        <f t="shared" si="16"/>
        <v>0</v>
      </c>
      <c r="I38" s="489">
        <f t="shared" si="16"/>
        <v>0</v>
      </c>
      <c r="J38" s="489">
        <f t="shared" si="16"/>
        <v>0.30769230769230771</v>
      </c>
      <c r="K38" s="489">
        <f t="shared" si="16"/>
        <v>0.44444444444444442</v>
      </c>
      <c r="L38" s="489">
        <f t="shared" si="16"/>
        <v>0.22222222222222221</v>
      </c>
      <c r="M38" s="489">
        <f t="shared" si="16"/>
        <v>0.75</v>
      </c>
      <c r="N38" s="489">
        <f t="shared" si="16"/>
        <v>0</v>
      </c>
      <c r="O38" s="59">
        <f t="shared" si="16"/>
        <v>0.18085106382978725</v>
      </c>
    </row>
    <row r="39" spans="1:18" x14ac:dyDescent="0.25">
      <c r="A39" s="27" t="s">
        <v>74</v>
      </c>
      <c r="B39" s="36" t="s">
        <v>160</v>
      </c>
      <c r="C39" s="92">
        <v>1</v>
      </c>
      <c r="D39" s="112">
        <v>0</v>
      </c>
      <c r="E39" s="16">
        <v>0</v>
      </c>
      <c r="F39" s="112">
        <v>0</v>
      </c>
      <c r="G39" s="420">
        <v>0</v>
      </c>
      <c r="H39" s="473">
        <v>0</v>
      </c>
      <c r="I39" s="491">
        <v>0</v>
      </c>
      <c r="J39" s="491">
        <v>0</v>
      </c>
      <c r="K39" s="491">
        <v>0</v>
      </c>
      <c r="L39" s="491">
        <v>1</v>
      </c>
      <c r="M39" s="491">
        <v>0</v>
      </c>
      <c r="N39" s="562">
        <v>0</v>
      </c>
      <c r="O39" s="36">
        <f>SUM(C39:N39)</f>
        <v>2</v>
      </c>
    </row>
    <row r="40" spans="1:18" x14ac:dyDescent="0.25">
      <c r="A40" s="27" t="s">
        <v>75</v>
      </c>
      <c r="B40" s="37" t="s">
        <v>56</v>
      </c>
      <c r="C40" s="32">
        <f>C39/C22</f>
        <v>8.3333333333333329E-2</v>
      </c>
      <c r="D40" s="110">
        <f t="shared" ref="D40:O40" si="17">D39/D22</f>
        <v>0</v>
      </c>
      <c r="E40" s="32">
        <f t="shared" si="17"/>
        <v>0</v>
      </c>
      <c r="F40" s="110">
        <f t="shared" si="17"/>
        <v>0</v>
      </c>
      <c r="G40" s="417">
        <f t="shared" si="17"/>
        <v>0</v>
      </c>
      <c r="H40" s="471">
        <f t="shared" si="17"/>
        <v>0</v>
      </c>
      <c r="I40" s="489">
        <f t="shared" si="17"/>
        <v>0</v>
      </c>
      <c r="J40" s="489">
        <f t="shared" si="17"/>
        <v>0</v>
      </c>
      <c r="K40" s="489">
        <f t="shared" si="17"/>
        <v>0</v>
      </c>
      <c r="L40" s="489">
        <f t="shared" si="17"/>
        <v>0.1111111111111111</v>
      </c>
      <c r="M40" s="489">
        <f t="shared" si="17"/>
        <v>0</v>
      </c>
      <c r="N40" s="489">
        <f t="shared" si="17"/>
        <v>0</v>
      </c>
      <c r="O40" s="59">
        <f t="shared" si="17"/>
        <v>2.1276595744680851E-2</v>
      </c>
      <c r="R40" s="129"/>
    </row>
    <row r="41" spans="1:18" ht="24.75" x14ac:dyDescent="0.25">
      <c r="A41" s="27" t="s">
        <v>77</v>
      </c>
      <c r="B41" s="39" t="s">
        <v>79</v>
      </c>
      <c r="C41" s="83">
        <v>10</v>
      </c>
      <c r="D41" s="113">
        <v>5</v>
      </c>
      <c r="E41" s="83">
        <v>6</v>
      </c>
      <c r="F41" s="113">
        <v>6</v>
      </c>
      <c r="G41" s="409">
        <v>3</v>
      </c>
      <c r="H41" s="474">
        <v>3</v>
      </c>
      <c r="I41" s="492">
        <v>3</v>
      </c>
      <c r="J41" s="492">
        <v>10</v>
      </c>
      <c r="K41" s="492">
        <v>6</v>
      </c>
      <c r="L41" s="492">
        <v>6</v>
      </c>
      <c r="M41" s="492">
        <v>6</v>
      </c>
      <c r="N41" s="548">
        <v>4</v>
      </c>
      <c r="O41" s="85">
        <f>SUM(C41:N41)</f>
        <v>68</v>
      </c>
    </row>
    <row r="42" spans="1:18" x14ac:dyDescent="0.25">
      <c r="A42" s="27" t="s">
        <v>78</v>
      </c>
      <c r="B42" s="40" t="s">
        <v>162</v>
      </c>
      <c r="C42" s="84">
        <v>5</v>
      </c>
      <c r="D42" s="114">
        <v>3</v>
      </c>
      <c r="E42" s="86">
        <v>4</v>
      </c>
      <c r="F42" s="114">
        <v>4</v>
      </c>
      <c r="G42" s="410">
        <v>3</v>
      </c>
      <c r="H42" s="475">
        <v>1</v>
      </c>
      <c r="I42" s="493">
        <v>2</v>
      </c>
      <c r="J42" s="493">
        <v>9</v>
      </c>
      <c r="K42" s="493">
        <v>4</v>
      </c>
      <c r="L42" s="533">
        <v>4</v>
      </c>
      <c r="M42" s="493">
        <v>4</v>
      </c>
      <c r="N42" s="549">
        <v>1</v>
      </c>
      <c r="O42" s="40">
        <f>SUM(C42:N42)</f>
        <v>44</v>
      </c>
    </row>
    <row r="43" spans="1:18" x14ac:dyDescent="0.25">
      <c r="A43" s="27" t="s">
        <v>80</v>
      </c>
      <c r="B43" s="31" t="s">
        <v>56</v>
      </c>
      <c r="C43" s="32">
        <f>C42/C22</f>
        <v>0.41666666666666669</v>
      </c>
      <c r="D43" s="110">
        <f t="shared" ref="D43:O43" si="18">D42/D22</f>
        <v>0.375</v>
      </c>
      <c r="E43" s="32">
        <f t="shared" si="18"/>
        <v>0.4</v>
      </c>
      <c r="F43" s="110">
        <f t="shared" si="18"/>
        <v>0.8</v>
      </c>
      <c r="G43" s="417">
        <f t="shared" si="18"/>
        <v>0.42857142857142855</v>
      </c>
      <c r="H43" s="471">
        <f t="shared" si="18"/>
        <v>0.25</v>
      </c>
      <c r="I43" s="489">
        <f t="shared" si="18"/>
        <v>0.2857142857142857</v>
      </c>
      <c r="J43" s="489">
        <f t="shared" si="18"/>
        <v>0.69230769230769229</v>
      </c>
      <c r="K43" s="489">
        <f t="shared" si="18"/>
        <v>0.44444444444444442</v>
      </c>
      <c r="L43" s="489">
        <f t="shared" si="18"/>
        <v>0.44444444444444442</v>
      </c>
      <c r="M43" s="489">
        <f t="shared" si="18"/>
        <v>1</v>
      </c>
      <c r="N43" s="489">
        <f t="shared" si="18"/>
        <v>0.16666666666666666</v>
      </c>
      <c r="O43" s="59">
        <f t="shared" si="18"/>
        <v>0.46808510638297873</v>
      </c>
    </row>
    <row r="44" spans="1:18" x14ac:dyDescent="0.25">
      <c r="A44" s="27" t="s">
        <v>82</v>
      </c>
      <c r="B44" s="33" t="s">
        <v>163</v>
      </c>
      <c r="C44" s="76">
        <v>2</v>
      </c>
      <c r="D44" s="105">
        <v>1</v>
      </c>
      <c r="E44" s="82">
        <v>1</v>
      </c>
      <c r="F44" s="105">
        <v>1</v>
      </c>
      <c r="G44" s="408">
        <v>0</v>
      </c>
      <c r="H44" s="468">
        <v>1</v>
      </c>
      <c r="I44" s="486">
        <v>0</v>
      </c>
      <c r="J44" s="486">
        <v>1</v>
      </c>
      <c r="K44" s="486">
        <v>0</v>
      </c>
      <c r="L44" s="486">
        <v>0</v>
      </c>
      <c r="M44" s="486">
        <v>2</v>
      </c>
      <c r="N44" s="544">
        <v>2</v>
      </c>
      <c r="O44" s="33">
        <f>SUM(C44:N44)</f>
        <v>11</v>
      </c>
    </row>
    <row r="45" spans="1:18" x14ac:dyDescent="0.25">
      <c r="A45" s="27" t="s">
        <v>83</v>
      </c>
      <c r="B45" s="31" t="s">
        <v>56</v>
      </c>
      <c r="C45" s="32">
        <f>C44/C22</f>
        <v>0.16666666666666666</v>
      </c>
      <c r="D45" s="110">
        <f t="shared" ref="D45:O45" si="19">D44/D22</f>
        <v>0.125</v>
      </c>
      <c r="E45" s="32">
        <f t="shared" si="19"/>
        <v>0.1</v>
      </c>
      <c r="F45" s="110">
        <f t="shared" si="19"/>
        <v>0.2</v>
      </c>
      <c r="G45" s="417">
        <f t="shared" si="19"/>
        <v>0</v>
      </c>
      <c r="H45" s="471">
        <f t="shared" si="19"/>
        <v>0.25</v>
      </c>
      <c r="I45" s="489">
        <f t="shared" si="19"/>
        <v>0</v>
      </c>
      <c r="J45" s="489">
        <f t="shared" si="19"/>
        <v>7.6923076923076927E-2</v>
      </c>
      <c r="K45" s="489">
        <f t="shared" si="19"/>
        <v>0</v>
      </c>
      <c r="L45" s="489">
        <f t="shared" si="19"/>
        <v>0</v>
      </c>
      <c r="M45" s="489">
        <f t="shared" si="19"/>
        <v>0.5</v>
      </c>
      <c r="N45" s="489">
        <f t="shared" si="19"/>
        <v>0.33333333333333331</v>
      </c>
      <c r="O45" s="59">
        <f t="shared" si="19"/>
        <v>0.11702127659574468</v>
      </c>
    </row>
    <row r="46" spans="1:18" x14ac:dyDescent="0.25">
      <c r="A46" s="27" t="s">
        <v>85</v>
      </c>
      <c r="B46" s="33" t="s">
        <v>164</v>
      </c>
      <c r="C46" s="76">
        <v>2</v>
      </c>
      <c r="D46" s="105">
        <v>0</v>
      </c>
      <c r="E46" s="82">
        <v>0</v>
      </c>
      <c r="F46" s="105">
        <v>2</v>
      </c>
      <c r="G46" s="408">
        <v>0</v>
      </c>
      <c r="H46" s="468">
        <v>1</v>
      </c>
      <c r="I46" s="486">
        <v>0</v>
      </c>
      <c r="J46" s="486">
        <v>1</v>
      </c>
      <c r="K46" s="486">
        <v>2</v>
      </c>
      <c r="L46" s="486">
        <v>2</v>
      </c>
      <c r="M46" s="486">
        <v>0</v>
      </c>
      <c r="N46" s="544">
        <v>1</v>
      </c>
      <c r="O46" s="33">
        <f>SUM(C46:N46)</f>
        <v>11</v>
      </c>
    </row>
    <row r="47" spans="1:18" x14ac:dyDescent="0.25">
      <c r="A47" s="27" t="s">
        <v>86</v>
      </c>
      <c r="B47" s="31" t="s">
        <v>56</v>
      </c>
      <c r="C47" s="32">
        <f>C46/C22</f>
        <v>0.16666666666666666</v>
      </c>
      <c r="D47" s="110">
        <f t="shared" ref="D47:O47" si="20">D46/D22</f>
        <v>0</v>
      </c>
      <c r="E47" s="32">
        <f t="shared" si="20"/>
        <v>0</v>
      </c>
      <c r="F47" s="110">
        <f t="shared" si="20"/>
        <v>0.4</v>
      </c>
      <c r="G47" s="417">
        <f t="shared" si="20"/>
        <v>0</v>
      </c>
      <c r="H47" s="471">
        <f t="shared" si="20"/>
        <v>0.25</v>
      </c>
      <c r="I47" s="489">
        <f t="shared" si="20"/>
        <v>0</v>
      </c>
      <c r="J47" s="489">
        <f t="shared" si="20"/>
        <v>7.6923076923076927E-2</v>
      </c>
      <c r="K47" s="489">
        <f t="shared" si="20"/>
        <v>0.22222222222222221</v>
      </c>
      <c r="L47" s="489">
        <f t="shared" si="20"/>
        <v>0.22222222222222221</v>
      </c>
      <c r="M47" s="489">
        <f t="shared" si="20"/>
        <v>0</v>
      </c>
      <c r="N47" s="489">
        <f t="shared" si="20"/>
        <v>0.16666666666666666</v>
      </c>
      <c r="O47" s="59">
        <f t="shared" si="20"/>
        <v>0.11702127659574468</v>
      </c>
    </row>
    <row r="48" spans="1:18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8">
        <v>0</v>
      </c>
      <c r="H48" s="468">
        <v>0</v>
      </c>
      <c r="I48" s="486">
        <v>1</v>
      </c>
      <c r="J48" s="486">
        <v>0</v>
      </c>
      <c r="K48" s="486">
        <v>0</v>
      </c>
      <c r="L48" s="486">
        <v>0</v>
      </c>
      <c r="M48" s="486">
        <v>0</v>
      </c>
      <c r="N48" s="544">
        <v>1</v>
      </c>
      <c r="O48" s="33">
        <f>SUM(C48:N48)</f>
        <v>2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1">D48/D22</f>
        <v>0</v>
      </c>
      <c r="E49" s="32">
        <f t="shared" si="21"/>
        <v>0</v>
      </c>
      <c r="F49" s="110">
        <f t="shared" si="21"/>
        <v>0</v>
      </c>
      <c r="G49" s="417">
        <f t="shared" si="21"/>
        <v>0</v>
      </c>
      <c r="H49" s="471">
        <f t="shared" si="21"/>
        <v>0</v>
      </c>
      <c r="I49" s="489">
        <f t="shared" si="21"/>
        <v>0.14285714285714285</v>
      </c>
      <c r="J49" s="489">
        <f t="shared" si="21"/>
        <v>0</v>
      </c>
      <c r="K49" s="489">
        <f t="shared" si="21"/>
        <v>0</v>
      </c>
      <c r="L49" s="489">
        <f t="shared" si="21"/>
        <v>0</v>
      </c>
      <c r="M49" s="489">
        <f t="shared" si="21"/>
        <v>0</v>
      </c>
      <c r="N49" s="489">
        <f t="shared" si="21"/>
        <v>0.16666666666666666</v>
      </c>
      <c r="O49" s="59">
        <f t="shared" si="21"/>
        <v>2.1276595744680851E-2</v>
      </c>
    </row>
    <row r="50" spans="1:15" x14ac:dyDescent="0.25">
      <c r="A50" s="27" t="s">
        <v>91</v>
      </c>
      <c r="B50" s="34" t="s">
        <v>166</v>
      </c>
      <c r="C50" s="75">
        <v>3</v>
      </c>
      <c r="D50" s="105">
        <v>1</v>
      </c>
      <c r="E50" s="82">
        <v>3</v>
      </c>
      <c r="F50" s="105">
        <v>0</v>
      </c>
      <c r="G50" s="408">
        <v>0</v>
      </c>
      <c r="H50" s="468">
        <v>0</v>
      </c>
      <c r="I50" s="486">
        <v>0</v>
      </c>
      <c r="J50" s="486">
        <v>0</v>
      </c>
      <c r="K50" s="486">
        <v>0</v>
      </c>
      <c r="L50" s="486">
        <v>0</v>
      </c>
      <c r="M50" s="486">
        <v>0</v>
      </c>
      <c r="N50" s="544">
        <v>0</v>
      </c>
      <c r="O50" s="33">
        <f>SUM(C50:N50)</f>
        <v>7</v>
      </c>
    </row>
    <row r="51" spans="1:15" x14ac:dyDescent="0.25">
      <c r="A51" s="27" t="s">
        <v>92</v>
      </c>
      <c r="B51" s="31" t="s">
        <v>56</v>
      </c>
      <c r="C51" s="32">
        <f>C50/C22</f>
        <v>0.25</v>
      </c>
      <c r="D51" s="110">
        <f t="shared" ref="D51:O51" si="22">D50/D22</f>
        <v>0.125</v>
      </c>
      <c r="E51" s="32">
        <f t="shared" si="22"/>
        <v>0.3</v>
      </c>
      <c r="F51" s="110">
        <f t="shared" si="22"/>
        <v>0</v>
      </c>
      <c r="G51" s="417">
        <f t="shared" si="22"/>
        <v>0</v>
      </c>
      <c r="H51" s="471">
        <f t="shared" si="22"/>
        <v>0</v>
      </c>
      <c r="I51" s="489">
        <f t="shared" si="22"/>
        <v>0</v>
      </c>
      <c r="J51" s="489">
        <f t="shared" si="22"/>
        <v>0</v>
      </c>
      <c r="K51" s="489">
        <f t="shared" si="22"/>
        <v>0</v>
      </c>
      <c r="L51" s="489">
        <f t="shared" si="22"/>
        <v>0</v>
      </c>
      <c r="M51" s="489">
        <f t="shared" si="22"/>
        <v>0</v>
      </c>
      <c r="N51" s="489">
        <f t="shared" si="22"/>
        <v>0</v>
      </c>
      <c r="O51" s="59">
        <f t="shared" si="22"/>
        <v>7.4468085106382975E-2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8">
        <v>0</v>
      </c>
      <c r="H52" s="468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417">
        <f t="shared" si="23"/>
        <v>0</v>
      </c>
      <c r="H53" s="471">
        <f t="shared" si="23"/>
        <v>0</v>
      </c>
      <c r="I53" s="489">
        <f t="shared" si="23"/>
        <v>0</v>
      </c>
      <c r="J53" s="489">
        <f t="shared" si="23"/>
        <v>0</v>
      </c>
      <c r="K53" s="489">
        <f t="shared" si="23"/>
        <v>0</v>
      </c>
      <c r="L53" s="489">
        <f t="shared" si="23"/>
        <v>0</v>
      </c>
      <c r="M53" s="489">
        <f t="shared" si="23"/>
        <v>0</v>
      </c>
      <c r="N53" s="489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1</v>
      </c>
      <c r="E54" s="82">
        <v>0</v>
      </c>
      <c r="F54" s="105">
        <v>0</v>
      </c>
      <c r="G54" s="408">
        <v>1</v>
      </c>
      <c r="H54" s="468">
        <v>0</v>
      </c>
      <c r="I54" s="486">
        <v>1</v>
      </c>
      <c r="J54" s="486">
        <v>0</v>
      </c>
      <c r="K54" s="486">
        <v>0</v>
      </c>
      <c r="L54" s="486">
        <v>0</v>
      </c>
      <c r="M54" s="486">
        <v>0</v>
      </c>
      <c r="N54" s="544">
        <v>1</v>
      </c>
      <c r="O54" s="33">
        <f>SUM(C54:N54)</f>
        <v>4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0.125</v>
      </c>
      <c r="E55" s="42">
        <f t="shared" si="24"/>
        <v>0</v>
      </c>
      <c r="F55" s="115">
        <f t="shared" si="24"/>
        <v>0</v>
      </c>
      <c r="G55" s="419">
        <f t="shared" si="24"/>
        <v>0.14285714285714285</v>
      </c>
      <c r="H55" s="476">
        <f t="shared" si="24"/>
        <v>0</v>
      </c>
      <c r="I55" s="494">
        <f t="shared" si="24"/>
        <v>0.14285714285714285</v>
      </c>
      <c r="J55" s="494">
        <f t="shared" si="24"/>
        <v>0</v>
      </c>
      <c r="K55" s="494">
        <f t="shared" si="24"/>
        <v>0</v>
      </c>
      <c r="L55" s="494">
        <f t="shared" si="24"/>
        <v>0</v>
      </c>
      <c r="M55" s="494">
        <f t="shared" si="24"/>
        <v>0</v>
      </c>
      <c r="N55" s="494">
        <f t="shared" si="24"/>
        <v>0.16666666666666666</v>
      </c>
      <c r="O55" s="61">
        <f t="shared" si="24"/>
        <v>4.2553191489361701E-2</v>
      </c>
    </row>
    <row r="56" spans="1:15" ht="20.100000000000001" customHeight="1" x14ac:dyDescent="0.25">
      <c r="A56" s="43" t="s">
        <v>360</v>
      </c>
      <c r="C56" s="2"/>
      <c r="D56" s="2"/>
      <c r="E56" s="2"/>
      <c r="F56" s="2"/>
      <c r="G56" s="404"/>
      <c r="H56" s="477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7" t="s">
        <v>5</v>
      </c>
      <c r="F57" s="117" t="s">
        <v>6</v>
      </c>
      <c r="G57" s="421" t="s">
        <v>7</v>
      </c>
      <c r="H57" s="478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6</v>
      </c>
      <c r="D58" s="118">
        <v>8</v>
      </c>
      <c r="E58" s="47">
        <v>7</v>
      </c>
      <c r="F58" s="118">
        <v>10</v>
      </c>
      <c r="G58" s="422">
        <v>8</v>
      </c>
      <c r="H58" s="479">
        <v>13</v>
      </c>
      <c r="I58" s="495">
        <v>7</v>
      </c>
      <c r="J58" s="495">
        <v>4</v>
      </c>
      <c r="K58" s="495">
        <v>8</v>
      </c>
      <c r="L58" s="495">
        <v>8</v>
      </c>
      <c r="M58" s="495">
        <v>3</v>
      </c>
      <c r="N58" s="495">
        <v>7</v>
      </c>
      <c r="O58" s="46">
        <f>SUM(C58:N58)</f>
        <v>89</v>
      </c>
    </row>
    <row r="59" spans="1:15" x14ac:dyDescent="0.25">
      <c r="A59" s="45" t="s">
        <v>102</v>
      </c>
      <c r="B59" s="48" t="s">
        <v>336</v>
      </c>
      <c r="C59" s="9">
        <v>2</v>
      </c>
      <c r="D59" s="101">
        <v>3</v>
      </c>
      <c r="E59" s="10">
        <v>4</v>
      </c>
      <c r="F59" s="101">
        <v>6</v>
      </c>
      <c r="G59" s="405">
        <v>2</v>
      </c>
      <c r="H59" s="466">
        <v>12</v>
      </c>
      <c r="I59" s="484">
        <v>2</v>
      </c>
      <c r="J59" s="484">
        <v>3</v>
      </c>
      <c r="K59" s="484">
        <v>5</v>
      </c>
      <c r="L59" s="484">
        <v>4</v>
      </c>
      <c r="M59" s="484">
        <v>2</v>
      </c>
      <c r="N59" s="542">
        <v>4</v>
      </c>
      <c r="O59" s="63">
        <f>SUM(C59:N59)</f>
        <v>49</v>
      </c>
    </row>
    <row r="60" spans="1:15" x14ac:dyDescent="0.25">
      <c r="A60" s="45" t="s">
        <v>104</v>
      </c>
      <c r="B60" s="49" t="s">
        <v>107</v>
      </c>
      <c r="C60" s="32">
        <f>C59/C58</f>
        <v>0.33333333333333331</v>
      </c>
      <c r="D60" s="110">
        <f t="shared" ref="D60:O60" si="25">D59/D58</f>
        <v>0.375</v>
      </c>
      <c r="E60" s="32">
        <f t="shared" si="25"/>
        <v>0.5714285714285714</v>
      </c>
      <c r="F60" s="110">
        <f t="shared" si="25"/>
        <v>0.6</v>
      </c>
      <c r="G60" s="417">
        <f t="shared" si="25"/>
        <v>0.25</v>
      </c>
      <c r="H60" s="471">
        <f t="shared" si="25"/>
        <v>0.92307692307692313</v>
      </c>
      <c r="I60" s="489">
        <f t="shared" si="25"/>
        <v>0.2857142857142857</v>
      </c>
      <c r="J60" s="489">
        <f t="shared" si="25"/>
        <v>0.75</v>
      </c>
      <c r="K60" s="489">
        <f t="shared" si="25"/>
        <v>0.625</v>
      </c>
      <c r="L60" s="489">
        <f t="shared" si="25"/>
        <v>0.5</v>
      </c>
      <c r="M60" s="489">
        <f t="shared" si="25"/>
        <v>0.66666666666666663</v>
      </c>
      <c r="N60" s="543">
        <f t="shared" si="25"/>
        <v>0.5714285714285714</v>
      </c>
      <c r="O60" s="64">
        <f t="shared" si="25"/>
        <v>0.550561797752809</v>
      </c>
    </row>
    <row r="61" spans="1:15" x14ac:dyDescent="0.25">
      <c r="A61" s="45" t="s">
        <v>106</v>
      </c>
      <c r="B61" s="50" t="s">
        <v>105</v>
      </c>
      <c r="C61" s="75">
        <v>2</v>
      </c>
      <c r="D61" s="105">
        <v>0</v>
      </c>
      <c r="E61" s="82">
        <v>4</v>
      </c>
      <c r="F61" s="105">
        <v>3</v>
      </c>
      <c r="G61" s="408">
        <v>6</v>
      </c>
      <c r="H61" s="468">
        <v>10</v>
      </c>
      <c r="I61" s="486">
        <v>1</v>
      </c>
      <c r="J61" s="486">
        <v>1</v>
      </c>
      <c r="K61" s="486">
        <v>6</v>
      </c>
      <c r="L61" s="486">
        <v>6</v>
      </c>
      <c r="M61" s="486">
        <v>3</v>
      </c>
      <c r="N61" s="544">
        <v>4</v>
      </c>
      <c r="O61" s="65">
        <f>SUM(C61:N61)</f>
        <v>46</v>
      </c>
    </row>
    <row r="62" spans="1:15" x14ac:dyDescent="0.25">
      <c r="A62" s="45" t="s">
        <v>108</v>
      </c>
      <c r="B62" s="49" t="s">
        <v>107</v>
      </c>
      <c r="C62" s="32">
        <f>C61/C58</f>
        <v>0.33333333333333331</v>
      </c>
      <c r="D62" s="110">
        <f t="shared" ref="D62:O62" si="26">D61/D58</f>
        <v>0</v>
      </c>
      <c r="E62" s="32">
        <f t="shared" si="26"/>
        <v>0.5714285714285714</v>
      </c>
      <c r="F62" s="110">
        <f t="shared" si="26"/>
        <v>0.3</v>
      </c>
      <c r="G62" s="417">
        <f t="shared" si="26"/>
        <v>0.75</v>
      </c>
      <c r="H62" s="471">
        <f t="shared" si="26"/>
        <v>0.76923076923076927</v>
      </c>
      <c r="I62" s="489">
        <f t="shared" si="26"/>
        <v>0.14285714285714285</v>
      </c>
      <c r="J62" s="489">
        <f t="shared" si="26"/>
        <v>0.25</v>
      </c>
      <c r="K62" s="489">
        <f t="shared" si="26"/>
        <v>0.75</v>
      </c>
      <c r="L62" s="489">
        <f t="shared" si="26"/>
        <v>0.75</v>
      </c>
      <c r="M62" s="489">
        <f t="shared" si="26"/>
        <v>1</v>
      </c>
      <c r="N62" s="543">
        <f t="shared" si="26"/>
        <v>0.5714285714285714</v>
      </c>
      <c r="O62" s="64">
        <f t="shared" si="26"/>
        <v>0.5168539325842697</v>
      </c>
    </row>
    <row r="63" spans="1:15" x14ac:dyDescent="0.25">
      <c r="A63" s="45" t="s">
        <v>110</v>
      </c>
      <c r="B63" s="50" t="s">
        <v>337</v>
      </c>
      <c r="C63" s="75">
        <v>0</v>
      </c>
      <c r="D63" s="105">
        <v>0</v>
      </c>
      <c r="E63" s="82">
        <v>2</v>
      </c>
      <c r="F63" s="105">
        <v>3</v>
      </c>
      <c r="G63" s="408">
        <v>1</v>
      </c>
      <c r="H63" s="468">
        <v>7</v>
      </c>
      <c r="I63" s="486">
        <v>0</v>
      </c>
      <c r="J63" s="486">
        <v>1</v>
      </c>
      <c r="K63" s="486">
        <v>3</v>
      </c>
      <c r="L63" s="486">
        <v>3</v>
      </c>
      <c r="M63" s="486">
        <v>2</v>
      </c>
      <c r="N63" s="544">
        <v>2</v>
      </c>
      <c r="O63" s="65">
        <f>SUM(C63:N63)</f>
        <v>24</v>
      </c>
    </row>
    <row r="64" spans="1:15" x14ac:dyDescent="0.25">
      <c r="A64" s="45" t="s">
        <v>111</v>
      </c>
      <c r="B64" s="51" t="s">
        <v>107</v>
      </c>
      <c r="C64" s="32">
        <f>C63/C58</f>
        <v>0</v>
      </c>
      <c r="D64" s="110">
        <f t="shared" ref="D64:O64" si="27">D63/D58</f>
        <v>0</v>
      </c>
      <c r="E64" s="32">
        <f t="shared" si="27"/>
        <v>0.2857142857142857</v>
      </c>
      <c r="F64" s="110">
        <f t="shared" si="27"/>
        <v>0.3</v>
      </c>
      <c r="G64" s="417">
        <f t="shared" si="27"/>
        <v>0.125</v>
      </c>
      <c r="H64" s="471">
        <f t="shared" si="27"/>
        <v>0.53846153846153844</v>
      </c>
      <c r="I64" s="489">
        <f t="shared" si="27"/>
        <v>0</v>
      </c>
      <c r="J64" s="489">
        <f t="shared" si="27"/>
        <v>0.25</v>
      </c>
      <c r="K64" s="489">
        <f t="shared" si="27"/>
        <v>0.375</v>
      </c>
      <c r="L64" s="489">
        <f t="shared" si="27"/>
        <v>0.375</v>
      </c>
      <c r="M64" s="489">
        <f t="shared" si="27"/>
        <v>0.66666666666666663</v>
      </c>
      <c r="N64" s="543">
        <f t="shared" si="27"/>
        <v>0.2857142857142857</v>
      </c>
      <c r="O64" s="64">
        <f t="shared" si="27"/>
        <v>0.2696629213483146</v>
      </c>
    </row>
    <row r="65" spans="1:15" x14ac:dyDescent="0.25">
      <c r="A65" s="45" t="s">
        <v>113</v>
      </c>
      <c r="B65" s="50" t="s">
        <v>338</v>
      </c>
      <c r="C65" s="82">
        <f t="shared" ref="C65:E65" si="28">C61-C67</f>
        <v>2</v>
      </c>
      <c r="D65" s="105">
        <f t="shared" si="28"/>
        <v>0</v>
      </c>
      <c r="E65" s="82">
        <f t="shared" si="28"/>
        <v>3</v>
      </c>
      <c r="F65" s="105">
        <v>2</v>
      </c>
      <c r="G65" s="408">
        <f t="shared" ref="G65:N65" si="29">G61-G67</f>
        <v>3</v>
      </c>
      <c r="H65" s="468">
        <f t="shared" si="29"/>
        <v>3</v>
      </c>
      <c r="I65" s="486">
        <f t="shared" si="29"/>
        <v>1</v>
      </c>
      <c r="J65" s="486">
        <f t="shared" si="29"/>
        <v>1</v>
      </c>
      <c r="K65" s="486">
        <f t="shared" si="29"/>
        <v>4</v>
      </c>
      <c r="L65" s="486">
        <f t="shared" si="29"/>
        <v>4</v>
      </c>
      <c r="M65" s="486">
        <f t="shared" si="29"/>
        <v>2</v>
      </c>
      <c r="N65" s="544">
        <f t="shared" si="29"/>
        <v>3</v>
      </c>
      <c r="O65" s="65">
        <f>SUM(C65:N65)</f>
        <v>28</v>
      </c>
    </row>
    <row r="66" spans="1:15" x14ac:dyDescent="0.25">
      <c r="A66" s="45" t="s">
        <v>114</v>
      </c>
      <c r="B66" s="66" t="s">
        <v>107</v>
      </c>
      <c r="C66" s="67">
        <f t="shared" ref="C66:K66" si="30">D65/C58</f>
        <v>0</v>
      </c>
      <c r="D66" s="120">
        <f t="shared" si="30"/>
        <v>0.375</v>
      </c>
      <c r="E66" s="38">
        <f>E65/E58</f>
        <v>0.42857142857142855</v>
      </c>
      <c r="F66" s="120">
        <f t="shared" si="30"/>
        <v>0.3</v>
      </c>
      <c r="G66" s="423">
        <f t="shared" si="30"/>
        <v>0.375</v>
      </c>
      <c r="H66" s="480">
        <f t="shared" si="30"/>
        <v>7.6923076923076927E-2</v>
      </c>
      <c r="I66" s="523">
        <f t="shared" si="30"/>
        <v>0.14285714285714285</v>
      </c>
      <c r="J66" s="523">
        <f t="shared" si="30"/>
        <v>1</v>
      </c>
      <c r="K66" s="523">
        <f t="shared" si="30"/>
        <v>0.5</v>
      </c>
      <c r="L66" s="523">
        <f>L65/L58</f>
        <v>0.5</v>
      </c>
      <c r="M66" s="523">
        <f t="shared" ref="M66:O66" si="31">M65/M58</f>
        <v>0.66666666666666663</v>
      </c>
      <c r="N66" s="547">
        <f t="shared" si="31"/>
        <v>0.42857142857142855</v>
      </c>
      <c r="O66" s="78">
        <f t="shared" si="31"/>
        <v>0.3146067415730337</v>
      </c>
    </row>
    <row r="67" spans="1:15" x14ac:dyDescent="0.25">
      <c r="A67" s="45" t="s">
        <v>116</v>
      </c>
      <c r="B67" s="70" t="s">
        <v>339</v>
      </c>
      <c r="C67" s="86">
        <f>C69+C71+C73+C75+C77</f>
        <v>0</v>
      </c>
      <c r="D67" s="114">
        <f>D69+D71+D73+D75+D77</f>
        <v>0</v>
      </c>
      <c r="E67" s="86">
        <f>E69+E71+E73+E75+E77</f>
        <v>1</v>
      </c>
      <c r="F67" s="114">
        <f t="shared" ref="F67:N67" si="32">F69+F71+F73+F75+F77</f>
        <v>1</v>
      </c>
      <c r="G67" s="410">
        <f t="shared" si="32"/>
        <v>3</v>
      </c>
      <c r="H67" s="475">
        <f t="shared" si="32"/>
        <v>7</v>
      </c>
      <c r="I67" s="493">
        <f t="shared" si="32"/>
        <v>0</v>
      </c>
      <c r="J67" s="493">
        <f t="shared" si="32"/>
        <v>0</v>
      </c>
      <c r="K67" s="493">
        <f t="shared" si="32"/>
        <v>2</v>
      </c>
      <c r="L67" s="493">
        <f t="shared" si="32"/>
        <v>2</v>
      </c>
      <c r="M67" s="493">
        <f t="shared" si="32"/>
        <v>1</v>
      </c>
      <c r="N67" s="549">
        <f t="shared" si="32"/>
        <v>1</v>
      </c>
      <c r="O67" s="79">
        <f>SUM(C67:N67)</f>
        <v>18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3">D67/D58</f>
        <v>0</v>
      </c>
      <c r="E68" s="69">
        <f t="shared" si="33"/>
        <v>0.14285714285714285</v>
      </c>
      <c r="F68" s="121">
        <f t="shared" si="33"/>
        <v>0.1</v>
      </c>
      <c r="G68" s="424">
        <f t="shared" si="33"/>
        <v>0.375</v>
      </c>
      <c r="H68" s="481">
        <f t="shared" si="33"/>
        <v>0.53846153846153844</v>
      </c>
      <c r="I68" s="524">
        <f t="shared" si="33"/>
        <v>0</v>
      </c>
      <c r="J68" s="524">
        <f t="shared" si="33"/>
        <v>0</v>
      </c>
      <c r="K68" s="524">
        <f t="shared" si="33"/>
        <v>0.25</v>
      </c>
      <c r="L68" s="524">
        <f t="shared" si="33"/>
        <v>0.25</v>
      </c>
      <c r="M68" s="524">
        <f t="shared" si="33"/>
        <v>0.33333333333333331</v>
      </c>
      <c r="N68" s="561">
        <f t="shared" si="33"/>
        <v>0.14285714285714285</v>
      </c>
      <c r="O68" s="78">
        <f t="shared" si="33"/>
        <v>0.20224719101123595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0</v>
      </c>
      <c r="G69" s="420">
        <v>0</v>
      </c>
      <c r="H69" s="473">
        <v>5</v>
      </c>
      <c r="I69" s="491">
        <v>0</v>
      </c>
      <c r="J69" s="491">
        <v>0</v>
      </c>
      <c r="K69" s="491">
        <v>0</v>
      </c>
      <c r="L69" s="491">
        <v>1</v>
      </c>
      <c r="M69" s="491">
        <v>0</v>
      </c>
      <c r="N69" s="562">
        <v>0</v>
      </c>
      <c r="O69" s="80">
        <f>SUM(C69:N69)</f>
        <v>7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4">D69/D58</f>
        <v>0</v>
      </c>
      <c r="E70" s="32">
        <f t="shared" si="34"/>
        <v>0.14285714285714285</v>
      </c>
      <c r="F70" s="110">
        <f t="shared" si="34"/>
        <v>0</v>
      </c>
      <c r="G70" s="417">
        <f t="shared" si="34"/>
        <v>0</v>
      </c>
      <c r="H70" s="471">
        <f t="shared" si="34"/>
        <v>0.38461538461538464</v>
      </c>
      <c r="I70" s="489">
        <f t="shared" si="34"/>
        <v>0</v>
      </c>
      <c r="J70" s="489">
        <f t="shared" si="34"/>
        <v>0</v>
      </c>
      <c r="K70" s="489">
        <f t="shared" si="34"/>
        <v>0</v>
      </c>
      <c r="L70" s="489">
        <f t="shared" si="34"/>
        <v>0.125</v>
      </c>
      <c r="M70" s="489">
        <f t="shared" si="34"/>
        <v>0</v>
      </c>
      <c r="N70" s="543">
        <f t="shared" si="34"/>
        <v>0</v>
      </c>
      <c r="O70" s="64">
        <f t="shared" si="34"/>
        <v>7.8651685393258425E-2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1</v>
      </c>
      <c r="G71" s="420">
        <v>0</v>
      </c>
      <c r="H71" s="473">
        <v>0</v>
      </c>
      <c r="I71" s="491">
        <v>0</v>
      </c>
      <c r="J71" s="491">
        <v>0</v>
      </c>
      <c r="K71" s="491">
        <v>0</v>
      </c>
      <c r="L71" s="491">
        <v>0</v>
      </c>
      <c r="M71" s="491">
        <v>0</v>
      </c>
      <c r="N71" s="562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5">D71/D58</f>
        <v>0</v>
      </c>
      <c r="E72" s="32">
        <f t="shared" si="35"/>
        <v>0</v>
      </c>
      <c r="F72" s="110">
        <f t="shared" si="35"/>
        <v>0.1</v>
      </c>
      <c r="G72" s="417">
        <f t="shared" si="35"/>
        <v>0</v>
      </c>
      <c r="H72" s="471">
        <f t="shared" si="35"/>
        <v>0</v>
      </c>
      <c r="I72" s="489">
        <f t="shared" si="35"/>
        <v>0</v>
      </c>
      <c r="J72" s="489">
        <f t="shared" si="35"/>
        <v>0</v>
      </c>
      <c r="K72" s="489">
        <f t="shared" si="35"/>
        <v>0</v>
      </c>
      <c r="L72" s="489">
        <f t="shared" si="35"/>
        <v>0</v>
      </c>
      <c r="M72" s="489">
        <f t="shared" si="35"/>
        <v>0</v>
      </c>
      <c r="N72" s="543">
        <f t="shared" si="35"/>
        <v>0</v>
      </c>
      <c r="O72" s="64">
        <f t="shared" si="35"/>
        <v>1.1235955056179775E-2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8">
        <v>0</v>
      </c>
      <c r="H73" s="468">
        <v>0</v>
      </c>
      <c r="I73" s="486">
        <v>0</v>
      </c>
      <c r="J73" s="486">
        <v>0</v>
      </c>
      <c r="K73" s="486">
        <v>0</v>
      </c>
      <c r="L73" s="486">
        <v>1</v>
      </c>
      <c r="M73" s="486">
        <v>1</v>
      </c>
      <c r="N73" s="544">
        <v>1</v>
      </c>
      <c r="O73" s="65">
        <f>SUM(C73:N73)</f>
        <v>3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6">D73/D58</f>
        <v>0</v>
      </c>
      <c r="E74" s="32">
        <f t="shared" si="36"/>
        <v>0</v>
      </c>
      <c r="F74" s="110">
        <f t="shared" si="36"/>
        <v>0</v>
      </c>
      <c r="G74" s="417">
        <f t="shared" si="36"/>
        <v>0</v>
      </c>
      <c r="H74" s="471">
        <f t="shared" si="36"/>
        <v>0</v>
      </c>
      <c r="I74" s="489">
        <f t="shared" si="36"/>
        <v>0</v>
      </c>
      <c r="J74" s="489">
        <f t="shared" si="36"/>
        <v>0</v>
      </c>
      <c r="K74" s="489">
        <f t="shared" si="36"/>
        <v>0</v>
      </c>
      <c r="L74" s="489">
        <f t="shared" si="36"/>
        <v>0.125</v>
      </c>
      <c r="M74" s="489">
        <f t="shared" si="36"/>
        <v>0.33333333333333331</v>
      </c>
      <c r="N74" s="543">
        <f t="shared" si="36"/>
        <v>0.14285714285714285</v>
      </c>
      <c r="O74" s="64">
        <f t="shared" si="36"/>
        <v>3.3707865168539325E-2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408">
        <v>3</v>
      </c>
      <c r="H75" s="468">
        <v>2</v>
      </c>
      <c r="I75" s="486">
        <v>0</v>
      </c>
      <c r="J75" s="486">
        <v>0</v>
      </c>
      <c r="K75" s="486">
        <v>2</v>
      </c>
      <c r="L75" s="486">
        <v>0</v>
      </c>
      <c r="M75" s="486">
        <v>0</v>
      </c>
      <c r="N75" s="544">
        <v>0</v>
      </c>
      <c r="O75" s="65">
        <f>SUM(C75:N75)</f>
        <v>7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7">D75/D58</f>
        <v>0</v>
      </c>
      <c r="E76" s="32">
        <f t="shared" si="37"/>
        <v>0</v>
      </c>
      <c r="F76" s="110">
        <f t="shared" si="37"/>
        <v>0</v>
      </c>
      <c r="G76" s="417">
        <f t="shared" si="37"/>
        <v>0.375</v>
      </c>
      <c r="H76" s="471">
        <f t="shared" si="37"/>
        <v>0.15384615384615385</v>
      </c>
      <c r="I76" s="489">
        <f t="shared" si="37"/>
        <v>0</v>
      </c>
      <c r="J76" s="489">
        <f t="shared" si="37"/>
        <v>0</v>
      </c>
      <c r="K76" s="489">
        <f t="shared" si="37"/>
        <v>0.25</v>
      </c>
      <c r="L76" s="489">
        <f t="shared" si="37"/>
        <v>0</v>
      </c>
      <c r="M76" s="489">
        <f t="shared" si="37"/>
        <v>0</v>
      </c>
      <c r="N76" s="543">
        <f t="shared" si="37"/>
        <v>0</v>
      </c>
      <c r="O76" s="64">
        <f t="shared" si="37"/>
        <v>7.8651685393258425E-2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8">
        <v>0</v>
      </c>
      <c r="H77" s="468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8">D77/D58</f>
        <v>0</v>
      </c>
      <c r="E78" s="32">
        <f t="shared" si="38"/>
        <v>0</v>
      </c>
      <c r="F78" s="110">
        <f t="shared" si="38"/>
        <v>0</v>
      </c>
      <c r="G78" s="417">
        <f t="shared" si="38"/>
        <v>0</v>
      </c>
      <c r="H78" s="471">
        <f t="shared" si="38"/>
        <v>0</v>
      </c>
      <c r="I78" s="489">
        <f t="shared" si="38"/>
        <v>0</v>
      </c>
      <c r="J78" s="489">
        <f t="shared" si="38"/>
        <v>0</v>
      </c>
      <c r="K78" s="489">
        <f t="shared" si="38"/>
        <v>0</v>
      </c>
      <c r="L78" s="489">
        <f t="shared" si="38"/>
        <v>0</v>
      </c>
      <c r="M78" s="489">
        <f t="shared" si="38"/>
        <v>0</v>
      </c>
      <c r="N78" s="543">
        <f t="shared" si="38"/>
        <v>0</v>
      </c>
      <c r="O78" s="64">
        <f t="shared" si="38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8">
        <v>0</v>
      </c>
      <c r="H79" s="468">
        <v>1</v>
      </c>
      <c r="I79" s="486">
        <v>0</v>
      </c>
      <c r="J79" s="486">
        <v>0</v>
      </c>
      <c r="K79" s="486">
        <v>0</v>
      </c>
      <c r="L79" s="486">
        <v>0</v>
      </c>
      <c r="M79" s="486">
        <v>0</v>
      </c>
      <c r="N79" s="544">
        <v>1</v>
      </c>
      <c r="O79" s="65">
        <f>SUM(C79:N79)</f>
        <v>2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9">D79/D58</f>
        <v>0</v>
      </c>
      <c r="E80" s="32">
        <f t="shared" si="39"/>
        <v>0</v>
      </c>
      <c r="F80" s="110">
        <f t="shared" si="39"/>
        <v>0</v>
      </c>
      <c r="G80" s="417">
        <f t="shared" si="39"/>
        <v>0</v>
      </c>
      <c r="H80" s="471">
        <f t="shared" si="39"/>
        <v>7.6923076923076927E-2</v>
      </c>
      <c r="I80" s="489">
        <f t="shared" si="39"/>
        <v>0</v>
      </c>
      <c r="J80" s="489">
        <f t="shared" si="39"/>
        <v>0</v>
      </c>
      <c r="K80" s="489">
        <f t="shared" si="39"/>
        <v>0</v>
      </c>
      <c r="L80" s="489">
        <f t="shared" si="39"/>
        <v>0</v>
      </c>
      <c r="M80" s="489">
        <f t="shared" si="39"/>
        <v>0</v>
      </c>
      <c r="N80" s="543">
        <f t="shared" si="39"/>
        <v>0.14285714285714285</v>
      </c>
      <c r="O80" s="64">
        <f t="shared" si="39"/>
        <v>2.247191011235955E-2</v>
      </c>
    </row>
    <row r="81" spans="1:17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2</v>
      </c>
      <c r="F81" s="105">
        <v>1</v>
      </c>
      <c r="G81" s="408">
        <v>0</v>
      </c>
      <c r="H81" s="468">
        <v>0</v>
      </c>
      <c r="I81" s="486">
        <v>0</v>
      </c>
      <c r="J81" s="486">
        <v>1</v>
      </c>
      <c r="K81" s="486">
        <v>0</v>
      </c>
      <c r="L81" s="486">
        <v>0</v>
      </c>
      <c r="M81" s="486">
        <v>0</v>
      </c>
      <c r="N81" s="544">
        <v>0</v>
      </c>
      <c r="O81" s="65">
        <f>SUM(C81:N81)</f>
        <v>4</v>
      </c>
    </row>
    <row r="82" spans="1:17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40">D81/D58</f>
        <v>0</v>
      </c>
      <c r="E82" s="32">
        <f t="shared" si="40"/>
        <v>0.2857142857142857</v>
      </c>
      <c r="F82" s="110">
        <f t="shared" si="40"/>
        <v>0.1</v>
      </c>
      <c r="G82" s="417">
        <f t="shared" si="40"/>
        <v>0</v>
      </c>
      <c r="H82" s="471">
        <f t="shared" si="40"/>
        <v>0</v>
      </c>
      <c r="I82" s="489">
        <f t="shared" si="40"/>
        <v>0</v>
      </c>
      <c r="J82" s="489">
        <f t="shared" si="40"/>
        <v>0.25</v>
      </c>
      <c r="K82" s="489">
        <f t="shared" si="40"/>
        <v>0</v>
      </c>
      <c r="L82" s="489">
        <f t="shared" si="40"/>
        <v>0</v>
      </c>
      <c r="M82" s="489">
        <f t="shared" si="40"/>
        <v>0</v>
      </c>
      <c r="N82" s="543">
        <f t="shared" si="40"/>
        <v>0</v>
      </c>
      <c r="O82" s="64">
        <f t="shared" si="40"/>
        <v>4.49438202247191E-2</v>
      </c>
    </row>
    <row r="83" spans="1:17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8">
        <v>0</v>
      </c>
      <c r="H83" s="468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7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41">D83/D58</f>
        <v>0</v>
      </c>
      <c r="E84" s="32">
        <f t="shared" si="41"/>
        <v>0</v>
      </c>
      <c r="F84" s="110">
        <f t="shared" si="41"/>
        <v>0</v>
      </c>
      <c r="G84" s="417">
        <f t="shared" si="41"/>
        <v>0</v>
      </c>
      <c r="H84" s="471">
        <f t="shared" si="41"/>
        <v>0</v>
      </c>
      <c r="I84" s="489">
        <f t="shared" si="41"/>
        <v>0</v>
      </c>
      <c r="J84" s="489">
        <f t="shared" si="41"/>
        <v>0</v>
      </c>
      <c r="K84" s="489">
        <f t="shared" si="41"/>
        <v>0</v>
      </c>
      <c r="L84" s="489">
        <f t="shared" si="41"/>
        <v>0</v>
      </c>
      <c r="M84" s="489">
        <f t="shared" si="41"/>
        <v>0</v>
      </c>
      <c r="N84" s="543">
        <f t="shared" si="41"/>
        <v>0</v>
      </c>
      <c r="O84" s="64">
        <f t="shared" si="41"/>
        <v>0</v>
      </c>
    </row>
    <row r="85" spans="1:17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0</v>
      </c>
      <c r="G85" s="408">
        <v>0</v>
      </c>
      <c r="H85" s="468">
        <v>0</v>
      </c>
      <c r="I85" s="486">
        <v>0</v>
      </c>
      <c r="J85" s="486">
        <v>0</v>
      </c>
      <c r="K85" s="486">
        <v>0</v>
      </c>
      <c r="L85" s="486">
        <v>1</v>
      </c>
      <c r="M85" s="486">
        <v>0</v>
      </c>
      <c r="N85" s="544">
        <v>0</v>
      </c>
      <c r="O85" s="65">
        <f>SUM(C85:N85)</f>
        <v>1</v>
      </c>
    </row>
    <row r="86" spans="1:17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2">D85/D58</f>
        <v>0</v>
      </c>
      <c r="E86" s="32">
        <f t="shared" si="42"/>
        <v>0</v>
      </c>
      <c r="F86" s="110">
        <f t="shared" si="42"/>
        <v>0</v>
      </c>
      <c r="G86" s="417">
        <f t="shared" si="42"/>
        <v>0</v>
      </c>
      <c r="H86" s="471">
        <f t="shared" si="42"/>
        <v>0</v>
      </c>
      <c r="I86" s="489">
        <f t="shared" si="42"/>
        <v>0</v>
      </c>
      <c r="J86" s="489">
        <f t="shared" si="42"/>
        <v>0</v>
      </c>
      <c r="K86" s="489">
        <f t="shared" si="42"/>
        <v>0</v>
      </c>
      <c r="L86" s="489">
        <f t="shared" si="42"/>
        <v>0.125</v>
      </c>
      <c r="M86" s="489">
        <f t="shared" si="42"/>
        <v>0</v>
      </c>
      <c r="N86" s="543">
        <f t="shared" si="42"/>
        <v>0</v>
      </c>
      <c r="O86" s="64">
        <f t="shared" si="42"/>
        <v>1.1235955056179775E-2</v>
      </c>
    </row>
    <row r="87" spans="1:17" ht="24.75" x14ac:dyDescent="0.25">
      <c r="A87" s="45" t="s">
        <v>264</v>
      </c>
      <c r="B87" s="73" t="s">
        <v>127</v>
      </c>
      <c r="C87" s="75">
        <v>1</v>
      </c>
      <c r="D87" s="105">
        <v>5</v>
      </c>
      <c r="E87" s="82">
        <v>0</v>
      </c>
      <c r="F87" s="105">
        <v>3</v>
      </c>
      <c r="G87" s="408">
        <v>0</v>
      </c>
      <c r="H87" s="468">
        <v>1</v>
      </c>
      <c r="I87" s="486">
        <v>4</v>
      </c>
      <c r="J87" s="486">
        <v>1</v>
      </c>
      <c r="K87" s="486">
        <v>2</v>
      </c>
      <c r="L87" s="486">
        <v>0</v>
      </c>
      <c r="M87" s="486">
        <v>0</v>
      </c>
      <c r="N87" s="544">
        <v>1</v>
      </c>
      <c r="O87" s="65">
        <f>SUM(C87:N87)</f>
        <v>18</v>
      </c>
    </row>
    <row r="88" spans="1:17" x14ac:dyDescent="0.25">
      <c r="A88" s="45" t="s">
        <v>345</v>
      </c>
      <c r="B88" s="51" t="s">
        <v>107</v>
      </c>
      <c r="C88" s="32">
        <f>C87/C58</f>
        <v>0.16666666666666666</v>
      </c>
      <c r="D88" s="110">
        <f t="shared" ref="D88:O88" si="43">D87/D58</f>
        <v>0.625</v>
      </c>
      <c r="E88" s="32">
        <f t="shared" si="43"/>
        <v>0</v>
      </c>
      <c r="F88" s="110">
        <f t="shared" si="43"/>
        <v>0.3</v>
      </c>
      <c r="G88" s="417">
        <f t="shared" si="43"/>
        <v>0</v>
      </c>
      <c r="H88" s="471">
        <f t="shared" si="43"/>
        <v>7.6923076923076927E-2</v>
      </c>
      <c r="I88" s="489">
        <f t="shared" si="43"/>
        <v>0.5714285714285714</v>
      </c>
      <c r="J88" s="489">
        <f t="shared" si="43"/>
        <v>0.25</v>
      </c>
      <c r="K88" s="489">
        <f t="shared" si="43"/>
        <v>0.25</v>
      </c>
      <c r="L88" s="489">
        <f t="shared" si="43"/>
        <v>0</v>
      </c>
      <c r="M88" s="489">
        <f t="shared" si="43"/>
        <v>0</v>
      </c>
      <c r="N88" s="543">
        <f t="shared" si="43"/>
        <v>0.14285714285714285</v>
      </c>
      <c r="O88" s="64">
        <f t="shared" si="43"/>
        <v>0.20224719101123595</v>
      </c>
    </row>
    <row r="89" spans="1:17" ht="24.75" x14ac:dyDescent="0.25">
      <c r="A89" s="45" t="s">
        <v>265</v>
      </c>
      <c r="B89" s="73" t="s">
        <v>346</v>
      </c>
      <c r="C89" s="75">
        <v>1</v>
      </c>
      <c r="D89" s="105">
        <v>1</v>
      </c>
      <c r="E89" s="82">
        <v>0</v>
      </c>
      <c r="F89" s="105">
        <v>1</v>
      </c>
      <c r="G89" s="408">
        <v>0</v>
      </c>
      <c r="H89" s="468">
        <v>0</v>
      </c>
      <c r="I89" s="486">
        <v>1</v>
      </c>
      <c r="J89" s="486">
        <v>0</v>
      </c>
      <c r="K89" s="486">
        <v>0</v>
      </c>
      <c r="L89" s="486">
        <v>1</v>
      </c>
      <c r="M89" s="486">
        <v>0</v>
      </c>
      <c r="N89" s="544">
        <v>0</v>
      </c>
      <c r="O89" s="65">
        <f>SUM(C89:N89)</f>
        <v>5</v>
      </c>
    </row>
    <row r="90" spans="1:17" x14ac:dyDescent="0.25">
      <c r="A90" s="45" t="s">
        <v>266</v>
      </c>
      <c r="B90" s="51" t="s">
        <v>107</v>
      </c>
      <c r="C90" s="32">
        <f>C89/C58</f>
        <v>0.16666666666666666</v>
      </c>
      <c r="D90" s="110">
        <f t="shared" ref="D90:O90" si="44">D89/D58</f>
        <v>0.125</v>
      </c>
      <c r="E90" s="32">
        <f t="shared" si="44"/>
        <v>0</v>
      </c>
      <c r="F90" s="110">
        <f t="shared" si="44"/>
        <v>0.1</v>
      </c>
      <c r="G90" s="417">
        <f t="shared" si="44"/>
        <v>0</v>
      </c>
      <c r="H90" s="471">
        <f t="shared" si="44"/>
        <v>0</v>
      </c>
      <c r="I90" s="489">
        <f t="shared" si="44"/>
        <v>0.14285714285714285</v>
      </c>
      <c r="J90" s="489">
        <f t="shared" si="44"/>
        <v>0</v>
      </c>
      <c r="K90" s="489">
        <f t="shared" si="44"/>
        <v>0</v>
      </c>
      <c r="L90" s="489">
        <f t="shared" si="44"/>
        <v>0.125</v>
      </c>
      <c r="M90" s="489">
        <f t="shared" si="44"/>
        <v>0</v>
      </c>
      <c r="N90" s="543">
        <f t="shared" si="44"/>
        <v>0</v>
      </c>
      <c r="O90" s="64">
        <f t="shared" si="44"/>
        <v>5.6179775280898875E-2</v>
      </c>
    </row>
    <row r="91" spans="1:17" ht="24.75" x14ac:dyDescent="0.25">
      <c r="A91" s="45" t="s">
        <v>268</v>
      </c>
      <c r="B91" s="73" t="s">
        <v>347</v>
      </c>
      <c r="C91" s="76">
        <v>0</v>
      </c>
      <c r="D91" s="105">
        <v>0</v>
      </c>
      <c r="E91" s="82">
        <v>1</v>
      </c>
      <c r="F91" s="105">
        <v>0</v>
      </c>
      <c r="G91" s="408">
        <v>1</v>
      </c>
      <c r="H91" s="468">
        <v>0</v>
      </c>
      <c r="I91" s="486">
        <v>0</v>
      </c>
      <c r="J91" s="486">
        <v>1</v>
      </c>
      <c r="K91" s="486">
        <v>0</v>
      </c>
      <c r="L91" s="486">
        <v>0</v>
      </c>
      <c r="M91" s="486">
        <v>0</v>
      </c>
      <c r="N91" s="544">
        <v>0</v>
      </c>
      <c r="O91" s="65">
        <f>SUM(C91:N91)</f>
        <v>3</v>
      </c>
    </row>
    <row r="92" spans="1:17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5">D91/D58</f>
        <v>0</v>
      </c>
      <c r="E92" s="32">
        <f t="shared" si="45"/>
        <v>0.14285714285714285</v>
      </c>
      <c r="F92" s="110">
        <f t="shared" si="45"/>
        <v>0</v>
      </c>
      <c r="G92" s="417">
        <f t="shared" si="45"/>
        <v>0.125</v>
      </c>
      <c r="H92" s="471">
        <f t="shared" si="45"/>
        <v>0</v>
      </c>
      <c r="I92" s="489">
        <f t="shared" si="45"/>
        <v>0</v>
      </c>
      <c r="J92" s="489">
        <f t="shared" si="45"/>
        <v>0.25</v>
      </c>
      <c r="K92" s="489">
        <f t="shared" si="45"/>
        <v>0</v>
      </c>
      <c r="L92" s="489">
        <f t="shared" si="45"/>
        <v>0</v>
      </c>
      <c r="M92" s="489">
        <f t="shared" si="45"/>
        <v>0</v>
      </c>
      <c r="N92" s="543">
        <f t="shared" si="45"/>
        <v>0</v>
      </c>
      <c r="O92" s="64">
        <f t="shared" si="45"/>
        <v>3.3707865168539325E-2</v>
      </c>
    </row>
    <row r="93" spans="1:17" ht="24.75" x14ac:dyDescent="0.25">
      <c r="A93" s="45" t="s">
        <v>273</v>
      </c>
      <c r="B93" s="73" t="s">
        <v>348</v>
      </c>
      <c r="C93" s="75">
        <v>1</v>
      </c>
      <c r="D93" s="105">
        <v>0</v>
      </c>
      <c r="E93" s="82">
        <v>0</v>
      </c>
      <c r="F93" s="105">
        <v>0</v>
      </c>
      <c r="G93" s="408">
        <v>1</v>
      </c>
      <c r="H93" s="468">
        <v>0</v>
      </c>
      <c r="I93" s="486">
        <v>0</v>
      </c>
      <c r="J93" s="486">
        <v>0</v>
      </c>
      <c r="K93" s="486">
        <v>0</v>
      </c>
      <c r="L93" s="486">
        <v>0</v>
      </c>
      <c r="M93" s="486">
        <v>0</v>
      </c>
      <c r="N93" s="544">
        <v>0</v>
      </c>
      <c r="O93" s="65">
        <f>SUM(C93:N93)</f>
        <v>2</v>
      </c>
    </row>
    <row r="94" spans="1:17" x14ac:dyDescent="0.25">
      <c r="A94" s="45" t="s">
        <v>275</v>
      </c>
      <c r="B94" s="51" t="s">
        <v>107</v>
      </c>
      <c r="C94" s="32">
        <f>C93/C58</f>
        <v>0.16666666666666666</v>
      </c>
      <c r="D94" s="110">
        <f t="shared" ref="D94:O94" si="46">D93/D58</f>
        <v>0</v>
      </c>
      <c r="E94" s="32">
        <f t="shared" si="46"/>
        <v>0</v>
      </c>
      <c r="F94" s="110">
        <f t="shared" si="46"/>
        <v>0</v>
      </c>
      <c r="G94" s="417">
        <f t="shared" si="46"/>
        <v>0.125</v>
      </c>
      <c r="H94" s="471">
        <f t="shared" si="46"/>
        <v>0</v>
      </c>
      <c r="I94" s="489">
        <f t="shared" si="46"/>
        <v>0</v>
      </c>
      <c r="J94" s="489">
        <f t="shared" si="46"/>
        <v>0</v>
      </c>
      <c r="K94" s="489">
        <f t="shared" si="46"/>
        <v>0</v>
      </c>
      <c r="L94" s="489">
        <f t="shared" si="46"/>
        <v>0</v>
      </c>
      <c r="M94" s="489">
        <f t="shared" si="46"/>
        <v>0</v>
      </c>
      <c r="N94" s="543">
        <f t="shared" si="46"/>
        <v>0</v>
      </c>
      <c r="O94" s="64">
        <f t="shared" si="46"/>
        <v>2.247191011235955E-2</v>
      </c>
    </row>
    <row r="95" spans="1:17" ht="24.75" x14ac:dyDescent="0.25">
      <c r="A95" s="45" t="s">
        <v>349</v>
      </c>
      <c r="B95" s="73" t="s">
        <v>350</v>
      </c>
      <c r="C95" s="76">
        <f>C58-C61-C79-C81-C83-C85-C87-C89-C91-C93</f>
        <v>1</v>
      </c>
      <c r="D95" s="111">
        <f>D58-D61-D79-D81-D83-D85-D87-D89-D91-D93</f>
        <v>2</v>
      </c>
      <c r="E95" s="76">
        <f>E58-E61-E79-E81-E83-E85-E87-E89-E91-E93</f>
        <v>0</v>
      </c>
      <c r="F95" s="111">
        <f t="shared" ref="F95:N95" si="47">F58-F61-F79-F81-F83-F85-F87-F89-F91-F93</f>
        <v>2</v>
      </c>
      <c r="G95" s="407">
        <f t="shared" si="47"/>
        <v>0</v>
      </c>
      <c r="H95" s="407">
        <f t="shared" si="47"/>
        <v>1</v>
      </c>
      <c r="I95" s="490">
        <f t="shared" si="47"/>
        <v>1</v>
      </c>
      <c r="J95" s="490">
        <f t="shared" si="47"/>
        <v>0</v>
      </c>
      <c r="K95" s="490">
        <f t="shared" si="47"/>
        <v>0</v>
      </c>
      <c r="L95" s="490">
        <f t="shared" si="47"/>
        <v>0</v>
      </c>
      <c r="M95" s="490">
        <f t="shared" si="47"/>
        <v>0</v>
      </c>
      <c r="N95" s="544">
        <f t="shared" si="47"/>
        <v>1</v>
      </c>
      <c r="O95" s="65">
        <f>SUM(C95:N95)</f>
        <v>8</v>
      </c>
      <c r="Q95" s="482"/>
    </row>
    <row r="96" spans="1:17" x14ac:dyDescent="0.25">
      <c r="A96" s="45" t="s">
        <v>351</v>
      </c>
      <c r="B96" s="77" t="s">
        <v>107</v>
      </c>
      <c r="C96" s="20">
        <f>C95/C58</f>
        <v>0.16666666666666666</v>
      </c>
      <c r="D96" s="115">
        <f t="shared" ref="D96:O96" si="48">D95/D58</f>
        <v>0.25</v>
      </c>
      <c r="E96" s="42">
        <f t="shared" si="48"/>
        <v>0</v>
      </c>
      <c r="F96" s="115">
        <f t="shared" si="48"/>
        <v>0.2</v>
      </c>
      <c r="G96" s="419">
        <f t="shared" si="48"/>
        <v>0</v>
      </c>
      <c r="H96" s="476">
        <f t="shared" si="48"/>
        <v>7.6923076923076927E-2</v>
      </c>
      <c r="I96" s="494">
        <f t="shared" si="48"/>
        <v>0.14285714285714285</v>
      </c>
      <c r="J96" s="494">
        <f t="shared" si="48"/>
        <v>0</v>
      </c>
      <c r="K96" s="494">
        <f t="shared" si="48"/>
        <v>0</v>
      </c>
      <c r="L96" s="494">
        <f t="shared" si="48"/>
        <v>0</v>
      </c>
      <c r="M96" s="494">
        <f t="shared" si="48"/>
        <v>0</v>
      </c>
      <c r="N96" s="545">
        <f t="shared" si="48"/>
        <v>0.14285714285714285</v>
      </c>
      <c r="O96" s="81">
        <f t="shared" si="48"/>
        <v>8.98876404494382E-2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S96"/>
  <sheetViews>
    <sheetView view="pageBreakPreview" zoomScaleNormal="100" workbookViewId="0">
      <selection activeCell="B2" sqref="B2"/>
    </sheetView>
  </sheetViews>
  <sheetFormatPr defaultColWidth="9" defaultRowHeight="15" x14ac:dyDescent="0.25"/>
  <cols>
    <col min="1" max="1" width="5" customWidth="1"/>
    <col min="2" max="2" width="60.28515625" customWidth="1"/>
    <col min="3" max="15" width="9.42578125" customWidth="1"/>
    <col min="19" max="19" width="11.28515625" customWidth="1"/>
  </cols>
  <sheetData>
    <row r="1" spans="1:19" ht="20.100000000000001" customHeight="1" x14ac:dyDescent="0.25">
      <c r="A1" s="1" t="s">
        <v>361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2"/>
    </row>
    <row r="2" spans="1:19" ht="47.25" x14ac:dyDescent="0.25">
      <c r="A2" s="122" t="s">
        <v>0</v>
      </c>
      <c r="B2" s="4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10</v>
      </c>
      <c r="L2" s="53" t="s">
        <v>11</v>
      </c>
      <c r="M2" s="53" t="s">
        <v>12</v>
      </c>
      <c r="N2" s="53" t="s">
        <v>13</v>
      </c>
      <c r="O2" s="53" t="s">
        <v>14</v>
      </c>
    </row>
    <row r="3" spans="1:19" x14ac:dyDescent="0.25">
      <c r="A3" s="5" t="s">
        <v>15</v>
      </c>
      <c r="B3" s="6" t="s">
        <v>23</v>
      </c>
      <c r="C3" s="7">
        <v>64</v>
      </c>
      <c r="D3" s="7">
        <v>78</v>
      </c>
      <c r="E3" s="99">
        <v>82</v>
      </c>
      <c r="F3" s="7">
        <v>80</v>
      </c>
      <c r="G3" s="99">
        <v>73</v>
      </c>
      <c r="H3" s="99">
        <v>70</v>
      </c>
      <c r="I3" s="483">
        <v>64</v>
      </c>
      <c r="J3" s="483">
        <v>59</v>
      </c>
      <c r="K3" s="483">
        <v>67</v>
      </c>
      <c r="L3" s="483">
        <v>67</v>
      </c>
      <c r="M3" s="483">
        <v>61</v>
      </c>
      <c r="N3" s="483">
        <v>63</v>
      </c>
      <c r="O3" s="541">
        <v>60</v>
      </c>
      <c r="R3" s="91"/>
      <c r="S3" s="119"/>
    </row>
    <row r="4" spans="1:19" x14ac:dyDescent="0.25">
      <c r="A4" s="5" t="s">
        <v>17</v>
      </c>
      <c r="B4" s="8" t="s">
        <v>25</v>
      </c>
      <c r="C4" s="100">
        <v>52</v>
      </c>
      <c r="D4" s="10">
        <v>65</v>
      </c>
      <c r="E4" s="101">
        <v>73</v>
      </c>
      <c r="F4" s="10">
        <v>72</v>
      </c>
      <c r="G4" s="101">
        <v>65</v>
      </c>
      <c r="H4" s="405">
        <v>61</v>
      </c>
      <c r="I4" s="484">
        <v>57</v>
      </c>
      <c r="J4" s="484">
        <v>51</v>
      </c>
      <c r="K4" s="484">
        <v>56</v>
      </c>
      <c r="L4" s="484">
        <v>58</v>
      </c>
      <c r="M4" s="484">
        <v>52</v>
      </c>
      <c r="N4" s="484">
        <v>54</v>
      </c>
      <c r="O4" s="542">
        <v>51</v>
      </c>
    </row>
    <row r="5" spans="1:19" x14ac:dyDescent="0.25">
      <c r="A5" s="5" t="s">
        <v>19</v>
      </c>
      <c r="B5" s="11" t="s">
        <v>27</v>
      </c>
      <c r="C5" s="102">
        <f>C4/C3</f>
        <v>0.8125</v>
      </c>
      <c r="D5" s="13">
        <f>D4/D3</f>
        <v>0.83333333333333337</v>
      </c>
      <c r="E5" s="103">
        <f t="shared" ref="E5:O5" si="0">E4/E3</f>
        <v>0.8902439024390244</v>
      </c>
      <c r="F5" s="13">
        <f t="shared" si="0"/>
        <v>0.9</v>
      </c>
      <c r="G5" s="103">
        <f t="shared" si="0"/>
        <v>0.8904109589041096</v>
      </c>
      <c r="H5" s="406">
        <f t="shared" si="0"/>
        <v>0.87142857142857144</v>
      </c>
      <c r="I5" s="485">
        <f t="shared" si="0"/>
        <v>0.890625</v>
      </c>
      <c r="J5" s="485">
        <f t="shared" si="0"/>
        <v>0.86440677966101698</v>
      </c>
      <c r="K5" s="485">
        <f t="shared" si="0"/>
        <v>0.83582089552238803</v>
      </c>
      <c r="L5" s="485">
        <f t="shared" si="0"/>
        <v>0.86567164179104472</v>
      </c>
      <c r="M5" s="485">
        <f t="shared" si="0"/>
        <v>0.85245901639344257</v>
      </c>
      <c r="N5" s="485">
        <f t="shared" si="0"/>
        <v>0.8571428571428571</v>
      </c>
      <c r="O5" s="543">
        <f t="shared" si="0"/>
        <v>0.85</v>
      </c>
    </row>
    <row r="6" spans="1:19" x14ac:dyDescent="0.25">
      <c r="A6" s="5" t="s">
        <v>22</v>
      </c>
      <c r="B6" s="14" t="s">
        <v>325</v>
      </c>
      <c r="C6" s="104">
        <v>5</v>
      </c>
      <c r="D6" s="82">
        <v>7</v>
      </c>
      <c r="E6" s="105">
        <v>6</v>
      </c>
      <c r="F6" s="82">
        <v>6</v>
      </c>
      <c r="G6" s="105">
        <v>6</v>
      </c>
      <c r="H6" s="408">
        <v>5</v>
      </c>
      <c r="I6" s="486">
        <v>4</v>
      </c>
      <c r="J6" s="486">
        <v>4</v>
      </c>
      <c r="K6" s="486">
        <v>5</v>
      </c>
      <c r="L6" s="486">
        <v>4</v>
      </c>
      <c r="M6" s="486">
        <v>4</v>
      </c>
      <c r="N6" s="486">
        <v>5</v>
      </c>
      <c r="O6" s="544">
        <v>5</v>
      </c>
    </row>
    <row r="7" spans="1:19" x14ac:dyDescent="0.25">
      <c r="A7" s="5" t="s">
        <v>24</v>
      </c>
      <c r="B7" s="11" t="s">
        <v>27</v>
      </c>
      <c r="C7" s="102">
        <f>C6/C3</f>
        <v>7.8125E-2</v>
      </c>
      <c r="D7" s="13">
        <f>D6/D3</f>
        <v>8.9743589743589744E-2</v>
      </c>
      <c r="E7" s="103">
        <f t="shared" ref="E7:O7" si="1">E6/E3</f>
        <v>7.3170731707317069E-2</v>
      </c>
      <c r="F7" s="13">
        <f t="shared" si="1"/>
        <v>7.4999999999999997E-2</v>
      </c>
      <c r="G7" s="103">
        <f t="shared" si="1"/>
        <v>8.2191780821917804E-2</v>
      </c>
      <c r="H7" s="406">
        <f t="shared" si="1"/>
        <v>7.1428571428571425E-2</v>
      </c>
      <c r="I7" s="485">
        <f t="shared" si="1"/>
        <v>6.25E-2</v>
      </c>
      <c r="J7" s="485">
        <f t="shared" si="1"/>
        <v>6.7796610169491525E-2</v>
      </c>
      <c r="K7" s="485">
        <f t="shared" si="1"/>
        <v>7.4626865671641784E-2</v>
      </c>
      <c r="L7" s="485">
        <f t="shared" si="1"/>
        <v>5.9701492537313432E-2</v>
      </c>
      <c r="M7" s="485">
        <f t="shared" si="1"/>
        <v>6.5573770491803282E-2</v>
      </c>
      <c r="N7" s="485">
        <f t="shared" si="1"/>
        <v>7.9365079365079361E-2</v>
      </c>
      <c r="O7" s="543">
        <f t="shared" si="1"/>
        <v>8.3333333333333329E-2</v>
      </c>
    </row>
    <row r="8" spans="1:19" x14ac:dyDescent="0.25">
      <c r="A8" s="5" t="s">
        <v>26</v>
      </c>
      <c r="B8" s="14" t="s">
        <v>32</v>
      </c>
      <c r="C8" s="104">
        <v>14</v>
      </c>
      <c r="D8" s="82">
        <v>17</v>
      </c>
      <c r="E8" s="105">
        <v>20</v>
      </c>
      <c r="F8" s="82">
        <v>17</v>
      </c>
      <c r="G8" s="105">
        <v>16</v>
      </c>
      <c r="H8" s="408">
        <v>17</v>
      </c>
      <c r="I8" s="486">
        <v>15</v>
      </c>
      <c r="J8" s="486">
        <v>9</v>
      </c>
      <c r="K8" s="486">
        <v>10</v>
      </c>
      <c r="L8" s="486">
        <v>13</v>
      </c>
      <c r="M8" s="486">
        <v>11</v>
      </c>
      <c r="N8" s="486">
        <v>15</v>
      </c>
      <c r="O8" s="544">
        <v>12</v>
      </c>
    </row>
    <row r="9" spans="1:19" x14ac:dyDescent="0.25">
      <c r="A9" s="5" t="s">
        <v>28</v>
      </c>
      <c r="B9" s="11" t="s">
        <v>27</v>
      </c>
      <c r="C9" s="102">
        <f>C8/C3</f>
        <v>0.21875</v>
      </c>
      <c r="D9" s="13">
        <f>D8/D3</f>
        <v>0.21794871794871795</v>
      </c>
      <c r="E9" s="103">
        <f t="shared" ref="E9:O9" si="2">E8/E3</f>
        <v>0.24390243902439024</v>
      </c>
      <c r="F9" s="13">
        <f t="shared" si="2"/>
        <v>0.21249999999999999</v>
      </c>
      <c r="G9" s="103">
        <f t="shared" si="2"/>
        <v>0.21917808219178081</v>
      </c>
      <c r="H9" s="406">
        <f t="shared" si="2"/>
        <v>0.24285714285714285</v>
      </c>
      <c r="I9" s="485">
        <f t="shared" si="2"/>
        <v>0.234375</v>
      </c>
      <c r="J9" s="485">
        <f t="shared" si="2"/>
        <v>0.15254237288135594</v>
      </c>
      <c r="K9" s="485">
        <f t="shared" si="2"/>
        <v>0.14925373134328357</v>
      </c>
      <c r="L9" s="485">
        <f t="shared" si="2"/>
        <v>0.19402985074626866</v>
      </c>
      <c r="M9" s="485">
        <f t="shared" si="2"/>
        <v>0.18032786885245902</v>
      </c>
      <c r="N9" s="485">
        <f t="shared" si="2"/>
        <v>0.23809523809523808</v>
      </c>
      <c r="O9" s="543">
        <f t="shared" si="2"/>
        <v>0.2</v>
      </c>
    </row>
    <row r="10" spans="1:19" x14ac:dyDescent="0.25">
      <c r="A10" s="5" t="s">
        <v>30</v>
      </c>
      <c r="B10" s="14" t="s">
        <v>35</v>
      </c>
      <c r="C10" s="104">
        <v>36</v>
      </c>
      <c r="D10" s="82">
        <v>45</v>
      </c>
      <c r="E10" s="105">
        <v>45</v>
      </c>
      <c r="F10" s="82">
        <v>42</v>
      </c>
      <c r="G10" s="105">
        <v>41</v>
      </c>
      <c r="H10" s="408">
        <v>39</v>
      </c>
      <c r="I10" s="486">
        <v>35</v>
      </c>
      <c r="J10" s="486">
        <v>33</v>
      </c>
      <c r="K10" s="486">
        <v>31</v>
      </c>
      <c r="L10" s="486">
        <v>35</v>
      </c>
      <c r="M10" s="486">
        <v>33</v>
      </c>
      <c r="N10" s="486">
        <v>35</v>
      </c>
      <c r="O10" s="544">
        <v>37</v>
      </c>
    </row>
    <row r="11" spans="1:19" x14ac:dyDescent="0.25">
      <c r="A11" s="5" t="s">
        <v>31</v>
      </c>
      <c r="B11" s="11" t="s">
        <v>27</v>
      </c>
      <c r="C11" s="102">
        <f>C10/C3</f>
        <v>0.5625</v>
      </c>
      <c r="D11" s="13">
        <f>D10/D3</f>
        <v>0.57692307692307687</v>
      </c>
      <c r="E11" s="103">
        <f t="shared" ref="E11:O11" si="3">E10/E3</f>
        <v>0.54878048780487809</v>
      </c>
      <c r="F11" s="13">
        <f t="shared" si="3"/>
        <v>0.52500000000000002</v>
      </c>
      <c r="G11" s="103">
        <f t="shared" si="3"/>
        <v>0.56164383561643838</v>
      </c>
      <c r="H11" s="406">
        <f t="shared" si="3"/>
        <v>0.55714285714285716</v>
      </c>
      <c r="I11" s="485">
        <f t="shared" si="3"/>
        <v>0.546875</v>
      </c>
      <c r="J11" s="485">
        <f t="shared" si="3"/>
        <v>0.55932203389830504</v>
      </c>
      <c r="K11" s="485">
        <f t="shared" si="3"/>
        <v>0.46268656716417911</v>
      </c>
      <c r="L11" s="485">
        <f t="shared" si="3"/>
        <v>0.52238805970149249</v>
      </c>
      <c r="M11" s="485">
        <f t="shared" si="3"/>
        <v>0.54098360655737709</v>
      </c>
      <c r="N11" s="485">
        <f t="shared" si="3"/>
        <v>0.55555555555555558</v>
      </c>
      <c r="O11" s="543">
        <f t="shared" si="3"/>
        <v>0.6166666666666667</v>
      </c>
    </row>
    <row r="12" spans="1:19" x14ac:dyDescent="0.25">
      <c r="A12" s="5" t="s">
        <v>33</v>
      </c>
      <c r="B12" s="17" t="s">
        <v>41</v>
      </c>
      <c r="C12" s="104">
        <v>8</v>
      </c>
      <c r="D12" s="82">
        <v>8</v>
      </c>
      <c r="E12" s="105">
        <v>7</v>
      </c>
      <c r="F12" s="82">
        <v>6</v>
      </c>
      <c r="G12" s="105">
        <v>3</v>
      </c>
      <c r="H12" s="408">
        <v>3</v>
      </c>
      <c r="I12" s="486">
        <v>2</v>
      </c>
      <c r="J12" s="486">
        <v>3</v>
      </c>
      <c r="K12" s="486">
        <v>6</v>
      </c>
      <c r="L12" s="486">
        <v>7</v>
      </c>
      <c r="M12" s="486">
        <v>6</v>
      </c>
      <c r="N12" s="486">
        <v>7</v>
      </c>
      <c r="O12" s="544">
        <v>7</v>
      </c>
    </row>
    <row r="13" spans="1:19" x14ac:dyDescent="0.25">
      <c r="A13" s="5" t="s">
        <v>34</v>
      </c>
      <c r="B13" s="11" t="s">
        <v>27</v>
      </c>
      <c r="C13" s="102">
        <f>C12/C3</f>
        <v>0.125</v>
      </c>
      <c r="D13" s="13">
        <f>D12/D3</f>
        <v>0.10256410256410256</v>
      </c>
      <c r="E13" s="103">
        <f t="shared" ref="E13:O13" si="4">E12/E3</f>
        <v>8.5365853658536592E-2</v>
      </c>
      <c r="F13" s="13">
        <f t="shared" si="4"/>
        <v>7.4999999999999997E-2</v>
      </c>
      <c r="G13" s="103">
        <f t="shared" si="4"/>
        <v>4.1095890410958902E-2</v>
      </c>
      <c r="H13" s="406">
        <f t="shared" si="4"/>
        <v>4.2857142857142858E-2</v>
      </c>
      <c r="I13" s="485">
        <f t="shared" si="4"/>
        <v>3.125E-2</v>
      </c>
      <c r="J13" s="485">
        <f t="shared" si="4"/>
        <v>5.0847457627118647E-2</v>
      </c>
      <c r="K13" s="485">
        <f t="shared" si="4"/>
        <v>8.9552238805970144E-2</v>
      </c>
      <c r="L13" s="485">
        <f t="shared" si="4"/>
        <v>0.1044776119402985</v>
      </c>
      <c r="M13" s="485">
        <f t="shared" si="4"/>
        <v>9.8360655737704916E-2</v>
      </c>
      <c r="N13" s="485">
        <f t="shared" si="4"/>
        <v>0.1111111111111111</v>
      </c>
      <c r="O13" s="543">
        <f t="shared" si="4"/>
        <v>0.11666666666666667</v>
      </c>
    </row>
    <row r="14" spans="1:19" x14ac:dyDescent="0.25">
      <c r="A14" s="5" t="s">
        <v>36</v>
      </c>
      <c r="B14" s="14" t="s">
        <v>44</v>
      </c>
      <c r="C14" s="104">
        <v>11</v>
      </c>
      <c r="D14" s="82">
        <v>12</v>
      </c>
      <c r="E14" s="105">
        <v>12</v>
      </c>
      <c r="F14" s="82">
        <v>11</v>
      </c>
      <c r="G14" s="105">
        <v>12</v>
      </c>
      <c r="H14" s="408">
        <v>11</v>
      </c>
      <c r="I14" s="486">
        <v>9</v>
      </c>
      <c r="J14" s="486">
        <v>9</v>
      </c>
      <c r="K14" s="486">
        <v>14</v>
      </c>
      <c r="L14" s="486">
        <v>13</v>
      </c>
      <c r="M14" s="534">
        <v>6</v>
      </c>
      <c r="N14" s="486">
        <v>7</v>
      </c>
      <c r="O14" s="544">
        <v>7</v>
      </c>
    </row>
    <row r="15" spans="1:19" x14ac:dyDescent="0.25">
      <c r="A15" s="5" t="s">
        <v>37</v>
      </c>
      <c r="B15" s="11" t="s">
        <v>27</v>
      </c>
      <c r="C15" s="102">
        <f>C14/C3</f>
        <v>0.171875</v>
      </c>
      <c r="D15" s="13">
        <f>D14/D3</f>
        <v>0.15384615384615385</v>
      </c>
      <c r="E15" s="103">
        <f t="shared" ref="E15:O15" si="5">E14/E3</f>
        <v>0.14634146341463414</v>
      </c>
      <c r="F15" s="13">
        <f t="shared" si="5"/>
        <v>0.13750000000000001</v>
      </c>
      <c r="G15" s="103">
        <f t="shared" si="5"/>
        <v>0.16438356164383561</v>
      </c>
      <c r="H15" s="406">
        <f t="shared" si="5"/>
        <v>0.15714285714285714</v>
      </c>
      <c r="I15" s="485">
        <f t="shared" si="5"/>
        <v>0.140625</v>
      </c>
      <c r="J15" s="485">
        <f t="shared" si="5"/>
        <v>0.15254237288135594</v>
      </c>
      <c r="K15" s="485">
        <f t="shared" si="5"/>
        <v>0.20895522388059701</v>
      </c>
      <c r="L15" s="485">
        <f t="shared" si="5"/>
        <v>0.19402985074626866</v>
      </c>
      <c r="M15" s="485">
        <f t="shared" si="5"/>
        <v>9.8360655737704916E-2</v>
      </c>
      <c r="N15" s="485">
        <f t="shared" si="5"/>
        <v>0.1111111111111111</v>
      </c>
      <c r="O15" s="543">
        <f t="shared" si="5"/>
        <v>0.11666666666666667</v>
      </c>
    </row>
    <row r="16" spans="1:19" x14ac:dyDescent="0.25">
      <c r="A16" s="5" t="s">
        <v>39</v>
      </c>
      <c r="B16" s="14" t="s">
        <v>47</v>
      </c>
      <c r="C16" s="104">
        <v>13</v>
      </c>
      <c r="D16" s="82">
        <v>12</v>
      </c>
      <c r="E16" s="105">
        <v>12</v>
      </c>
      <c r="F16" s="82">
        <v>10</v>
      </c>
      <c r="G16" s="105">
        <v>11</v>
      </c>
      <c r="H16" s="408">
        <v>11</v>
      </c>
      <c r="I16" s="486">
        <v>12</v>
      </c>
      <c r="J16" s="486">
        <v>11</v>
      </c>
      <c r="K16" s="486">
        <v>15</v>
      </c>
      <c r="L16" s="486">
        <v>14</v>
      </c>
      <c r="M16" s="486">
        <v>12</v>
      </c>
      <c r="N16" s="486">
        <v>12</v>
      </c>
      <c r="O16" s="544">
        <v>12</v>
      </c>
    </row>
    <row r="17" spans="1:15" x14ac:dyDescent="0.25">
      <c r="A17" s="5" t="s">
        <v>40</v>
      </c>
      <c r="B17" s="18" t="s">
        <v>27</v>
      </c>
      <c r="C17" s="102">
        <f>C16/C3</f>
        <v>0.203125</v>
      </c>
      <c r="D17" s="13">
        <f>D16/D3</f>
        <v>0.15384615384615385</v>
      </c>
      <c r="E17" s="103">
        <f t="shared" ref="E17:O17" si="6">E16/E3</f>
        <v>0.14634146341463414</v>
      </c>
      <c r="F17" s="13">
        <f t="shared" si="6"/>
        <v>0.125</v>
      </c>
      <c r="G17" s="103">
        <f t="shared" si="6"/>
        <v>0.15068493150684931</v>
      </c>
      <c r="H17" s="406">
        <f t="shared" si="6"/>
        <v>0.15714285714285714</v>
      </c>
      <c r="I17" s="485">
        <f t="shared" si="6"/>
        <v>0.1875</v>
      </c>
      <c r="J17" s="485">
        <f t="shared" si="6"/>
        <v>0.1864406779661017</v>
      </c>
      <c r="K17" s="485">
        <f t="shared" si="6"/>
        <v>0.22388059701492538</v>
      </c>
      <c r="L17" s="485">
        <f t="shared" si="6"/>
        <v>0.20895522388059701</v>
      </c>
      <c r="M17" s="485">
        <f t="shared" si="6"/>
        <v>0.19672131147540983</v>
      </c>
      <c r="N17" s="485">
        <f t="shared" si="6"/>
        <v>0.19047619047619047</v>
      </c>
      <c r="O17" s="543">
        <f t="shared" si="6"/>
        <v>0.2</v>
      </c>
    </row>
    <row r="18" spans="1:15" x14ac:dyDescent="0.25">
      <c r="A18" s="5" t="s">
        <v>42</v>
      </c>
      <c r="B18" s="14" t="s">
        <v>150</v>
      </c>
      <c r="C18" s="104">
        <v>11</v>
      </c>
      <c r="D18" s="82">
        <v>11</v>
      </c>
      <c r="E18" s="105">
        <v>9</v>
      </c>
      <c r="F18" s="82">
        <v>9</v>
      </c>
      <c r="G18" s="105">
        <v>8</v>
      </c>
      <c r="H18" s="408">
        <v>8</v>
      </c>
      <c r="I18" s="486">
        <v>7</v>
      </c>
      <c r="J18" s="486">
        <v>6</v>
      </c>
      <c r="K18" s="486">
        <v>6</v>
      </c>
      <c r="L18" s="486">
        <v>8</v>
      </c>
      <c r="M18" s="486">
        <v>7</v>
      </c>
      <c r="N18" s="486">
        <v>7</v>
      </c>
      <c r="O18" s="544">
        <v>7</v>
      </c>
    </row>
    <row r="19" spans="1:15" x14ac:dyDescent="0.25">
      <c r="A19" s="5" t="s">
        <v>43</v>
      </c>
      <c r="B19" s="19" t="s">
        <v>27</v>
      </c>
      <c r="C19" s="106">
        <f>C18/C3</f>
        <v>0.171875</v>
      </c>
      <c r="D19" s="21">
        <f>D18/D3</f>
        <v>0.14102564102564102</v>
      </c>
      <c r="E19" s="107">
        <f>E18/E3</f>
        <v>0.10975609756097561</v>
      </c>
      <c r="F19" s="21">
        <f t="shared" ref="F19:O19" si="7">F18/F3</f>
        <v>0.1125</v>
      </c>
      <c r="G19" s="107">
        <f t="shared" si="7"/>
        <v>0.1095890410958904</v>
      </c>
      <c r="H19" s="411">
        <f t="shared" si="7"/>
        <v>0.11428571428571428</v>
      </c>
      <c r="I19" s="487">
        <f t="shared" si="7"/>
        <v>0.109375</v>
      </c>
      <c r="J19" s="487">
        <f t="shared" si="7"/>
        <v>0.10169491525423729</v>
      </c>
      <c r="K19" s="487">
        <f t="shared" si="7"/>
        <v>8.9552238805970144E-2</v>
      </c>
      <c r="L19" s="487">
        <f t="shared" si="7"/>
        <v>0.11940298507462686</v>
      </c>
      <c r="M19" s="487">
        <f t="shared" si="7"/>
        <v>0.11475409836065574</v>
      </c>
      <c r="N19" s="487">
        <f t="shared" si="7"/>
        <v>0.1111111111111111</v>
      </c>
      <c r="O19" s="545">
        <f t="shared" si="7"/>
        <v>0.11666666666666667</v>
      </c>
    </row>
    <row r="20" spans="1:15" ht="20.100000000000001" customHeight="1" x14ac:dyDescent="0.25">
      <c r="A20" s="22" t="s">
        <v>362</v>
      </c>
      <c r="C20" s="2"/>
      <c r="D20" s="2"/>
      <c r="E20" s="2"/>
      <c r="F20" s="2"/>
      <c r="G20" s="2"/>
      <c r="H20" s="2"/>
      <c r="I20" s="2"/>
      <c r="J20" s="2"/>
      <c r="K20" s="56"/>
      <c r="L20" s="2"/>
      <c r="M20" s="2"/>
      <c r="N20" s="2"/>
      <c r="O20" s="2"/>
    </row>
    <row r="21" spans="1:15" ht="47.25" x14ac:dyDescent="0.25">
      <c r="A21" s="23" t="s">
        <v>0</v>
      </c>
      <c r="B21" s="24" t="s">
        <v>1</v>
      </c>
      <c r="C21" s="108" t="s">
        <v>3</v>
      </c>
      <c r="D21" s="108" t="s">
        <v>4</v>
      </c>
      <c r="E21" s="108" t="s">
        <v>5</v>
      </c>
      <c r="F21" s="108" t="s">
        <v>6</v>
      </c>
      <c r="G21" s="108" t="s">
        <v>7</v>
      </c>
      <c r="H21" s="108" t="s">
        <v>8</v>
      </c>
      <c r="I21" s="108" t="s">
        <v>9</v>
      </c>
      <c r="J21" s="108" t="s">
        <v>10</v>
      </c>
      <c r="K21" s="108" t="s">
        <v>11</v>
      </c>
      <c r="L21" s="108" t="s">
        <v>12</v>
      </c>
      <c r="M21" s="108" t="s">
        <v>13</v>
      </c>
      <c r="N21" s="108" t="s">
        <v>14</v>
      </c>
      <c r="O21" s="58" t="s">
        <v>50</v>
      </c>
    </row>
    <row r="22" spans="1:15" x14ac:dyDescent="0.25">
      <c r="A22" s="27" t="s">
        <v>45</v>
      </c>
      <c r="B22" s="28" t="s">
        <v>327</v>
      </c>
      <c r="C22" s="29">
        <v>16</v>
      </c>
      <c r="D22" s="109">
        <v>18</v>
      </c>
      <c r="E22" s="28">
        <v>8</v>
      </c>
      <c r="F22" s="109">
        <v>12</v>
      </c>
      <c r="G22" s="426">
        <v>8</v>
      </c>
      <c r="H22" s="488">
        <v>10</v>
      </c>
      <c r="I22" s="488">
        <v>10</v>
      </c>
      <c r="J22" s="488">
        <v>20</v>
      </c>
      <c r="K22" s="488">
        <v>14</v>
      </c>
      <c r="L22" s="488">
        <v>5</v>
      </c>
      <c r="M22" s="488">
        <v>15</v>
      </c>
      <c r="N22" s="488">
        <v>9</v>
      </c>
      <c r="O22" s="29">
        <f>SUM(C22:N22)</f>
        <v>145</v>
      </c>
    </row>
    <row r="23" spans="1:15" x14ac:dyDescent="0.25">
      <c r="A23" s="27" t="s">
        <v>46</v>
      </c>
      <c r="B23" s="30" t="s">
        <v>54</v>
      </c>
      <c r="C23" s="9">
        <v>5</v>
      </c>
      <c r="D23" s="101">
        <v>3</v>
      </c>
      <c r="E23" s="10">
        <v>5</v>
      </c>
      <c r="F23" s="101">
        <v>7</v>
      </c>
      <c r="G23" s="405">
        <v>3</v>
      </c>
      <c r="H23" s="484">
        <v>5</v>
      </c>
      <c r="I23" s="484">
        <v>7</v>
      </c>
      <c r="J23" s="484">
        <v>4</v>
      </c>
      <c r="K23" s="484">
        <v>7</v>
      </c>
      <c r="L23" s="484">
        <v>1</v>
      </c>
      <c r="M23" s="484">
        <v>4</v>
      </c>
      <c r="N23" s="542">
        <v>1</v>
      </c>
      <c r="O23" s="30">
        <f>SUM(C23:N23)</f>
        <v>52</v>
      </c>
    </row>
    <row r="24" spans="1:15" x14ac:dyDescent="0.25">
      <c r="A24" s="27" t="s">
        <v>48</v>
      </c>
      <c r="B24" s="31" t="s">
        <v>56</v>
      </c>
      <c r="C24" s="32">
        <f>C23/C22</f>
        <v>0.3125</v>
      </c>
      <c r="D24" s="110">
        <f>D23/D22</f>
        <v>0.16666666666666666</v>
      </c>
      <c r="E24" s="32">
        <f t="shared" ref="E24:O24" si="8">E23/E22</f>
        <v>0.625</v>
      </c>
      <c r="F24" s="110">
        <f t="shared" si="8"/>
        <v>0.58333333333333337</v>
      </c>
      <c r="G24" s="417">
        <f t="shared" si="8"/>
        <v>0.375</v>
      </c>
      <c r="H24" s="489">
        <f t="shared" si="8"/>
        <v>0.5</v>
      </c>
      <c r="I24" s="489">
        <f t="shared" si="8"/>
        <v>0.7</v>
      </c>
      <c r="J24" s="489">
        <f t="shared" si="8"/>
        <v>0.2</v>
      </c>
      <c r="K24" s="489">
        <f t="shared" si="8"/>
        <v>0.5</v>
      </c>
      <c r="L24" s="489">
        <f t="shared" si="8"/>
        <v>0.2</v>
      </c>
      <c r="M24" s="489">
        <f t="shared" si="8"/>
        <v>0.26666666666666666</v>
      </c>
      <c r="N24" s="489">
        <f t="shared" si="8"/>
        <v>0.1111111111111111</v>
      </c>
      <c r="O24" s="59">
        <f t="shared" si="8"/>
        <v>0.35862068965517241</v>
      </c>
    </row>
    <row r="25" spans="1:15" x14ac:dyDescent="0.25">
      <c r="A25" s="27" t="s">
        <v>51</v>
      </c>
      <c r="B25" s="33" t="s">
        <v>58</v>
      </c>
      <c r="C25" s="76">
        <v>10</v>
      </c>
      <c r="D25" s="111">
        <v>7</v>
      </c>
      <c r="E25" s="76">
        <v>3</v>
      </c>
      <c r="F25" s="111">
        <v>8</v>
      </c>
      <c r="G25" s="407">
        <v>5</v>
      </c>
      <c r="H25" s="490">
        <v>5</v>
      </c>
      <c r="I25" s="490">
        <v>7</v>
      </c>
      <c r="J25" s="490">
        <v>9</v>
      </c>
      <c r="K25" s="490">
        <v>8</v>
      </c>
      <c r="L25" s="490">
        <v>4</v>
      </c>
      <c r="M25" s="490">
        <v>6</v>
      </c>
      <c r="N25" s="546">
        <v>7</v>
      </c>
      <c r="O25" s="33">
        <f>SUM(C25:N25)</f>
        <v>79</v>
      </c>
    </row>
    <row r="26" spans="1:15" x14ac:dyDescent="0.25">
      <c r="A26" s="27" t="s">
        <v>53</v>
      </c>
      <c r="B26" s="31" t="s">
        <v>56</v>
      </c>
      <c r="C26" s="32">
        <f>C25/C22</f>
        <v>0.625</v>
      </c>
      <c r="D26" s="110">
        <f>D25/D22</f>
        <v>0.3888888888888889</v>
      </c>
      <c r="E26" s="32">
        <f t="shared" ref="E26:O26" si="9">E25/E22</f>
        <v>0.375</v>
      </c>
      <c r="F26" s="110">
        <f t="shared" si="9"/>
        <v>0.66666666666666663</v>
      </c>
      <c r="G26" s="417">
        <f t="shared" si="9"/>
        <v>0.625</v>
      </c>
      <c r="H26" s="489">
        <f t="shared" si="9"/>
        <v>0.5</v>
      </c>
      <c r="I26" s="489">
        <f t="shared" si="9"/>
        <v>0.7</v>
      </c>
      <c r="J26" s="489">
        <f t="shared" si="9"/>
        <v>0.45</v>
      </c>
      <c r="K26" s="489">
        <f t="shared" si="9"/>
        <v>0.5714285714285714</v>
      </c>
      <c r="L26" s="489">
        <f t="shared" si="9"/>
        <v>0.8</v>
      </c>
      <c r="M26" s="489">
        <f t="shared" si="9"/>
        <v>0.4</v>
      </c>
      <c r="N26" s="489">
        <f t="shared" si="9"/>
        <v>0.77777777777777779</v>
      </c>
      <c r="O26" s="59">
        <f t="shared" si="9"/>
        <v>0.54482758620689653</v>
      </c>
    </row>
    <row r="27" spans="1:15" x14ac:dyDescent="0.25">
      <c r="A27" s="27" t="s">
        <v>55</v>
      </c>
      <c r="B27" s="33" t="s">
        <v>328</v>
      </c>
      <c r="C27" s="76">
        <v>15</v>
      </c>
      <c r="D27" s="105">
        <v>18</v>
      </c>
      <c r="E27" s="82">
        <v>7</v>
      </c>
      <c r="F27" s="105">
        <v>12</v>
      </c>
      <c r="G27" s="408">
        <v>7</v>
      </c>
      <c r="H27" s="486">
        <v>10</v>
      </c>
      <c r="I27" s="486">
        <v>7</v>
      </c>
      <c r="J27" s="486">
        <v>16</v>
      </c>
      <c r="K27" s="486">
        <v>13</v>
      </c>
      <c r="L27" s="486">
        <v>3</v>
      </c>
      <c r="M27" s="486">
        <v>11</v>
      </c>
      <c r="N27" s="544">
        <v>8</v>
      </c>
      <c r="O27" s="33">
        <f>SUM(C27:N27)</f>
        <v>127</v>
      </c>
    </row>
    <row r="28" spans="1:15" x14ac:dyDescent="0.25">
      <c r="A28" s="27" t="s">
        <v>57</v>
      </c>
      <c r="B28" s="31" t="s">
        <v>56</v>
      </c>
      <c r="C28" s="32">
        <f>C27/C22</f>
        <v>0.9375</v>
      </c>
      <c r="D28" s="110">
        <f t="shared" ref="D28:O28" si="10">D27/D22</f>
        <v>1</v>
      </c>
      <c r="E28" s="32">
        <f t="shared" si="10"/>
        <v>0.875</v>
      </c>
      <c r="F28" s="110">
        <f t="shared" si="10"/>
        <v>1</v>
      </c>
      <c r="G28" s="417">
        <f t="shared" si="10"/>
        <v>0.875</v>
      </c>
      <c r="H28" s="489">
        <f t="shared" si="10"/>
        <v>1</v>
      </c>
      <c r="I28" s="489">
        <f t="shared" si="10"/>
        <v>0.7</v>
      </c>
      <c r="J28" s="489">
        <f t="shared" si="10"/>
        <v>0.8</v>
      </c>
      <c r="K28" s="489">
        <f t="shared" si="10"/>
        <v>0.9285714285714286</v>
      </c>
      <c r="L28" s="489">
        <f t="shared" si="10"/>
        <v>0.6</v>
      </c>
      <c r="M28" s="489">
        <f t="shared" si="10"/>
        <v>0.73333333333333328</v>
      </c>
      <c r="N28" s="489">
        <f t="shared" si="10"/>
        <v>0.88888888888888884</v>
      </c>
      <c r="O28" s="59">
        <f t="shared" si="10"/>
        <v>0.87586206896551722</v>
      </c>
    </row>
    <row r="29" spans="1:15" x14ac:dyDescent="0.25">
      <c r="A29" s="27" t="s">
        <v>59</v>
      </c>
      <c r="B29" s="33" t="s">
        <v>329</v>
      </c>
      <c r="C29" s="76">
        <v>2</v>
      </c>
      <c r="D29" s="105">
        <v>0</v>
      </c>
      <c r="E29" s="82">
        <v>0</v>
      </c>
      <c r="F29" s="105">
        <v>2</v>
      </c>
      <c r="G29" s="408">
        <v>0</v>
      </c>
      <c r="H29" s="486">
        <v>0</v>
      </c>
      <c r="I29" s="486">
        <v>0</v>
      </c>
      <c r="J29" s="486">
        <v>2</v>
      </c>
      <c r="K29" s="486">
        <v>0</v>
      </c>
      <c r="L29" s="486">
        <v>0</v>
      </c>
      <c r="M29" s="486">
        <v>1</v>
      </c>
      <c r="N29" s="544">
        <v>0</v>
      </c>
      <c r="O29" s="33">
        <f>SUM(C29:N29)</f>
        <v>7</v>
      </c>
    </row>
    <row r="30" spans="1:15" x14ac:dyDescent="0.25">
      <c r="A30" s="27" t="s">
        <v>60</v>
      </c>
      <c r="B30" s="31" t="s">
        <v>56</v>
      </c>
      <c r="C30" s="32">
        <f>C29/C22</f>
        <v>0.125</v>
      </c>
      <c r="D30" s="110">
        <f t="shared" ref="D30:O30" si="11">D29/D22</f>
        <v>0</v>
      </c>
      <c r="E30" s="32">
        <f t="shared" si="11"/>
        <v>0</v>
      </c>
      <c r="F30" s="110">
        <f t="shared" si="11"/>
        <v>0.16666666666666666</v>
      </c>
      <c r="G30" s="417">
        <f t="shared" si="11"/>
        <v>0</v>
      </c>
      <c r="H30" s="489">
        <f t="shared" si="11"/>
        <v>0</v>
      </c>
      <c r="I30" s="489">
        <f t="shared" si="11"/>
        <v>0</v>
      </c>
      <c r="J30" s="489">
        <f t="shared" si="11"/>
        <v>0.1</v>
      </c>
      <c r="K30" s="489">
        <f t="shared" si="11"/>
        <v>0</v>
      </c>
      <c r="L30" s="489">
        <f t="shared" si="11"/>
        <v>0</v>
      </c>
      <c r="M30" s="489">
        <f t="shared" si="11"/>
        <v>6.6666666666666666E-2</v>
      </c>
      <c r="N30" s="489">
        <f t="shared" si="11"/>
        <v>0</v>
      </c>
      <c r="O30" s="59">
        <f t="shared" si="11"/>
        <v>4.8275862068965517E-2</v>
      </c>
    </row>
    <row r="31" spans="1:15" x14ac:dyDescent="0.25">
      <c r="A31" s="27" t="s">
        <v>62</v>
      </c>
      <c r="B31" s="33" t="s">
        <v>67</v>
      </c>
      <c r="C31" s="82">
        <f>C22-C27</f>
        <v>1</v>
      </c>
      <c r="D31" s="105">
        <f>D22-D27</f>
        <v>0</v>
      </c>
      <c r="E31" s="82">
        <f>E22-E27</f>
        <v>1</v>
      </c>
      <c r="F31" s="105">
        <f t="shared" ref="F31:N31" si="12">F22-F27</f>
        <v>0</v>
      </c>
      <c r="G31" s="408">
        <f t="shared" si="12"/>
        <v>1</v>
      </c>
      <c r="H31" s="408">
        <f t="shared" si="12"/>
        <v>0</v>
      </c>
      <c r="I31" s="486">
        <f t="shared" si="12"/>
        <v>3</v>
      </c>
      <c r="J31" s="486">
        <f t="shared" si="12"/>
        <v>4</v>
      </c>
      <c r="K31" s="486">
        <f t="shared" si="12"/>
        <v>1</v>
      </c>
      <c r="L31" s="486">
        <f t="shared" si="12"/>
        <v>2</v>
      </c>
      <c r="M31" s="486">
        <f t="shared" si="12"/>
        <v>4</v>
      </c>
      <c r="N31" s="486">
        <f t="shared" si="12"/>
        <v>1</v>
      </c>
      <c r="O31" s="33">
        <f>SUM(C31:N31)</f>
        <v>18</v>
      </c>
    </row>
    <row r="32" spans="1:15" x14ac:dyDescent="0.25">
      <c r="A32" s="27" t="s">
        <v>63</v>
      </c>
      <c r="B32" s="31" t="s">
        <v>56</v>
      </c>
      <c r="C32" s="32">
        <f>C31/C22</f>
        <v>6.25E-2</v>
      </c>
      <c r="D32" s="110">
        <f t="shared" ref="D32:O32" si="13">D31/D22</f>
        <v>0</v>
      </c>
      <c r="E32" s="32">
        <f t="shared" si="13"/>
        <v>0.125</v>
      </c>
      <c r="F32" s="110">
        <f t="shared" si="13"/>
        <v>0</v>
      </c>
      <c r="G32" s="417">
        <f t="shared" si="13"/>
        <v>0.125</v>
      </c>
      <c r="H32" s="417">
        <f t="shared" si="13"/>
        <v>0</v>
      </c>
      <c r="I32" s="489">
        <f t="shared" si="13"/>
        <v>0.3</v>
      </c>
      <c r="J32" s="489">
        <f t="shared" si="13"/>
        <v>0.2</v>
      </c>
      <c r="K32" s="489">
        <f t="shared" si="13"/>
        <v>7.1428571428571425E-2</v>
      </c>
      <c r="L32" s="489">
        <f t="shared" si="13"/>
        <v>0.4</v>
      </c>
      <c r="M32" s="489">
        <f t="shared" si="13"/>
        <v>0.26666666666666666</v>
      </c>
      <c r="N32" s="489">
        <f t="shared" si="13"/>
        <v>0.1111111111111111</v>
      </c>
      <c r="O32" s="59">
        <f t="shared" si="13"/>
        <v>0.12413793103448276</v>
      </c>
    </row>
    <row r="33" spans="1:15" ht="24.75" x14ac:dyDescent="0.25">
      <c r="A33" s="27" t="s">
        <v>65</v>
      </c>
      <c r="B33" s="34" t="s">
        <v>70</v>
      </c>
      <c r="C33" s="76">
        <v>1</v>
      </c>
      <c r="D33" s="105">
        <v>2</v>
      </c>
      <c r="E33" s="82">
        <v>0</v>
      </c>
      <c r="F33" s="105">
        <v>2</v>
      </c>
      <c r="G33" s="408">
        <v>1</v>
      </c>
      <c r="H33" s="486">
        <v>0</v>
      </c>
      <c r="I33" s="486">
        <v>3</v>
      </c>
      <c r="J33" s="486">
        <v>5</v>
      </c>
      <c r="K33" s="486">
        <v>3</v>
      </c>
      <c r="L33" s="486">
        <v>1</v>
      </c>
      <c r="M33" s="486">
        <v>3</v>
      </c>
      <c r="N33" s="544">
        <v>1</v>
      </c>
      <c r="O33" s="33">
        <f>SUM(C33:N33)</f>
        <v>22</v>
      </c>
    </row>
    <row r="34" spans="1:15" x14ac:dyDescent="0.25">
      <c r="A34" s="27" t="s">
        <v>66</v>
      </c>
      <c r="B34" s="31" t="s">
        <v>56</v>
      </c>
      <c r="C34" s="32">
        <f>C33/C22</f>
        <v>6.25E-2</v>
      </c>
      <c r="D34" s="110">
        <f t="shared" ref="D34:O34" si="14">D33/D22</f>
        <v>0.1111111111111111</v>
      </c>
      <c r="E34" s="32">
        <f t="shared" si="14"/>
        <v>0</v>
      </c>
      <c r="F34" s="110">
        <f t="shared" si="14"/>
        <v>0.16666666666666666</v>
      </c>
      <c r="G34" s="417">
        <f t="shared" si="14"/>
        <v>0.125</v>
      </c>
      <c r="H34" s="489">
        <f t="shared" si="14"/>
        <v>0</v>
      </c>
      <c r="I34" s="489">
        <f t="shared" si="14"/>
        <v>0.3</v>
      </c>
      <c r="J34" s="489">
        <f t="shared" si="14"/>
        <v>0.25</v>
      </c>
      <c r="K34" s="489">
        <f t="shared" si="14"/>
        <v>0.21428571428571427</v>
      </c>
      <c r="L34" s="489">
        <f t="shared" si="14"/>
        <v>0.2</v>
      </c>
      <c r="M34" s="489">
        <f t="shared" si="14"/>
        <v>0.2</v>
      </c>
      <c r="N34" s="489">
        <f t="shared" si="14"/>
        <v>0.1111111111111111</v>
      </c>
      <c r="O34" s="59">
        <f t="shared" si="14"/>
        <v>0.15172413793103448</v>
      </c>
    </row>
    <row r="35" spans="1:15" x14ac:dyDescent="0.25">
      <c r="A35" s="27" t="s">
        <v>68</v>
      </c>
      <c r="B35" s="33" t="s">
        <v>330</v>
      </c>
      <c r="C35" s="76">
        <v>1</v>
      </c>
      <c r="D35" s="105">
        <v>2</v>
      </c>
      <c r="E35" s="82">
        <v>1</v>
      </c>
      <c r="F35" s="105">
        <v>2</v>
      </c>
      <c r="G35" s="408">
        <v>1</v>
      </c>
      <c r="H35" s="486">
        <v>0</v>
      </c>
      <c r="I35" s="486">
        <v>1</v>
      </c>
      <c r="J35" s="486">
        <v>6</v>
      </c>
      <c r="K35" s="486">
        <v>2</v>
      </c>
      <c r="L35" s="486">
        <v>0</v>
      </c>
      <c r="M35" s="486">
        <v>3</v>
      </c>
      <c r="N35" s="544">
        <v>0</v>
      </c>
      <c r="O35" s="33">
        <f>SUM(C35:N35)</f>
        <v>19</v>
      </c>
    </row>
    <row r="36" spans="1:15" x14ac:dyDescent="0.25">
      <c r="A36" s="27" t="s">
        <v>69</v>
      </c>
      <c r="B36" s="35" t="s">
        <v>56</v>
      </c>
      <c r="C36" s="32">
        <f>C35/C22</f>
        <v>6.25E-2</v>
      </c>
      <c r="D36" s="110">
        <f t="shared" ref="D36:O36" si="15">D35/D22</f>
        <v>0.1111111111111111</v>
      </c>
      <c r="E36" s="32">
        <f t="shared" si="15"/>
        <v>0.125</v>
      </c>
      <c r="F36" s="110">
        <f t="shared" si="15"/>
        <v>0.16666666666666666</v>
      </c>
      <c r="G36" s="417">
        <f t="shared" si="15"/>
        <v>0.125</v>
      </c>
      <c r="H36" s="489">
        <f t="shared" si="15"/>
        <v>0</v>
      </c>
      <c r="I36" s="489">
        <f t="shared" si="15"/>
        <v>0.1</v>
      </c>
      <c r="J36" s="489">
        <f t="shared" si="15"/>
        <v>0.3</v>
      </c>
      <c r="K36" s="489">
        <f t="shared" si="15"/>
        <v>0.14285714285714285</v>
      </c>
      <c r="L36" s="489">
        <f t="shared" si="15"/>
        <v>0</v>
      </c>
      <c r="M36" s="489">
        <f t="shared" si="15"/>
        <v>0.2</v>
      </c>
      <c r="N36" s="489">
        <f t="shared" si="15"/>
        <v>0</v>
      </c>
      <c r="O36" s="59">
        <f t="shared" si="15"/>
        <v>0.1310344827586207</v>
      </c>
    </row>
    <row r="37" spans="1:15" x14ac:dyDescent="0.25">
      <c r="A37" s="27" t="s">
        <v>71</v>
      </c>
      <c r="B37" s="33" t="s">
        <v>331</v>
      </c>
      <c r="C37" s="75">
        <v>0</v>
      </c>
      <c r="D37" s="105">
        <v>3</v>
      </c>
      <c r="E37" s="82">
        <v>1</v>
      </c>
      <c r="F37" s="105">
        <v>2</v>
      </c>
      <c r="G37" s="408">
        <v>1</v>
      </c>
      <c r="H37" s="486">
        <v>4</v>
      </c>
      <c r="I37" s="486">
        <v>5</v>
      </c>
      <c r="J37" s="486">
        <v>7</v>
      </c>
      <c r="K37" s="486">
        <v>3</v>
      </c>
      <c r="L37" s="486">
        <v>2</v>
      </c>
      <c r="M37" s="486">
        <v>4</v>
      </c>
      <c r="N37" s="544">
        <v>2</v>
      </c>
      <c r="O37" s="33">
        <f>SUM(C37:N37)</f>
        <v>34</v>
      </c>
    </row>
    <row r="38" spans="1:15" x14ac:dyDescent="0.25">
      <c r="A38" s="27" t="s">
        <v>72</v>
      </c>
      <c r="B38" s="35" t="s">
        <v>56</v>
      </c>
      <c r="C38" s="12">
        <f>C37/C22</f>
        <v>0</v>
      </c>
      <c r="D38" s="103">
        <f t="shared" ref="D38:O38" si="16">D37/D22</f>
        <v>0.16666666666666666</v>
      </c>
      <c r="E38" s="32">
        <f t="shared" si="16"/>
        <v>0.125</v>
      </c>
      <c r="F38" s="110">
        <f t="shared" si="16"/>
        <v>0.16666666666666666</v>
      </c>
      <c r="G38" s="417">
        <f t="shared" si="16"/>
        <v>0.125</v>
      </c>
      <c r="H38" s="489">
        <f t="shared" si="16"/>
        <v>0.4</v>
      </c>
      <c r="I38" s="489">
        <f t="shared" si="16"/>
        <v>0.5</v>
      </c>
      <c r="J38" s="489">
        <f t="shared" si="16"/>
        <v>0.35</v>
      </c>
      <c r="K38" s="489">
        <f t="shared" si="16"/>
        <v>0.21428571428571427</v>
      </c>
      <c r="L38" s="489">
        <f t="shared" si="16"/>
        <v>0.4</v>
      </c>
      <c r="M38" s="489">
        <f t="shared" si="16"/>
        <v>0.26666666666666666</v>
      </c>
      <c r="N38" s="489">
        <f t="shared" si="16"/>
        <v>0.22222222222222221</v>
      </c>
      <c r="O38" s="59">
        <f t="shared" si="16"/>
        <v>0.23448275862068965</v>
      </c>
    </row>
    <row r="39" spans="1:15" x14ac:dyDescent="0.25">
      <c r="A39" s="27" t="s">
        <v>74</v>
      </c>
      <c r="B39" s="36" t="s">
        <v>160</v>
      </c>
      <c r="C39" s="92">
        <v>0</v>
      </c>
      <c r="D39" s="112">
        <v>0</v>
      </c>
      <c r="E39" s="16">
        <v>0</v>
      </c>
      <c r="F39" s="112">
        <v>0</v>
      </c>
      <c r="G39" s="420">
        <v>0</v>
      </c>
      <c r="H39" s="491">
        <v>0</v>
      </c>
      <c r="I39" s="491">
        <v>0</v>
      </c>
      <c r="J39" s="491">
        <v>0</v>
      </c>
      <c r="K39" s="491">
        <v>2</v>
      </c>
      <c r="L39" s="491">
        <v>0</v>
      </c>
      <c r="M39" s="491">
        <v>0</v>
      </c>
      <c r="N39" s="562">
        <v>0</v>
      </c>
      <c r="O39" s="36">
        <f>SUM(C39:N39)</f>
        <v>2</v>
      </c>
    </row>
    <row r="40" spans="1:15" x14ac:dyDescent="0.25">
      <c r="A40" s="27" t="s">
        <v>75</v>
      </c>
      <c r="B40" s="37" t="s">
        <v>56</v>
      </c>
      <c r="C40" s="32">
        <f>C39/C22</f>
        <v>0</v>
      </c>
      <c r="D40" s="110">
        <f t="shared" ref="D40:O40" si="17">D39/D22</f>
        <v>0</v>
      </c>
      <c r="E40" s="32">
        <f t="shared" si="17"/>
        <v>0</v>
      </c>
      <c r="F40" s="110">
        <f t="shared" si="17"/>
        <v>0</v>
      </c>
      <c r="G40" s="417">
        <f t="shared" si="17"/>
        <v>0</v>
      </c>
      <c r="H40" s="489">
        <f t="shared" si="17"/>
        <v>0</v>
      </c>
      <c r="I40" s="489">
        <f t="shared" si="17"/>
        <v>0</v>
      </c>
      <c r="J40" s="489">
        <f t="shared" si="17"/>
        <v>0</v>
      </c>
      <c r="K40" s="489">
        <f t="shared" si="17"/>
        <v>0.14285714285714285</v>
      </c>
      <c r="L40" s="489">
        <f t="shared" si="17"/>
        <v>0</v>
      </c>
      <c r="M40" s="489">
        <f t="shared" si="17"/>
        <v>0</v>
      </c>
      <c r="N40" s="489">
        <f t="shared" si="17"/>
        <v>0</v>
      </c>
      <c r="O40" s="59">
        <f t="shared" si="17"/>
        <v>1.3793103448275862E-2</v>
      </c>
    </row>
    <row r="41" spans="1:15" ht="24.75" x14ac:dyDescent="0.25">
      <c r="A41" s="27" t="s">
        <v>77</v>
      </c>
      <c r="B41" s="39" t="s">
        <v>79</v>
      </c>
      <c r="C41" s="83">
        <v>11</v>
      </c>
      <c r="D41" s="113">
        <v>18</v>
      </c>
      <c r="E41" s="83">
        <v>8</v>
      </c>
      <c r="F41" s="113">
        <v>8</v>
      </c>
      <c r="G41" s="409">
        <v>5</v>
      </c>
      <c r="H41" s="492">
        <v>9</v>
      </c>
      <c r="I41" s="492">
        <v>7</v>
      </c>
      <c r="J41" s="492">
        <v>20</v>
      </c>
      <c r="K41" s="492">
        <v>14</v>
      </c>
      <c r="L41" s="492">
        <v>5</v>
      </c>
      <c r="M41" s="492">
        <v>13</v>
      </c>
      <c r="N41" s="548">
        <v>7</v>
      </c>
      <c r="O41" s="85">
        <f>SUM(C41:N41)</f>
        <v>125</v>
      </c>
    </row>
    <row r="42" spans="1:15" x14ac:dyDescent="0.25">
      <c r="A42" s="27" t="s">
        <v>78</v>
      </c>
      <c r="B42" s="40" t="s">
        <v>162</v>
      </c>
      <c r="C42" s="84">
        <v>5</v>
      </c>
      <c r="D42" s="114">
        <v>12</v>
      </c>
      <c r="E42" s="86">
        <v>2</v>
      </c>
      <c r="F42" s="114">
        <v>4</v>
      </c>
      <c r="G42" s="410">
        <v>3</v>
      </c>
      <c r="H42" s="493">
        <v>8</v>
      </c>
      <c r="I42" s="493">
        <v>6</v>
      </c>
      <c r="J42" s="493">
        <v>14</v>
      </c>
      <c r="K42" s="493">
        <v>8</v>
      </c>
      <c r="L42" s="533">
        <v>1</v>
      </c>
      <c r="M42" s="493">
        <v>7</v>
      </c>
      <c r="N42" s="549">
        <v>5</v>
      </c>
      <c r="O42" s="40">
        <f>SUM(C42:N42)</f>
        <v>75</v>
      </c>
    </row>
    <row r="43" spans="1:15" x14ac:dyDescent="0.25">
      <c r="A43" s="27" t="s">
        <v>80</v>
      </c>
      <c r="B43" s="31" t="s">
        <v>56</v>
      </c>
      <c r="C43" s="32">
        <f>C42/C22</f>
        <v>0.3125</v>
      </c>
      <c r="D43" s="110">
        <f t="shared" ref="D43:O43" si="18">D42/D22</f>
        <v>0.66666666666666663</v>
      </c>
      <c r="E43" s="32">
        <f t="shared" si="18"/>
        <v>0.25</v>
      </c>
      <c r="F43" s="110">
        <f t="shared" si="18"/>
        <v>0.33333333333333331</v>
      </c>
      <c r="G43" s="417">
        <f t="shared" si="18"/>
        <v>0.375</v>
      </c>
      <c r="H43" s="489">
        <f t="shared" si="18"/>
        <v>0.8</v>
      </c>
      <c r="I43" s="489">
        <f t="shared" si="18"/>
        <v>0.6</v>
      </c>
      <c r="J43" s="489">
        <f t="shared" si="18"/>
        <v>0.7</v>
      </c>
      <c r="K43" s="489">
        <f t="shared" si="18"/>
        <v>0.5714285714285714</v>
      </c>
      <c r="L43" s="489">
        <f t="shared" si="18"/>
        <v>0.2</v>
      </c>
      <c r="M43" s="489">
        <f t="shared" si="18"/>
        <v>0.46666666666666667</v>
      </c>
      <c r="N43" s="489">
        <f t="shared" si="18"/>
        <v>0.55555555555555558</v>
      </c>
      <c r="O43" s="59">
        <f t="shared" si="18"/>
        <v>0.51724137931034486</v>
      </c>
    </row>
    <row r="44" spans="1:15" x14ac:dyDescent="0.25">
      <c r="A44" s="27" t="s">
        <v>82</v>
      </c>
      <c r="B44" s="33" t="s">
        <v>163</v>
      </c>
      <c r="C44" s="76">
        <v>2</v>
      </c>
      <c r="D44" s="105">
        <v>2</v>
      </c>
      <c r="E44" s="82">
        <v>3</v>
      </c>
      <c r="F44" s="105">
        <v>3</v>
      </c>
      <c r="G44" s="408">
        <v>0</v>
      </c>
      <c r="H44" s="486">
        <v>1</v>
      </c>
      <c r="I44" s="486">
        <v>1</v>
      </c>
      <c r="J44" s="486">
        <v>1</v>
      </c>
      <c r="K44" s="486">
        <v>4</v>
      </c>
      <c r="L44" s="486">
        <v>3</v>
      </c>
      <c r="M44" s="486">
        <v>2</v>
      </c>
      <c r="N44" s="544">
        <v>2</v>
      </c>
      <c r="O44" s="33">
        <f>SUM(C44:N44)</f>
        <v>24</v>
      </c>
    </row>
    <row r="45" spans="1:15" x14ac:dyDescent="0.25">
      <c r="A45" s="27" t="s">
        <v>83</v>
      </c>
      <c r="B45" s="31" t="s">
        <v>56</v>
      </c>
      <c r="C45" s="32">
        <f>C44/C22</f>
        <v>0.125</v>
      </c>
      <c r="D45" s="110">
        <f t="shared" ref="D45:O45" si="19">D44/D22</f>
        <v>0.1111111111111111</v>
      </c>
      <c r="E45" s="32">
        <f t="shared" si="19"/>
        <v>0.375</v>
      </c>
      <c r="F45" s="110">
        <f t="shared" si="19"/>
        <v>0.25</v>
      </c>
      <c r="G45" s="417">
        <f t="shared" si="19"/>
        <v>0</v>
      </c>
      <c r="H45" s="489">
        <f t="shared" si="19"/>
        <v>0.1</v>
      </c>
      <c r="I45" s="489">
        <f t="shared" si="19"/>
        <v>0.1</v>
      </c>
      <c r="J45" s="489">
        <f t="shared" si="19"/>
        <v>0.05</v>
      </c>
      <c r="K45" s="489">
        <f t="shared" si="19"/>
        <v>0.2857142857142857</v>
      </c>
      <c r="L45" s="489">
        <f t="shared" si="19"/>
        <v>0.6</v>
      </c>
      <c r="M45" s="489">
        <f t="shared" si="19"/>
        <v>0.13333333333333333</v>
      </c>
      <c r="N45" s="489">
        <f t="shared" si="19"/>
        <v>0.22222222222222221</v>
      </c>
      <c r="O45" s="59">
        <f t="shared" si="19"/>
        <v>0.16551724137931034</v>
      </c>
    </row>
    <row r="46" spans="1:15" x14ac:dyDescent="0.25">
      <c r="A46" s="27" t="s">
        <v>85</v>
      </c>
      <c r="B46" s="33" t="s">
        <v>164</v>
      </c>
      <c r="C46" s="76">
        <v>1</v>
      </c>
      <c r="D46" s="105">
        <v>4</v>
      </c>
      <c r="E46" s="82">
        <v>2</v>
      </c>
      <c r="F46" s="105">
        <v>1</v>
      </c>
      <c r="G46" s="408">
        <v>1</v>
      </c>
      <c r="H46" s="486">
        <v>0</v>
      </c>
      <c r="I46" s="486">
        <v>0</v>
      </c>
      <c r="J46" s="486">
        <v>4</v>
      </c>
      <c r="K46" s="486">
        <v>2</v>
      </c>
      <c r="L46" s="486">
        <v>1</v>
      </c>
      <c r="M46" s="486">
        <v>5</v>
      </c>
      <c r="N46" s="544">
        <v>1</v>
      </c>
      <c r="O46" s="33">
        <f>SUM(C46:N46)</f>
        <v>22</v>
      </c>
    </row>
    <row r="47" spans="1:15" x14ac:dyDescent="0.25">
      <c r="A47" s="27" t="s">
        <v>86</v>
      </c>
      <c r="B47" s="31" t="s">
        <v>56</v>
      </c>
      <c r="C47" s="32">
        <f>C46/C22</f>
        <v>6.25E-2</v>
      </c>
      <c r="D47" s="110">
        <f t="shared" ref="D47:O47" si="20">D46/D22</f>
        <v>0.22222222222222221</v>
      </c>
      <c r="E47" s="32">
        <f t="shared" si="20"/>
        <v>0.25</v>
      </c>
      <c r="F47" s="110">
        <f t="shared" si="20"/>
        <v>8.3333333333333329E-2</v>
      </c>
      <c r="G47" s="417">
        <f t="shared" si="20"/>
        <v>0.125</v>
      </c>
      <c r="H47" s="489">
        <f t="shared" si="20"/>
        <v>0</v>
      </c>
      <c r="I47" s="489">
        <f t="shared" si="20"/>
        <v>0</v>
      </c>
      <c r="J47" s="489">
        <f t="shared" si="20"/>
        <v>0.2</v>
      </c>
      <c r="K47" s="489">
        <f t="shared" si="20"/>
        <v>0.14285714285714285</v>
      </c>
      <c r="L47" s="489">
        <f t="shared" si="20"/>
        <v>0.2</v>
      </c>
      <c r="M47" s="489">
        <f t="shared" si="20"/>
        <v>0.33333333333333331</v>
      </c>
      <c r="N47" s="489">
        <f t="shared" si="20"/>
        <v>0.1111111111111111</v>
      </c>
      <c r="O47" s="59">
        <f t="shared" si="20"/>
        <v>0.15172413793103448</v>
      </c>
    </row>
    <row r="48" spans="1:15" x14ac:dyDescent="0.25">
      <c r="A48" s="27" t="s">
        <v>88</v>
      </c>
      <c r="B48" s="33" t="s">
        <v>332</v>
      </c>
      <c r="C48" s="76">
        <v>0</v>
      </c>
      <c r="D48" s="105">
        <v>0</v>
      </c>
      <c r="E48" s="82">
        <v>0</v>
      </c>
      <c r="F48" s="105">
        <v>0</v>
      </c>
      <c r="G48" s="408">
        <v>0</v>
      </c>
      <c r="H48" s="486">
        <v>0</v>
      </c>
      <c r="I48" s="486">
        <v>0</v>
      </c>
      <c r="J48" s="486">
        <v>0</v>
      </c>
      <c r="K48" s="486">
        <v>1</v>
      </c>
      <c r="L48" s="486">
        <v>0</v>
      </c>
      <c r="M48" s="486">
        <v>0</v>
      </c>
      <c r="N48" s="544">
        <v>0</v>
      </c>
      <c r="O48" s="33">
        <f>SUM(C48:N48)</f>
        <v>1</v>
      </c>
    </row>
    <row r="49" spans="1:15" x14ac:dyDescent="0.25">
      <c r="A49" s="27" t="s">
        <v>89</v>
      </c>
      <c r="B49" s="31" t="s">
        <v>56</v>
      </c>
      <c r="C49" s="32">
        <f>C48/C22</f>
        <v>0</v>
      </c>
      <c r="D49" s="110">
        <f t="shared" ref="D49:O49" si="21">D48/D22</f>
        <v>0</v>
      </c>
      <c r="E49" s="32">
        <f t="shared" si="21"/>
        <v>0</v>
      </c>
      <c r="F49" s="110">
        <f t="shared" si="21"/>
        <v>0</v>
      </c>
      <c r="G49" s="417">
        <f t="shared" si="21"/>
        <v>0</v>
      </c>
      <c r="H49" s="489">
        <f t="shared" si="21"/>
        <v>0</v>
      </c>
      <c r="I49" s="489">
        <f t="shared" si="21"/>
        <v>0</v>
      </c>
      <c r="J49" s="489">
        <f t="shared" si="21"/>
        <v>0</v>
      </c>
      <c r="K49" s="489">
        <f t="shared" si="21"/>
        <v>7.1428571428571425E-2</v>
      </c>
      <c r="L49" s="489">
        <f t="shared" si="21"/>
        <v>0</v>
      </c>
      <c r="M49" s="489">
        <f t="shared" si="21"/>
        <v>0</v>
      </c>
      <c r="N49" s="489">
        <f t="shared" si="21"/>
        <v>0</v>
      </c>
      <c r="O49" s="59">
        <f t="shared" si="21"/>
        <v>6.8965517241379309E-3</v>
      </c>
    </row>
    <row r="50" spans="1:15" x14ac:dyDescent="0.25">
      <c r="A50" s="27" t="s">
        <v>91</v>
      </c>
      <c r="B50" s="34" t="s">
        <v>166</v>
      </c>
      <c r="C50" s="75">
        <v>3</v>
      </c>
      <c r="D50" s="105">
        <v>1</v>
      </c>
      <c r="E50" s="82">
        <v>0</v>
      </c>
      <c r="F50" s="105">
        <v>1</v>
      </c>
      <c r="G50" s="408">
        <v>1</v>
      </c>
      <c r="H50" s="486">
        <v>1</v>
      </c>
      <c r="I50" s="486">
        <v>0</v>
      </c>
      <c r="J50" s="486">
        <v>2</v>
      </c>
      <c r="K50" s="486">
        <v>2</v>
      </c>
      <c r="L50" s="486">
        <v>0</v>
      </c>
      <c r="M50" s="486">
        <v>0</v>
      </c>
      <c r="N50" s="544">
        <v>0</v>
      </c>
      <c r="O50" s="33">
        <f>SUM(C50:N50)</f>
        <v>11</v>
      </c>
    </row>
    <row r="51" spans="1:15" x14ac:dyDescent="0.25">
      <c r="A51" s="27" t="s">
        <v>92</v>
      </c>
      <c r="B51" s="31" t="s">
        <v>56</v>
      </c>
      <c r="C51" s="32">
        <f>C50/C22</f>
        <v>0.1875</v>
      </c>
      <c r="D51" s="110">
        <f t="shared" ref="D51:O51" si="22">D50/D22</f>
        <v>5.5555555555555552E-2</v>
      </c>
      <c r="E51" s="32">
        <f t="shared" si="22"/>
        <v>0</v>
      </c>
      <c r="F51" s="110">
        <f t="shared" si="22"/>
        <v>8.3333333333333329E-2</v>
      </c>
      <c r="G51" s="417">
        <f t="shared" si="22"/>
        <v>0.125</v>
      </c>
      <c r="H51" s="489">
        <f t="shared" si="22"/>
        <v>0.1</v>
      </c>
      <c r="I51" s="489">
        <f t="shared" si="22"/>
        <v>0</v>
      </c>
      <c r="J51" s="489">
        <f t="shared" si="22"/>
        <v>0.1</v>
      </c>
      <c r="K51" s="489">
        <f t="shared" si="22"/>
        <v>0.14285714285714285</v>
      </c>
      <c r="L51" s="489">
        <f t="shared" si="22"/>
        <v>0</v>
      </c>
      <c r="M51" s="489">
        <f t="shared" si="22"/>
        <v>0</v>
      </c>
      <c r="N51" s="489">
        <f t="shared" si="22"/>
        <v>0</v>
      </c>
      <c r="O51" s="59">
        <f t="shared" si="22"/>
        <v>7.586206896551724E-2</v>
      </c>
    </row>
    <row r="52" spans="1:15" ht="24.75" x14ac:dyDescent="0.25">
      <c r="A52" s="27" t="s">
        <v>94</v>
      </c>
      <c r="B52" s="34" t="s">
        <v>167</v>
      </c>
      <c r="C52" s="76">
        <v>0</v>
      </c>
      <c r="D52" s="105">
        <v>0</v>
      </c>
      <c r="E52" s="82">
        <v>0</v>
      </c>
      <c r="F52" s="105">
        <v>0</v>
      </c>
      <c r="G52" s="408">
        <v>0</v>
      </c>
      <c r="H52" s="486">
        <v>0</v>
      </c>
      <c r="I52" s="486">
        <v>0</v>
      </c>
      <c r="J52" s="486">
        <v>0</v>
      </c>
      <c r="K52" s="486">
        <v>0</v>
      </c>
      <c r="L52" s="486">
        <v>0</v>
      </c>
      <c r="M52" s="486">
        <v>0</v>
      </c>
      <c r="N52" s="544">
        <v>0</v>
      </c>
      <c r="O52" s="33">
        <f>SUM(C52:N52)</f>
        <v>0</v>
      </c>
    </row>
    <row r="53" spans="1:15" x14ac:dyDescent="0.25">
      <c r="A53" s="27" t="s">
        <v>95</v>
      </c>
      <c r="B53" s="31" t="s">
        <v>56</v>
      </c>
      <c r="C53" s="32">
        <f>C52/C22</f>
        <v>0</v>
      </c>
      <c r="D53" s="110">
        <f t="shared" ref="D53:O53" si="23">D52/D22</f>
        <v>0</v>
      </c>
      <c r="E53" s="32">
        <f t="shared" si="23"/>
        <v>0</v>
      </c>
      <c r="F53" s="110">
        <f t="shared" si="23"/>
        <v>0</v>
      </c>
      <c r="G53" s="417">
        <f t="shared" si="23"/>
        <v>0</v>
      </c>
      <c r="H53" s="489">
        <f t="shared" si="23"/>
        <v>0</v>
      </c>
      <c r="I53" s="489">
        <f t="shared" si="23"/>
        <v>0</v>
      </c>
      <c r="J53" s="489">
        <f t="shared" si="23"/>
        <v>0</v>
      </c>
      <c r="K53" s="489">
        <f t="shared" si="23"/>
        <v>0</v>
      </c>
      <c r="L53" s="489">
        <f t="shared" si="23"/>
        <v>0</v>
      </c>
      <c r="M53" s="489">
        <f t="shared" si="23"/>
        <v>0</v>
      </c>
      <c r="N53" s="489">
        <f t="shared" si="23"/>
        <v>0</v>
      </c>
      <c r="O53" s="59">
        <f t="shared" si="23"/>
        <v>0</v>
      </c>
    </row>
    <row r="54" spans="1:15" x14ac:dyDescent="0.25">
      <c r="A54" s="27" t="s">
        <v>97</v>
      </c>
      <c r="B54" s="33" t="s">
        <v>333</v>
      </c>
      <c r="C54" s="75">
        <v>0</v>
      </c>
      <c r="D54" s="105">
        <v>0</v>
      </c>
      <c r="E54" s="82">
        <v>2</v>
      </c>
      <c r="F54" s="105">
        <v>0</v>
      </c>
      <c r="G54" s="408">
        <v>0</v>
      </c>
      <c r="H54" s="486">
        <v>0</v>
      </c>
      <c r="I54" s="486">
        <v>0</v>
      </c>
      <c r="J54" s="486">
        <v>0</v>
      </c>
      <c r="K54" s="486">
        <v>1</v>
      </c>
      <c r="L54" s="486">
        <v>0</v>
      </c>
      <c r="M54" s="486">
        <v>0</v>
      </c>
      <c r="N54" s="544">
        <v>0</v>
      </c>
      <c r="O54" s="33">
        <f>SUM(C54:N54)</f>
        <v>3</v>
      </c>
    </row>
    <row r="55" spans="1:15" x14ac:dyDescent="0.25">
      <c r="A55" s="27" t="s">
        <v>98</v>
      </c>
      <c r="B55" s="41" t="s">
        <v>56</v>
      </c>
      <c r="C55" s="20">
        <f>C54/C22</f>
        <v>0</v>
      </c>
      <c r="D55" s="115">
        <f t="shared" ref="D55:O55" si="24">D54/D22</f>
        <v>0</v>
      </c>
      <c r="E55" s="42">
        <f t="shared" si="24"/>
        <v>0.25</v>
      </c>
      <c r="F55" s="115">
        <f t="shared" si="24"/>
        <v>0</v>
      </c>
      <c r="G55" s="419">
        <f t="shared" si="24"/>
        <v>0</v>
      </c>
      <c r="H55" s="494">
        <f t="shared" si="24"/>
        <v>0</v>
      </c>
      <c r="I55" s="494">
        <f t="shared" si="24"/>
        <v>0</v>
      </c>
      <c r="J55" s="494">
        <f t="shared" si="24"/>
        <v>0</v>
      </c>
      <c r="K55" s="494">
        <f t="shared" si="24"/>
        <v>7.1428571428571425E-2</v>
      </c>
      <c r="L55" s="494">
        <f t="shared" si="24"/>
        <v>0</v>
      </c>
      <c r="M55" s="494">
        <f t="shared" si="24"/>
        <v>0</v>
      </c>
      <c r="N55" s="494">
        <f t="shared" si="24"/>
        <v>0</v>
      </c>
      <c r="O55" s="61">
        <f t="shared" si="24"/>
        <v>2.0689655172413793E-2</v>
      </c>
    </row>
    <row r="56" spans="1:15" ht="20.100000000000001" customHeight="1" x14ac:dyDescent="0.25">
      <c r="A56" s="43" t="s">
        <v>363</v>
      </c>
      <c r="C56" s="2"/>
      <c r="D56" s="2"/>
      <c r="E56" s="2"/>
      <c r="F56" s="2"/>
      <c r="G56" s="404"/>
      <c r="H56" s="2"/>
      <c r="I56" s="2"/>
      <c r="J56" s="2"/>
      <c r="K56" s="2"/>
      <c r="L56" s="2"/>
      <c r="M56" s="2"/>
      <c r="N56" s="2"/>
      <c r="O56" s="2"/>
    </row>
    <row r="57" spans="1:15" ht="47.25" x14ac:dyDescent="0.25">
      <c r="A57" s="23" t="s">
        <v>0</v>
      </c>
      <c r="B57" s="44" t="s">
        <v>1</v>
      </c>
      <c r="C57" s="116" t="s">
        <v>3</v>
      </c>
      <c r="D57" s="117" t="s">
        <v>4</v>
      </c>
      <c r="E57" s="117" t="s">
        <v>5</v>
      </c>
      <c r="F57" s="117" t="s">
        <v>6</v>
      </c>
      <c r="G57" s="421" t="s">
        <v>7</v>
      </c>
      <c r="H57" s="116" t="s">
        <v>8</v>
      </c>
      <c r="I57" s="116" t="s">
        <v>9</v>
      </c>
      <c r="J57" s="116" t="s">
        <v>10</v>
      </c>
      <c r="K57" s="116" t="s">
        <v>11</v>
      </c>
      <c r="L57" s="116" t="s">
        <v>12</v>
      </c>
      <c r="M57" s="116" t="s">
        <v>13</v>
      </c>
      <c r="N57" s="116" t="s">
        <v>14</v>
      </c>
      <c r="O57" s="62" t="s">
        <v>50</v>
      </c>
    </row>
    <row r="58" spans="1:15" x14ac:dyDescent="0.25">
      <c r="A58" s="45" t="s">
        <v>100</v>
      </c>
      <c r="B58" s="46" t="s">
        <v>335</v>
      </c>
      <c r="C58" s="47">
        <v>2</v>
      </c>
      <c r="D58" s="118">
        <v>14</v>
      </c>
      <c r="E58" s="47">
        <v>10</v>
      </c>
      <c r="F58" s="118">
        <v>19</v>
      </c>
      <c r="G58" s="422">
        <v>11</v>
      </c>
      <c r="H58" s="495">
        <v>16</v>
      </c>
      <c r="I58" s="495">
        <v>15</v>
      </c>
      <c r="J58" s="495">
        <v>12</v>
      </c>
      <c r="K58" s="495">
        <v>14</v>
      </c>
      <c r="L58" s="495">
        <v>11</v>
      </c>
      <c r="M58" s="495">
        <v>13</v>
      </c>
      <c r="N58" s="495">
        <v>12</v>
      </c>
      <c r="O58" s="46">
        <f>SUM(C58:N58)</f>
        <v>149</v>
      </c>
    </row>
    <row r="59" spans="1:15" x14ac:dyDescent="0.25">
      <c r="A59" s="45" t="s">
        <v>102</v>
      </c>
      <c r="B59" s="48" t="s">
        <v>336</v>
      </c>
      <c r="C59" s="9">
        <v>1</v>
      </c>
      <c r="D59" s="101">
        <v>7</v>
      </c>
      <c r="E59" s="10">
        <v>6</v>
      </c>
      <c r="F59" s="101">
        <v>9</v>
      </c>
      <c r="G59" s="405">
        <v>7</v>
      </c>
      <c r="H59" s="484">
        <v>9</v>
      </c>
      <c r="I59" s="484">
        <v>9</v>
      </c>
      <c r="J59" s="484">
        <v>11</v>
      </c>
      <c r="K59" s="484">
        <v>4</v>
      </c>
      <c r="L59" s="484">
        <v>6</v>
      </c>
      <c r="M59" s="484">
        <v>4</v>
      </c>
      <c r="N59" s="542">
        <v>5</v>
      </c>
      <c r="O59" s="63">
        <f>SUM(C59:N59)</f>
        <v>78</v>
      </c>
    </row>
    <row r="60" spans="1:15" x14ac:dyDescent="0.25">
      <c r="A60" s="45" t="s">
        <v>104</v>
      </c>
      <c r="B60" s="49" t="s">
        <v>107</v>
      </c>
      <c r="C60" s="32">
        <f>C59/C58</f>
        <v>0.5</v>
      </c>
      <c r="D60" s="110">
        <f t="shared" ref="D60:O60" si="25">D59/D58</f>
        <v>0.5</v>
      </c>
      <c r="E60" s="32">
        <f t="shared" si="25"/>
        <v>0.6</v>
      </c>
      <c r="F60" s="110">
        <f t="shared" si="25"/>
        <v>0.47368421052631576</v>
      </c>
      <c r="G60" s="417">
        <f t="shared" si="25"/>
        <v>0.63636363636363635</v>
      </c>
      <c r="H60" s="489">
        <f t="shared" si="25"/>
        <v>0.5625</v>
      </c>
      <c r="I60" s="489">
        <f t="shared" si="25"/>
        <v>0.6</v>
      </c>
      <c r="J60" s="489">
        <f t="shared" si="25"/>
        <v>0.91666666666666663</v>
      </c>
      <c r="K60" s="489">
        <f t="shared" si="25"/>
        <v>0.2857142857142857</v>
      </c>
      <c r="L60" s="489">
        <f t="shared" si="25"/>
        <v>0.54545454545454541</v>
      </c>
      <c r="M60" s="489">
        <f t="shared" si="25"/>
        <v>0.30769230769230771</v>
      </c>
      <c r="N60" s="543">
        <f t="shared" si="25"/>
        <v>0.41666666666666669</v>
      </c>
      <c r="O60" s="64">
        <f t="shared" si="25"/>
        <v>0.52348993288590606</v>
      </c>
    </row>
    <row r="61" spans="1:15" x14ac:dyDescent="0.25">
      <c r="A61" s="45" t="s">
        <v>106</v>
      </c>
      <c r="B61" s="50" t="s">
        <v>105</v>
      </c>
      <c r="C61" s="75">
        <v>1</v>
      </c>
      <c r="D61" s="105">
        <v>9</v>
      </c>
      <c r="E61" s="82">
        <v>6</v>
      </c>
      <c r="F61" s="105">
        <v>7</v>
      </c>
      <c r="G61" s="408">
        <v>4</v>
      </c>
      <c r="H61" s="486">
        <v>7</v>
      </c>
      <c r="I61" s="486">
        <v>8</v>
      </c>
      <c r="J61" s="486">
        <v>5</v>
      </c>
      <c r="K61" s="486">
        <v>6</v>
      </c>
      <c r="L61" s="486">
        <v>4</v>
      </c>
      <c r="M61" s="486">
        <v>9</v>
      </c>
      <c r="N61" s="544">
        <v>9</v>
      </c>
      <c r="O61" s="65">
        <f>SUM(C61:N61)</f>
        <v>75</v>
      </c>
    </row>
    <row r="62" spans="1:15" x14ac:dyDescent="0.25">
      <c r="A62" s="45" t="s">
        <v>108</v>
      </c>
      <c r="B62" s="49" t="s">
        <v>107</v>
      </c>
      <c r="C62" s="32">
        <f>C61/C58</f>
        <v>0.5</v>
      </c>
      <c r="D62" s="110">
        <f t="shared" ref="D62:O62" si="26">D61/D58</f>
        <v>0.6428571428571429</v>
      </c>
      <c r="E62" s="32">
        <f t="shared" si="26"/>
        <v>0.6</v>
      </c>
      <c r="F62" s="110">
        <f t="shared" si="26"/>
        <v>0.36842105263157893</v>
      </c>
      <c r="G62" s="417">
        <f t="shared" si="26"/>
        <v>0.36363636363636365</v>
      </c>
      <c r="H62" s="489">
        <f t="shared" si="26"/>
        <v>0.4375</v>
      </c>
      <c r="I62" s="489">
        <f t="shared" si="26"/>
        <v>0.53333333333333333</v>
      </c>
      <c r="J62" s="489">
        <f t="shared" si="26"/>
        <v>0.41666666666666669</v>
      </c>
      <c r="K62" s="489">
        <f t="shared" si="26"/>
        <v>0.42857142857142855</v>
      </c>
      <c r="L62" s="489">
        <f t="shared" si="26"/>
        <v>0.36363636363636365</v>
      </c>
      <c r="M62" s="489">
        <f t="shared" si="26"/>
        <v>0.69230769230769229</v>
      </c>
      <c r="N62" s="543">
        <f t="shared" si="26"/>
        <v>0.75</v>
      </c>
      <c r="O62" s="64">
        <f t="shared" si="26"/>
        <v>0.50335570469798663</v>
      </c>
    </row>
    <row r="63" spans="1:15" x14ac:dyDescent="0.25">
      <c r="A63" s="45" t="s">
        <v>110</v>
      </c>
      <c r="B63" s="50" t="s">
        <v>337</v>
      </c>
      <c r="C63" s="75">
        <v>1</v>
      </c>
      <c r="D63" s="105">
        <v>4</v>
      </c>
      <c r="E63" s="82">
        <v>3</v>
      </c>
      <c r="F63" s="105">
        <v>4</v>
      </c>
      <c r="G63" s="408">
        <v>4</v>
      </c>
      <c r="H63" s="486">
        <v>3</v>
      </c>
      <c r="I63" s="486">
        <v>5</v>
      </c>
      <c r="J63" s="486">
        <v>5</v>
      </c>
      <c r="K63" s="486">
        <v>3</v>
      </c>
      <c r="L63" s="486">
        <v>3</v>
      </c>
      <c r="M63" s="486">
        <v>3</v>
      </c>
      <c r="N63" s="544">
        <v>5</v>
      </c>
      <c r="O63" s="65">
        <f>SUM(C63:N63)</f>
        <v>43</v>
      </c>
    </row>
    <row r="64" spans="1:15" x14ac:dyDescent="0.25">
      <c r="A64" s="45" t="s">
        <v>111</v>
      </c>
      <c r="B64" s="51" t="s">
        <v>107</v>
      </c>
      <c r="C64" s="32">
        <f>C63/C58</f>
        <v>0.5</v>
      </c>
      <c r="D64" s="110">
        <f t="shared" ref="D64:O64" si="27">D63/D58</f>
        <v>0.2857142857142857</v>
      </c>
      <c r="E64" s="32">
        <f t="shared" si="27"/>
        <v>0.3</v>
      </c>
      <c r="F64" s="110">
        <f t="shared" si="27"/>
        <v>0.21052631578947367</v>
      </c>
      <c r="G64" s="417">
        <f t="shared" si="27"/>
        <v>0.36363636363636365</v>
      </c>
      <c r="H64" s="489">
        <f t="shared" si="27"/>
        <v>0.1875</v>
      </c>
      <c r="I64" s="489">
        <f t="shared" si="27"/>
        <v>0.33333333333333331</v>
      </c>
      <c r="J64" s="489">
        <f t="shared" si="27"/>
        <v>0.41666666666666669</v>
      </c>
      <c r="K64" s="489">
        <f t="shared" si="27"/>
        <v>0.21428571428571427</v>
      </c>
      <c r="L64" s="489">
        <f t="shared" si="27"/>
        <v>0.27272727272727271</v>
      </c>
      <c r="M64" s="489">
        <f t="shared" si="27"/>
        <v>0.23076923076923078</v>
      </c>
      <c r="N64" s="543">
        <f t="shared" si="27"/>
        <v>0.41666666666666669</v>
      </c>
      <c r="O64" s="64">
        <f t="shared" si="27"/>
        <v>0.28859060402684567</v>
      </c>
    </row>
    <row r="65" spans="1:15" x14ac:dyDescent="0.25">
      <c r="A65" s="45" t="s">
        <v>113</v>
      </c>
      <c r="B65" s="50" t="s">
        <v>338</v>
      </c>
      <c r="C65" s="82">
        <f>C61-C67</f>
        <v>1</v>
      </c>
      <c r="D65" s="105">
        <f>D61-D67</f>
        <v>9</v>
      </c>
      <c r="E65" s="82">
        <f>E61-E67</f>
        <v>5</v>
      </c>
      <c r="F65" s="105">
        <f>F61-F67</f>
        <v>6</v>
      </c>
      <c r="G65" s="408">
        <f t="shared" ref="G65:N65" si="28">G61-G67</f>
        <v>2</v>
      </c>
      <c r="H65" s="408">
        <f t="shared" si="28"/>
        <v>6</v>
      </c>
      <c r="I65" s="486">
        <f t="shared" si="28"/>
        <v>7</v>
      </c>
      <c r="J65" s="486">
        <f t="shared" si="28"/>
        <v>3</v>
      </c>
      <c r="K65" s="486">
        <f t="shared" si="28"/>
        <v>5</v>
      </c>
      <c r="L65" s="486">
        <f t="shared" si="28"/>
        <v>3</v>
      </c>
      <c r="M65" s="486">
        <f t="shared" si="28"/>
        <v>7</v>
      </c>
      <c r="N65" s="544">
        <f t="shared" si="28"/>
        <v>9</v>
      </c>
      <c r="O65" s="65">
        <f>SUM(C65:N65)</f>
        <v>63</v>
      </c>
    </row>
    <row r="66" spans="1:15" x14ac:dyDescent="0.25">
      <c r="A66" s="45" t="s">
        <v>114</v>
      </c>
      <c r="B66" s="66" t="s">
        <v>107</v>
      </c>
      <c r="C66" s="67">
        <f>C65/C58</f>
        <v>0.5</v>
      </c>
      <c r="D66" s="120">
        <f>D65/D58</f>
        <v>0.6428571428571429</v>
      </c>
      <c r="E66" s="38">
        <f t="shared" ref="E66:O66" si="29">E65/E58</f>
        <v>0.5</v>
      </c>
      <c r="F66" s="120">
        <f t="shared" si="29"/>
        <v>0.31578947368421051</v>
      </c>
      <c r="G66" s="423">
        <f t="shared" si="29"/>
        <v>0.18181818181818182</v>
      </c>
      <c r="H66" s="423">
        <f t="shared" si="29"/>
        <v>0.375</v>
      </c>
      <c r="I66" s="523">
        <f t="shared" si="29"/>
        <v>0.46666666666666667</v>
      </c>
      <c r="J66" s="523">
        <f t="shared" si="29"/>
        <v>0.25</v>
      </c>
      <c r="K66" s="523">
        <f t="shared" si="29"/>
        <v>0.35714285714285715</v>
      </c>
      <c r="L66" s="523">
        <f t="shared" si="29"/>
        <v>0.27272727272727271</v>
      </c>
      <c r="M66" s="523">
        <f t="shared" si="29"/>
        <v>0.53846153846153844</v>
      </c>
      <c r="N66" s="547">
        <f t="shared" si="29"/>
        <v>0.75</v>
      </c>
      <c r="O66" s="78">
        <f t="shared" si="29"/>
        <v>0.42281879194630873</v>
      </c>
    </row>
    <row r="67" spans="1:15" x14ac:dyDescent="0.25">
      <c r="A67" s="45" t="s">
        <v>116</v>
      </c>
      <c r="B67" s="70" t="s">
        <v>339</v>
      </c>
      <c r="C67" s="86">
        <f>C69+C71+C73+C75+C77</f>
        <v>0</v>
      </c>
      <c r="D67" s="114">
        <f>D69+D71+D73+D75+D77</f>
        <v>0</v>
      </c>
      <c r="E67" s="86">
        <f>E69+E71+E73+E75+E77</f>
        <v>1</v>
      </c>
      <c r="F67" s="114">
        <f t="shared" ref="F67:N67" si="30">F69+F71+F73+F75+F77</f>
        <v>1</v>
      </c>
      <c r="G67" s="410">
        <f t="shared" si="30"/>
        <v>2</v>
      </c>
      <c r="H67" s="410">
        <f t="shared" si="30"/>
        <v>1</v>
      </c>
      <c r="I67" s="493">
        <f t="shared" si="30"/>
        <v>1</v>
      </c>
      <c r="J67" s="493">
        <f t="shared" si="30"/>
        <v>2</v>
      </c>
      <c r="K67" s="493">
        <f t="shared" si="30"/>
        <v>1</v>
      </c>
      <c r="L67" s="493">
        <f t="shared" si="30"/>
        <v>1</v>
      </c>
      <c r="M67" s="493">
        <f t="shared" si="30"/>
        <v>2</v>
      </c>
      <c r="N67" s="549">
        <f t="shared" si="30"/>
        <v>0</v>
      </c>
      <c r="O67" s="79">
        <f>SUM(C67:N67)</f>
        <v>12</v>
      </c>
    </row>
    <row r="68" spans="1:15" x14ac:dyDescent="0.25">
      <c r="A68" s="45" t="s">
        <v>117</v>
      </c>
      <c r="B68" s="66" t="s">
        <v>107</v>
      </c>
      <c r="C68" s="67">
        <f>C67/C58</f>
        <v>0</v>
      </c>
      <c r="D68" s="121">
        <f t="shared" ref="D68:O68" si="31">D67/D58</f>
        <v>0</v>
      </c>
      <c r="E68" s="69">
        <f t="shared" si="31"/>
        <v>0.1</v>
      </c>
      <c r="F68" s="121">
        <f t="shared" si="31"/>
        <v>5.2631578947368418E-2</v>
      </c>
      <c r="G68" s="424">
        <f t="shared" si="31"/>
        <v>0.18181818181818182</v>
      </c>
      <c r="H68" s="424">
        <f t="shared" si="31"/>
        <v>6.25E-2</v>
      </c>
      <c r="I68" s="524">
        <f t="shared" si="31"/>
        <v>6.6666666666666666E-2</v>
      </c>
      <c r="J68" s="524">
        <f t="shared" si="31"/>
        <v>0.16666666666666666</v>
      </c>
      <c r="K68" s="524">
        <f t="shared" si="31"/>
        <v>7.1428571428571425E-2</v>
      </c>
      <c r="L68" s="524">
        <f t="shared" si="31"/>
        <v>9.0909090909090912E-2</v>
      </c>
      <c r="M68" s="524">
        <f t="shared" si="31"/>
        <v>0.15384615384615385</v>
      </c>
      <c r="N68" s="561">
        <f t="shared" si="31"/>
        <v>0</v>
      </c>
      <c r="O68" s="78">
        <f t="shared" si="31"/>
        <v>8.0536912751677847E-2</v>
      </c>
    </row>
    <row r="69" spans="1:15" x14ac:dyDescent="0.25">
      <c r="A69" s="45" t="s">
        <v>119</v>
      </c>
      <c r="B69" s="71" t="s">
        <v>340</v>
      </c>
      <c r="C69" s="15">
        <v>0</v>
      </c>
      <c r="D69" s="112">
        <v>0</v>
      </c>
      <c r="E69" s="16">
        <v>1</v>
      </c>
      <c r="F69" s="112">
        <v>1</v>
      </c>
      <c r="G69" s="420">
        <v>1</v>
      </c>
      <c r="H69" s="491">
        <v>0</v>
      </c>
      <c r="I69" s="491">
        <v>1</v>
      </c>
      <c r="J69" s="491">
        <v>1</v>
      </c>
      <c r="K69" s="491">
        <v>1</v>
      </c>
      <c r="L69" s="491">
        <v>1</v>
      </c>
      <c r="M69" s="491">
        <v>0</v>
      </c>
      <c r="N69" s="562">
        <v>0</v>
      </c>
      <c r="O69" s="80">
        <f>SUM(C69:N69)</f>
        <v>7</v>
      </c>
    </row>
    <row r="70" spans="1:15" x14ac:dyDescent="0.25">
      <c r="A70" s="45" t="s">
        <v>120</v>
      </c>
      <c r="B70" s="49" t="s">
        <v>107</v>
      </c>
      <c r="C70" s="12">
        <f>C69/C58</f>
        <v>0</v>
      </c>
      <c r="D70" s="110">
        <f t="shared" ref="D70:O70" si="32">D69/D58</f>
        <v>0</v>
      </c>
      <c r="E70" s="32">
        <f t="shared" si="32"/>
        <v>0.1</v>
      </c>
      <c r="F70" s="110">
        <f t="shared" si="32"/>
        <v>5.2631578947368418E-2</v>
      </c>
      <c r="G70" s="417">
        <f t="shared" si="32"/>
        <v>9.0909090909090912E-2</v>
      </c>
      <c r="H70" s="489">
        <f t="shared" si="32"/>
        <v>0</v>
      </c>
      <c r="I70" s="489">
        <f t="shared" si="32"/>
        <v>6.6666666666666666E-2</v>
      </c>
      <c r="J70" s="489">
        <f t="shared" si="32"/>
        <v>8.3333333333333329E-2</v>
      </c>
      <c r="K70" s="489">
        <f t="shared" si="32"/>
        <v>7.1428571428571425E-2</v>
      </c>
      <c r="L70" s="489">
        <f t="shared" si="32"/>
        <v>9.0909090909090912E-2</v>
      </c>
      <c r="M70" s="489">
        <f t="shared" si="32"/>
        <v>0</v>
      </c>
      <c r="N70" s="543">
        <f t="shared" si="32"/>
        <v>0</v>
      </c>
      <c r="O70" s="64">
        <f t="shared" si="32"/>
        <v>4.6979865771812082E-2</v>
      </c>
    </row>
    <row r="71" spans="1:15" x14ac:dyDescent="0.25">
      <c r="A71" s="45" t="s">
        <v>122</v>
      </c>
      <c r="B71" s="71" t="s">
        <v>341</v>
      </c>
      <c r="C71" s="92">
        <v>0</v>
      </c>
      <c r="D71" s="112">
        <v>0</v>
      </c>
      <c r="E71" s="16">
        <v>0</v>
      </c>
      <c r="F71" s="112">
        <v>0</v>
      </c>
      <c r="G71" s="420">
        <v>0</v>
      </c>
      <c r="H71" s="491">
        <v>0</v>
      </c>
      <c r="I71" s="491">
        <v>0</v>
      </c>
      <c r="J71" s="491">
        <v>1</v>
      </c>
      <c r="K71" s="491">
        <v>0</v>
      </c>
      <c r="L71" s="491">
        <v>0</v>
      </c>
      <c r="M71" s="491">
        <v>0</v>
      </c>
      <c r="N71" s="562">
        <v>0</v>
      </c>
      <c r="O71" s="80">
        <f>SUM(C71:N71)</f>
        <v>1</v>
      </c>
    </row>
    <row r="72" spans="1:15" x14ac:dyDescent="0.25">
      <c r="A72" s="45" t="s">
        <v>123</v>
      </c>
      <c r="B72" s="51" t="s">
        <v>107</v>
      </c>
      <c r="C72" s="32">
        <f>C71/C58</f>
        <v>0</v>
      </c>
      <c r="D72" s="110">
        <f t="shared" ref="D72:O72" si="33">D71/D58</f>
        <v>0</v>
      </c>
      <c r="E72" s="32">
        <f t="shared" si="33"/>
        <v>0</v>
      </c>
      <c r="F72" s="110">
        <f t="shared" si="33"/>
        <v>0</v>
      </c>
      <c r="G72" s="417">
        <f t="shared" si="33"/>
        <v>0</v>
      </c>
      <c r="H72" s="489">
        <f t="shared" si="33"/>
        <v>0</v>
      </c>
      <c r="I72" s="489">
        <f t="shared" si="33"/>
        <v>0</v>
      </c>
      <c r="J72" s="489">
        <f t="shared" si="33"/>
        <v>8.3333333333333329E-2</v>
      </c>
      <c r="K72" s="489">
        <f t="shared" si="33"/>
        <v>0</v>
      </c>
      <c r="L72" s="489">
        <f t="shared" si="33"/>
        <v>0</v>
      </c>
      <c r="M72" s="489">
        <f t="shared" si="33"/>
        <v>0</v>
      </c>
      <c r="N72" s="543">
        <f t="shared" si="33"/>
        <v>0</v>
      </c>
      <c r="O72" s="64">
        <f t="shared" si="33"/>
        <v>6.7114093959731542E-3</v>
      </c>
    </row>
    <row r="73" spans="1:15" ht="23.25" x14ac:dyDescent="0.25">
      <c r="A73" s="45" t="s">
        <v>125</v>
      </c>
      <c r="B73" s="72" t="s">
        <v>342</v>
      </c>
      <c r="C73" s="75">
        <v>0</v>
      </c>
      <c r="D73" s="105">
        <v>0</v>
      </c>
      <c r="E73" s="82">
        <v>0</v>
      </c>
      <c r="F73" s="105">
        <v>0</v>
      </c>
      <c r="G73" s="408">
        <v>0</v>
      </c>
      <c r="H73" s="486">
        <v>0</v>
      </c>
      <c r="I73" s="486">
        <v>0</v>
      </c>
      <c r="J73" s="486">
        <v>0</v>
      </c>
      <c r="K73" s="486">
        <v>0</v>
      </c>
      <c r="L73" s="486">
        <v>0</v>
      </c>
      <c r="M73" s="486">
        <v>2</v>
      </c>
      <c r="N73" s="544">
        <v>0</v>
      </c>
      <c r="O73" s="65">
        <f>SUM(C73:N73)</f>
        <v>2</v>
      </c>
    </row>
    <row r="74" spans="1:15" x14ac:dyDescent="0.25">
      <c r="A74" s="45" t="s">
        <v>126</v>
      </c>
      <c r="B74" s="51" t="s">
        <v>107</v>
      </c>
      <c r="C74" s="32">
        <f>C73/C58</f>
        <v>0</v>
      </c>
      <c r="D74" s="110">
        <f t="shared" ref="D74:O74" si="34">D73/D58</f>
        <v>0</v>
      </c>
      <c r="E74" s="32">
        <f t="shared" si="34"/>
        <v>0</v>
      </c>
      <c r="F74" s="110">
        <f t="shared" si="34"/>
        <v>0</v>
      </c>
      <c r="G74" s="417">
        <f t="shared" si="34"/>
        <v>0</v>
      </c>
      <c r="H74" s="489">
        <f t="shared" si="34"/>
        <v>0</v>
      </c>
      <c r="I74" s="489">
        <f t="shared" si="34"/>
        <v>0</v>
      </c>
      <c r="J74" s="489">
        <f t="shared" si="34"/>
        <v>0</v>
      </c>
      <c r="K74" s="489">
        <f t="shared" si="34"/>
        <v>0</v>
      </c>
      <c r="L74" s="489">
        <f t="shared" si="34"/>
        <v>0</v>
      </c>
      <c r="M74" s="489">
        <f t="shared" si="34"/>
        <v>0.15384615384615385</v>
      </c>
      <c r="N74" s="543">
        <f t="shared" si="34"/>
        <v>0</v>
      </c>
      <c r="O74" s="64">
        <f t="shared" si="34"/>
        <v>1.3422818791946308E-2</v>
      </c>
    </row>
    <row r="75" spans="1:15" ht="23.25" x14ac:dyDescent="0.25">
      <c r="A75" s="45" t="s">
        <v>128</v>
      </c>
      <c r="B75" s="72" t="s">
        <v>343</v>
      </c>
      <c r="C75" s="76">
        <v>0</v>
      </c>
      <c r="D75" s="105">
        <v>0</v>
      </c>
      <c r="E75" s="82">
        <v>0</v>
      </c>
      <c r="F75" s="105">
        <v>0</v>
      </c>
      <c r="G75" s="408">
        <v>1</v>
      </c>
      <c r="H75" s="486">
        <v>1</v>
      </c>
      <c r="I75" s="486">
        <v>0</v>
      </c>
      <c r="J75" s="486">
        <v>0</v>
      </c>
      <c r="K75" s="486">
        <v>0</v>
      </c>
      <c r="L75" s="486">
        <v>0</v>
      </c>
      <c r="M75" s="486">
        <v>0</v>
      </c>
      <c r="N75" s="544">
        <v>0</v>
      </c>
      <c r="O75" s="65">
        <f>SUM(C75:N75)</f>
        <v>2</v>
      </c>
    </row>
    <row r="76" spans="1:15" x14ac:dyDescent="0.25">
      <c r="A76" s="45" t="s">
        <v>129</v>
      </c>
      <c r="B76" s="51" t="s">
        <v>107</v>
      </c>
      <c r="C76" s="32">
        <f>C75/C58</f>
        <v>0</v>
      </c>
      <c r="D76" s="110">
        <f t="shared" ref="D76:O76" si="35">D75/D58</f>
        <v>0</v>
      </c>
      <c r="E76" s="32">
        <f t="shared" si="35"/>
        <v>0</v>
      </c>
      <c r="F76" s="110">
        <f t="shared" si="35"/>
        <v>0</v>
      </c>
      <c r="G76" s="417">
        <f t="shared" si="35"/>
        <v>9.0909090909090912E-2</v>
      </c>
      <c r="H76" s="489">
        <f t="shared" si="35"/>
        <v>6.25E-2</v>
      </c>
      <c r="I76" s="489">
        <f t="shared" si="35"/>
        <v>0</v>
      </c>
      <c r="J76" s="489">
        <f t="shared" si="35"/>
        <v>0</v>
      </c>
      <c r="K76" s="489">
        <f t="shared" si="35"/>
        <v>0</v>
      </c>
      <c r="L76" s="489">
        <f t="shared" si="35"/>
        <v>0</v>
      </c>
      <c r="M76" s="489">
        <f t="shared" si="35"/>
        <v>0</v>
      </c>
      <c r="N76" s="543">
        <f t="shared" si="35"/>
        <v>0</v>
      </c>
      <c r="O76" s="64">
        <f t="shared" si="35"/>
        <v>1.3422818791946308E-2</v>
      </c>
    </row>
    <row r="77" spans="1:15" x14ac:dyDescent="0.25">
      <c r="A77" s="45" t="s">
        <v>131</v>
      </c>
      <c r="B77" s="72" t="s">
        <v>344</v>
      </c>
      <c r="C77" s="76">
        <v>0</v>
      </c>
      <c r="D77" s="105">
        <v>0</v>
      </c>
      <c r="E77" s="82">
        <v>0</v>
      </c>
      <c r="F77" s="105">
        <v>0</v>
      </c>
      <c r="G77" s="408">
        <v>0</v>
      </c>
      <c r="H77" s="486">
        <v>0</v>
      </c>
      <c r="I77" s="486">
        <v>0</v>
      </c>
      <c r="J77" s="486">
        <v>0</v>
      </c>
      <c r="K77" s="486">
        <v>0</v>
      </c>
      <c r="L77" s="486">
        <v>0</v>
      </c>
      <c r="M77" s="486">
        <v>0</v>
      </c>
      <c r="N77" s="544">
        <v>0</v>
      </c>
      <c r="O77" s="65">
        <f>SUM(C77:N77)</f>
        <v>0</v>
      </c>
    </row>
    <row r="78" spans="1:15" x14ac:dyDescent="0.25">
      <c r="A78" s="45" t="s">
        <v>132</v>
      </c>
      <c r="B78" s="51" t="s">
        <v>107</v>
      </c>
      <c r="C78" s="32">
        <f>C77/C58</f>
        <v>0</v>
      </c>
      <c r="D78" s="110">
        <f t="shared" ref="D78:O78" si="36">D77/D58</f>
        <v>0</v>
      </c>
      <c r="E78" s="32">
        <f t="shared" si="36"/>
        <v>0</v>
      </c>
      <c r="F78" s="110">
        <f t="shared" si="36"/>
        <v>0</v>
      </c>
      <c r="G78" s="417">
        <f t="shared" si="36"/>
        <v>0</v>
      </c>
      <c r="H78" s="489">
        <f t="shared" si="36"/>
        <v>0</v>
      </c>
      <c r="I78" s="489">
        <f t="shared" si="36"/>
        <v>0</v>
      </c>
      <c r="J78" s="489">
        <f t="shared" si="36"/>
        <v>0</v>
      </c>
      <c r="K78" s="489">
        <f t="shared" si="36"/>
        <v>0</v>
      </c>
      <c r="L78" s="489">
        <f t="shared" si="36"/>
        <v>0</v>
      </c>
      <c r="M78" s="489">
        <f t="shared" si="36"/>
        <v>0</v>
      </c>
      <c r="N78" s="543">
        <f t="shared" si="36"/>
        <v>0</v>
      </c>
      <c r="O78" s="64">
        <f t="shared" si="36"/>
        <v>0</v>
      </c>
    </row>
    <row r="79" spans="1:15" x14ac:dyDescent="0.25">
      <c r="A79" s="45" t="s">
        <v>134</v>
      </c>
      <c r="B79" s="50" t="s">
        <v>115</v>
      </c>
      <c r="C79" s="75">
        <v>0</v>
      </c>
      <c r="D79" s="105">
        <v>0</v>
      </c>
      <c r="E79" s="82">
        <v>0</v>
      </c>
      <c r="F79" s="105">
        <v>0</v>
      </c>
      <c r="G79" s="408">
        <v>0</v>
      </c>
      <c r="H79" s="486">
        <v>0</v>
      </c>
      <c r="I79" s="486">
        <v>0</v>
      </c>
      <c r="J79" s="486">
        <v>0</v>
      </c>
      <c r="K79" s="486">
        <v>0</v>
      </c>
      <c r="L79" s="486">
        <v>0</v>
      </c>
      <c r="M79" s="486">
        <v>1</v>
      </c>
      <c r="N79" s="544">
        <v>0</v>
      </c>
      <c r="O79" s="65">
        <f>SUM(C79:N79)</f>
        <v>1</v>
      </c>
    </row>
    <row r="80" spans="1:15" x14ac:dyDescent="0.25">
      <c r="A80" s="45" t="s">
        <v>135</v>
      </c>
      <c r="B80" s="51" t="s">
        <v>107</v>
      </c>
      <c r="C80" s="32">
        <f>C79/C58</f>
        <v>0</v>
      </c>
      <c r="D80" s="110">
        <f t="shared" ref="D80:O80" si="37">D79/D58</f>
        <v>0</v>
      </c>
      <c r="E80" s="32">
        <f t="shared" si="37"/>
        <v>0</v>
      </c>
      <c r="F80" s="110">
        <f t="shared" si="37"/>
        <v>0</v>
      </c>
      <c r="G80" s="417">
        <f t="shared" si="37"/>
        <v>0</v>
      </c>
      <c r="H80" s="489">
        <f t="shared" si="37"/>
        <v>0</v>
      </c>
      <c r="I80" s="489">
        <f t="shared" si="37"/>
        <v>0</v>
      </c>
      <c r="J80" s="489">
        <f t="shared" si="37"/>
        <v>0</v>
      </c>
      <c r="K80" s="489">
        <f t="shared" si="37"/>
        <v>0</v>
      </c>
      <c r="L80" s="489">
        <f t="shared" si="37"/>
        <v>0</v>
      </c>
      <c r="M80" s="489">
        <f t="shared" si="37"/>
        <v>7.6923076923076927E-2</v>
      </c>
      <c r="N80" s="543">
        <f t="shared" si="37"/>
        <v>0</v>
      </c>
      <c r="O80" s="64">
        <f t="shared" si="37"/>
        <v>6.7114093959731542E-3</v>
      </c>
    </row>
    <row r="81" spans="1:15" x14ac:dyDescent="0.25">
      <c r="A81" s="45" t="s">
        <v>137</v>
      </c>
      <c r="B81" s="50" t="s">
        <v>118</v>
      </c>
      <c r="C81" s="75">
        <v>0</v>
      </c>
      <c r="D81" s="105">
        <v>0</v>
      </c>
      <c r="E81" s="82">
        <v>3</v>
      </c>
      <c r="F81" s="105">
        <v>2</v>
      </c>
      <c r="G81" s="408">
        <v>1</v>
      </c>
      <c r="H81" s="486">
        <v>1</v>
      </c>
      <c r="I81" s="486">
        <v>0</v>
      </c>
      <c r="J81" s="486">
        <v>3</v>
      </c>
      <c r="K81" s="486">
        <v>1</v>
      </c>
      <c r="L81" s="486">
        <v>0</v>
      </c>
      <c r="M81" s="486">
        <v>0</v>
      </c>
      <c r="N81" s="544">
        <v>0</v>
      </c>
      <c r="O81" s="65">
        <f>SUM(C81:N81)</f>
        <v>11</v>
      </c>
    </row>
    <row r="82" spans="1:15" x14ac:dyDescent="0.25">
      <c r="A82" s="45" t="s">
        <v>138</v>
      </c>
      <c r="B82" s="51" t="s">
        <v>107</v>
      </c>
      <c r="C82" s="32">
        <f>C81/C58</f>
        <v>0</v>
      </c>
      <c r="D82" s="110">
        <f t="shared" ref="D82:O82" si="38">D81/D58</f>
        <v>0</v>
      </c>
      <c r="E82" s="32">
        <f t="shared" si="38"/>
        <v>0.3</v>
      </c>
      <c r="F82" s="110">
        <f t="shared" si="38"/>
        <v>0.10526315789473684</v>
      </c>
      <c r="G82" s="417">
        <f t="shared" si="38"/>
        <v>9.0909090909090912E-2</v>
      </c>
      <c r="H82" s="489">
        <f t="shared" si="38"/>
        <v>6.25E-2</v>
      </c>
      <c r="I82" s="489">
        <f t="shared" si="38"/>
        <v>0</v>
      </c>
      <c r="J82" s="489">
        <f t="shared" si="38"/>
        <v>0.25</v>
      </c>
      <c r="K82" s="489">
        <f t="shared" si="38"/>
        <v>7.1428571428571425E-2</v>
      </c>
      <c r="L82" s="489">
        <f t="shared" si="38"/>
        <v>0</v>
      </c>
      <c r="M82" s="489">
        <f t="shared" si="38"/>
        <v>0</v>
      </c>
      <c r="N82" s="543">
        <f t="shared" si="38"/>
        <v>0</v>
      </c>
      <c r="O82" s="64">
        <f t="shared" si="38"/>
        <v>7.3825503355704702E-2</v>
      </c>
    </row>
    <row r="83" spans="1:15" ht="24.75" x14ac:dyDescent="0.25">
      <c r="A83" s="45" t="s">
        <v>140</v>
      </c>
      <c r="B83" s="73" t="s">
        <v>121</v>
      </c>
      <c r="C83" s="75">
        <v>0</v>
      </c>
      <c r="D83" s="105">
        <v>0</v>
      </c>
      <c r="E83" s="82">
        <v>0</v>
      </c>
      <c r="F83" s="105">
        <v>0</v>
      </c>
      <c r="G83" s="408">
        <v>0</v>
      </c>
      <c r="H83" s="486">
        <v>0</v>
      </c>
      <c r="I83" s="486">
        <v>0</v>
      </c>
      <c r="J83" s="486">
        <v>0</v>
      </c>
      <c r="K83" s="486">
        <v>0</v>
      </c>
      <c r="L83" s="486">
        <v>0</v>
      </c>
      <c r="M83" s="486">
        <v>0</v>
      </c>
      <c r="N83" s="544">
        <v>0</v>
      </c>
      <c r="O83" s="65">
        <f>SUM(C83:N83)</f>
        <v>0</v>
      </c>
    </row>
    <row r="84" spans="1:15" x14ac:dyDescent="0.25">
      <c r="A84" s="45" t="s">
        <v>258</v>
      </c>
      <c r="B84" s="51" t="s">
        <v>107</v>
      </c>
      <c r="C84" s="32">
        <f>C83/C58</f>
        <v>0</v>
      </c>
      <c r="D84" s="110">
        <f t="shared" ref="D84:O84" si="39">D83/D58</f>
        <v>0</v>
      </c>
      <c r="E84" s="32">
        <f t="shared" si="39"/>
        <v>0</v>
      </c>
      <c r="F84" s="110">
        <f t="shared" si="39"/>
        <v>0</v>
      </c>
      <c r="G84" s="417">
        <f t="shared" si="39"/>
        <v>0</v>
      </c>
      <c r="H84" s="489">
        <f t="shared" si="39"/>
        <v>0</v>
      </c>
      <c r="I84" s="489">
        <f t="shared" si="39"/>
        <v>0</v>
      </c>
      <c r="J84" s="489">
        <f t="shared" si="39"/>
        <v>0</v>
      </c>
      <c r="K84" s="489">
        <f t="shared" si="39"/>
        <v>0</v>
      </c>
      <c r="L84" s="489">
        <f t="shared" si="39"/>
        <v>0</v>
      </c>
      <c r="M84" s="489">
        <f t="shared" si="39"/>
        <v>0</v>
      </c>
      <c r="N84" s="543">
        <f t="shared" si="39"/>
        <v>0</v>
      </c>
      <c r="O84" s="64">
        <f t="shared" si="39"/>
        <v>0</v>
      </c>
    </row>
    <row r="85" spans="1:15" ht="24" x14ac:dyDescent="0.25">
      <c r="A85" s="45" t="s">
        <v>260</v>
      </c>
      <c r="B85" s="74" t="s">
        <v>124</v>
      </c>
      <c r="C85" s="75">
        <v>0</v>
      </c>
      <c r="D85" s="105">
        <v>0</v>
      </c>
      <c r="E85" s="82">
        <v>0</v>
      </c>
      <c r="F85" s="105">
        <v>0</v>
      </c>
      <c r="G85" s="408">
        <v>0</v>
      </c>
      <c r="H85" s="486">
        <v>1</v>
      </c>
      <c r="I85" s="486">
        <v>1</v>
      </c>
      <c r="J85" s="486">
        <v>0</v>
      </c>
      <c r="K85" s="486">
        <v>1</v>
      </c>
      <c r="L85" s="486">
        <v>0</v>
      </c>
      <c r="M85" s="486">
        <v>1</v>
      </c>
      <c r="N85" s="544">
        <v>0</v>
      </c>
      <c r="O85" s="65">
        <f>SUM(C85:N85)</f>
        <v>4</v>
      </c>
    </row>
    <row r="86" spans="1:15" x14ac:dyDescent="0.25">
      <c r="A86" s="45" t="s">
        <v>262</v>
      </c>
      <c r="B86" s="51" t="s">
        <v>107</v>
      </c>
      <c r="C86" s="32">
        <f>C85/C58</f>
        <v>0</v>
      </c>
      <c r="D86" s="110">
        <f t="shared" ref="D86:O86" si="40">D85/D58</f>
        <v>0</v>
      </c>
      <c r="E86" s="32">
        <f t="shared" si="40"/>
        <v>0</v>
      </c>
      <c r="F86" s="110">
        <f t="shared" si="40"/>
        <v>0</v>
      </c>
      <c r="G86" s="417">
        <f t="shared" si="40"/>
        <v>0</v>
      </c>
      <c r="H86" s="489">
        <f t="shared" si="40"/>
        <v>6.25E-2</v>
      </c>
      <c r="I86" s="489">
        <f t="shared" si="40"/>
        <v>6.6666666666666666E-2</v>
      </c>
      <c r="J86" s="489">
        <f t="shared" si="40"/>
        <v>0</v>
      </c>
      <c r="K86" s="489">
        <f t="shared" si="40"/>
        <v>7.1428571428571425E-2</v>
      </c>
      <c r="L86" s="489">
        <f t="shared" si="40"/>
        <v>0</v>
      </c>
      <c r="M86" s="489">
        <f t="shared" si="40"/>
        <v>7.6923076923076927E-2</v>
      </c>
      <c r="N86" s="543">
        <f t="shared" si="40"/>
        <v>0</v>
      </c>
      <c r="O86" s="64">
        <f t="shared" si="40"/>
        <v>2.6845637583892617E-2</v>
      </c>
    </row>
    <row r="87" spans="1:15" ht="24.75" x14ac:dyDescent="0.25">
      <c r="A87" s="45" t="s">
        <v>264</v>
      </c>
      <c r="B87" s="73" t="s">
        <v>127</v>
      </c>
      <c r="C87" s="75">
        <v>1</v>
      </c>
      <c r="D87" s="105">
        <v>2</v>
      </c>
      <c r="E87" s="82">
        <v>0</v>
      </c>
      <c r="F87" s="105">
        <v>6</v>
      </c>
      <c r="G87" s="408">
        <v>5</v>
      </c>
      <c r="H87" s="486">
        <v>4</v>
      </c>
      <c r="I87" s="486">
        <v>5</v>
      </c>
      <c r="J87" s="486">
        <v>1</v>
      </c>
      <c r="K87" s="486">
        <v>5</v>
      </c>
      <c r="L87" s="486">
        <v>6</v>
      </c>
      <c r="M87" s="486">
        <v>0</v>
      </c>
      <c r="N87" s="544">
        <v>2</v>
      </c>
      <c r="O87" s="65">
        <f>SUM(C87:N87)</f>
        <v>37</v>
      </c>
    </row>
    <row r="88" spans="1:15" x14ac:dyDescent="0.25">
      <c r="A88" s="45" t="s">
        <v>345</v>
      </c>
      <c r="B88" s="51" t="s">
        <v>107</v>
      </c>
      <c r="C88" s="32">
        <f>C87/C58</f>
        <v>0.5</v>
      </c>
      <c r="D88" s="110">
        <f t="shared" ref="D88:O88" si="41">D87/D58</f>
        <v>0.14285714285714285</v>
      </c>
      <c r="E88" s="32">
        <f t="shared" si="41"/>
        <v>0</v>
      </c>
      <c r="F88" s="110">
        <f t="shared" si="41"/>
        <v>0.31578947368421051</v>
      </c>
      <c r="G88" s="417">
        <f t="shared" si="41"/>
        <v>0.45454545454545453</v>
      </c>
      <c r="H88" s="489">
        <f t="shared" si="41"/>
        <v>0.25</v>
      </c>
      <c r="I88" s="489">
        <f t="shared" si="41"/>
        <v>0.33333333333333331</v>
      </c>
      <c r="J88" s="489">
        <f t="shared" si="41"/>
        <v>8.3333333333333329E-2</v>
      </c>
      <c r="K88" s="489">
        <f t="shared" si="41"/>
        <v>0.35714285714285715</v>
      </c>
      <c r="L88" s="489">
        <f t="shared" si="41"/>
        <v>0.54545454545454541</v>
      </c>
      <c r="M88" s="489">
        <f t="shared" si="41"/>
        <v>0</v>
      </c>
      <c r="N88" s="543">
        <f t="shared" si="41"/>
        <v>0.16666666666666666</v>
      </c>
      <c r="O88" s="64">
        <f t="shared" si="41"/>
        <v>0.24832214765100671</v>
      </c>
    </row>
    <row r="89" spans="1:15" ht="24.75" x14ac:dyDescent="0.25">
      <c r="A89" s="45" t="s">
        <v>265</v>
      </c>
      <c r="B89" s="73" t="s">
        <v>346</v>
      </c>
      <c r="C89" s="75">
        <v>0</v>
      </c>
      <c r="D89" s="105">
        <v>0</v>
      </c>
      <c r="E89" s="82">
        <v>0</v>
      </c>
      <c r="F89" s="105">
        <v>1</v>
      </c>
      <c r="G89" s="408">
        <v>0</v>
      </c>
      <c r="H89" s="486">
        <v>3</v>
      </c>
      <c r="I89" s="486">
        <v>1</v>
      </c>
      <c r="J89" s="486">
        <v>2</v>
      </c>
      <c r="K89" s="486">
        <v>0</v>
      </c>
      <c r="L89" s="486">
        <v>0</v>
      </c>
      <c r="M89" s="486">
        <v>1</v>
      </c>
      <c r="N89" s="544">
        <v>0</v>
      </c>
      <c r="O89" s="65">
        <f>SUM(C89:N89)</f>
        <v>8</v>
      </c>
    </row>
    <row r="90" spans="1:15" x14ac:dyDescent="0.25">
      <c r="A90" s="45" t="s">
        <v>266</v>
      </c>
      <c r="B90" s="51" t="s">
        <v>107</v>
      </c>
      <c r="C90" s="32">
        <f>C89/C58</f>
        <v>0</v>
      </c>
      <c r="D90" s="110">
        <f t="shared" ref="D90:O90" si="42">D89/D58</f>
        <v>0</v>
      </c>
      <c r="E90" s="32">
        <f t="shared" si="42"/>
        <v>0</v>
      </c>
      <c r="F90" s="110">
        <f t="shared" si="42"/>
        <v>5.2631578947368418E-2</v>
      </c>
      <c r="G90" s="417">
        <f t="shared" si="42"/>
        <v>0</v>
      </c>
      <c r="H90" s="489">
        <f t="shared" si="42"/>
        <v>0.1875</v>
      </c>
      <c r="I90" s="489">
        <f t="shared" si="42"/>
        <v>6.6666666666666666E-2</v>
      </c>
      <c r="J90" s="489">
        <f t="shared" si="42"/>
        <v>0.16666666666666666</v>
      </c>
      <c r="K90" s="489">
        <f t="shared" si="42"/>
        <v>0</v>
      </c>
      <c r="L90" s="489">
        <f t="shared" si="42"/>
        <v>0</v>
      </c>
      <c r="M90" s="489">
        <f t="shared" si="42"/>
        <v>7.6923076923076927E-2</v>
      </c>
      <c r="N90" s="543">
        <f t="shared" si="42"/>
        <v>0</v>
      </c>
      <c r="O90" s="64">
        <f t="shared" si="42"/>
        <v>5.3691275167785234E-2</v>
      </c>
    </row>
    <row r="91" spans="1:15" ht="24.75" x14ac:dyDescent="0.25">
      <c r="A91" s="45" t="s">
        <v>268</v>
      </c>
      <c r="B91" s="73" t="s">
        <v>347</v>
      </c>
      <c r="C91" s="76">
        <v>0</v>
      </c>
      <c r="D91" s="105">
        <v>1</v>
      </c>
      <c r="E91" s="82">
        <v>0</v>
      </c>
      <c r="F91" s="105">
        <v>1</v>
      </c>
      <c r="G91" s="408">
        <v>0</v>
      </c>
      <c r="H91" s="486">
        <v>0</v>
      </c>
      <c r="I91" s="486">
        <v>0</v>
      </c>
      <c r="J91" s="486">
        <v>0</v>
      </c>
      <c r="K91" s="486">
        <v>0</v>
      </c>
      <c r="L91" s="486">
        <v>0</v>
      </c>
      <c r="M91" s="486">
        <v>0</v>
      </c>
      <c r="N91" s="544">
        <v>0</v>
      </c>
      <c r="O91" s="65">
        <f>SUM(C91:N91)</f>
        <v>2</v>
      </c>
    </row>
    <row r="92" spans="1:15" x14ac:dyDescent="0.25">
      <c r="A92" s="45" t="s">
        <v>270</v>
      </c>
      <c r="B92" s="51" t="s">
        <v>107</v>
      </c>
      <c r="C92" s="32">
        <f>C91/C58</f>
        <v>0</v>
      </c>
      <c r="D92" s="110">
        <f t="shared" ref="D92:O92" si="43">D91/D58</f>
        <v>7.1428571428571425E-2</v>
      </c>
      <c r="E92" s="32">
        <f t="shared" si="43"/>
        <v>0</v>
      </c>
      <c r="F92" s="110">
        <f t="shared" si="43"/>
        <v>5.2631578947368418E-2</v>
      </c>
      <c r="G92" s="417">
        <f t="shared" si="43"/>
        <v>0</v>
      </c>
      <c r="H92" s="489">
        <f t="shared" si="43"/>
        <v>0</v>
      </c>
      <c r="I92" s="489">
        <f t="shared" si="43"/>
        <v>0</v>
      </c>
      <c r="J92" s="489">
        <f t="shared" si="43"/>
        <v>0</v>
      </c>
      <c r="K92" s="489">
        <f t="shared" si="43"/>
        <v>0</v>
      </c>
      <c r="L92" s="489">
        <f t="shared" si="43"/>
        <v>0</v>
      </c>
      <c r="M92" s="489">
        <f t="shared" si="43"/>
        <v>0</v>
      </c>
      <c r="N92" s="543">
        <f t="shared" si="43"/>
        <v>0</v>
      </c>
      <c r="O92" s="64">
        <f t="shared" si="43"/>
        <v>1.3422818791946308E-2</v>
      </c>
    </row>
    <row r="93" spans="1:15" ht="24.75" x14ac:dyDescent="0.25">
      <c r="A93" s="45" t="s">
        <v>273</v>
      </c>
      <c r="B93" s="73" t="s">
        <v>348</v>
      </c>
      <c r="C93" s="75">
        <v>0</v>
      </c>
      <c r="D93" s="105">
        <v>1</v>
      </c>
      <c r="E93" s="82">
        <v>0</v>
      </c>
      <c r="F93" s="105">
        <v>0</v>
      </c>
      <c r="G93" s="408">
        <v>0</v>
      </c>
      <c r="H93" s="486">
        <v>0</v>
      </c>
      <c r="I93" s="486">
        <v>0</v>
      </c>
      <c r="J93" s="486">
        <v>0</v>
      </c>
      <c r="K93" s="486">
        <v>1</v>
      </c>
      <c r="L93" s="486">
        <v>0</v>
      </c>
      <c r="M93" s="486">
        <v>0</v>
      </c>
      <c r="N93" s="544">
        <v>0</v>
      </c>
      <c r="O93" s="65">
        <f>SUM(C93:N93)</f>
        <v>2</v>
      </c>
    </row>
    <row r="94" spans="1:15" x14ac:dyDescent="0.25">
      <c r="A94" s="45" t="s">
        <v>275</v>
      </c>
      <c r="B94" s="51" t="s">
        <v>107</v>
      </c>
      <c r="C94" s="32">
        <f>C93/C58</f>
        <v>0</v>
      </c>
      <c r="D94" s="110">
        <f t="shared" ref="D94:O94" si="44">D93/D58</f>
        <v>7.1428571428571425E-2</v>
      </c>
      <c r="E94" s="32">
        <f t="shared" si="44"/>
        <v>0</v>
      </c>
      <c r="F94" s="110">
        <f t="shared" si="44"/>
        <v>0</v>
      </c>
      <c r="G94" s="417">
        <f t="shared" si="44"/>
        <v>0</v>
      </c>
      <c r="H94" s="489">
        <f t="shared" si="44"/>
        <v>0</v>
      </c>
      <c r="I94" s="489">
        <f t="shared" si="44"/>
        <v>0</v>
      </c>
      <c r="J94" s="489">
        <f t="shared" si="44"/>
        <v>0</v>
      </c>
      <c r="K94" s="489">
        <f t="shared" si="44"/>
        <v>7.1428571428571425E-2</v>
      </c>
      <c r="L94" s="489">
        <f t="shared" si="44"/>
        <v>0</v>
      </c>
      <c r="M94" s="489">
        <f t="shared" si="44"/>
        <v>0</v>
      </c>
      <c r="N94" s="543">
        <f t="shared" si="44"/>
        <v>0</v>
      </c>
      <c r="O94" s="64">
        <f t="shared" si="44"/>
        <v>1.3422818791946308E-2</v>
      </c>
    </row>
    <row r="95" spans="1:15" ht="24.75" x14ac:dyDescent="0.25">
      <c r="A95" s="45" t="s">
        <v>349</v>
      </c>
      <c r="B95" s="73" t="s">
        <v>350</v>
      </c>
      <c r="C95" s="76">
        <f>C58-C61-C79-C81-C83-C85-C87-C89-C91-C93</f>
        <v>0</v>
      </c>
      <c r="D95" s="111">
        <f>D58-D61-D79-D81-D83-D85-D87-D89-D91-D93</f>
        <v>1</v>
      </c>
      <c r="E95" s="76">
        <f>E58-E61-E79-E81-E83-E85-E87-E89-E91-E93</f>
        <v>1</v>
      </c>
      <c r="F95" s="111">
        <f>F58-F61-F79-F81-F83-F85-F87-F89-F91-F93</f>
        <v>2</v>
      </c>
      <c r="G95" s="407">
        <f t="shared" ref="G95:N95" si="45">G58-G61-G79-G81-G83-G85-G87-G89-G91-G93</f>
        <v>1</v>
      </c>
      <c r="H95" s="407">
        <f t="shared" si="45"/>
        <v>0</v>
      </c>
      <c r="I95" s="490">
        <f t="shared" si="45"/>
        <v>0</v>
      </c>
      <c r="J95" s="490">
        <f t="shared" si="45"/>
        <v>1</v>
      </c>
      <c r="K95" s="490">
        <f t="shared" si="45"/>
        <v>0</v>
      </c>
      <c r="L95" s="490">
        <f t="shared" si="45"/>
        <v>1</v>
      </c>
      <c r="M95" s="490">
        <f t="shared" si="45"/>
        <v>1</v>
      </c>
      <c r="N95" s="544">
        <f t="shared" si="45"/>
        <v>1</v>
      </c>
      <c r="O95" s="65">
        <f>SUM(C95:N95)</f>
        <v>9</v>
      </c>
    </row>
    <row r="96" spans="1:15" x14ac:dyDescent="0.25">
      <c r="A96" s="45" t="s">
        <v>351</v>
      </c>
      <c r="B96" s="77" t="s">
        <v>107</v>
      </c>
      <c r="C96" s="20">
        <f>C95/C58</f>
        <v>0</v>
      </c>
      <c r="D96" s="115">
        <f t="shared" ref="D96:O96" si="46">D95/D58</f>
        <v>7.1428571428571425E-2</v>
      </c>
      <c r="E96" s="42">
        <f t="shared" si="46"/>
        <v>0.1</v>
      </c>
      <c r="F96" s="115">
        <f t="shared" si="46"/>
        <v>0.10526315789473684</v>
      </c>
      <c r="G96" s="419">
        <f t="shared" si="46"/>
        <v>9.0909090909090912E-2</v>
      </c>
      <c r="H96" s="419">
        <f t="shared" si="46"/>
        <v>0</v>
      </c>
      <c r="I96" s="494">
        <f t="shared" si="46"/>
        <v>0</v>
      </c>
      <c r="J96" s="494">
        <f t="shared" si="46"/>
        <v>8.3333333333333329E-2</v>
      </c>
      <c r="K96" s="494">
        <f t="shared" si="46"/>
        <v>0</v>
      </c>
      <c r="L96" s="494">
        <f t="shared" si="46"/>
        <v>9.0909090909090912E-2</v>
      </c>
      <c r="M96" s="494">
        <f t="shared" si="46"/>
        <v>7.6923076923076927E-2</v>
      </c>
      <c r="N96" s="545">
        <f t="shared" si="46"/>
        <v>8.3333333333333329E-2</v>
      </c>
      <c r="O96" s="81">
        <f t="shared" si="46"/>
        <v>6.0402684563758392E-2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14</vt:i4>
      </vt:variant>
    </vt:vector>
  </HeadingPairs>
  <TitlesOfParts>
    <vt:vector size="28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Aktywizacja!Obszar_wydruku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Przemyslaw Jablonski</cp:lastModifiedBy>
  <cp:lastPrinted>2025-01-15T12:03:22Z</cp:lastPrinted>
  <dcterms:created xsi:type="dcterms:W3CDTF">2020-01-27T09:34:00Z</dcterms:created>
  <dcterms:modified xsi:type="dcterms:W3CDTF">2025-01-15T13:03:28Z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7E74952CC523428B9D5BEE2FA3801C31_13</vt:lpwstr>
  </property>
  <property fmtid="{D5CDD505-2E9C-101B-9397-08002B2CF9AE}" pid="3" name="KSOProductBuildVer">
    <vt:lpwstr>1045-12.2.0.17119</vt:lpwstr>
  </property>
</Properties>
</file>