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3\"/>
    </mc:Choice>
  </mc:AlternateContent>
  <xr:revisionPtr revIDLastSave="0" documentId="13_ncr:1_{0741E4C6-BA6E-4726-B305-951EF616D920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L13" i="3"/>
  <c r="N95" i="12"/>
  <c r="N55" i="4"/>
  <c r="N40" i="4"/>
  <c r="N27" i="4"/>
  <c r="N16" i="4"/>
  <c r="M31" i="9" l="1"/>
  <c r="K51" i="6"/>
  <c r="Y55" i="4"/>
  <c r="M55" i="4"/>
  <c r="L55" i="4"/>
  <c r="K55" i="4"/>
  <c r="M40" i="4"/>
  <c r="M27" i="4"/>
  <c r="M16" i="4"/>
  <c r="M35" i="1"/>
  <c r="L49" i="14"/>
  <c r="L95" i="13"/>
  <c r="L95" i="8"/>
  <c r="L40" i="4" l="1"/>
  <c r="K40" i="4"/>
  <c r="L27" i="4"/>
  <c r="K27" i="4"/>
  <c r="L16" i="4"/>
  <c r="K16" i="4"/>
  <c r="L81" i="2" l="1"/>
  <c r="L35" i="1"/>
  <c r="K35" i="1"/>
  <c r="K66" i="3"/>
  <c r="J66" i="3"/>
  <c r="I66" i="3"/>
  <c r="K55" i="14"/>
  <c r="K95" i="13"/>
  <c r="K84" i="9"/>
  <c r="J81" i="3" l="1"/>
  <c r="K13" i="3"/>
  <c r="K81" i="2"/>
  <c r="O75" i="3" l="1"/>
  <c r="J95" i="10"/>
  <c r="J95" i="13" l="1"/>
  <c r="J78" i="13"/>
  <c r="S27" i="4"/>
  <c r="J55" i="4" l="1"/>
  <c r="J40" i="4"/>
  <c r="J27" i="4"/>
  <c r="J16" i="4"/>
  <c r="J81" i="2" l="1"/>
  <c r="J35" i="1"/>
  <c r="I95" i="13"/>
  <c r="S73" i="4" l="1"/>
  <c r="I55" i="4"/>
  <c r="H55" i="4"/>
  <c r="I40" i="4"/>
  <c r="I27" i="4"/>
  <c r="I16" i="4"/>
  <c r="I37" i="3"/>
  <c r="I81" i="2"/>
  <c r="I31" i="2"/>
  <c r="I25" i="2"/>
  <c r="I35" i="1"/>
  <c r="H95" i="13" l="1"/>
  <c r="V37" i="4" l="1"/>
  <c r="H65" i="4"/>
  <c r="H40" i="4"/>
  <c r="H27" i="4"/>
  <c r="H16" i="4"/>
  <c r="H81" i="2"/>
  <c r="H74" i="2"/>
  <c r="H25" i="2" l="1"/>
  <c r="H17" i="12" l="1"/>
  <c r="G95" i="13"/>
  <c r="G55" i="4"/>
  <c r="G40" i="4"/>
  <c r="G27" i="4"/>
  <c r="G16" i="4"/>
  <c r="G81" i="2" l="1"/>
  <c r="G25" i="2"/>
  <c r="C83" i="1"/>
  <c r="D83" i="1"/>
  <c r="E83" i="1"/>
  <c r="F83" i="1"/>
  <c r="N83" i="1"/>
  <c r="M83" i="1"/>
  <c r="L83" i="1"/>
  <c r="K83" i="1"/>
  <c r="J83" i="1"/>
  <c r="I83" i="1"/>
  <c r="H83" i="1"/>
  <c r="G83" i="1"/>
  <c r="F67" i="5"/>
  <c r="F25" i="2"/>
  <c r="F95" i="14" l="1"/>
  <c r="F95" i="13"/>
  <c r="F95" i="9" l="1"/>
  <c r="F67" i="6"/>
  <c r="F65" i="6" s="1"/>
  <c r="F31" i="5" l="1"/>
  <c r="F55" i="4" l="1"/>
  <c r="F40" i="4"/>
  <c r="F27" i="4"/>
  <c r="F16" i="4"/>
  <c r="O61" i="8" l="1"/>
  <c r="O69" i="8"/>
  <c r="E88" i="3"/>
  <c r="N31" i="3" l="1"/>
  <c r="M31" i="3"/>
  <c r="L31" i="3"/>
  <c r="K31" i="3"/>
  <c r="J31" i="3"/>
  <c r="I31" i="3"/>
  <c r="H31" i="3"/>
  <c r="G31" i="3"/>
  <c r="F31" i="3"/>
  <c r="D31" i="3"/>
  <c r="C31" i="3"/>
  <c r="E31" i="3"/>
  <c r="N28" i="3"/>
  <c r="M28" i="3"/>
  <c r="L28" i="3"/>
  <c r="K28" i="3"/>
  <c r="J28" i="3"/>
  <c r="I28" i="3"/>
  <c r="H28" i="3"/>
  <c r="G28" i="3"/>
  <c r="F28" i="3"/>
  <c r="D28" i="3"/>
  <c r="C28" i="3"/>
  <c r="E28" i="3"/>
  <c r="Q16" i="4"/>
  <c r="N67" i="5"/>
  <c r="M67" i="5"/>
  <c r="M65" i="5" s="1"/>
  <c r="L67" i="5"/>
  <c r="L65" i="5" s="1"/>
  <c r="K67" i="5"/>
  <c r="K65" i="5" s="1"/>
  <c r="J67" i="5"/>
  <c r="J65" i="5" s="1"/>
  <c r="I67" i="5"/>
  <c r="I65" i="5" s="1"/>
  <c r="H67" i="5"/>
  <c r="H65" i="5" s="1"/>
  <c r="G67" i="5"/>
  <c r="G65" i="5" s="1"/>
  <c r="D67" i="5"/>
  <c r="D65" i="5" s="1"/>
  <c r="C67" i="5"/>
  <c r="C65" i="5" s="1"/>
  <c r="E67" i="5"/>
  <c r="E65" i="5" s="1"/>
  <c r="N67" i="6"/>
  <c r="N65" i="6" s="1"/>
  <c r="M67" i="6"/>
  <c r="L67" i="6"/>
  <c r="L65" i="6" s="1"/>
  <c r="K67" i="6"/>
  <c r="K65" i="6" s="1"/>
  <c r="J67" i="6"/>
  <c r="J65" i="6" s="1"/>
  <c r="I67" i="6"/>
  <c r="H67" i="6"/>
  <c r="H65" i="6" s="1"/>
  <c r="G67" i="6"/>
  <c r="G65" i="6" s="1"/>
  <c r="D67" i="6"/>
  <c r="C67" i="6"/>
  <c r="C65" i="6" s="1"/>
  <c r="E67" i="6"/>
  <c r="E65" i="6" s="1"/>
  <c r="N67" i="7"/>
  <c r="N65" i="7" s="1"/>
  <c r="M67" i="7"/>
  <c r="M65" i="7" s="1"/>
  <c r="L67" i="7"/>
  <c r="K67" i="7"/>
  <c r="J67" i="7"/>
  <c r="J65" i="7" s="1"/>
  <c r="I67" i="7"/>
  <c r="H67" i="7"/>
  <c r="G67" i="7"/>
  <c r="F67" i="7"/>
  <c r="C67" i="7"/>
  <c r="D67" i="7"/>
  <c r="E67" i="7"/>
  <c r="N67" i="8"/>
  <c r="N65" i="8" s="1"/>
  <c r="M67" i="8"/>
  <c r="M65" i="8" s="1"/>
  <c r="L67" i="8"/>
  <c r="K67" i="8"/>
  <c r="K65" i="8" s="1"/>
  <c r="J67" i="8"/>
  <c r="J65" i="8" s="1"/>
  <c r="I67" i="8"/>
  <c r="I65" i="8" s="1"/>
  <c r="H67" i="8"/>
  <c r="H65" i="8" s="1"/>
  <c r="G67" i="8"/>
  <c r="F67" i="8"/>
  <c r="C67" i="8"/>
  <c r="C65" i="8" s="1"/>
  <c r="D67" i="8"/>
  <c r="E67" i="8"/>
  <c r="N67" i="9"/>
  <c r="N65" i="9" s="1"/>
  <c r="M67" i="9"/>
  <c r="M65" i="9" s="1"/>
  <c r="L67" i="9"/>
  <c r="K67" i="9"/>
  <c r="K65" i="9" s="1"/>
  <c r="J67" i="9"/>
  <c r="J65" i="9" s="1"/>
  <c r="I67" i="9"/>
  <c r="I65" i="9" s="1"/>
  <c r="H67" i="9"/>
  <c r="G67" i="9"/>
  <c r="G65" i="9" s="1"/>
  <c r="F67" i="9"/>
  <c r="F65" i="9" s="1"/>
  <c r="C67" i="9"/>
  <c r="D67" i="9"/>
  <c r="E67" i="9"/>
  <c r="N67" i="10"/>
  <c r="M67" i="10"/>
  <c r="M65" i="10" s="1"/>
  <c r="L67" i="10"/>
  <c r="L65" i="10" s="1"/>
  <c r="K67" i="10"/>
  <c r="K65" i="10" s="1"/>
  <c r="J67" i="10"/>
  <c r="J65" i="10" s="1"/>
  <c r="I67" i="10"/>
  <c r="I65" i="10" s="1"/>
  <c r="H67" i="10"/>
  <c r="H65" i="10" s="1"/>
  <c r="G67" i="10"/>
  <c r="G65" i="10" s="1"/>
  <c r="F67" i="10"/>
  <c r="D67" i="10"/>
  <c r="C67" i="10"/>
  <c r="E67" i="10"/>
  <c r="E65" i="10" s="1"/>
  <c r="N67" i="12"/>
  <c r="N65" i="12" s="1"/>
  <c r="M67" i="12"/>
  <c r="M65" i="12" s="1"/>
  <c r="L67" i="12"/>
  <c r="L65" i="12" s="1"/>
  <c r="K67" i="12"/>
  <c r="J67" i="12"/>
  <c r="J65" i="12" s="1"/>
  <c r="I67" i="12"/>
  <c r="I65" i="12" s="1"/>
  <c r="H67" i="12"/>
  <c r="H65" i="12" s="1"/>
  <c r="G67" i="12"/>
  <c r="F67" i="12"/>
  <c r="C67" i="12"/>
  <c r="D67" i="12"/>
  <c r="E67" i="12"/>
  <c r="E65" i="12" s="1"/>
  <c r="N67" i="13"/>
  <c r="N65" i="13" s="1"/>
  <c r="M67" i="13"/>
  <c r="M65" i="13" s="1"/>
  <c r="L67" i="13"/>
  <c r="L65" i="13" s="1"/>
  <c r="K67" i="13"/>
  <c r="K65" i="13" s="1"/>
  <c r="J67" i="13"/>
  <c r="J65" i="13" s="1"/>
  <c r="I67" i="13"/>
  <c r="I65" i="13" s="1"/>
  <c r="H67" i="13"/>
  <c r="H65" i="13" s="1"/>
  <c r="G67" i="13"/>
  <c r="F67" i="13"/>
  <c r="F65" i="13" s="1"/>
  <c r="C67" i="13"/>
  <c r="D67" i="13"/>
  <c r="D65" i="13" s="1"/>
  <c r="E67" i="13"/>
  <c r="N67" i="14"/>
  <c r="N65" i="14" s="1"/>
  <c r="M67" i="14"/>
  <c r="M65" i="14" s="1"/>
  <c r="L67" i="14"/>
  <c r="L65" i="14" s="1"/>
  <c r="K67" i="14"/>
  <c r="K65" i="14" s="1"/>
  <c r="J67" i="14"/>
  <c r="J65" i="14" s="1"/>
  <c r="I67" i="14"/>
  <c r="I65" i="14" s="1"/>
  <c r="H67" i="14"/>
  <c r="H65" i="14" s="1"/>
  <c r="G67" i="14"/>
  <c r="G65" i="14" s="1"/>
  <c r="F67" i="14"/>
  <c r="F65" i="14" s="1"/>
  <c r="C67" i="14"/>
  <c r="D67" i="14"/>
  <c r="D65" i="14" s="1"/>
  <c r="N95" i="14"/>
  <c r="M95" i="14"/>
  <c r="L95" i="14"/>
  <c r="K95" i="14"/>
  <c r="J95" i="14"/>
  <c r="I95" i="14"/>
  <c r="H95" i="14"/>
  <c r="G95" i="14"/>
  <c r="C95" i="14"/>
  <c r="D95" i="14"/>
  <c r="E95" i="14"/>
  <c r="E67" i="14"/>
  <c r="E65" i="14" s="1"/>
  <c r="C65" i="14"/>
  <c r="N31" i="14"/>
  <c r="M31" i="14"/>
  <c r="L31" i="14"/>
  <c r="K31" i="14"/>
  <c r="J31" i="14"/>
  <c r="I31" i="14"/>
  <c r="H31" i="14"/>
  <c r="G31" i="14"/>
  <c r="F31" i="14"/>
  <c r="D31" i="14"/>
  <c r="C31" i="14"/>
  <c r="E31" i="14"/>
  <c r="E95" i="13"/>
  <c r="C65" i="13"/>
  <c r="E65" i="13"/>
  <c r="N31" i="13"/>
  <c r="M31" i="13"/>
  <c r="L31" i="13"/>
  <c r="K31" i="13"/>
  <c r="J31" i="13"/>
  <c r="I31" i="13"/>
  <c r="H31" i="13"/>
  <c r="G31" i="13"/>
  <c r="F31" i="13"/>
  <c r="D31" i="13"/>
  <c r="C31" i="13"/>
  <c r="E31" i="13"/>
  <c r="N31" i="5"/>
  <c r="M31" i="5"/>
  <c r="L31" i="5"/>
  <c r="K31" i="5"/>
  <c r="J31" i="5"/>
  <c r="I31" i="5"/>
  <c r="H31" i="5"/>
  <c r="G31" i="5"/>
  <c r="C31" i="5"/>
  <c r="D31" i="5"/>
  <c r="E31" i="5"/>
  <c r="N31" i="6"/>
  <c r="M31" i="6"/>
  <c r="L31" i="6"/>
  <c r="K31" i="6"/>
  <c r="J31" i="6"/>
  <c r="I31" i="6"/>
  <c r="H31" i="6"/>
  <c r="G31" i="6"/>
  <c r="F31" i="6"/>
  <c r="C31" i="6"/>
  <c r="D31" i="6"/>
  <c r="E31" i="6"/>
  <c r="N31" i="7"/>
  <c r="M31" i="7"/>
  <c r="L31" i="7"/>
  <c r="K31" i="7"/>
  <c r="J31" i="7"/>
  <c r="I31" i="7"/>
  <c r="H31" i="7"/>
  <c r="G31" i="7"/>
  <c r="F31" i="7"/>
  <c r="C31" i="7"/>
  <c r="D31" i="7"/>
  <c r="E31" i="7"/>
  <c r="N31" i="8"/>
  <c r="M31" i="8"/>
  <c r="L31" i="8"/>
  <c r="K31" i="8"/>
  <c r="J31" i="8"/>
  <c r="I31" i="8"/>
  <c r="H31" i="8"/>
  <c r="G31" i="8"/>
  <c r="F31" i="8"/>
  <c r="C31" i="8"/>
  <c r="D31" i="8"/>
  <c r="E31" i="8"/>
  <c r="N31" i="9"/>
  <c r="L31" i="9"/>
  <c r="K31" i="9"/>
  <c r="J31" i="9"/>
  <c r="I31" i="9"/>
  <c r="H31" i="9"/>
  <c r="G31" i="9"/>
  <c r="F31" i="9"/>
  <c r="C31" i="9"/>
  <c r="D31" i="9"/>
  <c r="E31" i="9"/>
  <c r="N31" i="10"/>
  <c r="M31" i="10"/>
  <c r="K31" i="10"/>
  <c r="J31" i="10"/>
  <c r="I31" i="10"/>
  <c r="H31" i="10"/>
  <c r="G31" i="10"/>
  <c r="F31" i="10"/>
  <c r="C31" i="10"/>
  <c r="D31" i="10"/>
  <c r="E31" i="10"/>
  <c r="M95" i="12"/>
  <c r="L95" i="12"/>
  <c r="K95" i="12"/>
  <c r="J95" i="12"/>
  <c r="I95" i="12"/>
  <c r="H95" i="12"/>
  <c r="G95" i="12"/>
  <c r="F95" i="12"/>
  <c r="C95" i="12"/>
  <c r="D95" i="12"/>
  <c r="E95" i="12"/>
  <c r="F65" i="12"/>
  <c r="C65" i="12"/>
  <c r="D65" i="12"/>
  <c r="N31" i="12"/>
  <c r="M31" i="12"/>
  <c r="L31" i="12"/>
  <c r="K31" i="12"/>
  <c r="J31" i="12"/>
  <c r="I31" i="12"/>
  <c r="H31" i="12"/>
  <c r="G31" i="12"/>
  <c r="F31" i="12"/>
  <c r="C31" i="12"/>
  <c r="D31" i="12"/>
  <c r="E31" i="12"/>
  <c r="C95" i="11"/>
  <c r="D95" i="11"/>
  <c r="L65" i="9"/>
  <c r="H65" i="9"/>
  <c r="E65" i="9"/>
  <c r="N95" i="8"/>
  <c r="M95" i="8"/>
  <c r="K95" i="8"/>
  <c r="J95" i="8"/>
  <c r="I95" i="8"/>
  <c r="H95" i="8"/>
  <c r="G95" i="8"/>
  <c r="F95" i="8"/>
  <c r="C95" i="8"/>
  <c r="D95" i="8"/>
  <c r="E95" i="8"/>
  <c r="L65" i="8"/>
  <c r="G65" i="8"/>
  <c r="D65" i="8"/>
  <c r="E65" i="8"/>
  <c r="N95" i="7"/>
  <c r="M95" i="7"/>
  <c r="L95" i="7"/>
  <c r="K95" i="7"/>
  <c r="J95" i="7"/>
  <c r="I95" i="7"/>
  <c r="H95" i="7"/>
  <c r="G95" i="7"/>
  <c r="F95" i="7"/>
  <c r="C95" i="7"/>
  <c r="D95" i="7"/>
  <c r="E95" i="7"/>
  <c r="L65" i="7"/>
  <c r="K65" i="7"/>
  <c r="I65" i="7"/>
  <c r="H65" i="7"/>
  <c r="G65" i="7"/>
  <c r="F65" i="7"/>
  <c r="C65" i="7"/>
  <c r="D65" i="7"/>
  <c r="E65" i="7"/>
  <c r="N95" i="6"/>
  <c r="M95" i="6"/>
  <c r="L95" i="6"/>
  <c r="K95" i="6"/>
  <c r="J95" i="6"/>
  <c r="I95" i="6"/>
  <c r="H95" i="6"/>
  <c r="G95" i="6"/>
  <c r="F95" i="6"/>
  <c r="C95" i="6"/>
  <c r="D95" i="6"/>
  <c r="E95" i="6"/>
  <c r="M65" i="6"/>
  <c r="I65" i="6"/>
  <c r="D65" i="6"/>
  <c r="N95" i="5"/>
  <c r="M95" i="5"/>
  <c r="L95" i="5"/>
  <c r="K95" i="5"/>
  <c r="J95" i="5"/>
  <c r="I95" i="5"/>
  <c r="H95" i="5"/>
  <c r="G95" i="5"/>
  <c r="F95" i="5"/>
  <c r="C95" i="5"/>
  <c r="D95" i="5"/>
  <c r="E95" i="5"/>
  <c r="N65" i="5"/>
  <c r="N95" i="9"/>
  <c r="M95" i="9"/>
  <c r="L95" i="9"/>
  <c r="K95" i="9"/>
  <c r="J95" i="9"/>
  <c r="I95" i="9"/>
  <c r="H95" i="9"/>
  <c r="G95" i="9"/>
  <c r="C65" i="9"/>
  <c r="D65" i="9"/>
  <c r="C95" i="9"/>
  <c r="D95" i="9"/>
  <c r="E95" i="9"/>
  <c r="N95" i="10"/>
  <c r="M95" i="10"/>
  <c r="L95" i="10"/>
  <c r="K95" i="10"/>
  <c r="I95" i="10"/>
  <c r="H95" i="10"/>
  <c r="G95" i="10"/>
  <c r="F95" i="10"/>
  <c r="C65" i="10"/>
  <c r="D65" i="10"/>
  <c r="C95" i="10"/>
  <c r="D95" i="10"/>
  <c r="E95" i="10"/>
  <c r="E55" i="4"/>
  <c r="E40" i="4"/>
  <c r="E27" i="4"/>
  <c r="E16" i="4"/>
  <c r="E25" i="2"/>
  <c r="N65" i="10" l="1"/>
  <c r="L66" i="8"/>
  <c r="E66" i="8"/>
  <c r="F65" i="10"/>
  <c r="O65" i="8"/>
  <c r="D37" i="3"/>
  <c r="D32" i="3" s="1"/>
  <c r="N44" i="3"/>
  <c r="M44" i="3"/>
  <c r="L44" i="3"/>
  <c r="K44" i="3"/>
  <c r="J44" i="3"/>
  <c r="I44" i="3"/>
  <c r="H44" i="3"/>
  <c r="G44" i="3"/>
  <c r="F44" i="3"/>
  <c r="E44" i="3"/>
  <c r="D44" i="3"/>
  <c r="C44" i="3"/>
  <c r="N41" i="3"/>
  <c r="M41" i="3"/>
  <c r="L41" i="3"/>
  <c r="K41" i="3"/>
  <c r="J41" i="3"/>
  <c r="I41" i="3"/>
  <c r="H41" i="3"/>
  <c r="G41" i="3"/>
  <c r="F41" i="3"/>
  <c r="E41" i="3"/>
  <c r="D41" i="3"/>
  <c r="D77" i="3"/>
  <c r="Y27" i="4"/>
  <c r="Y29" i="4"/>
  <c r="Y31" i="4"/>
  <c r="Y33" i="4"/>
  <c r="D32" i="8"/>
  <c r="D43" i="7"/>
  <c r="D40" i="4"/>
  <c r="D27" i="4"/>
  <c r="D16" i="4"/>
  <c r="D55" i="4"/>
  <c r="D84" i="1"/>
  <c r="C41" i="3"/>
  <c r="C34" i="3"/>
  <c r="O95" i="3"/>
  <c r="O41" i="3" l="1"/>
  <c r="N37" i="3"/>
  <c r="N32" i="3" s="1"/>
  <c r="M37" i="3"/>
  <c r="M32" i="3" s="1"/>
  <c r="L37" i="3"/>
  <c r="L32" i="3" s="1"/>
  <c r="K37" i="3"/>
  <c r="K32" i="3" s="1"/>
  <c r="J37" i="3"/>
  <c r="J32" i="3" s="1"/>
  <c r="I32" i="3"/>
  <c r="H37" i="3"/>
  <c r="H32" i="3" s="1"/>
  <c r="G37" i="3"/>
  <c r="G32" i="3" s="1"/>
  <c r="F37" i="3"/>
  <c r="F32" i="3" s="1"/>
  <c r="E37" i="3"/>
  <c r="E32" i="3" s="1"/>
  <c r="C37" i="3"/>
  <c r="C32" i="3" s="1"/>
  <c r="N34" i="3"/>
  <c r="M34" i="3"/>
  <c r="L34" i="3"/>
  <c r="K34" i="3"/>
  <c r="J34" i="3"/>
  <c r="I34" i="3"/>
  <c r="H34" i="3"/>
  <c r="G34" i="3"/>
  <c r="F34" i="3"/>
  <c r="E34" i="3"/>
  <c r="N88" i="3" l="1"/>
  <c r="M88" i="3"/>
  <c r="L88" i="3"/>
  <c r="K88" i="3"/>
  <c r="J88" i="3"/>
  <c r="I88" i="3"/>
  <c r="H88" i="3"/>
  <c r="G88" i="3"/>
  <c r="F88" i="3"/>
  <c r="D88" i="3"/>
  <c r="C88" i="3"/>
  <c r="N81" i="3"/>
  <c r="M81" i="3"/>
  <c r="L81" i="3"/>
  <c r="K81" i="3"/>
  <c r="I81" i="3"/>
  <c r="H81" i="3"/>
  <c r="G81" i="3"/>
  <c r="F81" i="3"/>
  <c r="E81" i="3"/>
  <c r="D81" i="3"/>
  <c r="C81" i="3"/>
  <c r="N73" i="3"/>
  <c r="M73" i="3"/>
  <c r="L73" i="3"/>
  <c r="K73" i="3"/>
  <c r="J73" i="3"/>
  <c r="I73" i="3"/>
  <c r="H73" i="3"/>
  <c r="G73" i="3"/>
  <c r="F73" i="3"/>
  <c r="E73" i="3"/>
  <c r="D73" i="3"/>
  <c r="C73" i="3"/>
  <c r="N71" i="3"/>
  <c r="M71" i="3"/>
  <c r="L71" i="3"/>
  <c r="K71" i="3"/>
  <c r="J71" i="3"/>
  <c r="I71" i="3"/>
  <c r="H71" i="3"/>
  <c r="G71" i="3"/>
  <c r="F71" i="3"/>
  <c r="E71" i="3"/>
  <c r="D71" i="3"/>
  <c r="C71" i="3"/>
  <c r="O88" i="3" l="1"/>
  <c r="O81" i="3"/>
  <c r="O73" i="3"/>
  <c r="O71" i="3"/>
  <c r="N67" i="3"/>
  <c r="M67" i="3"/>
  <c r="L67" i="3"/>
  <c r="K67" i="3"/>
  <c r="J67" i="3"/>
  <c r="I67" i="3"/>
  <c r="H67" i="3"/>
  <c r="G67" i="3"/>
  <c r="F67" i="3"/>
  <c r="E67" i="3"/>
  <c r="D67" i="3"/>
  <c r="C67" i="3"/>
  <c r="K77" i="3"/>
  <c r="L77" i="3"/>
  <c r="M77" i="3"/>
  <c r="N77" i="3"/>
  <c r="J77" i="3"/>
  <c r="I77" i="3"/>
  <c r="H77" i="3"/>
  <c r="G77" i="3"/>
  <c r="F77" i="3"/>
  <c r="E77" i="3"/>
  <c r="C77" i="3"/>
  <c r="K10" i="3"/>
  <c r="L10" i="3"/>
  <c r="M10" i="3"/>
  <c r="N10" i="3"/>
  <c r="J10" i="3"/>
  <c r="I10" i="3"/>
  <c r="H10" i="3"/>
  <c r="G10" i="3"/>
  <c r="F10" i="3"/>
  <c r="E10" i="3"/>
  <c r="D10" i="3"/>
  <c r="C10" i="3"/>
  <c r="O67" i="3" l="1"/>
  <c r="O77" i="3"/>
  <c r="Z55" i="4"/>
  <c r="X55" i="4"/>
  <c r="V55" i="4"/>
  <c r="U55" i="4"/>
  <c r="T55" i="4"/>
  <c r="S55" i="4"/>
  <c r="R55" i="4"/>
  <c r="Q55" i="4"/>
  <c r="Q40" i="4"/>
  <c r="Z40" i="4"/>
  <c r="Y40" i="4"/>
  <c r="X40" i="4"/>
  <c r="V40" i="4"/>
  <c r="U40" i="4"/>
  <c r="T40" i="4"/>
  <c r="S40" i="4"/>
  <c r="R40" i="4"/>
  <c r="Z27" i="4"/>
  <c r="X27" i="4"/>
  <c r="V27" i="4"/>
  <c r="U27" i="4"/>
  <c r="T27" i="4"/>
  <c r="R27" i="4"/>
  <c r="Q27" i="4"/>
  <c r="Z16" i="4"/>
  <c r="Y16" i="4"/>
  <c r="X16" i="4"/>
  <c r="V16" i="4"/>
  <c r="U16" i="4"/>
  <c r="T16" i="4"/>
  <c r="S16" i="4"/>
  <c r="R16" i="4"/>
  <c r="C55" i="4"/>
  <c r="C40" i="4"/>
  <c r="C27" i="4"/>
  <c r="C16" i="4"/>
  <c r="C55" i="1"/>
  <c r="C72" i="14"/>
  <c r="C34" i="5"/>
  <c r="C24" i="5"/>
  <c r="C13" i="10" l="1"/>
  <c r="C5" i="10"/>
  <c r="C5" i="11"/>
  <c r="C17" i="7"/>
  <c r="C5" i="6"/>
  <c r="C9" i="1"/>
  <c r="C11" i="1"/>
  <c r="C13" i="1"/>
  <c r="C15" i="1"/>
  <c r="C17" i="1"/>
  <c r="C19" i="1"/>
  <c r="C21" i="1"/>
  <c r="C23" i="1"/>
  <c r="C30" i="14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C19" i="11"/>
  <c r="C17" i="11"/>
  <c r="C15" i="11"/>
  <c r="C13" i="11"/>
  <c r="C11" i="11"/>
  <c r="C9" i="11"/>
  <c r="C7" i="11"/>
  <c r="D24" i="10" l="1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C17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K49" i="12" l="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N95" i="13" l="1"/>
  <c r="N70" i="13"/>
  <c r="N81" i="2"/>
  <c r="O13" i="6" l="1"/>
  <c r="M95" i="13" l="1"/>
  <c r="M70" i="12"/>
  <c r="M70" i="5" l="1"/>
  <c r="M81" i="2" l="1"/>
  <c r="L72" i="10" l="1"/>
  <c r="L62" i="1" l="1"/>
  <c r="J53" i="14" l="1"/>
  <c r="I80" i="10" l="1"/>
  <c r="C88" i="14" l="1"/>
  <c r="O78" i="3" l="1"/>
  <c r="O68" i="3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D5" i="12"/>
  <c r="C5" i="12"/>
  <c r="O92" i="14" l="1"/>
  <c r="O96" i="14"/>
  <c r="O88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E68" i="8"/>
  <c r="D68" i="8"/>
  <c r="C68" i="8"/>
  <c r="N66" i="8"/>
  <c r="M66" i="8"/>
  <c r="K66" i="8"/>
  <c r="J66" i="8"/>
  <c r="I66" i="8"/>
  <c r="H66" i="8"/>
  <c r="G66" i="8"/>
  <c r="F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O50" i="7"/>
  <c r="N49" i="7"/>
  <c r="M49" i="7"/>
  <c r="L49" i="7"/>
  <c r="K49" i="7"/>
  <c r="J49" i="7"/>
  <c r="I49" i="7"/>
  <c r="H49" i="7"/>
  <c r="G49" i="7"/>
  <c r="F49" i="7"/>
  <c r="E49" i="7"/>
  <c r="D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C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J7" i="6"/>
  <c r="I7" i="6"/>
  <c r="H7" i="6"/>
  <c r="G7" i="6"/>
  <c r="F7" i="6"/>
  <c r="E7" i="6"/>
  <c r="D7" i="6"/>
  <c r="C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84" i="5" l="1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0" i="11" l="1"/>
  <c r="O62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3" i="4" l="1"/>
  <c r="M3" i="4"/>
  <c r="M15" i="4" s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4" i="3"/>
  <c r="O93" i="3"/>
  <c r="O90" i="3"/>
  <c r="O89" i="3"/>
  <c r="C85" i="3"/>
  <c r="C66" i="3" s="1"/>
  <c r="O86" i="3"/>
  <c r="O87" i="3"/>
  <c r="N85" i="3"/>
  <c r="M85" i="3"/>
  <c r="L85" i="3"/>
  <c r="L66" i="3" s="1"/>
  <c r="J85" i="3"/>
  <c r="I85" i="3"/>
  <c r="H85" i="3"/>
  <c r="G85" i="3"/>
  <c r="F85" i="3"/>
  <c r="F66" i="3" s="1"/>
  <c r="E85" i="3"/>
  <c r="E66" i="3" s="1"/>
  <c r="D85" i="3"/>
  <c r="O84" i="3"/>
  <c r="O83" i="3"/>
  <c r="O82" i="3"/>
  <c r="O80" i="3"/>
  <c r="O79" i="3"/>
  <c r="O76" i="3"/>
  <c r="O74" i="3"/>
  <c r="O72" i="3"/>
  <c r="O70" i="3"/>
  <c r="O69" i="3"/>
  <c r="O63" i="3"/>
  <c r="O62" i="3"/>
  <c r="O59" i="3"/>
  <c r="O55" i="3"/>
  <c r="O54" i="3"/>
  <c r="O53" i="3"/>
  <c r="O50" i="3"/>
  <c r="O49" i="3"/>
  <c r="N18" i="4" l="1"/>
  <c r="M66" i="3"/>
  <c r="N66" i="3"/>
  <c r="D66" i="3"/>
  <c r="G66" i="3"/>
  <c r="H66" i="3"/>
  <c r="N13" i="4"/>
  <c r="N7" i="4"/>
  <c r="F15" i="4"/>
  <c r="J7" i="4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H73" i="4"/>
  <c r="H69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5" i="3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45" i="3"/>
  <c r="O46" i="3"/>
  <c r="O43" i="3"/>
  <c r="O42" i="3"/>
  <c r="O40" i="3"/>
  <c r="O39" i="3"/>
  <c r="O38" i="3"/>
  <c r="O36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O66" i="3" l="1"/>
  <c r="O28" i="3"/>
  <c r="O44" i="3"/>
  <c r="O13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  <c r="O35" i="3" l="1"/>
  <c r="D34" i="3"/>
  <c r="O34" i="3" s="1"/>
</calcChain>
</file>

<file path=xl/sharedStrings.xml><?xml version="1.0" encoding="utf-8"?>
<sst xmlns="http://schemas.openxmlformats.org/spreadsheetml/2006/main" count="3273" uniqueCount="385">
  <si>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</si>
  <si>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</si>
  <si>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</si>
  <si>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</si>
  <si>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</si>
  <si>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</si>
  <si>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</si>
  <si>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</si>
  <si>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</si>
  <si>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</si>
  <si>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</si>
  <si>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</si>
  <si>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</si>
  <si>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</si>
  <si>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</si>
  <si>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</si>
  <si>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</si>
  <si>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</si>
  <si>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</si>
  <si>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</si>
  <si>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</si>
  <si>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</si>
  <si>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</si>
  <si>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</si>
  <si>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</si>
  <si>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</si>
  <si>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</si>
  <si>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</si>
  <si>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</si>
  <si>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</si>
  <si>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</si>
  <si>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</si>
  <si>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</si>
  <si>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</si>
  <si>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</si>
  <si>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</si>
  <si>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</si>
  <si>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</si>
  <si>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</si>
  <si>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</si>
  <si>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</si>
  <si>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</si>
  <si>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</si>
  <si>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</si>
  <si>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</si>
  <si>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</si>
  <si>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</si>
  <si>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</si>
  <si>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</si>
  <si>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</si>
  <si>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</si>
  <si>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</si>
  <si>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</si>
  <si>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</si>
  <si>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</si>
  <si>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</si>
  <si>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</si>
  <si>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</si>
  <si>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</si>
  <si>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</si>
  <si>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</si>
  <si>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</si>
  <si>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</si>
  <si>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</si>
  <si>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</si>
  <si>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</si>
  <si>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</si>
  <si>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</si>
  <si>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</si>
  <si>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</si>
  <si>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</si>
  <si>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</si>
  <si>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</si>
  <si>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</si>
  <si>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</si>
  <si>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</si>
  <si>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</si>
  <si>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</si>
  <si>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</si>
  <si>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</si>
  <si>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</si>
  <si>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</si>
  <si>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</si>
  <si>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</si>
  <si>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</si>
  <si>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</si>
  <si>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</si>
  <si>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</si>
  <si>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</si>
  <si>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</si>
  <si>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</si>
  <si>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</si>
  <si>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</si>
  <si>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</si>
  <si>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</si>
  <si>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</si>
  <si>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</si>
  <si>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</si>
  <si>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</si>
  <si>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</si>
  <si>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</si>
  <si>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</si>
  <si>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</si>
  <si>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</si>
  <si>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</si>
  <si>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</si>
  <si>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</si>
  <si>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</si>
  <si>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</si>
  <si>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</si>
  <si>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</si>
  <si>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</si>
  <si>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</si>
  <si>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</si>
  <si>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</si>
  <si>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</si>
  <si>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</si>
  <si>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</si>
  <si>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</si>
  <si>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</si>
  <si>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</si>
  <si>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</si>
  <si>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</si>
  <si>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</si>
  <si>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</si>
  <si>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</si>
  <si>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</si>
  <si>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</si>
  <si>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</si>
  <si>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</si>
  <si>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</si>
  <si>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</si>
  <si>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</si>
  <si>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</si>
  <si>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</si>
  <si>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</si>
  <si>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</si>
  <si>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</si>
  <si>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</si>
  <si>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</si>
  <si>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</si>
  <si>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</si>
  <si>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</si>
  <si>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</si>
  <si>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</si>
  <si>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</si>
  <si>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</si>
  <si>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</si>
  <si>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</si>
  <si>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</si>
  <si>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</si>
  <si>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</si>
  <si>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</si>
  <si>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</si>
  <si>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</si>
  <si>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</si>
  <si>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</si>
  <si>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</si>
  <si>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</si>
  <si>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</si>
  <si>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</si>
  <si>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</si>
  <si>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</si>
  <si>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</si>
  <si>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</si>
  <si>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</si>
  <si>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</si>
  <si>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</si>
  <si>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</si>
  <si>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</si>
  <si>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</si>
  <si>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</si>
  <si>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</si>
  <si>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</si>
  <si>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</si>
  <si>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</si>
  <si>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</si>
  <si>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</si>
  <si>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</si>
  <si>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</si>
  <si>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</si>
  <si>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</si>
  <si>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</si>
  <si>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</si>
  <si>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</si>
  <si>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</si>
  <si>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</si>
  <si>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</si>
  <si>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</si>
  <si>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</si>
  <si>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</si>
  <si>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</si>
  <si>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</si>
  <si>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</si>
  <si>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</si>
  <si>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</si>
  <si>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</si>
  <si>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</si>
  <si>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</si>
  <si>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</si>
  <si>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</si>
  <si>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</si>
  <si>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</si>
  <si>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</si>
  <si>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</si>
  <si>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</si>
  <si>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</si>
  <si>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</si>
  <si>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</si>
  <si>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</si>
  <si>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</si>
  <si>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</si>
  <si>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</si>
  <si>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</si>
  <si>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</si>
  <si>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</si>
  <si>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</si>
  <si>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</si>
  <si>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</si>
  <si>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</si>
  <si>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</si>
  <si>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</si>
  <si>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</si>
  <si>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</si>
  <si>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</si>
  <si>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</si>
  <si>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</si>
  <si>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</si>
  <si>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</si>
  <si>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</si>
  <si>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</si>
  <si>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</si>
  <si>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</si>
  <si>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</si>
  <si>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</si>
  <si>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</si>
  <si>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</si>
  <si>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</si>
  <si>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</si>
  <si>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</si>
  <si>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</si>
  <si>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</si>
  <si>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</si>
  <si>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</si>
  <si>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</si>
  <si>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</si>
  <si>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</si>
  <si>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</si>
  <si>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</si>
  <si>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</si>
  <si>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</si>
  <si>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</si>
  <si>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</si>
  <si>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</si>
  <si>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</si>
  <si>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</si>
  <si>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</si>
  <si>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</si>
  <si>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</si>
  <si>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</si>
  <si>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</si>
  <si>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</si>
  <si>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</si>
  <si>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</si>
  <si>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</si>
  <si>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</si>
  <si>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</si>
  <si>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</si>
  <si>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</si>
  <si>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</si>
  <si>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</si>
  <si>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</si>
  <si>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</si>
  <si>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</si>
  <si>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</si>
  <si>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</si>
  <si>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</si>
  <si>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</si>
  <si>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</si>
  <si>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</si>
  <si>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</si>
  <si>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</si>
  <si>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</si>
  <si>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</si>
  <si>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</si>
  <si>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</si>
  <si>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</si>
  <si>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</si>
  <si>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</si>
  <si>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</si>
  <si>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</si>
  <si>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</si>
  <si>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</si>
  <si>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</si>
  <si>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</si>
  <si>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</si>
  <si>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</si>
  <si>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</si>
  <si>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</si>
  <si>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</si>
  <si>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</si>
  <si>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</si>
  <si>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</si>
  <si>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</si>
  <si>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</si>
  <si>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</si>
  <si>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</si>
  <si>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</si>
  <si>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</si>
  <si>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</si>
  <si>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</si>
  <si>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</si>
  <si>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</si>
  <si>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</si>
  <si>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</si>
  <si>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</si>
  <si>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</si>
  <si>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</si>
  <si>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</si>
  <si>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</si>
  <si>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</si>
  <si>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</si>
  <si>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</si>
  <si>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</si>
  <si>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</si>
  <si>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</si>
  <si>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</si>
  <si>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</si>
  <si>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</si>
  <si>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</si>
  <si>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</si>
  <si>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</si>
  <si>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</si>
  <si>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</si>
  <si>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</si>
  <si>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</si>
  <si>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</si>
  <si>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</si>
  <si>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</si>
  <si>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</si>
  <si>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</si>
  <si>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</si>
  <si>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środków Funduszu Pracy</t>
  </si>
  <si>
    <t>z wiersza 70 - w ramach programu regionalnego Firma + 1</t>
  </si>
  <si>
    <t>z wiersza 70 - w ramach środków Funduszu Pracy</t>
  </si>
  <si>
    <t>z wiersza 75 - w ramach programu regionalnego Firma + 1</t>
  </si>
  <si>
    <t>z wiersza 75 - w ramach środków Funduszu Pracy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</si>
  <si>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</si>
  <si>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</si>
  <si>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</si>
  <si>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</si>
  <si>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</si>
  <si>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</si>
  <si>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</si>
  <si>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</si>
  <si>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</si>
  <si>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</si>
  <si>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</si>
  <si>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</si>
  <si>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</si>
  <si>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Liczba osób w szczególnej sytuacji na rynku pracy ogółem</t>
  </si>
  <si>
    <t>Struktura bezrobocia w powiecie w podziele na wiek, wykształcenie, czas pozostawania bez pracy i staż pracy</t>
  </si>
  <si>
    <t>XII'22</t>
  </si>
  <si>
    <t>I'23</t>
  </si>
  <si>
    <t>II'23</t>
  </si>
  <si>
    <t>III'23</t>
  </si>
  <si>
    <t>IV'23</t>
  </si>
  <si>
    <t>V'23</t>
  </si>
  <si>
    <t>VI'23</t>
  </si>
  <si>
    <t>VII'23</t>
  </si>
  <si>
    <t>VIII'23</t>
  </si>
  <si>
    <t>IX'23</t>
  </si>
  <si>
    <t>X'23</t>
  </si>
  <si>
    <t>XI'23</t>
  </si>
  <si>
    <t>XII'23</t>
  </si>
  <si>
    <t>XII23</t>
  </si>
  <si>
    <t>Liczba złożonych powiadomień o powierzeniu wykonywania pracy obywatelom Ukrainy</t>
  </si>
  <si>
    <t>z wiersza 66 - w ramach środków rezerwy Funduszu Pracy</t>
  </si>
  <si>
    <t>z wiersza 59 - w ramach programu FEM 2021-2027</t>
  </si>
  <si>
    <t>z wiersza 66 - w ramach programu FEM 2021-2027</t>
  </si>
  <si>
    <t>z wiersza 70 - w ramach programu FEM 2021-2027</t>
  </si>
  <si>
    <t>z wiersza 75 - w ramach programu FEM 2021-2027</t>
  </si>
  <si>
    <t>z wiersza 80 - w ramach programu FEM 2021-2027</t>
  </si>
  <si>
    <t>Stopa bezrobocia (obliczana przez GUS  - korekta stopy bezrobocia za okres od 31.12.2022 do 30.09.2023 wynikające z ustalenia ostatecznej liczby zatrudnionych poza rolnictwem indywidualnym)</t>
  </si>
  <si>
    <t>Struktura bezrobotnych według gmin na koniec GRUDZIEŃ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</si>
</sst>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i/>
      <sz val="7.5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20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1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6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8" xfId="1" applyFont="1" applyFill="1" applyBorder="1" applyAlignment="1">
      <alignment horizontal="center" vertical="center"/>
    </xf>
    <xf numFmtId="0" fontId="9" fillId="7" borderId="68" xfId="1" applyFill="1" applyBorder="1" applyAlignment="1">
      <alignment vertical="center"/>
    </xf>
    <xf numFmtId="0" fontId="9" fillId="7" borderId="68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69" xfId="0" applyFont="1" applyFill="1" applyBorder="1"/>
    <xf numFmtId="0" fontId="3" fillId="8" borderId="10" xfId="0" applyFont="1" applyFill="1" applyBorder="1"/>
    <xf numFmtId="0" fontId="4" fillId="8" borderId="66" xfId="0" applyFont="1" applyFill="1" applyBorder="1"/>
    <xf numFmtId="0" fontId="4" fillId="8" borderId="70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1" xfId="0" applyFont="1" applyFill="1" applyBorder="1"/>
    <xf numFmtId="0" fontId="4" fillId="8" borderId="72" xfId="0" applyFont="1" applyFill="1" applyBorder="1"/>
    <xf numFmtId="0" fontId="6" fillId="8" borderId="66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3" xfId="1" applyFill="1" applyBorder="1" applyAlignment="1">
      <alignment vertical="center"/>
    </xf>
    <xf numFmtId="0" fontId="9" fillId="7" borderId="74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5" xfId="1" applyFill="1" applyBorder="1" applyAlignment="1">
      <alignment vertical="center"/>
    </xf>
    <xf numFmtId="0" fontId="9" fillId="7" borderId="76" xfId="1" applyFill="1" applyBorder="1" applyAlignment="1">
      <alignment horizontal="center" vertical="center"/>
    </xf>
    <xf numFmtId="0" fontId="9" fillId="7" borderId="77" xfId="1" applyFill="1" applyBorder="1" applyAlignment="1">
      <alignment horizontal="center" vertical="center"/>
    </xf>
    <xf numFmtId="0" fontId="4" fillId="0" borderId="9" xfId="0" applyFont="1" applyBorder="1"/>
    <xf numFmtId="0" fontId="4" fillId="8" borderId="79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80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2" xfId="0" applyFont="1" applyBorder="1"/>
    <xf numFmtId="0" fontId="7" fillId="0" borderId="83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65" xfId="0" applyFont="1" applyFill="1" applyBorder="1"/>
    <xf numFmtId="0" fontId="5" fillId="8" borderId="57" xfId="0" applyFont="1" applyFill="1" applyBorder="1"/>
    <xf numFmtId="0" fontId="7" fillId="8" borderId="66" xfId="0" applyFont="1" applyFill="1" applyBorder="1"/>
    <xf numFmtId="0" fontId="7" fillId="8" borderId="17" xfId="0" applyFont="1" applyFill="1" applyBorder="1"/>
    <xf numFmtId="0" fontId="7" fillId="8" borderId="84" xfId="0" applyFont="1" applyFill="1" applyBorder="1"/>
    <xf numFmtId="0" fontId="7" fillId="0" borderId="86" xfId="0" applyFont="1" applyBorder="1"/>
    <xf numFmtId="0" fontId="7" fillId="0" borderId="87" xfId="0" applyFont="1" applyBorder="1"/>
    <xf numFmtId="0" fontId="5" fillId="8" borderId="85" xfId="0" applyFont="1" applyFill="1" applyBorder="1"/>
    <xf numFmtId="0" fontId="5" fillId="8" borderId="84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2" xfId="0" applyFont="1" applyFill="1" applyBorder="1"/>
    <xf numFmtId="0" fontId="7" fillId="8" borderId="72" xfId="0" applyFont="1" applyFill="1" applyBorder="1"/>
    <xf numFmtId="0" fontId="5" fillId="8" borderId="72" xfId="0" applyFont="1" applyFill="1" applyBorder="1" applyAlignment="1">
      <alignment wrapText="1"/>
    </xf>
    <xf numFmtId="0" fontId="7" fillId="8" borderId="88" xfId="0" applyFont="1" applyFill="1" applyBorder="1"/>
    <xf numFmtId="0" fontId="5" fillId="8" borderId="88" xfId="0" applyFont="1" applyFill="1" applyBorder="1" applyAlignment="1">
      <alignment wrapText="1"/>
    </xf>
    <xf numFmtId="0" fontId="9" fillId="7" borderId="89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0" xfId="0" applyFont="1" applyFill="1" applyBorder="1"/>
    <xf numFmtId="0" fontId="12" fillId="7" borderId="51" xfId="0" applyFont="1" applyFill="1" applyBorder="1"/>
    <xf numFmtId="0" fontId="9" fillId="7" borderId="90" xfId="1" applyFill="1" applyBorder="1" applyAlignment="1">
      <alignment vertical="center"/>
    </xf>
    <xf numFmtId="0" fontId="8" fillId="0" borderId="2" xfId="0" applyFont="1" applyBorder="1"/>
    <xf numFmtId="0" fontId="4" fillId="0" borderId="92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Alignment="1">
      <alignment vertical="center"/>
    </xf>
    <xf numFmtId="0" fontId="8" fillId="8" borderId="69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9" xfId="0" applyFont="1" applyFill="1" applyBorder="1"/>
    <xf numFmtId="0" fontId="4" fillId="8" borderId="3" xfId="0" applyFont="1" applyFill="1" applyBorder="1"/>
    <xf numFmtId="0" fontId="13" fillId="7" borderId="76" xfId="1" applyFont="1" applyFill="1" applyBorder="1" applyAlignment="1">
      <alignment horizontal="center" vertical="center" wrapText="1"/>
    </xf>
    <xf numFmtId="0" fontId="14" fillId="7" borderId="76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8" xfId="0" applyFont="1" applyFill="1" applyBorder="1"/>
    <xf numFmtId="164" fontId="8" fillId="4" borderId="12" xfId="0" applyNumberFormat="1" applyFont="1" applyFill="1" applyBorder="1"/>
    <xf numFmtId="0" fontId="6" fillId="4" borderId="92" xfId="0" applyFont="1" applyFill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9" xfId="0" applyFont="1" applyFill="1" applyBorder="1"/>
    <xf numFmtId="164" fontId="8" fillId="4" borderId="94" xfId="0" applyNumberFormat="1" applyFont="1" applyFill="1" applyBorder="1"/>
    <xf numFmtId="0" fontId="8" fillId="10" borderId="30" xfId="0" applyFont="1" applyFill="1" applyBorder="1"/>
    <xf numFmtId="0" fontId="6" fillId="8" borderId="78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2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0" xfId="0" applyFont="1" applyFill="1" applyBorder="1"/>
    <xf numFmtId="0" fontId="6" fillId="0" borderId="101" xfId="0" applyFont="1" applyBorder="1"/>
    <xf numFmtId="0" fontId="6" fillId="0" borderId="102" xfId="0" applyFont="1" applyBorder="1"/>
    <xf numFmtId="164" fontId="8" fillId="0" borderId="94" xfId="0" applyNumberFormat="1" applyFont="1" applyBorder="1"/>
    <xf numFmtId="164" fontId="8" fillId="0" borderId="95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78" xfId="0" applyFont="1" applyFill="1" applyBorder="1"/>
    <xf numFmtId="0" fontId="6" fillId="10" borderId="27" xfId="0" applyFont="1" applyFill="1" applyBorder="1"/>
    <xf numFmtId="0" fontId="6" fillId="10" borderId="66" xfId="0" applyFont="1" applyFill="1" applyBorder="1"/>
    <xf numFmtId="0" fontId="8" fillId="10" borderId="61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2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9" xfId="0" applyFont="1" applyFill="1" applyBorder="1"/>
    <xf numFmtId="0" fontId="8" fillId="8" borderId="71" xfId="0" applyFont="1" applyFill="1" applyBorder="1"/>
    <xf numFmtId="0" fontId="6" fillId="8" borderId="50" xfId="0" applyFont="1" applyFill="1" applyBorder="1"/>
    <xf numFmtId="164" fontId="8" fillId="0" borderId="106" xfId="0" applyNumberFormat="1" applyFont="1" applyBorder="1"/>
    <xf numFmtId="164" fontId="8" fillId="0" borderId="2" xfId="0" applyNumberFormat="1" applyFont="1" applyBorder="1"/>
    <xf numFmtId="0" fontId="6" fillId="0" borderId="99" xfId="0" applyFont="1" applyBorder="1"/>
    <xf numFmtId="0" fontId="6" fillId="10" borderId="104" xfId="0" applyFont="1" applyFill="1" applyBorder="1"/>
    <xf numFmtId="0" fontId="6" fillId="10" borderId="100" xfId="0" applyFont="1" applyFill="1" applyBorder="1"/>
    <xf numFmtId="0" fontId="15" fillId="10" borderId="100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5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" fontId="11" fillId="7" borderId="22" xfId="0" applyNumberFormat="1" applyFont="1" applyFill="1" applyBorder="1"/>
    <xf numFmtId="1" fontId="4" fillId="0" borderId="92" xfId="0" applyNumberFormat="1" applyFont="1" applyBorder="1"/>
    <xf numFmtId="1" fontId="11" fillId="7" borderId="78" xfId="0" applyNumberFormat="1" applyFont="1" applyFill="1" applyBorder="1"/>
    <xf numFmtId="164" fontId="8" fillId="7" borderId="47" xfId="0" applyNumberFormat="1" applyFont="1" applyFill="1" applyBorder="1"/>
    <xf numFmtId="0" fontId="4" fillId="0" borderId="98" xfId="0" applyFont="1" applyBorder="1"/>
    <xf numFmtId="0" fontId="4" fillId="8" borderId="91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7" xfId="0" applyFont="1" applyFill="1" applyBorder="1"/>
    <xf numFmtId="0" fontId="4" fillId="8" borderId="78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2" xfId="0" applyNumberFormat="1" applyFont="1" applyBorder="1"/>
    <xf numFmtId="164" fontId="8" fillId="10" borderId="71" xfId="0" applyNumberFormat="1" applyFont="1" applyFill="1" applyBorder="1"/>
    <xf numFmtId="164" fontId="8" fillId="0" borderId="81" xfId="0" applyNumberFormat="1" applyFont="1" applyBorder="1"/>
    <xf numFmtId="164" fontId="8" fillId="10" borderId="69" xfId="0" applyNumberFormat="1" applyFont="1" applyFill="1" applyBorder="1"/>
    <xf numFmtId="164" fontId="3" fillId="0" borderId="105" xfId="0" applyNumberFormat="1" applyFont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5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4" xfId="2" applyNumberFormat="1" applyFont="1" applyBorder="1"/>
    <xf numFmtId="164" fontId="8" fillId="10" borderId="69" xfId="2" applyNumberFormat="1" applyFont="1" applyFill="1" applyBorder="1"/>
    <xf numFmtId="0" fontId="7" fillId="8" borderId="108" xfId="0" applyFont="1" applyFill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8" borderId="8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09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5" fillId="8" borderId="85" xfId="0" applyFont="1" applyFill="1" applyBorder="1" applyAlignment="1">
      <alignment vertical="center"/>
    </xf>
    <xf numFmtId="0" fontId="9" fillId="6" borderId="4" xfId="0" applyFont="1" applyFill="1" applyBorder="1"/>
    <xf numFmtId="0" fontId="17" fillId="0" borderId="93" xfId="0" applyFont="1" applyBorder="1"/>
    <xf numFmtId="0" fontId="17" fillId="0" borderId="15" xfId="0" applyFont="1" applyBorder="1"/>
    <xf numFmtId="0" fontId="9" fillId="7" borderId="10" xfId="0" applyFont="1" applyFill="1" applyBorder="1"/>
    <xf numFmtId="0" fontId="17" fillId="0" borderId="18" xfId="0" applyFont="1" applyBorder="1"/>
    <xf numFmtId="0" fontId="9" fillId="9" borderId="4" xfId="0" applyFont="1" applyFill="1" applyBorder="1"/>
    <xf numFmtId="0" fontId="17" fillId="0" borderId="2" xfId="0" applyFont="1" applyBorder="1"/>
    <xf numFmtId="0" fontId="17" fillId="0" borderId="1" xfId="0" applyFont="1" applyBorder="1"/>
    <xf numFmtId="0" fontId="18" fillId="0" borderId="59" xfId="0" applyFont="1" applyBorder="1"/>
    <xf numFmtId="0" fontId="18" fillId="0" borderId="63" xfId="0" applyFont="1" applyBorder="1"/>
    <xf numFmtId="1" fontId="19" fillId="7" borderId="78" xfId="0" applyNumberFormat="1" applyFont="1" applyFill="1" applyBorder="1"/>
    <xf numFmtId="0" fontId="6" fillId="0" borderId="98" xfId="0" applyFont="1" applyBorder="1"/>
    <xf numFmtId="0" fontId="18" fillId="0" borderId="12" xfId="0" applyFont="1" applyBorder="1"/>
    <xf numFmtId="0" fontId="18" fillId="0" borderId="1" xfId="0" applyFont="1" applyBorder="1"/>
    <xf numFmtId="0" fontId="18" fillId="0" borderId="18" xfId="0" applyFont="1" applyBorder="1"/>
    <xf numFmtId="0" fontId="18" fillId="0" borderId="14" xfId="0" applyFont="1" applyBorder="1"/>
    <xf numFmtId="0" fontId="4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110" xfId="0" applyFont="1" applyBorder="1"/>
    <xf numFmtId="0" fontId="20" fillId="0" borderId="2" xfId="0" applyFont="1" applyBorder="1"/>
    <xf numFmtId="0" fontId="17" fillId="0" borderId="55" xfId="0" applyFont="1" applyBorder="1"/>
    <xf numFmtId="0" fontId="6" fillId="5" borderId="27" xfId="0" applyFont="1" applyFill="1" applyBorder="1" applyAlignment="1">
      <alignment vertical="top" wrapText="1"/>
    </xf>
    <xf numFmtId="165" fontId="6" fillId="0" borderId="14" xfId="0" applyNumberFormat="1" applyFont="1" applyBorder="1"/>
    <xf numFmtId="0" fontId="4" fillId="0" borderId="22" xfId="0" applyFont="1" applyBorder="1"/>
    <xf numFmtId="0" fontId="4" fillId="0" borderId="12" xfId="0" applyFont="1" applyBorder="1"/>
    <xf numFmtId="164" fontId="8" fillId="0" borderId="82" xfId="0" applyNumberFormat="1" applyFont="1" applyBorder="1"/>
    <xf numFmtId="0" fontId="18" fillId="0" borderId="2" xfId="0" applyFont="1" applyBorder="1"/>
    <xf numFmtId="0" fontId="21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0" xfId="0" applyFont="1" applyFill="1" applyBorder="1" applyAlignment="1">
      <alignment vertical="center"/>
    </xf>
    <xf numFmtId="0" fontId="6" fillId="0" borderId="110" xfId="0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7" fillId="0" borderId="91" xfId="0" applyFont="1" applyBorder="1"/>
    <xf numFmtId="0" fontId="17" fillId="0" borderId="25" xfId="0" applyFont="1" applyBorder="1"/>
    <xf numFmtId="0" fontId="17" fillId="0" borderId="66" xfId="0" applyFont="1" applyBorder="1"/>
    <xf numFmtId="0" fontId="18" fillId="0" borderId="60" xfId="0" applyFont="1" applyBorder="1"/>
    <xf numFmtId="0" fontId="17" fillId="0" borderId="42" xfId="0" applyFont="1" applyBorder="1"/>
    <xf numFmtId="0" fontId="18" fillId="0" borderId="64" xfId="0" applyFont="1" applyBorder="1"/>
    <xf numFmtId="0" fontId="18" fillId="0" borderId="65" xfId="0" applyFont="1" applyBorder="1"/>
    <xf numFmtId="0" fontId="17" fillId="0" borderId="43" xfId="0" applyFont="1" applyBorder="1"/>
    <xf numFmtId="0" fontId="4" fillId="0" borderId="111" xfId="0" applyFont="1" applyBorder="1"/>
    <xf numFmtId="0" fontId="7" fillId="8" borderId="71" xfId="0" applyFont="1" applyFill="1" applyBorder="1"/>
    <xf numFmtId="0" fontId="7" fillId="8" borderId="16" xfId="0" applyFont="1" applyFill="1" applyBorder="1"/>
    <xf numFmtId="164" fontId="22" fillId="0" borderId="95" xfId="0" applyNumberFormat="1" applyFont="1" applyBorder="1"/>
    <xf numFmtId="1" fontId="19" fillId="7" borderId="22" xfId="0" applyNumberFormat="1" applyFont="1" applyFill="1" applyBorder="1"/>
    <xf numFmtId="164" fontId="23" fillId="7" borderId="47" xfId="0" applyNumberFormat="1" applyFont="1" applyFill="1" applyBorder="1"/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5" fillId="6" borderId="114" xfId="0" applyFont="1" applyFill="1" applyBorder="1"/>
    <xf numFmtId="164" fontId="8" fillId="4" borderId="106" xfId="0" applyNumberFormat="1" applyFont="1" applyFill="1" applyBorder="1"/>
    <xf numFmtId="0" fontId="4" fillId="0" borderId="93" xfId="0" applyFont="1" applyBorder="1"/>
    <xf numFmtId="0" fontId="4" fillId="0" borderId="91" xfId="0" applyFont="1" applyBorder="1"/>
    <xf numFmtId="164" fontId="8" fillId="0" borderId="69" xfId="0" applyNumberFormat="1" applyFont="1" applyBorder="1"/>
    <xf numFmtId="0" fontId="4" fillId="0" borderId="82" xfId="0" applyFont="1" applyBorder="1"/>
    <xf numFmtId="0" fontId="4" fillId="0" borderId="83" xfId="0" applyFont="1" applyBorder="1"/>
    <xf numFmtId="0" fontId="11" fillId="7" borderId="78" xfId="0" applyFont="1" applyFill="1" applyBorder="1"/>
    <xf numFmtId="164" fontId="8" fillId="0" borderId="95" xfId="2" applyNumberFormat="1" applyFont="1" applyBorder="1"/>
    <xf numFmtId="1" fontId="4" fillId="0" borderId="93" xfId="0" applyNumberFormat="1" applyFont="1" applyBorder="1"/>
    <xf numFmtId="0" fontId="5" fillId="6" borderId="36" xfId="1" applyFont="1" applyFill="1" applyAlignment="1">
      <alignment horizontal="center" vertical="center"/>
    </xf>
    <xf numFmtId="0" fontId="5" fillId="7" borderId="36" xfId="1" applyFont="1" applyFill="1" applyAlignment="1">
      <alignment horizontal="center" vertical="center"/>
    </xf>
    <xf numFmtId="0" fontId="5" fillId="9" borderId="36" xfId="1" applyFont="1" applyFill="1" applyAlignment="1">
      <alignment horizontal="center" vertical="center"/>
    </xf>
    <xf numFmtId="0" fontId="6" fillId="0" borderId="112" xfId="0" applyFont="1" applyBorder="1"/>
    <xf numFmtId="0" fontId="6" fillId="8" borderId="53" xfId="0" applyFont="1" applyFill="1" applyBorder="1" applyAlignment="1">
      <alignment wrapText="1"/>
    </xf>
    <xf numFmtId="164" fontId="23" fillId="0" borderId="2" xfId="0" applyNumberFormat="1" applyFont="1" applyBorder="1"/>
    <xf numFmtId="164" fontId="23" fillId="0" borderId="96" xfId="0" applyNumberFormat="1" applyFont="1" applyBorder="1"/>
    <xf numFmtId="164" fontId="23" fillId="0" borderId="12" xfId="0" applyNumberFormat="1" applyFont="1" applyBorder="1"/>
    <xf numFmtId="0" fontId="17" fillId="0" borderId="82" xfId="0" applyFont="1" applyBorder="1"/>
    <xf numFmtId="0" fontId="17" fillId="0" borderId="24" xfId="0" applyFont="1" applyBorder="1" applyAlignment="1">
      <alignment vertical="center"/>
    </xf>
    <xf numFmtId="0" fontId="17" fillId="0" borderId="102" xfId="0" applyFont="1" applyBorder="1"/>
    <xf numFmtId="164" fontId="23" fillId="0" borderId="95" xfId="0" applyNumberFormat="1" applyFont="1" applyBorder="1"/>
    <xf numFmtId="164" fontId="23" fillId="0" borderId="19" xfId="0" applyNumberFormat="1" applyFont="1" applyBorder="1"/>
    <xf numFmtId="164" fontId="23" fillId="0" borderId="81" xfId="0" applyNumberFormat="1" applyFont="1" applyBorder="1"/>
    <xf numFmtId="0" fontId="0" fillId="0" borderId="115" xfId="0" applyBorder="1" applyAlignment="1">
      <alignment vertical="center"/>
    </xf>
    <xf numFmtId="0" fontId="8" fillId="0" borderId="115" xfId="0" applyFont="1" applyBorder="1"/>
    <xf numFmtId="0" fontId="4" fillId="8" borderId="69" xfId="0" applyFont="1" applyFill="1" applyBorder="1" applyAlignment="1">
      <alignment wrapText="1"/>
    </xf>
    <xf numFmtId="0" fontId="4" fillId="8" borderId="16" xfId="0" applyFont="1" applyFill="1" applyBorder="1" applyAlignment="1">
      <alignment wrapText="1"/>
    </xf>
    <xf numFmtId="0" fontId="4" fillId="0" borderId="95" xfId="0" applyFont="1" applyBorder="1"/>
    <xf numFmtId="0" fontId="4" fillId="0" borderId="96" xfId="0" applyFont="1" applyBorder="1"/>
    <xf numFmtId="0" fontId="4" fillId="0" borderId="96" xfId="0" applyFont="1" applyBorder="1" applyAlignment="1">
      <alignment horizontal="right"/>
    </xf>
    <xf numFmtId="0" fontId="18" fillId="0" borderId="96" xfId="0" applyFont="1" applyBorder="1"/>
    <xf numFmtId="0" fontId="4" fillId="0" borderId="97" xfId="0" applyFont="1" applyBorder="1"/>
    <xf numFmtId="0" fontId="4" fillId="8" borderId="47" xfId="0" applyFont="1" applyFill="1" applyBorder="1"/>
    <xf numFmtId="0" fontId="4" fillId="0" borderId="6" xfId="0" applyFont="1" applyBorder="1"/>
    <xf numFmtId="0" fontId="4" fillId="8" borderId="16" xfId="0" applyFont="1" applyFill="1" applyBorder="1"/>
    <xf numFmtId="0" fontId="17" fillId="0" borderId="12" xfId="0" applyFont="1" applyBorder="1" applyAlignment="1">
      <alignment vertical="center"/>
    </xf>
    <xf numFmtId="0" fontId="17" fillId="0" borderId="14" xfId="0" applyFont="1" applyBorder="1"/>
    <xf numFmtId="164" fontId="23" fillId="0" borderId="82" xfId="0" applyNumberFormat="1" applyFont="1" applyBorder="1"/>
    <xf numFmtId="164" fontId="23" fillId="0" borderId="12" xfId="2" applyNumberFormat="1" applyFont="1" applyBorder="1"/>
    <xf numFmtId="164" fontId="23" fillId="0" borderId="95" xfId="2" applyNumberFormat="1" applyFont="1" applyBorder="1"/>
    <xf numFmtId="0" fontId="18" fillId="0" borderId="93" xfId="0" applyFont="1" applyBorder="1"/>
    <xf numFmtId="0" fontId="18" fillId="0" borderId="15" xfId="0" applyFont="1" applyBorder="1"/>
    <xf numFmtId="0" fontId="18" fillId="0" borderId="82" xfId="0" applyFont="1" applyBorder="1"/>
    <xf numFmtId="1" fontId="18" fillId="0" borderId="93" xfId="0" applyNumberFormat="1" applyFont="1" applyBorder="1"/>
    <xf numFmtId="0" fontId="4" fillId="0" borderId="59" xfId="0" applyFont="1" applyBorder="1"/>
    <xf numFmtId="0" fontId="6" fillId="0" borderId="55" xfId="0" applyFont="1" applyBorder="1"/>
    <xf numFmtId="0" fontId="4" fillId="0" borderId="63" xfId="0" applyFont="1" applyBorder="1"/>
    <xf numFmtId="0" fontId="4" fillId="0" borderId="65" xfId="0" applyFont="1" applyBorder="1"/>
    <xf numFmtId="0" fontId="19" fillId="7" borderId="4" xfId="0" applyFont="1" applyFill="1" applyBorder="1"/>
    <xf numFmtId="0" fontId="18" fillId="0" borderId="45" xfId="0" applyFont="1" applyBorder="1"/>
    <xf numFmtId="165" fontId="17" fillId="0" borderId="2" xfId="0" applyNumberFormat="1" applyFont="1" applyBorder="1"/>
    <xf numFmtId="165" fontId="17" fillId="0" borderId="1" xfId="0" applyNumberFormat="1" applyFont="1" applyBorder="1"/>
    <xf numFmtId="165" fontId="17" fillId="0" borderId="14" xfId="0" applyNumberFormat="1" applyFont="1" applyBorder="1"/>
    <xf numFmtId="0" fontId="17" fillId="0" borderId="54" xfId="0" applyFont="1" applyBorder="1"/>
    <xf numFmtId="0" fontId="4" fillId="0" borderId="14" xfId="0" applyFont="1" applyBorder="1" applyAlignment="1">
      <alignment vertical="center"/>
    </xf>
    <xf numFmtId="0" fontId="20" fillId="0" borderId="102" xfId="0" applyFont="1" applyBorder="1"/>
    <xf numFmtId="0" fontId="4" fillId="0" borderId="116" xfId="0" applyFont="1" applyBorder="1"/>
    <xf numFmtId="1" fontId="17" fillId="0" borderId="15" xfId="0" applyNumberFormat="1" applyFont="1" applyBorder="1"/>
    <xf numFmtId="0" fontId="19" fillId="7" borderId="44" xfId="0" applyFont="1" applyFill="1" applyBorder="1" applyAlignment="1">
      <alignment vertical="center"/>
    </xf>
    <xf numFmtId="164" fontId="23" fillId="0" borderId="9" xfId="0" applyNumberFormat="1" applyFont="1" applyBorder="1"/>
    <xf numFmtId="164" fontId="23" fillId="0" borderId="97" xfId="0" applyNumberFormat="1" applyFont="1" applyBorder="1"/>
    <xf numFmtId="164" fontId="23" fillId="0" borderId="83" xfId="0" applyNumberFormat="1" applyFont="1" applyBorder="1"/>
    <xf numFmtId="0" fontId="17" fillId="0" borderId="23" xfId="0" applyFont="1" applyBorder="1" applyAlignment="1">
      <alignment vertical="center"/>
    </xf>
    <xf numFmtId="0" fontId="17" fillId="0" borderId="103" xfId="0" applyFont="1" applyBorder="1"/>
    <xf numFmtId="164" fontId="23" fillId="0" borderId="9" xfId="2" applyNumberFormat="1" applyFont="1" applyBorder="1"/>
    <xf numFmtId="164" fontId="23" fillId="0" borderId="97" xfId="2" applyNumberFormat="1" applyFont="1" applyBorder="1"/>
    <xf numFmtId="1" fontId="19" fillId="7" borderId="29" xfId="0" applyNumberFormat="1" applyFont="1" applyFill="1" applyBorder="1"/>
    <xf numFmtId="0" fontId="18" fillId="0" borderId="91" xfId="0" applyFont="1" applyBorder="1"/>
    <xf numFmtId="164" fontId="23" fillId="0" borderId="30" xfId="0" applyNumberFormat="1" applyFont="1" applyBorder="1"/>
    <xf numFmtId="0" fontId="18" fillId="0" borderId="25" xfId="0" applyFont="1" applyBorder="1"/>
    <xf numFmtId="164" fontId="23" fillId="0" borderId="69" xfId="0" applyNumberFormat="1" applyFont="1" applyBorder="1"/>
    <xf numFmtId="1" fontId="18" fillId="0" borderId="91" xfId="0" applyNumberFormat="1" applyFont="1" applyBorder="1"/>
    <xf numFmtId="0" fontId="18" fillId="0" borderId="83" xfId="0" applyFont="1" applyBorder="1"/>
    <xf numFmtId="164" fontId="23" fillId="0" borderId="107" xfId="0" applyNumberFormat="1" applyFont="1" applyBorder="1"/>
    <xf numFmtId="0" fontId="17" fillId="0" borderId="83" xfId="0" applyFont="1" applyBorder="1"/>
    <xf numFmtId="0" fontId="4" fillId="0" borderId="43" xfId="0" applyFont="1" applyBorder="1"/>
    <xf numFmtId="0" fontId="6" fillId="0" borderId="56" xfId="0" applyFont="1" applyBorder="1"/>
    <xf numFmtId="1" fontId="24" fillId="0" borderId="5" xfId="0" applyNumberFormat="1" applyFont="1" applyBorder="1"/>
    <xf numFmtId="1" fontId="24" fillId="11" borderId="5" xfId="0" applyNumberFormat="1" applyFont="1" applyFill="1" applyBorder="1"/>
    <xf numFmtId="0" fontId="0" fillId="0" borderId="113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P3" sqref="P3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7" customFormat="1" ht="20.100000000000001" customHeight="1" thickBot="1" x14ac:dyDescent="0.3">
      <c r="A1" s="18"/>
      <c r="B1" s="419" t="s">
        <v>383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5" ht="49.5" thickBot="1" x14ac:dyDescent="0.3">
      <c r="A2" s="2" t="s">
        <v>6</v>
      </c>
      <c r="B2" s="55" t="s">
        <v>0</v>
      </c>
      <c r="C2" s="56" t="s">
        <v>362</v>
      </c>
      <c r="D2" s="56" t="s">
        <v>363</v>
      </c>
      <c r="E2" s="56" t="s">
        <v>364</v>
      </c>
      <c r="F2" s="56" t="s">
        <v>365</v>
      </c>
      <c r="G2" s="56" t="s">
        <v>366</v>
      </c>
      <c r="H2" s="56" t="s">
        <v>367</v>
      </c>
      <c r="I2" s="56" t="s">
        <v>368</v>
      </c>
      <c r="J2" s="56" t="s">
        <v>369</v>
      </c>
      <c r="K2" s="56" t="s">
        <v>370</v>
      </c>
      <c r="L2" s="56" t="s">
        <v>371</v>
      </c>
      <c r="M2" s="56" t="s">
        <v>372</v>
      </c>
      <c r="N2" s="56" t="s">
        <v>373</v>
      </c>
      <c r="O2" s="56" t="s">
        <v>374</v>
      </c>
    </row>
    <row r="3" spans="1:15" x14ac:dyDescent="0.25">
      <c r="A3" s="12" t="s">
        <v>7</v>
      </c>
      <c r="B3" s="32" t="s">
        <v>1</v>
      </c>
      <c r="C3" s="10">
        <v>3.3</v>
      </c>
      <c r="D3" s="10">
        <v>3.1</v>
      </c>
      <c r="E3" s="3">
        <v>3.3</v>
      </c>
      <c r="F3" s="321">
        <v>3.1</v>
      </c>
      <c r="G3" s="3">
        <v>2.9</v>
      </c>
      <c r="H3" s="390">
        <v>2.8</v>
      </c>
      <c r="I3" s="390">
        <v>2.8</v>
      </c>
      <c r="J3" s="321">
        <v>2.7</v>
      </c>
      <c r="K3" s="321">
        <v>2.5</v>
      </c>
      <c r="L3" s="321">
        <v>2.5</v>
      </c>
      <c r="M3" s="3">
        <v>2.5</v>
      </c>
      <c r="N3" s="3">
        <v>2.4</v>
      </c>
      <c r="O3" s="21">
        <v>2.2999999999999998</v>
      </c>
    </row>
    <row r="4" spans="1:15" x14ac:dyDescent="0.25">
      <c r="A4" s="12" t="s">
        <v>8</v>
      </c>
      <c r="B4" s="33" t="s">
        <v>2</v>
      </c>
      <c r="C4" s="11">
        <v>4.4000000000000004</v>
      </c>
      <c r="D4" s="11">
        <v>4.7</v>
      </c>
      <c r="E4" s="4">
        <v>4.7</v>
      </c>
      <c r="F4" s="4">
        <v>4.5999999999999996</v>
      </c>
      <c r="G4" s="4">
        <v>4.5</v>
      </c>
      <c r="H4" s="391">
        <v>4.3</v>
      </c>
      <c r="I4" s="391">
        <v>4.2</v>
      </c>
      <c r="J4" s="391">
        <v>4.2</v>
      </c>
      <c r="K4" s="4">
        <v>4.2</v>
      </c>
      <c r="L4" s="4">
        <v>4.0999999999999996</v>
      </c>
      <c r="M4" s="4">
        <v>4.0999999999999996</v>
      </c>
      <c r="N4" s="4">
        <v>4.0999999999999996</v>
      </c>
      <c r="O4" s="22">
        <v>4.2</v>
      </c>
    </row>
    <row r="5" spans="1:15" ht="15.75" thickBot="1" x14ac:dyDescent="0.3">
      <c r="A5" s="12" t="s">
        <v>9</v>
      </c>
      <c r="B5" s="34" t="s">
        <v>3</v>
      </c>
      <c r="C5" s="37">
        <v>5.2</v>
      </c>
      <c r="D5" s="37">
        <v>5.5</v>
      </c>
      <c r="E5" s="376">
        <v>5.6</v>
      </c>
      <c r="F5" s="13">
        <v>5.4</v>
      </c>
      <c r="G5" s="13">
        <v>5.3</v>
      </c>
      <c r="H5" s="307">
        <v>5.0999999999999996</v>
      </c>
      <c r="I5" s="392">
        <v>5.0999999999999996</v>
      </c>
      <c r="J5" s="392">
        <v>5</v>
      </c>
      <c r="K5" s="307">
        <v>5</v>
      </c>
      <c r="L5" s="307">
        <v>5</v>
      </c>
      <c r="M5" s="307">
        <v>5</v>
      </c>
      <c r="N5" s="307">
        <v>5</v>
      </c>
      <c r="O5" s="35">
        <v>5.0999999999999996</v>
      </c>
    </row>
    <row r="6" spans="1:15" s="17" customFormat="1" ht="20.100000000000001" customHeight="1" thickBot="1" x14ac:dyDescent="0.3">
      <c r="A6" s="18" t="s">
        <v>4</v>
      </c>
      <c r="O6" s="36"/>
    </row>
    <row r="7" spans="1:15" ht="15.75" thickBot="1" x14ac:dyDescent="0.3">
      <c r="A7" s="12" t="s">
        <v>10</v>
      </c>
      <c r="B7" s="5" t="s">
        <v>5</v>
      </c>
      <c r="C7" s="6">
        <v>1130</v>
      </c>
      <c r="D7" s="6">
        <v>1171</v>
      </c>
      <c r="E7" s="285">
        <v>1235</v>
      </c>
      <c r="F7" s="6">
        <v>1159</v>
      </c>
      <c r="G7" s="6">
        <v>1079</v>
      </c>
      <c r="H7" s="285">
        <v>1043</v>
      </c>
      <c r="I7" s="285">
        <v>1034</v>
      </c>
      <c r="J7" s="285">
        <v>1011</v>
      </c>
      <c r="K7" s="285">
        <v>960</v>
      </c>
      <c r="L7" s="285">
        <v>952</v>
      </c>
      <c r="M7" s="285">
        <v>940</v>
      </c>
      <c r="N7" s="6">
        <v>907</v>
      </c>
      <c r="O7" s="322">
        <v>867</v>
      </c>
    </row>
    <row r="8" spans="1:15" x14ac:dyDescent="0.25">
      <c r="A8" s="12" t="s">
        <v>11</v>
      </c>
      <c r="B8" s="182" t="s">
        <v>41</v>
      </c>
      <c r="C8" s="184">
        <v>1012</v>
      </c>
      <c r="D8" s="185">
        <v>1051</v>
      </c>
      <c r="E8" s="185">
        <v>1107</v>
      </c>
      <c r="F8" s="185">
        <v>1047</v>
      </c>
      <c r="G8" s="185">
        <v>977</v>
      </c>
      <c r="H8" s="286">
        <v>944</v>
      </c>
      <c r="I8" s="286">
        <v>939</v>
      </c>
      <c r="J8" s="286">
        <v>920</v>
      </c>
      <c r="K8" s="286">
        <v>865</v>
      </c>
      <c r="L8" s="286">
        <v>850</v>
      </c>
      <c r="M8" s="286">
        <v>841</v>
      </c>
      <c r="N8" s="185">
        <v>824</v>
      </c>
      <c r="O8" s="323">
        <v>782</v>
      </c>
    </row>
    <row r="9" spans="1:15" ht="15" customHeight="1" x14ac:dyDescent="0.25">
      <c r="A9" s="12" t="s">
        <v>12</v>
      </c>
      <c r="B9" s="181" t="s">
        <v>15</v>
      </c>
      <c r="C9" s="183">
        <f>C8/$C$7</f>
        <v>0.89557522123893807</v>
      </c>
      <c r="D9" s="221">
        <f>D8/$D$7</f>
        <v>0.89752348420153716</v>
      </c>
      <c r="E9" s="221">
        <f>E8/$E$7</f>
        <v>0.8963562753036437</v>
      </c>
      <c r="F9" s="221">
        <f>F8/$F$7</f>
        <v>0.90336496980155301</v>
      </c>
      <c r="G9" s="221">
        <f>G8/$G$7</f>
        <v>0.90546802594995368</v>
      </c>
      <c r="H9" s="354">
        <f>H8/$H$7</f>
        <v>0.90508149568552254</v>
      </c>
      <c r="I9" s="354">
        <f>I8/$I$7</f>
        <v>0.90812379110251451</v>
      </c>
      <c r="J9" s="354">
        <f>J8/$J$7</f>
        <v>0.90999010880316522</v>
      </c>
      <c r="K9" s="354">
        <f>K8/$K$7</f>
        <v>0.90104166666666663</v>
      </c>
      <c r="L9" s="354">
        <f>L8/$L$7</f>
        <v>0.8928571428571429</v>
      </c>
      <c r="M9" s="354">
        <f>M8/$M$7</f>
        <v>0.89468085106382977</v>
      </c>
      <c r="N9" s="221">
        <f>N8/$N$7</f>
        <v>0.90848952590959209</v>
      </c>
      <c r="O9" s="399">
        <f>O8/$O$7</f>
        <v>0.90196078431372551</v>
      </c>
    </row>
    <row r="10" spans="1:15" x14ac:dyDescent="0.25">
      <c r="A10" s="12" t="s">
        <v>13</v>
      </c>
      <c r="B10" s="186" t="s">
        <v>14</v>
      </c>
      <c r="C10" s="255">
        <v>36</v>
      </c>
      <c r="D10" s="40">
        <v>40</v>
      </c>
      <c r="E10" s="40">
        <v>50</v>
      </c>
      <c r="F10" s="40">
        <v>46</v>
      </c>
      <c r="G10" s="40">
        <v>40</v>
      </c>
      <c r="H10" s="287">
        <v>39</v>
      </c>
      <c r="I10" s="287">
        <v>40</v>
      </c>
      <c r="J10" s="287">
        <v>47</v>
      </c>
      <c r="K10" s="287">
        <v>46</v>
      </c>
      <c r="L10" s="287">
        <v>46</v>
      </c>
      <c r="M10" s="287">
        <v>45</v>
      </c>
      <c r="N10" s="40">
        <v>47</v>
      </c>
      <c r="O10" s="324">
        <v>50</v>
      </c>
    </row>
    <row r="11" spans="1:15" ht="15" customHeight="1" x14ac:dyDescent="0.25">
      <c r="A11" s="12" t="s">
        <v>18</v>
      </c>
      <c r="B11" s="181" t="s">
        <v>15</v>
      </c>
      <c r="C11" s="183">
        <f>C10/$C$7</f>
        <v>3.1858407079646017E-2</v>
      </c>
      <c r="D11" s="221">
        <f>D10/$D$7</f>
        <v>3.4158838599487616E-2</v>
      </c>
      <c r="E11" s="221">
        <f>E10/$E$7</f>
        <v>4.048582995951417E-2</v>
      </c>
      <c r="F11" s="221">
        <f>F10/$F$7</f>
        <v>3.9689387402933561E-2</v>
      </c>
      <c r="G11" s="221">
        <f>G10/$G$7</f>
        <v>3.7071362372567189E-2</v>
      </c>
      <c r="H11" s="354">
        <f>H10/$H$7</f>
        <v>3.7392138063279005E-2</v>
      </c>
      <c r="I11" s="354">
        <f>I10/$I$7</f>
        <v>3.8684719535783368E-2</v>
      </c>
      <c r="J11" s="354">
        <f>J10/$J$7</f>
        <v>4.6488625123639958E-2</v>
      </c>
      <c r="K11" s="354">
        <f>K10/$K$7</f>
        <v>4.791666666666667E-2</v>
      </c>
      <c r="L11" s="354">
        <f>L10/$L$7</f>
        <v>4.8319327731092439E-2</v>
      </c>
      <c r="M11" s="354">
        <f>M10/$M$7</f>
        <v>4.7872340425531915E-2</v>
      </c>
      <c r="N11" s="221">
        <f>N10/$N$7</f>
        <v>5.1819184123484012E-2</v>
      </c>
      <c r="O11" s="399">
        <f>O10/$O$7</f>
        <v>5.7670126874279123E-2</v>
      </c>
    </row>
    <row r="12" spans="1:15" x14ac:dyDescent="0.25">
      <c r="A12" s="12" t="s">
        <v>19</v>
      </c>
      <c r="B12" s="186" t="s">
        <v>16</v>
      </c>
      <c r="C12" s="255">
        <v>140</v>
      </c>
      <c r="D12" s="40">
        <v>144</v>
      </c>
      <c r="E12" s="40">
        <v>177</v>
      </c>
      <c r="F12" s="40">
        <v>173</v>
      </c>
      <c r="G12" s="40">
        <v>161</v>
      </c>
      <c r="H12" s="287">
        <v>166</v>
      </c>
      <c r="I12" s="287">
        <v>175</v>
      </c>
      <c r="J12" s="287">
        <v>173</v>
      </c>
      <c r="K12" s="287">
        <v>171</v>
      </c>
      <c r="L12" s="287">
        <v>148</v>
      </c>
      <c r="M12" s="287">
        <v>148</v>
      </c>
      <c r="N12" s="40">
        <v>151</v>
      </c>
      <c r="O12" s="324">
        <v>150</v>
      </c>
    </row>
    <row r="13" spans="1:15" ht="15" customHeight="1" x14ac:dyDescent="0.25">
      <c r="A13" s="12" t="s">
        <v>20</v>
      </c>
      <c r="B13" s="181" t="s">
        <v>15</v>
      </c>
      <c r="C13" s="183">
        <f>C12/$C$7</f>
        <v>0.12389380530973451</v>
      </c>
      <c r="D13" s="221">
        <f>D12/$D$7</f>
        <v>0.12297181895815543</v>
      </c>
      <c r="E13" s="221">
        <f>E12/$E$7</f>
        <v>0.14331983805668017</v>
      </c>
      <c r="F13" s="221">
        <f>F12/$F$7</f>
        <v>0.14926660914581535</v>
      </c>
      <c r="G13" s="221">
        <f>G12/$G$7</f>
        <v>0.14921223354958293</v>
      </c>
      <c r="H13" s="354">
        <f>H12/$H$7</f>
        <v>0.15915627996164908</v>
      </c>
      <c r="I13" s="354">
        <f>I12/$I$7</f>
        <v>0.16924564796905223</v>
      </c>
      <c r="J13" s="354">
        <f>J12/$J$7</f>
        <v>0.17111770524233433</v>
      </c>
      <c r="K13" s="354">
        <f>K12/$K$7</f>
        <v>0.17812500000000001</v>
      </c>
      <c r="L13" s="354">
        <f>L12/$L$7</f>
        <v>0.15546218487394958</v>
      </c>
      <c r="M13" s="354">
        <f>M12/$M$7</f>
        <v>0.1574468085106383</v>
      </c>
      <c r="N13" s="221">
        <f>N12/$N$7</f>
        <v>0.16648291069459759</v>
      </c>
      <c r="O13" s="399">
        <f>O12/$O$7</f>
        <v>0.17301038062283736</v>
      </c>
    </row>
    <row r="14" spans="1:15" x14ac:dyDescent="0.25">
      <c r="A14" s="12" t="s">
        <v>21</v>
      </c>
      <c r="B14" s="186" t="s">
        <v>17</v>
      </c>
      <c r="C14" s="255">
        <v>658</v>
      </c>
      <c r="D14" s="40">
        <v>676</v>
      </c>
      <c r="E14" s="40">
        <v>720</v>
      </c>
      <c r="F14" s="40">
        <v>665</v>
      </c>
      <c r="G14" s="40">
        <v>609</v>
      </c>
      <c r="H14" s="287">
        <v>608</v>
      </c>
      <c r="I14" s="287">
        <v>595</v>
      </c>
      <c r="J14" s="287">
        <v>591</v>
      </c>
      <c r="K14" s="287">
        <v>585</v>
      </c>
      <c r="L14" s="287">
        <v>560</v>
      </c>
      <c r="M14" s="287">
        <v>562</v>
      </c>
      <c r="N14" s="40">
        <v>528</v>
      </c>
      <c r="O14" s="324">
        <v>508</v>
      </c>
    </row>
    <row r="15" spans="1:15" ht="15" customHeight="1" x14ac:dyDescent="0.25">
      <c r="A15" s="12" t="s">
        <v>22</v>
      </c>
      <c r="B15" s="181" t="s">
        <v>15</v>
      </c>
      <c r="C15" s="183">
        <f>C14/$C$7</f>
        <v>0.58230088495575216</v>
      </c>
      <c r="D15" s="221">
        <f>D14/$D$7</f>
        <v>0.57728437233134078</v>
      </c>
      <c r="E15" s="221">
        <f>E14/$E$7</f>
        <v>0.582995951417004</v>
      </c>
      <c r="F15" s="221">
        <f>F14/$F$7</f>
        <v>0.57377049180327866</v>
      </c>
      <c r="G15" s="221">
        <f>G14/$G$7</f>
        <v>0.56441149212233555</v>
      </c>
      <c r="H15" s="354">
        <f>H14/$H$7</f>
        <v>0.58293384467881115</v>
      </c>
      <c r="I15" s="354">
        <f>I14/$I$7</f>
        <v>0.57543520309477758</v>
      </c>
      <c r="J15" s="354">
        <f>J14/$J$7</f>
        <v>0.58456973293768544</v>
      </c>
      <c r="K15" s="354">
        <f>K14/$K$7</f>
        <v>0.609375</v>
      </c>
      <c r="L15" s="354">
        <f>L14/$L$7</f>
        <v>0.58823529411764708</v>
      </c>
      <c r="M15" s="354">
        <f>M14/$M$7</f>
        <v>0.59787234042553195</v>
      </c>
      <c r="N15" s="221">
        <f>N14/$N$7</f>
        <v>0.58213891951488428</v>
      </c>
      <c r="O15" s="399">
        <f>O14/$O$7</f>
        <v>0.58592848904267592</v>
      </c>
    </row>
    <row r="16" spans="1:15" ht="15" customHeight="1" x14ac:dyDescent="0.25">
      <c r="A16" s="12" t="s">
        <v>23</v>
      </c>
      <c r="B16" s="186" t="s">
        <v>42</v>
      </c>
      <c r="C16" s="255">
        <v>718</v>
      </c>
      <c r="D16" s="40">
        <v>744</v>
      </c>
      <c r="E16" s="40">
        <v>781</v>
      </c>
      <c r="F16" s="40">
        <v>739</v>
      </c>
      <c r="G16" s="40">
        <v>681</v>
      </c>
      <c r="H16" s="287">
        <v>657</v>
      </c>
      <c r="I16" s="287">
        <v>648</v>
      </c>
      <c r="J16" s="287">
        <v>626</v>
      </c>
      <c r="K16" s="287">
        <v>591</v>
      </c>
      <c r="L16" s="287">
        <v>595</v>
      </c>
      <c r="M16" s="287">
        <v>589</v>
      </c>
      <c r="N16" s="40">
        <v>585</v>
      </c>
      <c r="O16" s="324">
        <v>550</v>
      </c>
    </row>
    <row r="17" spans="1:15" ht="15" customHeight="1" x14ac:dyDescent="0.25">
      <c r="A17" s="12" t="s">
        <v>24</v>
      </c>
      <c r="B17" s="181" t="s">
        <v>15</v>
      </c>
      <c r="C17" s="183">
        <f>C16/$C$7</f>
        <v>0.63539823008849561</v>
      </c>
      <c r="D17" s="221">
        <f>D16/$D$7</f>
        <v>0.63535439795046966</v>
      </c>
      <c r="E17" s="221">
        <f>E16/$E$7</f>
        <v>0.63238866396761129</v>
      </c>
      <c r="F17" s="221">
        <f>F16/$F$7</f>
        <v>0.63761863675582398</v>
      </c>
      <c r="G17" s="221">
        <f>G16/$G$7</f>
        <v>0.6311399443929564</v>
      </c>
      <c r="H17" s="354">
        <f>H16/$H$7</f>
        <v>0.62991371045062317</v>
      </c>
      <c r="I17" s="354">
        <f>I16/$I$7</f>
        <v>0.62669245647969052</v>
      </c>
      <c r="J17" s="354">
        <f>J16/$J$7</f>
        <v>0.61918892185954499</v>
      </c>
      <c r="K17" s="354">
        <f>K16/$K$7</f>
        <v>0.61562499999999998</v>
      </c>
      <c r="L17" s="354">
        <f>L16/$L$7</f>
        <v>0.625</v>
      </c>
      <c r="M17" s="354">
        <f>M16/$M$7</f>
        <v>0.62659574468085111</v>
      </c>
      <c r="N17" s="221">
        <f>N16/$N$7</f>
        <v>0.64498346196251377</v>
      </c>
      <c r="O17" s="399">
        <f>O16/$O$7</f>
        <v>0.63437139561707034</v>
      </c>
    </row>
    <row r="18" spans="1:15" ht="15" customHeight="1" x14ac:dyDescent="0.25">
      <c r="A18" s="12" t="s">
        <v>25</v>
      </c>
      <c r="B18" s="188" t="s">
        <v>38</v>
      </c>
      <c r="C18" s="255">
        <v>49</v>
      </c>
      <c r="D18" s="40">
        <v>51</v>
      </c>
      <c r="E18" s="40">
        <v>64</v>
      </c>
      <c r="F18" s="40">
        <v>52</v>
      </c>
      <c r="G18" s="40">
        <v>35</v>
      </c>
      <c r="H18" s="287">
        <v>27</v>
      </c>
      <c r="I18" s="287">
        <v>17</v>
      </c>
      <c r="J18" s="287">
        <v>20</v>
      </c>
      <c r="K18" s="287">
        <v>26</v>
      </c>
      <c r="L18" s="287">
        <v>51</v>
      </c>
      <c r="M18" s="287">
        <v>64</v>
      </c>
      <c r="N18" s="40">
        <v>58</v>
      </c>
      <c r="O18" s="324">
        <v>54</v>
      </c>
    </row>
    <row r="19" spans="1:15" ht="15" customHeight="1" x14ac:dyDescent="0.25">
      <c r="A19" s="12" t="s">
        <v>26</v>
      </c>
      <c r="B19" s="181" t="s">
        <v>15</v>
      </c>
      <c r="C19" s="183">
        <f>C18/$C$7</f>
        <v>4.3362831858407079E-2</v>
      </c>
      <c r="D19" s="221">
        <f>D18/$D$7</f>
        <v>4.3552519214346712E-2</v>
      </c>
      <c r="E19" s="221">
        <f>E18/$E$7</f>
        <v>5.1821862348178135E-2</v>
      </c>
      <c r="F19" s="221">
        <f>F18/$F$7</f>
        <v>4.4866264020707508E-2</v>
      </c>
      <c r="G19" s="221">
        <f>G18/$G$7</f>
        <v>3.2437442075996289E-2</v>
      </c>
      <c r="H19" s="354">
        <f>H18/$H$7</f>
        <v>2.5886864813039309E-2</v>
      </c>
      <c r="I19" s="354">
        <f>I18/$I$7</f>
        <v>1.6441005802707929E-2</v>
      </c>
      <c r="J19" s="354">
        <f>J18/$J$7</f>
        <v>1.9782393669634024E-2</v>
      </c>
      <c r="K19" s="354">
        <f>K18/$K$7</f>
        <v>2.7083333333333334E-2</v>
      </c>
      <c r="L19" s="354">
        <f>L18/$L$7</f>
        <v>5.3571428571428568E-2</v>
      </c>
      <c r="M19" s="354">
        <f>M18/$M$7</f>
        <v>6.8085106382978725E-2</v>
      </c>
      <c r="N19" s="221">
        <f>N18/$N$7</f>
        <v>6.3947078280044103E-2</v>
      </c>
      <c r="O19" s="399">
        <f>O18/$O$7</f>
        <v>6.228373702422145E-2</v>
      </c>
    </row>
    <row r="20" spans="1:15" x14ac:dyDescent="0.25">
      <c r="A20" s="12" t="s">
        <v>27</v>
      </c>
      <c r="B20" s="186" t="s">
        <v>39</v>
      </c>
      <c r="C20" s="255">
        <v>257</v>
      </c>
      <c r="D20" s="40">
        <v>249</v>
      </c>
      <c r="E20" s="40">
        <v>267</v>
      </c>
      <c r="F20" s="40">
        <v>259</v>
      </c>
      <c r="G20" s="40">
        <v>238</v>
      </c>
      <c r="H20" s="287">
        <v>229</v>
      </c>
      <c r="I20" s="287">
        <v>221</v>
      </c>
      <c r="J20" s="287">
        <v>205</v>
      </c>
      <c r="K20" s="287">
        <v>194</v>
      </c>
      <c r="L20" s="287">
        <v>188</v>
      </c>
      <c r="M20" s="287">
        <v>189</v>
      </c>
      <c r="N20" s="40">
        <v>184</v>
      </c>
      <c r="O20" s="324">
        <v>168</v>
      </c>
    </row>
    <row r="21" spans="1:15" ht="15" customHeight="1" x14ac:dyDescent="0.25">
      <c r="A21" s="12" t="s">
        <v>28</v>
      </c>
      <c r="B21" s="181" t="s">
        <v>15</v>
      </c>
      <c r="C21" s="183">
        <f>C20/$C$7</f>
        <v>0.22743362831858407</v>
      </c>
      <c r="D21" s="221">
        <f>D20/$D$7</f>
        <v>0.21263877028181041</v>
      </c>
      <c r="E21" s="221">
        <f>E20/$E$7</f>
        <v>0.21619433198380567</v>
      </c>
      <c r="F21" s="221">
        <f>F20/$F$7</f>
        <v>0.22346850733390855</v>
      </c>
      <c r="G21" s="221">
        <f>G20/$G$7</f>
        <v>0.22057460611677479</v>
      </c>
      <c r="H21" s="354">
        <f>H20/$H$7</f>
        <v>0.21955896452540749</v>
      </c>
      <c r="I21" s="354">
        <f>I20/$I$7</f>
        <v>0.21373307543520309</v>
      </c>
      <c r="J21" s="354">
        <f>J20/$J$7</f>
        <v>0.20276953511374876</v>
      </c>
      <c r="K21" s="354">
        <f>K20/$K$7</f>
        <v>0.20208333333333334</v>
      </c>
      <c r="L21" s="354">
        <f>L20/$L$7</f>
        <v>0.19747899159663865</v>
      </c>
      <c r="M21" s="354">
        <f>M20/$M$7</f>
        <v>0.20106382978723406</v>
      </c>
      <c r="N21" s="221">
        <f>N20/$N$7</f>
        <v>0.20286659316427783</v>
      </c>
      <c r="O21" s="399">
        <f>O20/$O$7</f>
        <v>0.19377162629757785</v>
      </c>
    </row>
    <row r="22" spans="1:15" x14ac:dyDescent="0.25">
      <c r="A22" s="12" t="s">
        <v>29</v>
      </c>
      <c r="B22" s="186" t="s">
        <v>40</v>
      </c>
      <c r="C22" s="255">
        <v>181</v>
      </c>
      <c r="D22" s="40">
        <v>188</v>
      </c>
      <c r="E22" s="40">
        <v>208</v>
      </c>
      <c r="F22" s="40">
        <v>180</v>
      </c>
      <c r="G22" s="40">
        <v>170</v>
      </c>
      <c r="H22" s="287">
        <v>159</v>
      </c>
      <c r="I22" s="287">
        <v>152</v>
      </c>
      <c r="J22" s="287">
        <v>148</v>
      </c>
      <c r="K22" s="287">
        <v>149</v>
      </c>
      <c r="L22" s="287">
        <v>162</v>
      </c>
      <c r="M22" s="287">
        <v>159</v>
      </c>
      <c r="N22" s="40">
        <v>139</v>
      </c>
      <c r="O22" s="324">
        <v>137</v>
      </c>
    </row>
    <row r="23" spans="1:15" ht="15" customHeight="1" thickBot="1" x14ac:dyDescent="0.3">
      <c r="A23" s="12" t="s">
        <v>30</v>
      </c>
      <c r="B23" s="190" t="s">
        <v>15</v>
      </c>
      <c r="C23" s="256">
        <f>C22/$C$7</f>
        <v>0.16017699115044248</v>
      </c>
      <c r="D23" s="231">
        <f>D22/$D$7</f>
        <v>0.16054654141759181</v>
      </c>
      <c r="E23" s="231">
        <f>E22/$E$7</f>
        <v>0.16842105263157894</v>
      </c>
      <c r="F23" s="231">
        <f>F22/$F$7</f>
        <v>0.15530629853321828</v>
      </c>
      <c r="G23" s="231">
        <f>G22/$G$7</f>
        <v>0.15755329008341057</v>
      </c>
      <c r="H23" s="355">
        <f>H22/$H$7</f>
        <v>0.15244487056567593</v>
      </c>
      <c r="I23" s="355">
        <f>I22/$I$7</f>
        <v>0.14700193423597679</v>
      </c>
      <c r="J23" s="355">
        <f>J22/$J$7</f>
        <v>0.14638971315529178</v>
      </c>
      <c r="K23" s="355">
        <f>K22/$K$7</f>
        <v>0.15520833333333334</v>
      </c>
      <c r="L23" s="355">
        <f>L22/$L$7</f>
        <v>0.17016806722689076</v>
      </c>
      <c r="M23" s="355">
        <f>M22/$M$7</f>
        <v>0.16914893617021276</v>
      </c>
      <c r="N23" s="231">
        <f>N22/$N$7</f>
        <v>0.15325248070562295</v>
      </c>
      <c r="O23" s="400">
        <f>O22/$O$7</f>
        <v>0.1580161476355248</v>
      </c>
    </row>
    <row r="24" spans="1:15" s="17" customFormat="1" ht="20.100000000000001" customHeight="1" thickBot="1" x14ac:dyDescent="0.3">
      <c r="A24" s="19" t="s">
        <v>43</v>
      </c>
    </row>
    <row r="25" spans="1:15" s="17" customFormat="1" ht="48.75" customHeight="1" thickBot="1" x14ac:dyDescent="0.3">
      <c r="A25" s="59" t="s">
        <v>6</v>
      </c>
      <c r="B25" s="50" t="s">
        <v>0</v>
      </c>
      <c r="C25" s="51" t="s">
        <v>363</v>
      </c>
      <c r="D25" s="51" t="s">
        <v>364</v>
      </c>
      <c r="E25" s="51" t="s">
        <v>365</v>
      </c>
      <c r="F25" s="51" t="s">
        <v>366</v>
      </c>
      <c r="G25" s="51" t="s">
        <v>367</v>
      </c>
      <c r="H25" s="51" t="s">
        <v>368</v>
      </c>
      <c r="I25" s="51" t="s">
        <v>369</v>
      </c>
      <c r="J25" s="51" t="s">
        <v>370</v>
      </c>
      <c r="K25" s="51" t="s">
        <v>371</v>
      </c>
      <c r="L25" s="51" t="s">
        <v>372</v>
      </c>
      <c r="M25" s="51" t="s">
        <v>373</v>
      </c>
      <c r="N25" s="51" t="s">
        <v>374</v>
      </c>
      <c r="O25" s="52" t="s">
        <v>105</v>
      </c>
    </row>
    <row r="26" spans="1:15" ht="15.75" thickBot="1" x14ac:dyDescent="0.3">
      <c r="A26" s="9" t="s">
        <v>31</v>
      </c>
      <c r="B26" s="8" t="s">
        <v>68</v>
      </c>
      <c r="C26" s="7">
        <v>176</v>
      </c>
      <c r="D26" s="8">
        <v>218</v>
      </c>
      <c r="E26" s="8">
        <v>159</v>
      </c>
      <c r="F26" s="8">
        <v>116</v>
      </c>
      <c r="G26" s="288">
        <v>132</v>
      </c>
      <c r="H26" s="288">
        <v>173</v>
      </c>
      <c r="I26" s="288">
        <v>130</v>
      </c>
      <c r="J26" s="288">
        <v>151</v>
      </c>
      <c r="K26" s="288">
        <v>179</v>
      </c>
      <c r="L26" s="288">
        <v>186</v>
      </c>
      <c r="M26" s="8">
        <v>153</v>
      </c>
      <c r="N26" s="288">
        <v>111</v>
      </c>
      <c r="O26" s="7">
        <f>SUM(C26:N26)</f>
        <v>1884</v>
      </c>
    </row>
    <row r="27" spans="1:15" x14ac:dyDescent="0.25">
      <c r="A27" s="9" t="s">
        <v>32</v>
      </c>
      <c r="B27" s="193" t="s">
        <v>44</v>
      </c>
      <c r="C27" s="196">
        <v>47</v>
      </c>
      <c r="D27" s="185">
        <v>69</v>
      </c>
      <c r="E27" s="185">
        <v>48</v>
      </c>
      <c r="F27" s="185">
        <v>30</v>
      </c>
      <c r="G27" s="286">
        <v>31</v>
      </c>
      <c r="H27" s="286">
        <v>47</v>
      </c>
      <c r="I27" s="286">
        <v>25</v>
      </c>
      <c r="J27" s="286">
        <v>38</v>
      </c>
      <c r="K27" s="286">
        <v>71</v>
      </c>
      <c r="L27" s="286">
        <v>64</v>
      </c>
      <c r="M27" s="185">
        <v>35</v>
      </c>
      <c r="N27" s="323">
        <v>22</v>
      </c>
      <c r="O27" s="193">
        <f>SUM(C27:N27)</f>
        <v>527</v>
      </c>
    </row>
    <row r="28" spans="1:15" ht="13.5" customHeight="1" x14ac:dyDescent="0.25">
      <c r="A28" s="9" t="s">
        <v>33</v>
      </c>
      <c r="B28" s="165" t="s">
        <v>69</v>
      </c>
      <c r="C28" s="194">
        <f>C27/$C$26</f>
        <v>0.26704545454545453</v>
      </c>
      <c r="D28" s="221">
        <f>D27/$D$26</f>
        <v>0.3165137614678899</v>
      </c>
      <c r="E28" s="221">
        <f>E27/$E$26</f>
        <v>0.30188679245283018</v>
      </c>
      <c r="F28" s="221">
        <f>F27/$F$26</f>
        <v>0.25862068965517243</v>
      </c>
      <c r="G28" s="354">
        <f>G27/$G$26</f>
        <v>0.23484848484848486</v>
      </c>
      <c r="H28" s="354">
        <f>H27/$H$26</f>
        <v>0.27167630057803466</v>
      </c>
      <c r="I28" s="354">
        <f>I27/$I$26</f>
        <v>0.19230769230769232</v>
      </c>
      <c r="J28" s="354">
        <f>J27/$J$26</f>
        <v>0.25165562913907286</v>
      </c>
      <c r="K28" s="354">
        <f>K27/$K$26</f>
        <v>0.39664804469273746</v>
      </c>
      <c r="L28" s="354">
        <f>L27/$L$26</f>
        <v>0.34408602150537637</v>
      </c>
      <c r="M28" s="221">
        <f>M27/$M$26</f>
        <v>0.22875816993464052</v>
      </c>
      <c r="N28" s="399">
        <f>N27/$N$26</f>
        <v>0.1981981981981982</v>
      </c>
      <c r="O28" s="195">
        <f>O27/$O$26</f>
        <v>0.27972399150743099</v>
      </c>
    </row>
    <row r="29" spans="1:15" x14ac:dyDescent="0.25">
      <c r="A29" s="9" t="s">
        <v>34</v>
      </c>
      <c r="B29" s="84" t="s">
        <v>339</v>
      </c>
      <c r="C29" s="39">
        <v>86</v>
      </c>
      <c r="D29" s="76">
        <v>116</v>
      </c>
      <c r="E29" s="76">
        <v>84</v>
      </c>
      <c r="F29" s="76">
        <v>64</v>
      </c>
      <c r="G29" s="289">
        <v>82</v>
      </c>
      <c r="H29" s="289">
        <v>86</v>
      </c>
      <c r="I29" s="289">
        <v>75</v>
      </c>
      <c r="J29" s="289">
        <v>95</v>
      </c>
      <c r="K29" s="289">
        <v>93</v>
      </c>
      <c r="L29" s="289">
        <v>111</v>
      </c>
      <c r="M29" s="76">
        <v>81</v>
      </c>
      <c r="N29" s="325">
        <v>58</v>
      </c>
      <c r="O29" s="84">
        <f>SUM(C29:N29)</f>
        <v>1031</v>
      </c>
    </row>
    <row r="30" spans="1:15" x14ac:dyDescent="0.25">
      <c r="A30" s="9" t="s">
        <v>35</v>
      </c>
      <c r="B30" s="165" t="s">
        <v>69</v>
      </c>
      <c r="C30" s="194">
        <f>C29/$C$26</f>
        <v>0.48863636363636365</v>
      </c>
      <c r="D30" s="221">
        <f>D29/$D$26</f>
        <v>0.5321100917431193</v>
      </c>
      <c r="E30" s="221">
        <f>E29/$E$26</f>
        <v>0.52830188679245282</v>
      </c>
      <c r="F30" s="221">
        <f>F29/$F$26</f>
        <v>0.55172413793103448</v>
      </c>
      <c r="G30" s="354">
        <f>G29/$G$26</f>
        <v>0.62121212121212122</v>
      </c>
      <c r="H30" s="354">
        <f>H29/$H$26</f>
        <v>0.49710982658959535</v>
      </c>
      <c r="I30" s="354">
        <f>I29/$I$26</f>
        <v>0.57692307692307687</v>
      </c>
      <c r="J30" s="354">
        <f>J29/$J$26</f>
        <v>0.62913907284768211</v>
      </c>
      <c r="K30" s="354">
        <f>K29/$K$26</f>
        <v>0.51955307262569828</v>
      </c>
      <c r="L30" s="354">
        <f>L29/$L$26</f>
        <v>0.59677419354838712</v>
      </c>
      <c r="M30" s="221">
        <f>M29/$M$26</f>
        <v>0.52941176470588236</v>
      </c>
      <c r="N30" s="399">
        <f>N29/$N$26</f>
        <v>0.52252252252252251</v>
      </c>
      <c r="O30" s="195">
        <f>O29/$O$26</f>
        <v>0.54723991507431002</v>
      </c>
    </row>
    <row r="31" spans="1:15" x14ac:dyDescent="0.25">
      <c r="A31" s="9" t="s">
        <v>36</v>
      </c>
      <c r="B31" s="84" t="s">
        <v>45</v>
      </c>
      <c r="C31" s="39">
        <v>162</v>
      </c>
      <c r="D31" s="40">
        <v>196</v>
      </c>
      <c r="E31" s="40">
        <v>149</v>
      </c>
      <c r="F31" s="40">
        <v>111</v>
      </c>
      <c r="G31" s="287">
        <v>118</v>
      </c>
      <c r="H31" s="287">
        <v>159</v>
      </c>
      <c r="I31" s="287">
        <v>120</v>
      </c>
      <c r="J31" s="287">
        <v>130</v>
      </c>
      <c r="K31" s="287">
        <v>157</v>
      </c>
      <c r="L31" s="287">
        <v>158</v>
      </c>
      <c r="M31" s="40">
        <v>147</v>
      </c>
      <c r="N31" s="324">
        <v>100</v>
      </c>
      <c r="O31" s="84">
        <f>SUM(C31:N31)</f>
        <v>1707</v>
      </c>
    </row>
    <row r="32" spans="1:15" x14ac:dyDescent="0.25">
      <c r="A32" s="9" t="s">
        <v>37</v>
      </c>
      <c r="B32" s="165" t="s">
        <v>69</v>
      </c>
      <c r="C32" s="194">
        <f>C31/$C$26</f>
        <v>0.92045454545454541</v>
      </c>
      <c r="D32" s="221">
        <f>D31/$D$26</f>
        <v>0.8990825688073395</v>
      </c>
      <c r="E32" s="221">
        <f>E31/$E$26</f>
        <v>0.93710691823899372</v>
      </c>
      <c r="F32" s="221">
        <f>F31/$F$26</f>
        <v>0.9568965517241379</v>
      </c>
      <c r="G32" s="354">
        <f>G31/$G$26</f>
        <v>0.89393939393939392</v>
      </c>
      <c r="H32" s="354">
        <f>H31/$H$26</f>
        <v>0.91907514450867056</v>
      </c>
      <c r="I32" s="354">
        <f>I31/$I$26</f>
        <v>0.92307692307692313</v>
      </c>
      <c r="J32" s="354">
        <f>J31/$J$26</f>
        <v>0.86092715231788075</v>
      </c>
      <c r="K32" s="354">
        <f>K31/$K$26</f>
        <v>0.87709497206703912</v>
      </c>
      <c r="L32" s="354">
        <f>L31/$L$26</f>
        <v>0.84946236559139787</v>
      </c>
      <c r="M32" s="221">
        <f>M31/$M$26</f>
        <v>0.96078431372549022</v>
      </c>
      <c r="N32" s="399">
        <f>N31/$N$26</f>
        <v>0.90090090090090091</v>
      </c>
      <c r="O32" s="195">
        <f>O31/$O$26</f>
        <v>0.9060509554140127</v>
      </c>
    </row>
    <row r="33" spans="1:15" x14ac:dyDescent="0.25">
      <c r="A33" s="9" t="s">
        <v>46</v>
      </c>
      <c r="B33" s="84" t="s">
        <v>349</v>
      </c>
      <c r="C33" s="39">
        <v>11</v>
      </c>
      <c r="D33" s="40">
        <v>12</v>
      </c>
      <c r="E33" s="40">
        <v>7</v>
      </c>
      <c r="F33" s="40">
        <v>2</v>
      </c>
      <c r="G33" s="287">
        <v>6</v>
      </c>
      <c r="H33" s="287">
        <v>6</v>
      </c>
      <c r="I33" s="287">
        <v>8</v>
      </c>
      <c r="J33" s="287">
        <v>5</v>
      </c>
      <c r="K33" s="287">
        <v>8</v>
      </c>
      <c r="L33" s="287">
        <v>4</v>
      </c>
      <c r="M33" s="40">
        <v>12</v>
      </c>
      <c r="N33" s="324">
        <v>10</v>
      </c>
      <c r="O33" s="84">
        <f>SUM(C33:N33)</f>
        <v>91</v>
      </c>
    </row>
    <row r="34" spans="1:15" x14ac:dyDescent="0.25">
      <c r="A34" s="9" t="s">
        <v>47</v>
      </c>
      <c r="B34" s="165" t="s">
        <v>69</v>
      </c>
      <c r="C34" s="194">
        <f>C33/$C$26</f>
        <v>6.25E-2</v>
      </c>
      <c r="D34" s="221">
        <f>D33/$D$26</f>
        <v>5.5045871559633031E-2</v>
      </c>
      <c r="E34" s="221">
        <f>E33/$E$26</f>
        <v>4.40251572327044E-2</v>
      </c>
      <c r="F34" s="221">
        <f>F33/$F$26</f>
        <v>1.7241379310344827E-2</v>
      </c>
      <c r="G34" s="354">
        <f>G33/$G$26</f>
        <v>4.5454545454545456E-2</v>
      </c>
      <c r="H34" s="354">
        <f>H33/$H$26</f>
        <v>3.4682080924855488E-2</v>
      </c>
      <c r="I34" s="354">
        <f>I33/$I$26</f>
        <v>6.1538461538461542E-2</v>
      </c>
      <c r="J34" s="354">
        <f>J33/$J$26</f>
        <v>3.3112582781456956E-2</v>
      </c>
      <c r="K34" s="354">
        <f>K33/$K$26</f>
        <v>4.4692737430167599E-2</v>
      </c>
      <c r="L34" s="354">
        <f>L33/$L$26</f>
        <v>2.1505376344086023E-2</v>
      </c>
      <c r="M34" s="221">
        <f>M33/$M$26</f>
        <v>7.8431372549019607E-2</v>
      </c>
      <c r="N34" s="399">
        <f>N33/$N$26</f>
        <v>9.0090090090090086E-2</v>
      </c>
      <c r="O34" s="195">
        <f>O33/$O$26</f>
        <v>4.8301486199575375E-2</v>
      </c>
    </row>
    <row r="35" spans="1:15" x14ac:dyDescent="0.25">
      <c r="A35" s="9" t="s">
        <v>48</v>
      </c>
      <c r="B35" s="84" t="s">
        <v>132</v>
      </c>
      <c r="C35" s="39">
        <v>14</v>
      </c>
      <c r="D35" s="76">
        <v>22</v>
      </c>
      <c r="E35" s="40">
        <v>10</v>
      </c>
      <c r="F35" s="40">
        <v>5</v>
      </c>
      <c r="G35" s="287">
        <v>14</v>
      </c>
      <c r="H35" s="287">
        <v>14</v>
      </c>
      <c r="I35" s="287">
        <f>I26-I31</f>
        <v>10</v>
      </c>
      <c r="J35" s="287">
        <f>J26-J31</f>
        <v>21</v>
      </c>
      <c r="K35" s="287">
        <f>K26-K31</f>
        <v>22</v>
      </c>
      <c r="L35" s="287">
        <f>L26-L31</f>
        <v>28</v>
      </c>
      <c r="M35" s="287">
        <f>M26-M31</f>
        <v>6</v>
      </c>
      <c r="N35" s="289">
        <v>11</v>
      </c>
      <c r="O35" s="84">
        <f>SUM(C35:N35)</f>
        <v>177</v>
      </c>
    </row>
    <row r="36" spans="1:15" x14ac:dyDescent="0.25">
      <c r="A36" s="9" t="s">
        <v>49</v>
      </c>
      <c r="B36" s="165" t="s">
        <v>69</v>
      </c>
      <c r="C36" s="194">
        <f>C35/$C$26</f>
        <v>7.9545454545454544E-2</v>
      </c>
      <c r="D36" s="221">
        <f>D35/$D$26</f>
        <v>0.10091743119266056</v>
      </c>
      <c r="E36" s="221">
        <f>E35/$E$26</f>
        <v>6.2893081761006289E-2</v>
      </c>
      <c r="F36" s="221">
        <f>F35/$F$26</f>
        <v>4.3103448275862072E-2</v>
      </c>
      <c r="G36" s="354">
        <f>G35/$G$26</f>
        <v>0.10606060606060606</v>
      </c>
      <c r="H36" s="354">
        <f>H35/$H$26</f>
        <v>8.0924855491329481E-2</v>
      </c>
      <c r="I36" s="354">
        <f>I35/$I$26</f>
        <v>7.6923076923076927E-2</v>
      </c>
      <c r="J36" s="354">
        <f>J35/$J$26</f>
        <v>0.13907284768211919</v>
      </c>
      <c r="K36" s="354">
        <f>K35/$K$26</f>
        <v>0.12290502793296089</v>
      </c>
      <c r="L36" s="354">
        <f>L35/$L$26</f>
        <v>0.15053763440860216</v>
      </c>
      <c r="M36" s="221">
        <f>M35/$M$26</f>
        <v>3.9215686274509803E-2</v>
      </c>
      <c r="N36" s="399">
        <f>N35/$N$26</f>
        <v>9.90990990990991E-2</v>
      </c>
      <c r="O36" s="195">
        <f>O35/$O$26</f>
        <v>9.3949044585987268E-2</v>
      </c>
    </row>
    <row r="37" spans="1:15" ht="24.75" customHeight="1" x14ac:dyDescent="0.25">
      <c r="A37" s="9" t="s">
        <v>50</v>
      </c>
      <c r="B37" s="197" t="s">
        <v>67</v>
      </c>
      <c r="C37" s="39">
        <v>18</v>
      </c>
      <c r="D37" s="40">
        <v>28</v>
      </c>
      <c r="E37" s="40">
        <v>16</v>
      </c>
      <c r="F37" s="40">
        <v>20</v>
      </c>
      <c r="G37" s="287">
        <v>8</v>
      </c>
      <c r="H37" s="287">
        <v>17</v>
      </c>
      <c r="I37" s="287">
        <v>8</v>
      </c>
      <c r="J37" s="287">
        <v>14</v>
      </c>
      <c r="K37" s="287">
        <v>34</v>
      </c>
      <c r="L37" s="287">
        <v>46</v>
      </c>
      <c r="M37" s="40">
        <v>16</v>
      </c>
      <c r="N37" s="324">
        <v>9</v>
      </c>
      <c r="O37" s="84">
        <f>SUM(C37:N37)</f>
        <v>234</v>
      </c>
    </row>
    <row r="38" spans="1:15" x14ac:dyDescent="0.25">
      <c r="A38" s="9" t="s">
        <v>51</v>
      </c>
      <c r="B38" s="165" t="s">
        <v>69</v>
      </c>
      <c r="C38" s="194">
        <f>C37/$C$26</f>
        <v>0.10227272727272728</v>
      </c>
      <c r="D38" s="221">
        <f>D37/$D$26</f>
        <v>0.12844036697247707</v>
      </c>
      <c r="E38" s="221">
        <f>E37/$E$26</f>
        <v>0.10062893081761007</v>
      </c>
      <c r="F38" s="221">
        <f>F37/$F$26</f>
        <v>0.17241379310344829</v>
      </c>
      <c r="G38" s="354">
        <f>G37/$G$26</f>
        <v>6.0606060606060608E-2</v>
      </c>
      <c r="H38" s="354">
        <f>H37/$H$26</f>
        <v>9.8265895953757232E-2</v>
      </c>
      <c r="I38" s="354">
        <f>I37/$I$26</f>
        <v>6.1538461538461542E-2</v>
      </c>
      <c r="J38" s="354">
        <f>J37/$J$26</f>
        <v>9.2715231788079472E-2</v>
      </c>
      <c r="K38" s="354">
        <f>K37/$K$26</f>
        <v>0.18994413407821228</v>
      </c>
      <c r="L38" s="354">
        <f>L37/$L$26</f>
        <v>0.24731182795698925</v>
      </c>
      <c r="M38" s="221">
        <f>M37/$M$26</f>
        <v>0.10457516339869281</v>
      </c>
      <c r="N38" s="399">
        <f>N37/$N$26</f>
        <v>8.1081081081081086E-2</v>
      </c>
      <c r="O38" s="195">
        <f>O37/$O$26</f>
        <v>0.12420382165605096</v>
      </c>
    </row>
    <row r="39" spans="1:15" x14ac:dyDescent="0.25">
      <c r="A39" s="9" t="s">
        <v>52</v>
      </c>
      <c r="B39" s="84" t="s">
        <v>70</v>
      </c>
      <c r="C39" s="39">
        <v>22</v>
      </c>
      <c r="D39" s="40">
        <v>38</v>
      </c>
      <c r="E39" s="40">
        <v>31</v>
      </c>
      <c r="F39" s="40">
        <v>15</v>
      </c>
      <c r="G39" s="287">
        <v>26</v>
      </c>
      <c r="H39" s="287">
        <v>27</v>
      </c>
      <c r="I39" s="287">
        <v>16</v>
      </c>
      <c r="J39" s="287">
        <v>28</v>
      </c>
      <c r="K39" s="287">
        <v>24</v>
      </c>
      <c r="L39" s="287">
        <v>30</v>
      </c>
      <c r="M39" s="40">
        <v>19</v>
      </c>
      <c r="N39" s="324">
        <v>16</v>
      </c>
      <c r="O39" s="84">
        <f>SUM(C39:N39)</f>
        <v>292</v>
      </c>
    </row>
    <row r="40" spans="1:15" x14ac:dyDescent="0.25">
      <c r="A40" s="9" t="s">
        <v>53</v>
      </c>
      <c r="B40" s="198" t="s">
        <v>69</v>
      </c>
      <c r="C40" s="199">
        <f>C39/$C$26</f>
        <v>0.125</v>
      </c>
      <c r="D40" s="310">
        <f>D39/$D$26</f>
        <v>0.1743119266055046</v>
      </c>
      <c r="E40" s="310">
        <f>E39/$E$26</f>
        <v>0.19496855345911951</v>
      </c>
      <c r="F40" s="310">
        <f>F39/$F$26</f>
        <v>0.12931034482758622</v>
      </c>
      <c r="G40" s="377">
        <f>G39/$G$26</f>
        <v>0.19696969696969696</v>
      </c>
      <c r="H40" s="377">
        <f>H39/$H$26</f>
        <v>0.15606936416184972</v>
      </c>
      <c r="I40" s="377">
        <f>I39/$I$26</f>
        <v>0.12307692307692308</v>
      </c>
      <c r="J40" s="377">
        <f>J39/$J$26</f>
        <v>0.18543046357615894</v>
      </c>
      <c r="K40" s="377">
        <f>K39/$K$26</f>
        <v>0.13407821229050279</v>
      </c>
      <c r="L40" s="377">
        <f>L39/$L$26</f>
        <v>0.16129032258064516</v>
      </c>
      <c r="M40" s="310">
        <f>M39/$M$26</f>
        <v>0.12418300653594772</v>
      </c>
      <c r="N40" s="401">
        <f>N39/$N$26</f>
        <v>0.14414414414414414</v>
      </c>
      <c r="O40" s="195">
        <f>O39/$O$26</f>
        <v>0.15498938428874734</v>
      </c>
    </row>
    <row r="41" spans="1:15" x14ac:dyDescent="0.25">
      <c r="A41" s="9" t="s">
        <v>54</v>
      </c>
      <c r="B41" s="84" t="s">
        <v>131</v>
      </c>
      <c r="C41" s="39">
        <v>30</v>
      </c>
      <c r="D41" s="40">
        <v>45</v>
      </c>
      <c r="E41" s="40">
        <v>21</v>
      </c>
      <c r="F41" s="40">
        <v>15</v>
      </c>
      <c r="G41" s="287">
        <v>18</v>
      </c>
      <c r="H41" s="287">
        <v>27</v>
      </c>
      <c r="I41" s="287">
        <v>17</v>
      </c>
      <c r="J41" s="287">
        <v>33</v>
      </c>
      <c r="K41" s="287">
        <v>39</v>
      </c>
      <c r="L41" s="287">
        <v>48</v>
      </c>
      <c r="M41" s="40">
        <v>20</v>
      </c>
      <c r="N41" s="324">
        <v>16</v>
      </c>
      <c r="O41" s="84">
        <f>SUM(C41:N41)</f>
        <v>329</v>
      </c>
    </row>
    <row r="42" spans="1:15" ht="15.75" thickBot="1" x14ac:dyDescent="0.3">
      <c r="A42" s="9" t="s">
        <v>55</v>
      </c>
      <c r="B42" s="218" t="s">
        <v>69</v>
      </c>
      <c r="C42" s="199">
        <f>C41/$C$26</f>
        <v>0.17045454545454544</v>
      </c>
      <c r="D42" s="310">
        <f>D41/$D$26</f>
        <v>0.20642201834862386</v>
      </c>
      <c r="E42" s="310">
        <f>E41/$E$26</f>
        <v>0.13207547169811321</v>
      </c>
      <c r="F42" s="310">
        <f>F41/$F$26</f>
        <v>0.12931034482758622</v>
      </c>
      <c r="G42" s="377">
        <f>G41/$G$26</f>
        <v>0.13636363636363635</v>
      </c>
      <c r="H42" s="377">
        <f>H41/$H$26</f>
        <v>0.15606936416184972</v>
      </c>
      <c r="I42" s="377">
        <f>I41/$I$26</f>
        <v>0.13076923076923078</v>
      </c>
      <c r="J42" s="377">
        <f>J41/$J$26</f>
        <v>0.2185430463576159</v>
      </c>
      <c r="K42" s="377">
        <f>K41/$K$26</f>
        <v>0.21787709497206703</v>
      </c>
      <c r="L42" s="377">
        <f>L41/$L$26</f>
        <v>0.25806451612903225</v>
      </c>
      <c r="M42" s="310">
        <f>M41/$M$26</f>
        <v>0.13071895424836602</v>
      </c>
      <c r="N42" s="401">
        <f>N41/$N$26</f>
        <v>0.14414414414414414</v>
      </c>
      <c r="O42" s="257">
        <f>O41/$O$26</f>
        <v>0.1746284501061571</v>
      </c>
    </row>
    <row r="43" spans="1:15" ht="28.5" customHeight="1" thickTop="1" thickBot="1" x14ac:dyDescent="0.3">
      <c r="A43" s="9" t="s">
        <v>56</v>
      </c>
      <c r="B43" s="30" t="s">
        <v>71</v>
      </c>
      <c r="C43" s="15">
        <v>150</v>
      </c>
      <c r="D43" s="15">
        <v>170</v>
      </c>
      <c r="E43" s="15">
        <v>127</v>
      </c>
      <c r="F43" s="15">
        <v>110</v>
      </c>
      <c r="G43" s="358">
        <v>105</v>
      </c>
      <c r="H43" s="358">
        <v>136</v>
      </c>
      <c r="I43" s="358">
        <v>93</v>
      </c>
      <c r="J43" s="358">
        <v>124</v>
      </c>
      <c r="K43" s="358">
        <v>153</v>
      </c>
      <c r="L43" s="358">
        <v>159</v>
      </c>
      <c r="M43" s="15">
        <v>120</v>
      </c>
      <c r="N43" s="402">
        <v>90</v>
      </c>
      <c r="O43" s="252">
        <f>SUM(C43:N43)</f>
        <v>1537</v>
      </c>
    </row>
    <row r="44" spans="1:15" ht="15.75" thickTop="1" x14ac:dyDescent="0.25">
      <c r="A44" s="9" t="s">
        <v>57</v>
      </c>
      <c r="B44" s="200" t="s">
        <v>350</v>
      </c>
      <c r="C44" s="201">
        <v>71</v>
      </c>
      <c r="D44" s="202">
        <v>100</v>
      </c>
      <c r="E44" s="202">
        <v>72</v>
      </c>
      <c r="F44" s="202">
        <v>56</v>
      </c>
      <c r="G44" s="359">
        <v>61</v>
      </c>
      <c r="H44" s="359">
        <v>69</v>
      </c>
      <c r="I44" s="359">
        <v>43</v>
      </c>
      <c r="J44" s="359">
        <v>75</v>
      </c>
      <c r="K44" s="359">
        <v>95</v>
      </c>
      <c r="L44" s="359">
        <v>105</v>
      </c>
      <c r="M44" s="202">
        <v>56</v>
      </c>
      <c r="N44" s="403">
        <v>41</v>
      </c>
      <c r="O44" s="200">
        <f>SUM(C44:N44)</f>
        <v>844</v>
      </c>
    </row>
    <row r="45" spans="1:15" x14ac:dyDescent="0.25">
      <c r="A45" s="9" t="s">
        <v>58</v>
      </c>
      <c r="B45" s="165" t="s">
        <v>69</v>
      </c>
      <c r="C45" s="194">
        <f>C44/$C$26</f>
        <v>0.40340909090909088</v>
      </c>
      <c r="D45" s="221">
        <f>D44/$D$26</f>
        <v>0.45871559633027525</v>
      </c>
      <c r="E45" s="221">
        <f>E44/$E$26</f>
        <v>0.45283018867924529</v>
      </c>
      <c r="F45" s="221">
        <f>F44/$F$26</f>
        <v>0.48275862068965519</v>
      </c>
      <c r="G45" s="354">
        <f>G44/$G$26</f>
        <v>0.4621212121212121</v>
      </c>
      <c r="H45" s="354">
        <f>H44/$H$26</f>
        <v>0.39884393063583817</v>
      </c>
      <c r="I45" s="354">
        <f>I44/$I$26</f>
        <v>0.33076923076923076</v>
      </c>
      <c r="J45" s="354">
        <f>J44/$J$26</f>
        <v>0.49668874172185429</v>
      </c>
      <c r="K45" s="354">
        <f>K44/$K$26</f>
        <v>0.53072625698324027</v>
      </c>
      <c r="L45" s="354">
        <f>L44/$L$26</f>
        <v>0.56451612903225812</v>
      </c>
      <c r="M45" s="221">
        <f>M44/$M$26</f>
        <v>0.36601307189542481</v>
      </c>
      <c r="N45" s="399">
        <f>N44/$N$26</f>
        <v>0.36936936936936937</v>
      </c>
      <c r="O45" s="195">
        <f>O44/$O$26</f>
        <v>0.44798301486199577</v>
      </c>
    </row>
    <row r="46" spans="1:15" x14ac:dyDescent="0.25">
      <c r="A46" s="9" t="s">
        <v>59</v>
      </c>
      <c r="B46" s="84" t="s">
        <v>351</v>
      </c>
      <c r="C46" s="39">
        <v>36</v>
      </c>
      <c r="D46" s="40">
        <v>36</v>
      </c>
      <c r="E46" s="40">
        <v>24</v>
      </c>
      <c r="F46" s="40">
        <v>29</v>
      </c>
      <c r="G46" s="287">
        <v>24</v>
      </c>
      <c r="H46" s="287">
        <v>33</v>
      </c>
      <c r="I46" s="287">
        <v>25</v>
      </c>
      <c r="J46" s="287">
        <v>22</v>
      </c>
      <c r="K46" s="287">
        <v>26</v>
      </c>
      <c r="L46" s="287">
        <v>24</v>
      </c>
      <c r="M46" s="40">
        <v>39</v>
      </c>
      <c r="N46" s="324">
        <v>25</v>
      </c>
      <c r="O46" s="84">
        <f>SUM(C46:N46)</f>
        <v>343</v>
      </c>
    </row>
    <row r="47" spans="1:15" x14ac:dyDescent="0.25">
      <c r="A47" s="9" t="s">
        <v>60</v>
      </c>
      <c r="B47" s="165" t="s">
        <v>69</v>
      </c>
      <c r="C47" s="194">
        <f>C46/$C$26</f>
        <v>0.20454545454545456</v>
      </c>
      <c r="D47" s="221">
        <f>D46/$D$26</f>
        <v>0.16513761467889909</v>
      </c>
      <c r="E47" s="221">
        <f>E46/$E$26</f>
        <v>0.15094339622641509</v>
      </c>
      <c r="F47" s="221">
        <f>F46/$F$26</f>
        <v>0.25</v>
      </c>
      <c r="G47" s="354">
        <f>G46/$G$26</f>
        <v>0.18181818181818182</v>
      </c>
      <c r="H47" s="354">
        <f>H46/$H$26</f>
        <v>0.19075144508670519</v>
      </c>
      <c r="I47" s="354">
        <f>I46/$I$26</f>
        <v>0.19230769230769232</v>
      </c>
      <c r="J47" s="354">
        <f>J46/$J$26</f>
        <v>0.14569536423841059</v>
      </c>
      <c r="K47" s="354">
        <f>K46/$K$26</f>
        <v>0.14525139664804471</v>
      </c>
      <c r="L47" s="354">
        <f>L46/$L$26</f>
        <v>0.12903225806451613</v>
      </c>
      <c r="M47" s="221">
        <f>M46/$M$26</f>
        <v>0.25490196078431371</v>
      </c>
      <c r="N47" s="399">
        <f>N46/$N$26</f>
        <v>0.22522522522522523</v>
      </c>
      <c r="O47" s="195">
        <f>O46/$O$26</f>
        <v>0.18205944798301485</v>
      </c>
    </row>
    <row r="48" spans="1:15" x14ac:dyDescent="0.25">
      <c r="A48" s="9" t="s">
        <v>61</v>
      </c>
      <c r="B48" s="84" t="s">
        <v>352</v>
      </c>
      <c r="C48" s="39">
        <v>30</v>
      </c>
      <c r="D48" s="40">
        <v>33</v>
      </c>
      <c r="E48" s="40">
        <v>27</v>
      </c>
      <c r="F48" s="40">
        <v>22</v>
      </c>
      <c r="G48" s="287">
        <v>16</v>
      </c>
      <c r="H48" s="287">
        <v>25</v>
      </c>
      <c r="I48" s="287">
        <v>19</v>
      </c>
      <c r="J48" s="287">
        <v>20</v>
      </c>
      <c r="K48" s="287">
        <v>20</v>
      </c>
      <c r="L48" s="287">
        <v>23</v>
      </c>
      <c r="M48" s="40">
        <v>23</v>
      </c>
      <c r="N48" s="324">
        <v>20</v>
      </c>
      <c r="O48" s="84">
        <f>SUM(C48:N48)</f>
        <v>278</v>
      </c>
    </row>
    <row r="49" spans="1:15" x14ac:dyDescent="0.25">
      <c r="A49" s="9" t="s">
        <v>62</v>
      </c>
      <c r="B49" s="165" t="s">
        <v>69</v>
      </c>
      <c r="C49" s="194">
        <f>C48/$C$26</f>
        <v>0.17045454545454544</v>
      </c>
      <c r="D49" s="221">
        <f>D48/$D$26</f>
        <v>0.15137614678899083</v>
      </c>
      <c r="E49" s="221">
        <f>E48/$E$26</f>
        <v>0.16981132075471697</v>
      </c>
      <c r="F49" s="221">
        <f>F48/$F$26</f>
        <v>0.18965517241379309</v>
      </c>
      <c r="G49" s="354">
        <f>G48/$G$26</f>
        <v>0.12121212121212122</v>
      </c>
      <c r="H49" s="354">
        <f>H48/$H$26</f>
        <v>0.14450867052023122</v>
      </c>
      <c r="I49" s="354">
        <f>I48/$I$26</f>
        <v>0.14615384615384616</v>
      </c>
      <c r="J49" s="354">
        <f>J48/$J$26</f>
        <v>0.13245033112582782</v>
      </c>
      <c r="K49" s="354">
        <f>K48/$K$26</f>
        <v>0.11173184357541899</v>
      </c>
      <c r="L49" s="354">
        <f>L48/$L$26</f>
        <v>0.12365591397849462</v>
      </c>
      <c r="M49" s="221">
        <f>M48/$M$26</f>
        <v>0.15032679738562091</v>
      </c>
      <c r="N49" s="399">
        <f>N48/$N$26</f>
        <v>0.18018018018018017</v>
      </c>
      <c r="O49" s="195">
        <f>O48/$O$26</f>
        <v>0.14755838641188959</v>
      </c>
    </row>
    <row r="50" spans="1:15" x14ac:dyDescent="0.25">
      <c r="A50" s="9" t="s">
        <v>63</v>
      </c>
      <c r="B50" s="84" t="s">
        <v>353</v>
      </c>
      <c r="C50" s="39">
        <v>0</v>
      </c>
      <c r="D50" s="40">
        <v>7</v>
      </c>
      <c r="E50" s="40">
        <v>4</v>
      </c>
      <c r="F50" s="40">
        <v>2</v>
      </c>
      <c r="G50" s="287">
        <v>3</v>
      </c>
      <c r="H50" s="287">
        <v>2</v>
      </c>
      <c r="I50" s="287">
        <v>0</v>
      </c>
      <c r="J50" s="287">
        <v>3</v>
      </c>
      <c r="K50" s="287">
        <v>0</v>
      </c>
      <c r="L50" s="287">
        <v>1</v>
      </c>
      <c r="M50" s="40">
        <v>2</v>
      </c>
      <c r="N50" s="324">
        <v>7</v>
      </c>
      <c r="O50" s="84">
        <f>SUM(C50:N50)</f>
        <v>31</v>
      </c>
    </row>
    <row r="51" spans="1:15" x14ac:dyDescent="0.25">
      <c r="A51" s="9" t="s">
        <v>64</v>
      </c>
      <c r="B51" s="165" t="s">
        <v>69</v>
      </c>
      <c r="C51" s="194">
        <f>C50/$C$26</f>
        <v>0</v>
      </c>
      <c r="D51" s="221">
        <f>D50/$D$26</f>
        <v>3.2110091743119268E-2</v>
      </c>
      <c r="E51" s="221">
        <f>E50/$E$26</f>
        <v>2.5157232704402517E-2</v>
      </c>
      <c r="F51" s="221">
        <f>F50/$F$26</f>
        <v>1.7241379310344827E-2</v>
      </c>
      <c r="G51" s="354">
        <f>G50/$G$26</f>
        <v>2.2727272727272728E-2</v>
      </c>
      <c r="H51" s="354">
        <f>H50/$H$26</f>
        <v>1.1560693641618497E-2</v>
      </c>
      <c r="I51" s="354">
        <f>I50/$I$26</f>
        <v>0</v>
      </c>
      <c r="J51" s="354">
        <f>J50/$J$26</f>
        <v>1.9867549668874173E-2</v>
      </c>
      <c r="K51" s="354">
        <f>K50/$K$26</f>
        <v>0</v>
      </c>
      <c r="L51" s="354">
        <f>L50/$L$26</f>
        <v>5.3763440860215058E-3</v>
      </c>
      <c r="M51" s="221">
        <f>M50/$M$26</f>
        <v>1.3071895424836602E-2</v>
      </c>
      <c r="N51" s="399">
        <f>N50/$N$26</f>
        <v>6.3063063063063057E-2</v>
      </c>
      <c r="O51" s="195">
        <f>O50/$O$26</f>
        <v>1.6454352441613588E-2</v>
      </c>
    </row>
    <row r="52" spans="1:15" ht="15" customHeight="1" x14ac:dyDescent="0.25">
      <c r="A52" s="9" t="s">
        <v>65</v>
      </c>
      <c r="B52" s="197" t="s">
        <v>354</v>
      </c>
      <c r="C52" s="39">
        <v>22</v>
      </c>
      <c r="D52" s="40">
        <v>15</v>
      </c>
      <c r="E52" s="40">
        <v>16</v>
      </c>
      <c r="F52" s="40">
        <v>11</v>
      </c>
      <c r="G52" s="287">
        <v>12</v>
      </c>
      <c r="H52" s="287">
        <v>20</v>
      </c>
      <c r="I52" s="287">
        <v>17</v>
      </c>
      <c r="J52" s="287">
        <v>12</v>
      </c>
      <c r="K52" s="287">
        <v>17</v>
      </c>
      <c r="L52" s="287">
        <v>17</v>
      </c>
      <c r="M52" s="40">
        <v>19</v>
      </c>
      <c r="N52" s="324">
        <v>15</v>
      </c>
      <c r="O52" s="84">
        <f>SUM(C52:N52)</f>
        <v>193</v>
      </c>
    </row>
    <row r="53" spans="1:15" x14ac:dyDescent="0.25">
      <c r="A53" s="9" t="s">
        <v>155</v>
      </c>
      <c r="B53" s="165" t="s">
        <v>69</v>
      </c>
      <c r="C53" s="194">
        <f>C52/$C$26</f>
        <v>0.125</v>
      </c>
      <c r="D53" s="221">
        <f>D52/$D$26</f>
        <v>6.8807339449541288E-2</v>
      </c>
      <c r="E53" s="221">
        <f>E52/$E$26</f>
        <v>0.10062893081761007</v>
      </c>
      <c r="F53" s="221">
        <f>F52/$F$26</f>
        <v>9.4827586206896547E-2</v>
      </c>
      <c r="G53" s="354">
        <f>G52/$G$26</f>
        <v>9.0909090909090912E-2</v>
      </c>
      <c r="H53" s="354">
        <f>H52/$H$26</f>
        <v>0.11560693641618497</v>
      </c>
      <c r="I53" s="354">
        <f>I52/$I$26</f>
        <v>0.13076923076923078</v>
      </c>
      <c r="J53" s="354">
        <f>J52/$J$26</f>
        <v>7.9470198675496692E-2</v>
      </c>
      <c r="K53" s="354">
        <f>K52/$K$26</f>
        <v>9.4972067039106142E-2</v>
      </c>
      <c r="L53" s="354">
        <f>L52/$L$26</f>
        <v>9.1397849462365593E-2</v>
      </c>
      <c r="M53" s="221">
        <f>M52/$M$26</f>
        <v>0.12418300653594772</v>
      </c>
      <c r="N53" s="399">
        <f>N52/$N$26</f>
        <v>0.13513513513513514</v>
      </c>
      <c r="O53" s="195">
        <f>O52/$O$26</f>
        <v>0.10244161358811041</v>
      </c>
    </row>
    <row r="54" spans="1:15" ht="27.75" customHeight="1" x14ac:dyDescent="0.25">
      <c r="A54" s="9" t="s">
        <v>66</v>
      </c>
      <c r="B54" s="197" t="s">
        <v>355</v>
      </c>
      <c r="C54" s="39">
        <v>0</v>
      </c>
      <c r="D54" s="40">
        <v>0</v>
      </c>
      <c r="E54" s="40">
        <v>0</v>
      </c>
      <c r="F54" s="40">
        <v>0</v>
      </c>
      <c r="G54" s="287">
        <v>0</v>
      </c>
      <c r="H54" s="287">
        <v>0</v>
      </c>
      <c r="I54" s="287">
        <v>0</v>
      </c>
      <c r="J54" s="287">
        <v>0</v>
      </c>
      <c r="K54" s="287">
        <v>0</v>
      </c>
      <c r="L54" s="287">
        <v>0</v>
      </c>
      <c r="M54" s="40">
        <v>0</v>
      </c>
      <c r="N54" s="324">
        <v>0</v>
      </c>
      <c r="O54" s="84">
        <f>SUM(C54:N54)</f>
        <v>0</v>
      </c>
    </row>
    <row r="55" spans="1:15" x14ac:dyDescent="0.25">
      <c r="A55" s="9" t="s">
        <v>72</v>
      </c>
      <c r="B55" s="165" t="s">
        <v>69</v>
      </c>
      <c r="C55" s="194">
        <f>C54/$C$26</f>
        <v>0</v>
      </c>
      <c r="D55" s="221">
        <f>D54/$D$26</f>
        <v>0</v>
      </c>
      <c r="E55" s="221">
        <f>E54/$E$26</f>
        <v>0</v>
      </c>
      <c r="F55" s="221">
        <f>F54/$F$26</f>
        <v>0</v>
      </c>
      <c r="G55" s="354">
        <f>G54/$G$26</f>
        <v>0</v>
      </c>
      <c r="H55" s="354">
        <f>H54/$H$26</f>
        <v>0</v>
      </c>
      <c r="I55" s="354">
        <f>I54/$I$26</f>
        <v>0</v>
      </c>
      <c r="J55" s="354">
        <f>J54/$J$26</f>
        <v>0</v>
      </c>
      <c r="K55" s="354">
        <f>K54/$K$26</f>
        <v>0</v>
      </c>
      <c r="L55" s="354">
        <f>L54/$L$26</f>
        <v>0</v>
      </c>
      <c r="M55" s="221">
        <f>M54/$M$26</f>
        <v>0</v>
      </c>
      <c r="N55" s="399">
        <f>N54/$N$26</f>
        <v>0</v>
      </c>
      <c r="O55" s="195">
        <f>O54/$O$26</f>
        <v>0</v>
      </c>
    </row>
    <row r="56" spans="1:15" x14ac:dyDescent="0.25">
      <c r="A56" s="9" t="s">
        <v>73</v>
      </c>
      <c r="B56" s="84" t="s">
        <v>356</v>
      </c>
      <c r="C56" s="39">
        <v>6</v>
      </c>
      <c r="D56" s="40">
        <v>8</v>
      </c>
      <c r="E56" s="40">
        <v>4</v>
      </c>
      <c r="F56" s="40">
        <v>10</v>
      </c>
      <c r="G56" s="287">
        <v>6</v>
      </c>
      <c r="H56" s="287">
        <v>10</v>
      </c>
      <c r="I56" s="287">
        <v>7</v>
      </c>
      <c r="J56" s="287">
        <v>8</v>
      </c>
      <c r="K56" s="287">
        <v>8</v>
      </c>
      <c r="L56" s="287">
        <v>11</v>
      </c>
      <c r="M56" s="40">
        <v>11</v>
      </c>
      <c r="N56" s="324">
        <v>7</v>
      </c>
      <c r="O56" s="84">
        <f>SUM(C56:N56)</f>
        <v>96</v>
      </c>
    </row>
    <row r="57" spans="1:15" ht="15.75" thickBot="1" x14ac:dyDescent="0.3">
      <c r="A57" s="9" t="s">
        <v>74</v>
      </c>
      <c r="B57" s="169" t="s">
        <v>69</v>
      </c>
      <c r="C57" s="204">
        <f>C56/$C$26</f>
        <v>3.4090909090909088E-2</v>
      </c>
      <c r="D57" s="231">
        <f>D56/$D$26</f>
        <v>3.669724770642202E-2</v>
      </c>
      <c r="E57" s="231">
        <f>E56/$E$26</f>
        <v>2.5157232704402517E-2</v>
      </c>
      <c r="F57" s="231">
        <f>F56/$F$26</f>
        <v>8.6206896551724144E-2</v>
      </c>
      <c r="G57" s="355">
        <f>G56/$G$26</f>
        <v>4.5454545454545456E-2</v>
      </c>
      <c r="H57" s="355">
        <f>H56/$H$26</f>
        <v>5.7803468208092484E-2</v>
      </c>
      <c r="I57" s="355">
        <f>I56/$I$26</f>
        <v>5.3846153846153849E-2</v>
      </c>
      <c r="J57" s="355">
        <f>J56/$J$26</f>
        <v>5.2980132450331126E-2</v>
      </c>
      <c r="K57" s="355">
        <f>K56/$K$26</f>
        <v>4.4692737430167599E-2</v>
      </c>
      <c r="L57" s="355">
        <f>L56/$L$26</f>
        <v>5.9139784946236562E-2</v>
      </c>
      <c r="M57" s="231">
        <f>M56/$M$26</f>
        <v>7.1895424836601302E-2</v>
      </c>
      <c r="N57" s="400">
        <f>N56/$N$26</f>
        <v>6.3063063063063057E-2</v>
      </c>
      <c r="O57" s="205">
        <f>O56/$O$26</f>
        <v>5.0955414012738856E-2</v>
      </c>
    </row>
    <row r="58" spans="1:15" s="17" customFormat="1" ht="20.100000000000001" customHeight="1" thickBot="1" x14ac:dyDescent="0.3">
      <c r="A58" s="20" t="s">
        <v>327</v>
      </c>
    </row>
    <row r="59" spans="1:15" ht="48.75" customHeight="1" thickBot="1" x14ac:dyDescent="0.3">
      <c r="A59" s="59" t="s">
        <v>6</v>
      </c>
      <c r="B59" s="53" t="s">
        <v>0</v>
      </c>
      <c r="C59" s="54" t="s">
        <v>363</v>
      </c>
      <c r="D59" s="54" t="s">
        <v>364</v>
      </c>
      <c r="E59" s="54" t="s">
        <v>365</v>
      </c>
      <c r="F59" s="351" t="s">
        <v>366</v>
      </c>
      <c r="G59" s="54" t="s">
        <v>367</v>
      </c>
      <c r="H59" s="54" t="s">
        <v>368</v>
      </c>
      <c r="I59" s="54" t="s">
        <v>369</v>
      </c>
      <c r="J59" s="54" t="s">
        <v>370</v>
      </c>
      <c r="K59" s="54" t="s">
        <v>371</v>
      </c>
      <c r="L59" s="54" t="s">
        <v>372</v>
      </c>
      <c r="M59" s="54" t="s">
        <v>373</v>
      </c>
      <c r="N59" s="54" t="s">
        <v>374</v>
      </c>
      <c r="O59" s="180" t="s">
        <v>105</v>
      </c>
    </row>
    <row r="60" spans="1:15" ht="15.75" thickBot="1" x14ac:dyDescent="0.3">
      <c r="A60" s="28" t="s">
        <v>75</v>
      </c>
      <c r="B60" s="25" t="s">
        <v>77</v>
      </c>
      <c r="C60" s="16">
        <v>135</v>
      </c>
      <c r="D60" s="16">
        <v>154</v>
      </c>
      <c r="E60" s="16">
        <v>235</v>
      </c>
      <c r="F60" s="16">
        <v>196</v>
      </c>
      <c r="G60" s="290">
        <v>168</v>
      </c>
      <c r="H60" s="290">
        <v>182</v>
      </c>
      <c r="I60" s="290">
        <v>153</v>
      </c>
      <c r="J60" s="290">
        <v>202</v>
      </c>
      <c r="K60" s="290">
        <v>187</v>
      </c>
      <c r="L60" s="290">
        <v>198</v>
      </c>
      <c r="M60" s="16">
        <v>186</v>
      </c>
      <c r="N60" s="290">
        <v>151</v>
      </c>
      <c r="O60" s="25">
        <f>SUM(C60:N60)</f>
        <v>2147</v>
      </c>
    </row>
    <row r="61" spans="1:15" x14ac:dyDescent="0.25">
      <c r="A61" s="28" t="s">
        <v>76</v>
      </c>
      <c r="B61" s="207" t="s">
        <v>78</v>
      </c>
      <c r="C61" s="196">
        <v>66</v>
      </c>
      <c r="D61" s="185">
        <v>66</v>
      </c>
      <c r="E61" s="185">
        <v>102</v>
      </c>
      <c r="F61" s="185">
        <v>110</v>
      </c>
      <c r="G61" s="286">
        <v>78</v>
      </c>
      <c r="H61" s="286">
        <v>87</v>
      </c>
      <c r="I61" s="286">
        <v>75</v>
      </c>
      <c r="J61" s="286">
        <v>107</v>
      </c>
      <c r="K61" s="286">
        <v>107</v>
      </c>
      <c r="L61" s="286">
        <v>96</v>
      </c>
      <c r="M61" s="185">
        <v>100</v>
      </c>
      <c r="N61" s="323">
        <v>92</v>
      </c>
      <c r="O61" s="26">
        <f>SUM(C61:N61)</f>
        <v>1086</v>
      </c>
    </row>
    <row r="62" spans="1:15" x14ac:dyDescent="0.25">
      <c r="A62" s="28" t="s">
        <v>87</v>
      </c>
      <c r="B62" s="192" t="s">
        <v>80</v>
      </c>
      <c r="C62" s="194">
        <f>C61/$C$60</f>
        <v>0.48888888888888887</v>
      </c>
      <c r="D62" s="221">
        <f>D61/$D$60</f>
        <v>0.42857142857142855</v>
      </c>
      <c r="E62" s="221">
        <f>E61/$E$60</f>
        <v>0.43404255319148938</v>
      </c>
      <c r="F62" s="221">
        <f>F61/$F$60</f>
        <v>0.56122448979591832</v>
      </c>
      <c r="G62" s="354">
        <f>G61/$G$60</f>
        <v>0.4642857142857143</v>
      </c>
      <c r="H62" s="354">
        <f>H61/$H$60</f>
        <v>0.47802197802197804</v>
      </c>
      <c r="I62" s="354">
        <f>I61/$I$60</f>
        <v>0.49019607843137253</v>
      </c>
      <c r="J62" s="354">
        <f>J61/$J$60</f>
        <v>0.52970297029702973</v>
      </c>
      <c r="K62" s="354">
        <f>K61/$K$60</f>
        <v>0.57219251336898391</v>
      </c>
      <c r="L62" s="354">
        <f>L61/$L$60</f>
        <v>0.48484848484848486</v>
      </c>
      <c r="M62" s="221">
        <f>M61/$M$60</f>
        <v>0.5376344086021505</v>
      </c>
      <c r="N62" s="399">
        <f>N61/$N$60</f>
        <v>0.60927152317880795</v>
      </c>
      <c r="O62" s="246">
        <f>O61/$O$60</f>
        <v>0.50582207731718676</v>
      </c>
    </row>
    <row r="63" spans="1:15" x14ac:dyDescent="0.25">
      <c r="A63" s="28" t="s">
        <v>88</v>
      </c>
      <c r="B63" s="208" t="s">
        <v>357</v>
      </c>
      <c r="C63" s="39">
        <v>65</v>
      </c>
      <c r="D63" s="40">
        <v>62</v>
      </c>
      <c r="E63" s="40">
        <v>72</v>
      </c>
      <c r="F63" s="40">
        <v>74</v>
      </c>
      <c r="G63" s="287">
        <v>61</v>
      </c>
      <c r="H63" s="287">
        <v>75</v>
      </c>
      <c r="I63" s="287">
        <v>49</v>
      </c>
      <c r="J63" s="287">
        <v>72</v>
      </c>
      <c r="K63" s="287">
        <v>95</v>
      </c>
      <c r="L63" s="287">
        <v>78</v>
      </c>
      <c r="M63" s="40">
        <v>78</v>
      </c>
      <c r="N63" s="324">
        <v>67</v>
      </c>
      <c r="O63" s="209">
        <f>SUM(C63:N63)</f>
        <v>848</v>
      </c>
    </row>
    <row r="64" spans="1:15" x14ac:dyDescent="0.25">
      <c r="A64" s="28" t="s">
        <v>89</v>
      </c>
      <c r="B64" s="192" t="s">
        <v>80</v>
      </c>
      <c r="C64" s="194">
        <f>C63/$C$60</f>
        <v>0.48148148148148145</v>
      </c>
      <c r="D64" s="221">
        <f>D63/$D$60</f>
        <v>0.40259740259740262</v>
      </c>
      <c r="E64" s="221">
        <f>E63/$E$60</f>
        <v>0.30638297872340425</v>
      </c>
      <c r="F64" s="221">
        <f>F63/$F$60</f>
        <v>0.37755102040816324</v>
      </c>
      <c r="G64" s="354">
        <f>G63/$G$60</f>
        <v>0.36309523809523808</v>
      </c>
      <c r="H64" s="354">
        <f>H63/$H$60</f>
        <v>0.41208791208791207</v>
      </c>
      <c r="I64" s="354">
        <f>I63/$I$60</f>
        <v>0.3202614379084967</v>
      </c>
      <c r="J64" s="354">
        <f>J63/$J$60</f>
        <v>0.35643564356435642</v>
      </c>
      <c r="K64" s="354">
        <f>K63/$K$60</f>
        <v>0.50802139037433158</v>
      </c>
      <c r="L64" s="354">
        <f>L63/$L$60</f>
        <v>0.39393939393939392</v>
      </c>
      <c r="M64" s="221">
        <f>M63/$M$60</f>
        <v>0.41935483870967744</v>
      </c>
      <c r="N64" s="399">
        <f>N63/$N$60</f>
        <v>0.44370860927152317</v>
      </c>
      <c r="O64" s="246">
        <f>O63/$O$60</f>
        <v>0.39496972519795065</v>
      </c>
    </row>
    <row r="65" spans="1:15" x14ac:dyDescent="0.25">
      <c r="A65" s="28" t="s">
        <v>90</v>
      </c>
      <c r="B65" s="208" t="s">
        <v>358</v>
      </c>
      <c r="C65" s="39">
        <v>1</v>
      </c>
      <c r="D65" s="40">
        <v>4</v>
      </c>
      <c r="E65" s="40">
        <v>30</v>
      </c>
      <c r="F65" s="40">
        <v>36</v>
      </c>
      <c r="G65" s="287">
        <v>17</v>
      </c>
      <c r="H65" s="287">
        <v>12</v>
      </c>
      <c r="I65" s="287">
        <v>26</v>
      </c>
      <c r="J65" s="287">
        <v>35</v>
      </c>
      <c r="K65" s="287">
        <v>12</v>
      </c>
      <c r="L65" s="287">
        <v>18</v>
      </c>
      <c r="M65" s="40">
        <v>22</v>
      </c>
      <c r="N65" s="324">
        <v>25</v>
      </c>
      <c r="O65" s="209">
        <f>SUM(C65:N65)</f>
        <v>238</v>
      </c>
    </row>
    <row r="66" spans="1:15" x14ac:dyDescent="0.25">
      <c r="A66" s="28" t="s">
        <v>91</v>
      </c>
      <c r="B66" s="192" t="s">
        <v>80</v>
      </c>
      <c r="C66" s="194">
        <f>C65/$C$60</f>
        <v>7.4074074074074077E-3</v>
      </c>
      <c r="D66" s="221">
        <f>D65/$D$60</f>
        <v>2.5974025974025976E-2</v>
      </c>
      <c r="E66" s="221">
        <f>E65/$E$60</f>
        <v>0.1276595744680851</v>
      </c>
      <c r="F66" s="221">
        <f>F65/$F$60</f>
        <v>0.18367346938775511</v>
      </c>
      <c r="G66" s="354">
        <f>G65/$G$60</f>
        <v>0.10119047619047619</v>
      </c>
      <c r="H66" s="354">
        <f>H65/$H$60</f>
        <v>6.5934065934065936E-2</v>
      </c>
      <c r="I66" s="354">
        <f>I65/$I$60</f>
        <v>0.16993464052287582</v>
      </c>
      <c r="J66" s="354">
        <f>J65/$J$60</f>
        <v>0.17326732673267325</v>
      </c>
      <c r="K66" s="354">
        <f>K65/$K$60</f>
        <v>6.4171122994652413E-2</v>
      </c>
      <c r="L66" s="354">
        <f>L65/$L$60</f>
        <v>9.0909090909090912E-2</v>
      </c>
      <c r="M66" s="221">
        <f>M65/$M$60</f>
        <v>0.11827956989247312</v>
      </c>
      <c r="N66" s="399">
        <f>N65/$N$60</f>
        <v>0.16556291390728478</v>
      </c>
      <c r="O66" s="246">
        <f>O65/$O$60</f>
        <v>0.11085235211923615</v>
      </c>
    </row>
    <row r="67" spans="1:15" x14ac:dyDescent="0.25">
      <c r="A67" s="28" t="s">
        <v>92</v>
      </c>
      <c r="B67" s="208" t="s">
        <v>79</v>
      </c>
      <c r="C67" s="39">
        <v>0</v>
      </c>
      <c r="D67" s="40">
        <v>0</v>
      </c>
      <c r="E67" s="40">
        <v>0</v>
      </c>
      <c r="F67" s="40">
        <v>0</v>
      </c>
      <c r="G67" s="287">
        <v>0</v>
      </c>
      <c r="H67" s="287">
        <v>0</v>
      </c>
      <c r="I67" s="287">
        <v>0</v>
      </c>
      <c r="J67" s="287">
        <v>0</v>
      </c>
      <c r="K67" s="287">
        <v>0</v>
      </c>
      <c r="L67" s="287">
        <v>10</v>
      </c>
      <c r="M67" s="40">
        <v>11</v>
      </c>
      <c r="N67" s="324">
        <v>0</v>
      </c>
      <c r="O67" s="209">
        <f>SUM(C67:N67)</f>
        <v>21</v>
      </c>
    </row>
    <row r="68" spans="1:15" x14ac:dyDescent="0.25">
      <c r="A68" s="28" t="s">
        <v>93</v>
      </c>
      <c r="B68" s="192" t="s">
        <v>80</v>
      </c>
      <c r="C68" s="194">
        <f>C67/$C$60</f>
        <v>0</v>
      </c>
      <c r="D68" s="221">
        <f>D67/$D$60</f>
        <v>0</v>
      </c>
      <c r="E68" s="221">
        <f>E67/$E$60</f>
        <v>0</v>
      </c>
      <c r="F68" s="221">
        <f>F67/$F$60</f>
        <v>0</v>
      </c>
      <c r="G68" s="354">
        <f>G67/$G$60</f>
        <v>0</v>
      </c>
      <c r="H68" s="354">
        <f>H67/$H$60</f>
        <v>0</v>
      </c>
      <c r="I68" s="354">
        <f>I67/$I$60</f>
        <v>0</v>
      </c>
      <c r="J68" s="354">
        <f>J67/$J$60</f>
        <v>0</v>
      </c>
      <c r="K68" s="354">
        <f>K67/$K$60</f>
        <v>0</v>
      </c>
      <c r="L68" s="354">
        <f>L67/$L$60</f>
        <v>5.0505050505050504E-2</v>
      </c>
      <c r="M68" s="221">
        <f>M67/$M$60</f>
        <v>5.9139784946236562E-2</v>
      </c>
      <c r="N68" s="399">
        <f>N67/$N$60</f>
        <v>0</v>
      </c>
      <c r="O68" s="246">
        <f>O67/$O$60</f>
        <v>9.7810898928737781E-3</v>
      </c>
    </row>
    <row r="69" spans="1:15" x14ac:dyDescent="0.25">
      <c r="A69" s="28" t="s">
        <v>94</v>
      </c>
      <c r="B69" s="208" t="s">
        <v>81</v>
      </c>
      <c r="C69" s="39">
        <v>0</v>
      </c>
      <c r="D69" s="40">
        <v>4</v>
      </c>
      <c r="E69" s="40">
        <v>41</v>
      </c>
      <c r="F69" s="40">
        <v>10</v>
      </c>
      <c r="G69" s="287">
        <v>4</v>
      </c>
      <c r="H69" s="287">
        <v>3</v>
      </c>
      <c r="I69" s="287">
        <v>11</v>
      </c>
      <c r="J69" s="287">
        <v>9</v>
      </c>
      <c r="K69" s="287">
        <v>2</v>
      </c>
      <c r="L69" s="287">
        <v>4</v>
      </c>
      <c r="M69" s="40">
        <v>5</v>
      </c>
      <c r="N69" s="324">
        <v>3</v>
      </c>
      <c r="O69" s="209">
        <f>SUM(C69:N69)</f>
        <v>96</v>
      </c>
    </row>
    <row r="70" spans="1:15" x14ac:dyDescent="0.25">
      <c r="A70" s="28" t="s">
        <v>95</v>
      </c>
      <c r="B70" s="192" t="s">
        <v>80</v>
      </c>
      <c r="C70" s="194">
        <f>C69/$C$60</f>
        <v>0</v>
      </c>
      <c r="D70" s="221">
        <f>D69/$D$60</f>
        <v>2.5974025974025976E-2</v>
      </c>
      <c r="E70" s="221">
        <f>E69/$E$60</f>
        <v>0.17446808510638298</v>
      </c>
      <c r="F70" s="221">
        <f>F69/$F$60</f>
        <v>5.1020408163265307E-2</v>
      </c>
      <c r="G70" s="354">
        <f>G69/$G$60</f>
        <v>2.3809523809523808E-2</v>
      </c>
      <c r="H70" s="354">
        <f>H69/$H$60</f>
        <v>1.6483516483516484E-2</v>
      </c>
      <c r="I70" s="354">
        <f>I69/$I$60</f>
        <v>7.1895424836601302E-2</v>
      </c>
      <c r="J70" s="354">
        <f>J69/$J$60</f>
        <v>4.4554455445544552E-2</v>
      </c>
      <c r="K70" s="354">
        <f>K69/$K$60</f>
        <v>1.06951871657754E-2</v>
      </c>
      <c r="L70" s="354">
        <f>L69/$L$60</f>
        <v>2.0202020202020204E-2</v>
      </c>
      <c r="M70" s="221">
        <f>M69/$M$60</f>
        <v>2.6881720430107527E-2</v>
      </c>
      <c r="N70" s="399">
        <f>N69/$N$60</f>
        <v>1.9867549668874173E-2</v>
      </c>
      <c r="O70" s="246">
        <f>O69/$O$60</f>
        <v>4.4713553795994412E-2</v>
      </c>
    </row>
    <row r="71" spans="1:15" ht="24.75" customHeight="1" x14ac:dyDescent="0.25">
      <c r="A71" s="28" t="s">
        <v>96</v>
      </c>
      <c r="B71" s="215" t="s">
        <v>82</v>
      </c>
      <c r="C71" s="39">
        <v>0</v>
      </c>
      <c r="D71" s="40">
        <v>0</v>
      </c>
      <c r="E71" s="40">
        <v>0</v>
      </c>
      <c r="F71" s="40">
        <v>1</v>
      </c>
      <c r="G71" s="287">
        <v>0</v>
      </c>
      <c r="H71" s="287">
        <v>0</v>
      </c>
      <c r="I71" s="287">
        <v>1</v>
      </c>
      <c r="J71" s="287">
        <v>0</v>
      </c>
      <c r="K71" s="287">
        <v>0</v>
      </c>
      <c r="L71" s="287">
        <v>0</v>
      </c>
      <c r="M71" s="40">
        <v>0</v>
      </c>
      <c r="N71" s="324">
        <v>0</v>
      </c>
      <c r="O71" s="209">
        <f>SUM(C71:N71)</f>
        <v>2</v>
      </c>
    </row>
    <row r="72" spans="1:15" x14ac:dyDescent="0.25">
      <c r="A72" s="28" t="s">
        <v>97</v>
      </c>
      <c r="B72" s="192" t="s">
        <v>80</v>
      </c>
      <c r="C72" s="194">
        <f>C71/$C$60</f>
        <v>0</v>
      </c>
      <c r="D72" s="221">
        <f>D71/$D$60</f>
        <v>0</v>
      </c>
      <c r="E72" s="221">
        <f>E71/$E$60</f>
        <v>0</v>
      </c>
      <c r="F72" s="221">
        <f>F71/$F$60</f>
        <v>5.1020408163265302E-3</v>
      </c>
      <c r="G72" s="354">
        <f>G71/$G$60</f>
        <v>0</v>
      </c>
      <c r="H72" s="354">
        <f>H71/$H$60</f>
        <v>0</v>
      </c>
      <c r="I72" s="354">
        <f>I71/$I$60</f>
        <v>6.5359477124183009E-3</v>
      </c>
      <c r="J72" s="354">
        <f>J71/$J$60</f>
        <v>0</v>
      </c>
      <c r="K72" s="354">
        <f>K71/$K$60</f>
        <v>0</v>
      </c>
      <c r="L72" s="354">
        <f>L71/$L$60</f>
        <v>0</v>
      </c>
      <c r="M72" s="221">
        <f>M71/$M$60</f>
        <v>0</v>
      </c>
      <c r="N72" s="399">
        <f>N71/$N$60</f>
        <v>0</v>
      </c>
      <c r="O72" s="246">
        <f>O71/$O$60</f>
        <v>9.3153237074988359E-4</v>
      </c>
    </row>
    <row r="73" spans="1:15" ht="27" customHeight="1" x14ac:dyDescent="0.25">
      <c r="A73" s="28" t="s">
        <v>98</v>
      </c>
      <c r="B73" s="215" t="s">
        <v>83</v>
      </c>
      <c r="C73" s="39">
        <v>0</v>
      </c>
      <c r="D73" s="40">
        <v>5</v>
      </c>
      <c r="E73" s="40">
        <v>5</v>
      </c>
      <c r="F73" s="40">
        <v>1</v>
      </c>
      <c r="G73" s="287">
        <v>5</v>
      </c>
      <c r="H73" s="287">
        <v>11</v>
      </c>
      <c r="I73" s="287">
        <v>3</v>
      </c>
      <c r="J73" s="287">
        <v>4</v>
      </c>
      <c r="K73" s="287">
        <v>1</v>
      </c>
      <c r="L73" s="287">
        <v>6</v>
      </c>
      <c r="M73" s="40">
        <v>1</v>
      </c>
      <c r="N73" s="324">
        <v>0</v>
      </c>
      <c r="O73" s="209">
        <f>SUM(C73:N73)</f>
        <v>42</v>
      </c>
    </row>
    <row r="74" spans="1:15" ht="11.25" customHeight="1" x14ac:dyDescent="0.25">
      <c r="A74" s="28" t="s">
        <v>99</v>
      </c>
      <c r="B74" s="192" t="s">
        <v>80</v>
      </c>
      <c r="C74" s="194">
        <f>C73/$C$60</f>
        <v>0</v>
      </c>
      <c r="D74" s="221">
        <f>D73/$D$60</f>
        <v>3.2467532467532464E-2</v>
      </c>
      <c r="E74" s="221">
        <f>E73/$E$60</f>
        <v>2.1276595744680851E-2</v>
      </c>
      <c r="F74" s="221">
        <f>F73/$F$60</f>
        <v>5.1020408163265302E-3</v>
      </c>
      <c r="G74" s="354">
        <f>G73/$G$60</f>
        <v>2.976190476190476E-2</v>
      </c>
      <c r="H74" s="354">
        <f>H73/$H$60</f>
        <v>6.043956043956044E-2</v>
      </c>
      <c r="I74" s="354">
        <f>I73/$I$60</f>
        <v>1.9607843137254902E-2</v>
      </c>
      <c r="J74" s="354">
        <f>J73/$J$60</f>
        <v>1.9801980198019802E-2</v>
      </c>
      <c r="K74" s="354">
        <f>K73/$K$60</f>
        <v>5.3475935828877002E-3</v>
      </c>
      <c r="L74" s="354">
        <f>L73/$L$60</f>
        <v>3.0303030303030304E-2</v>
      </c>
      <c r="M74" s="221">
        <f>M73/$M$60</f>
        <v>5.3763440860215058E-3</v>
      </c>
      <c r="N74" s="399">
        <f>N73/$N$60</f>
        <v>0</v>
      </c>
      <c r="O74" s="246">
        <f>O73/$O$60</f>
        <v>1.9562179785747556E-2</v>
      </c>
    </row>
    <row r="75" spans="1:15" ht="24.75" customHeight="1" x14ac:dyDescent="0.25">
      <c r="A75" s="28" t="s">
        <v>100</v>
      </c>
      <c r="B75" s="215" t="s">
        <v>84</v>
      </c>
      <c r="C75" s="39">
        <v>27</v>
      </c>
      <c r="D75" s="40">
        <v>34</v>
      </c>
      <c r="E75" s="40">
        <v>38</v>
      </c>
      <c r="F75" s="40">
        <v>36</v>
      </c>
      <c r="G75" s="287">
        <v>51</v>
      </c>
      <c r="H75" s="287">
        <v>55</v>
      </c>
      <c r="I75" s="287">
        <v>36</v>
      </c>
      <c r="J75" s="287">
        <v>50</v>
      </c>
      <c r="K75" s="287">
        <v>38</v>
      </c>
      <c r="L75" s="287">
        <v>48</v>
      </c>
      <c r="M75" s="40">
        <v>38</v>
      </c>
      <c r="N75" s="324">
        <v>25</v>
      </c>
      <c r="O75" s="209">
        <f>SUM(C75:N75)</f>
        <v>476</v>
      </c>
    </row>
    <row r="76" spans="1:15" x14ac:dyDescent="0.25">
      <c r="A76" s="28" t="s">
        <v>101</v>
      </c>
      <c r="B76" s="192" t="s">
        <v>80</v>
      </c>
      <c r="C76" s="194">
        <f>C75/$C$60</f>
        <v>0.2</v>
      </c>
      <c r="D76" s="221">
        <f>D75/$D$60</f>
        <v>0.22077922077922077</v>
      </c>
      <c r="E76" s="221">
        <f>E75/$E$60</f>
        <v>0.16170212765957448</v>
      </c>
      <c r="F76" s="221">
        <f>F75/$F$60</f>
        <v>0.18367346938775511</v>
      </c>
      <c r="G76" s="354">
        <f>G75/$G$60</f>
        <v>0.30357142857142855</v>
      </c>
      <c r="H76" s="354">
        <f>H75/$H$60</f>
        <v>0.30219780219780218</v>
      </c>
      <c r="I76" s="354">
        <f>I75/$I$60</f>
        <v>0.23529411764705882</v>
      </c>
      <c r="J76" s="354">
        <f>J75/$J$60</f>
        <v>0.24752475247524752</v>
      </c>
      <c r="K76" s="354">
        <f>K75/$K$60</f>
        <v>0.20320855614973263</v>
      </c>
      <c r="L76" s="354">
        <f>L75/$L$60</f>
        <v>0.24242424242424243</v>
      </c>
      <c r="M76" s="221">
        <f>M75/$M$60</f>
        <v>0.20430107526881722</v>
      </c>
      <c r="N76" s="399">
        <f>N75/$N$60</f>
        <v>0.16556291390728478</v>
      </c>
      <c r="O76" s="246">
        <f>O75/$O$60</f>
        <v>0.2217047042384723</v>
      </c>
    </row>
    <row r="77" spans="1:15" ht="24.75" customHeight="1" x14ac:dyDescent="0.25">
      <c r="A77" s="28" t="s">
        <v>102</v>
      </c>
      <c r="B77" s="215" t="s">
        <v>85</v>
      </c>
      <c r="C77" s="39">
        <v>22</v>
      </c>
      <c r="D77" s="40">
        <v>28</v>
      </c>
      <c r="E77" s="40">
        <v>25</v>
      </c>
      <c r="F77" s="40">
        <v>23</v>
      </c>
      <c r="G77" s="287">
        <v>18</v>
      </c>
      <c r="H77" s="287">
        <v>18</v>
      </c>
      <c r="I77" s="287">
        <v>17</v>
      </c>
      <c r="J77" s="287">
        <v>21</v>
      </c>
      <c r="K77" s="287">
        <v>27</v>
      </c>
      <c r="L77" s="287">
        <v>19</v>
      </c>
      <c r="M77" s="40">
        <v>20</v>
      </c>
      <c r="N77" s="324">
        <v>11</v>
      </c>
      <c r="O77" s="209">
        <f>SUM(C77:N77)</f>
        <v>249</v>
      </c>
    </row>
    <row r="78" spans="1:15" x14ac:dyDescent="0.25">
      <c r="A78" s="28" t="s">
        <v>103</v>
      </c>
      <c r="B78" s="192" t="s">
        <v>80</v>
      </c>
      <c r="C78" s="194">
        <f>C77/$C$60</f>
        <v>0.16296296296296298</v>
      </c>
      <c r="D78" s="221">
        <f>D77/$D$60</f>
        <v>0.18181818181818182</v>
      </c>
      <c r="E78" s="221">
        <f>E77/$E$60</f>
        <v>0.10638297872340426</v>
      </c>
      <c r="F78" s="221">
        <f>F77/$F$60</f>
        <v>0.11734693877551021</v>
      </c>
      <c r="G78" s="354">
        <f>G77/$G$60</f>
        <v>0.10714285714285714</v>
      </c>
      <c r="H78" s="354">
        <f>H77/$H$60</f>
        <v>9.8901098901098897E-2</v>
      </c>
      <c r="I78" s="354">
        <f>I77/$I$60</f>
        <v>0.1111111111111111</v>
      </c>
      <c r="J78" s="354">
        <f>J77/$J$60</f>
        <v>0.10396039603960396</v>
      </c>
      <c r="K78" s="354">
        <f>K77/$K$60</f>
        <v>0.14438502673796791</v>
      </c>
      <c r="L78" s="354">
        <f>L77/$L$60</f>
        <v>9.5959595959595953E-2</v>
      </c>
      <c r="M78" s="221">
        <f>M77/$M$60</f>
        <v>0.10752688172043011</v>
      </c>
      <c r="N78" s="399">
        <f>N77/$N$60</f>
        <v>7.2847682119205295E-2</v>
      </c>
      <c r="O78" s="246">
        <f>O77/$O$60</f>
        <v>0.11597578015836051</v>
      </c>
    </row>
    <row r="79" spans="1:15" ht="24.75" customHeight="1" x14ac:dyDescent="0.25">
      <c r="A79" s="28" t="s">
        <v>104</v>
      </c>
      <c r="B79" s="215" t="s">
        <v>143</v>
      </c>
      <c r="C79" s="39">
        <v>3</v>
      </c>
      <c r="D79" s="40">
        <v>0</v>
      </c>
      <c r="E79" s="40">
        <v>2</v>
      </c>
      <c r="F79" s="40">
        <v>2</v>
      </c>
      <c r="G79" s="287">
        <v>4</v>
      </c>
      <c r="H79" s="287">
        <v>0</v>
      </c>
      <c r="I79" s="287">
        <v>4</v>
      </c>
      <c r="J79" s="287">
        <v>4</v>
      </c>
      <c r="K79" s="287">
        <v>1</v>
      </c>
      <c r="L79" s="287">
        <v>0</v>
      </c>
      <c r="M79" s="40">
        <v>2</v>
      </c>
      <c r="N79" s="324">
        <v>5</v>
      </c>
      <c r="O79" s="209">
        <f>SUM(C79:N79)</f>
        <v>27</v>
      </c>
    </row>
    <row r="80" spans="1:15" x14ac:dyDescent="0.25">
      <c r="A80" s="28" t="s">
        <v>156</v>
      </c>
      <c r="B80" s="192" t="s">
        <v>80</v>
      </c>
      <c r="C80" s="194">
        <f>C79/$C$60</f>
        <v>2.2222222222222223E-2</v>
      </c>
      <c r="D80" s="221">
        <f>D79/$D$60</f>
        <v>0</v>
      </c>
      <c r="E80" s="221">
        <f>E79/$E$60</f>
        <v>8.5106382978723406E-3</v>
      </c>
      <c r="F80" s="221">
        <f>F79/$F$60</f>
        <v>1.020408163265306E-2</v>
      </c>
      <c r="G80" s="354">
        <f>G79/$G$60</f>
        <v>2.3809523809523808E-2</v>
      </c>
      <c r="H80" s="354">
        <f>H79/$H$60</f>
        <v>0</v>
      </c>
      <c r="I80" s="354">
        <f>I79/$I$60</f>
        <v>2.6143790849673203E-2</v>
      </c>
      <c r="J80" s="354">
        <f>J79/$J$60</f>
        <v>1.9801980198019802E-2</v>
      </c>
      <c r="K80" s="354">
        <f>K79/$K$60</f>
        <v>5.3475935828877002E-3</v>
      </c>
      <c r="L80" s="354">
        <f>L79/$L$60</f>
        <v>0</v>
      </c>
      <c r="M80" s="221">
        <f>M79/$M$60</f>
        <v>1.0752688172043012E-2</v>
      </c>
      <c r="N80" s="399">
        <f>N79/$N$60</f>
        <v>3.3112582781456956E-2</v>
      </c>
      <c r="O80" s="246">
        <f>O79/$O$60</f>
        <v>1.2575687005123428E-2</v>
      </c>
    </row>
    <row r="81" spans="1:15" ht="24.75" customHeight="1" x14ac:dyDescent="0.25">
      <c r="A81" s="28" t="s">
        <v>157</v>
      </c>
      <c r="B81" s="215" t="s">
        <v>86</v>
      </c>
      <c r="C81" s="39">
        <v>0</v>
      </c>
      <c r="D81" s="40">
        <v>0</v>
      </c>
      <c r="E81" s="40">
        <v>1</v>
      </c>
      <c r="F81" s="40">
        <v>0</v>
      </c>
      <c r="G81" s="287">
        <v>0</v>
      </c>
      <c r="H81" s="287">
        <v>1</v>
      </c>
      <c r="I81" s="287">
        <v>0</v>
      </c>
      <c r="J81" s="287">
        <v>0</v>
      </c>
      <c r="K81" s="287">
        <v>1</v>
      </c>
      <c r="L81" s="287">
        <v>0</v>
      </c>
      <c r="M81" s="40">
        <v>0</v>
      </c>
      <c r="N81" s="324">
        <v>2</v>
      </c>
      <c r="O81" s="209">
        <f>SUM(C81:N81)</f>
        <v>5</v>
      </c>
    </row>
    <row r="82" spans="1:15" x14ac:dyDescent="0.25">
      <c r="A82" s="28" t="s">
        <v>158</v>
      </c>
      <c r="B82" s="192" t="s">
        <v>80</v>
      </c>
      <c r="C82" s="194">
        <f>C81/$C$60</f>
        <v>0</v>
      </c>
      <c r="D82" s="221">
        <f>D81/$D$60</f>
        <v>0</v>
      </c>
      <c r="E82" s="221">
        <f>E81/$E$60</f>
        <v>4.2553191489361703E-3</v>
      </c>
      <c r="F82" s="221">
        <f>F81/$F$60</f>
        <v>0</v>
      </c>
      <c r="G82" s="354">
        <f>G81/$G$60</f>
        <v>0</v>
      </c>
      <c r="H82" s="354">
        <f>H81/$H$60</f>
        <v>5.4945054945054949E-3</v>
      </c>
      <c r="I82" s="354">
        <f>I81/$I$60</f>
        <v>0</v>
      </c>
      <c r="J82" s="354">
        <f>J81/$J$60</f>
        <v>0</v>
      </c>
      <c r="K82" s="354">
        <f>K81/$K$60</f>
        <v>5.3475935828877002E-3</v>
      </c>
      <c r="L82" s="354">
        <f>L81/$L$60</f>
        <v>0</v>
      </c>
      <c r="M82" s="221">
        <f>M81/$M$60</f>
        <v>0</v>
      </c>
      <c r="N82" s="399">
        <f>N81/$N$60</f>
        <v>1.3245033112582781E-2</v>
      </c>
      <c r="O82" s="246">
        <f>O81/$O$60</f>
        <v>2.328830926874709E-3</v>
      </c>
    </row>
    <row r="83" spans="1:15" ht="24.75" customHeight="1" x14ac:dyDescent="0.25">
      <c r="A83" s="28" t="s">
        <v>159</v>
      </c>
      <c r="B83" s="215" t="s">
        <v>144</v>
      </c>
      <c r="C83" s="287">
        <f>C60-(C61+C67+C69+C71+C73+C75+C77+C79+C81)</f>
        <v>17</v>
      </c>
      <c r="D83" s="287">
        <f>D60-(D61+D67+D69+D71+D73+D75+D77+D79+D81)</f>
        <v>17</v>
      </c>
      <c r="E83" s="287">
        <f>E60-(E61+E67+E69+E71+E73+E75+E77+E79+E81)</f>
        <v>21</v>
      </c>
      <c r="F83" s="287">
        <f>F60-(F61+F67+F69+F71+F73+F75+F77+F79+F81)</f>
        <v>13</v>
      </c>
      <c r="G83" s="287">
        <f>G60-(G61+G67+G69+G71+G73+G75+G77+G79+G81)</f>
        <v>8</v>
      </c>
      <c r="H83" s="287">
        <f t="shared" ref="H83:N83" si="0">H60-(H61+H67+H69+H71+H73+H75+H77+H79+H81)</f>
        <v>7</v>
      </c>
      <c r="I83" s="287">
        <f t="shared" si="0"/>
        <v>6</v>
      </c>
      <c r="J83" s="287">
        <f t="shared" si="0"/>
        <v>7</v>
      </c>
      <c r="K83" s="287">
        <f t="shared" si="0"/>
        <v>10</v>
      </c>
      <c r="L83" s="287">
        <f t="shared" si="0"/>
        <v>15</v>
      </c>
      <c r="M83" s="40">
        <f t="shared" si="0"/>
        <v>9</v>
      </c>
      <c r="N83" s="324">
        <f t="shared" si="0"/>
        <v>13</v>
      </c>
      <c r="O83" s="209">
        <f>SUM(C83:N83)</f>
        <v>143</v>
      </c>
    </row>
    <row r="84" spans="1:15" ht="15.75" thickBot="1" x14ac:dyDescent="0.3">
      <c r="A84" s="28" t="s">
        <v>223</v>
      </c>
      <c r="B84" s="217" t="s">
        <v>80</v>
      </c>
      <c r="C84" s="204">
        <f>C83/$C$60</f>
        <v>0.12592592592592591</v>
      </c>
      <c r="D84" s="231">
        <f>D83/$D$60</f>
        <v>0.11038961038961038</v>
      </c>
      <c r="E84" s="231">
        <f>E83/$E$60</f>
        <v>8.9361702127659579E-2</v>
      </c>
      <c r="F84" s="231">
        <f>F83/$F$60</f>
        <v>6.6326530612244902E-2</v>
      </c>
      <c r="G84" s="355">
        <f>G83/$G$60</f>
        <v>4.7619047619047616E-2</v>
      </c>
      <c r="H84" s="355">
        <f>H83/$H$60</f>
        <v>3.8461538461538464E-2</v>
      </c>
      <c r="I84" s="355">
        <f>I83/$I$60</f>
        <v>3.9215686274509803E-2</v>
      </c>
      <c r="J84" s="355">
        <f>J83/$J$60</f>
        <v>3.4653465346534656E-2</v>
      </c>
      <c r="K84" s="355">
        <f>K83/$K$60</f>
        <v>5.3475935828877004E-2</v>
      </c>
      <c r="L84" s="355">
        <f>L83/$L$60</f>
        <v>7.575757575757576E-2</v>
      </c>
      <c r="M84" s="231">
        <f>M83/$M$60</f>
        <v>4.8387096774193547E-2</v>
      </c>
      <c r="N84" s="400">
        <f>N83/$N$60</f>
        <v>8.6092715231788075E-2</v>
      </c>
      <c r="O84" s="250">
        <f>O83/$O$60</f>
        <v>6.6604564508616668E-2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K52" sqref="K52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317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374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25</v>
      </c>
      <c r="D3" s="6">
        <v>27</v>
      </c>
      <c r="E3" s="6">
        <v>27</v>
      </c>
      <c r="F3" s="6">
        <v>24</v>
      </c>
      <c r="G3" s="6">
        <v>21</v>
      </c>
      <c r="H3" s="285">
        <v>17</v>
      </c>
      <c r="I3" s="285">
        <v>21</v>
      </c>
      <c r="J3" s="285">
        <v>21</v>
      </c>
      <c r="K3" s="285">
        <v>16</v>
      </c>
      <c r="L3" s="285">
        <v>16</v>
      </c>
      <c r="M3" s="285">
        <v>17</v>
      </c>
      <c r="N3" s="285">
        <v>24</v>
      </c>
      <c r="O3" s="322">
        <v>20</v>
      </c>
    </row>
    <row r="4" spans="1:15" x14ac:dyDescent="0.25">
      <c r="A4" s="12" t="s">
        <v>8</v>
      </c>
      <c r="B4" s="182" t="s">
        <v>41</v>
      </c>
      <c r="C4" s="184">
        <v>25</v>
      </c>
      <c r="D4" s="185">
        <v>27</v>
      </c>
      <c r="E4" s="185">
        <v>25</v>
      </c>
      <c r="F4" s="185">
        <v>23</v>
      </c>
      <c r="G4" s="185">
        <v>20</v>
      </c>
      <c r="H4" s="286">
        <v>17</v>
      </c>
      <c r="I4" s="286">
        <v>20</v>
      </c>
      <c r="J4" s="286">
        <v>20</v>
      </c>
      <c r="K4" s="286">
        <v>16</v>
      </c>
      <c r="L4" s="286">
        <v>16</v>
      </c>
      <c r="M4" s="286">
        <v>16</v>
      </c>
      <c r="N4" s="286">
        <v>23</v>
      </c>
      <c r="O4" s="323">
        <v>20</v>
      </c>
    </row>
    <row r="5" spans="1:15" x14ac:dyDescent="0.25">
      <c r="A5" s="12" t="s">
        <v>9</v>
      </c>
      <c r="B5" s="181" t="s">
        <v>15</v>
      </c>
      <c r="C5" s="183">
        <f>C4/C3</f>
        <v>1</v>
      </c>
      <c r="D5" s="221">
        <f>D4/D3</f>
        <v>1</v>
      </c>
      <c r="E5" s="221">
        <f t="shared" ref="E5:O5" si="0">E4/E3</f>
        <v>0.92592592592592593</v>
      </c>
      <c r="F5" s="221">
        <f t="shared" si="0"/>
        <v>0.95833333333333337</v>
      </c>
      <c r="G5" s="221">
        <f t="shared" si="0"/>
        <v>0.95238095238095233</v>
      </c>
      <c r="H5" s="354">
        <f t="shared" si="0"/>
        <v>1</v>
      </c>
      <c r="I5" s="354">
        <f t="shared" si="0"/>
        <v>0.95238095238095233</v>
      </c>
      <c r="J5" s="354">
        <f t="shared" si="0"/>
        <v>0.95238095238095233</v>
      </c>
      <c r="K5" s="354">
        <f t="shared" si="0"/>
        <v>1</v>
      </c>
      <c r="L5" s="354">
        <f t="shared" si="0"/>
        <v>1</v>
      </c>
      <c r="M5" s="354">
        <f t="shared" si="0"/>
        <v>0.94117647058823528</v>
      </c>
      <c r="N5" s="354">
        <f t="shared" si="0"/>
        <v>0.95833333333333337</v>
      </c>
      <c r="O5" s="399">
        <f t="shared" si="0"/>
        <v>1</v>
      </c>
    </row>
    <row r="6" spans="1:15" x14ac:dyDescent="0.25">
      <c r="A6" s="12" t="s">
        <v>10</v>
      </c>
      <c r="B6" s="186" t="s">
        <v>285</v>
      </c>
      <c r="C6" s="187">
        <v>2</v>
      </c>
      <c r="D6" s="40">
        <v>2</v>
      </c>
      <c r="E6" s="40">
        <v>2</v>
      </c>
      <c r="F6" s="40">
        <v>2</v>
      </c>
      <c r="G6" s="40">
        <v>2</v>
      </c>
      <c r="H6" s="287">
        <v>1</v>
      </c>
      <c r="I6" s="287">
        <v>1</v>
      </c>
      <c r="J6" s="287">
        <v>1</v>
      </c>
      <c r="K6" s="287">
        <v>1</v>
      </c>
      <c r="L6" s="287">
        <v>1</v>
      </c>
      <c r="M6" s="287">
        <v>0</v>
      </c>
      <c r="N6" s="287">
        <v>2</v>
      </c>
      <c r="O6" s="324">
        <v>2</v>
      </c>
    </row>
    <row r="7" spans="1:15" x14ac:dyDescent="0.25">
      <c r="A7" s="12" t="s">
        <v>11</v>
      </c>
      <c r="B7" s="181" t="s">
        <v>15</v>
      </c>
      <c r="C7" s="183">
        <f>C6/C3</f>
        <v>0.08</v>
      </c>
      <c r="D7" s="221">
        <f>D6/D3</f>
        <v>7.407407407407407E-2</v>
      </c>
      <c r="E7" s="221">
        <f t="shared" ref="E7:O7" si="1">E6/E3</f>
        <v>7.407407407407407E-2</v>
      </c>
      <c r="F7" s="221">
        <f t="shared" si="1"/>
        <v>8.3333333333333329E-2</v>
      </c>
      <c r="G7" s="221">
        <f t="shared" si="1"/>
        <v>9.5238095238095233E-2</v>
      </c>
      <c r="H7" s="354">
        <f t="shared" si="1"/>
        <v>5.8823529411764705E-2</v>
      </c>
      <c r="I7" s="354">
        <f t="shared" si="1"/>
        <v>4.7619047619047616E-2</v>
      </c>
      <c r="J7" s="354">
        <f t="shared" si="1"/>
        <v>4.7619047619047616E-2</v>
      </c>
      <c r="K7" s="354">
        <f t="shared" si="1"/>
        <v>6.25E-2</v>
      </c>
      <c r="L7" s="354">
        <f t="shared" si="1"/>
        <v>6.25E-2</v>
      </c>
      <c r="M7" s="354">
        <f t="shared" si="1"/>
        <v>0</v>
      </c>
      <c r="N7" s="354">
        <f t="shared" si="1"/>
        <v>8.3333333333333329E-2</v>
      </c>
      <c r="O7" s="399">
        <f t="shared" si="1"/>
        <v>0.1</v>
      </c>
    </row>
    <row r="8" spans="1:15" x14ac:dyDescent="0.25">
      <c r="A8" s="12" t="s">
        <v>12</v>
      </c>
      <c r="B8" s="186" t="s">
        <v>16</v>
      </c>
      <c r="C8" s="187">
        <v>5</v>
      </c>
      <c r="D8" s="40">
        <v>5</v>
      </c>
      <c r="E8" s="40">
        <v>5</v>
      </c>
      <c r="F8" s="40">
        <v>7</v>
      </c>
      <c r="G8" s="40">
        <v>6</v>
      </c>
      <c r="H8" s="287">
        <v>5</v>
      </c>
      <c r="I8" s="287">
        <v>6</v>
      </c>
      <c r="J8" s="287">
        <v>7</v>
      </c>
      <c r="K8" s="287">
        <v>6</v>
      </c>
      <c r="L8" s="287">
        <v>3</v>
      </c>
      <c r="M8" s="287">
        <v>2</v>
      </c>
      <c r="N8" s="287">
        <v>8</v>
      </c>
      <c r="O8" s="324">
        <v>5</v>
      </c>
    </row>
    <row r="9" spans="1:15" x14ac:dyDescent="0.25">
      <c r="A9" s="12" t="s">
        <v>13</v>
      </c>
      <c r="B9" s="181" t="s">
        <v>15</v>
      </c>
      <c r="C9" s="183">
        <f>C8/C3</f>
        <v>0.2</v>
      </c>
      <c r="D9" s="221">
        <f>D8/D3</f>
        <v>0.18518518518518517</v>
      </c>
      <c r="E9" s="221">
        <f t="shared" ref="E9:O9" si="2">E8/E3</f>
        <v>0.18518518518518517</v>
      </c>
      <c r="F9" s="221">
        <f t="shared" si="2"/>
        <v>0.29166666666666669</v>
      </c>
      <c r="G9" s="221">
        <f t="shared" si="2"/>
        <v>0.2857142857142857</v>
      </c>
      <c r="H9" s="354">
        <f t="shared" si="2"/>
        <v>0.29411764705882354</v>
      </c>
      <c r="I9" s="354">
        <f t="shared" si="2"/>
        <v>0.2857142857142857</v>
      </c>
      <c r="J9" s="354">
        <f t="shared" si="2"/>
        <v>0.33333333333333331</v>
      </c>
      <c r="K9" s="354">
        <f t="shared" si="2"/>
        <v>0.375</v>
      </c>
      <c r="L9" s="354">
        <f t="shared" si="2"/>
        <v>0.1875</v>
      </c>
      <c r="M9" s="354">
        <f t="shared" si="2"/>
        <v>0.11764705882352941</v>
      </c>
      <c r="N9" s="354">
        <f t="shared" si="2"/>
        <v>0.33333333333333331</v>
      </c>
      <c r="O9" s="399">
        <f t="shared" si="2"/>
        <v>0.25</v>
      </c>
    </row>
    <row r="10" spans="1:15" x14ac:dyDescent="0.25">
      <c r="A10" s="12" t="s">
        <v>18</v>
      </c>
      <c r="B10" s="186" t="s">
        <v>17</v>
      </c>
      <c r="C10" s="187">
        <v>17</v>
      </c>
      <c r="D10" s="40">
        <v>18</v>
      </c>
      <c r="E10" s="40">
        <v>16</v>
      </c>
      <c r="F10" s="40">
        <v>16</v>
      </c>
      <c r="G10" s="40">
        <v>15</v>
      </c>
      <c r="H10" s="287">
        <v>11</v>
      </c>
      <c r="I10" s="287">
        <v>13</v>
      </c>
      <c r="J10" s="287">
        <v>11</v>
      </c>
      <c r="K10" s="287">
        <v>7</v>
      </c>
      <c r="L10" s="287">
        <v>4</v>
      </c>
      <c r="M10" s="287">
        <v>5</v>
      </c>
      <c r="N10" s="287">
        <v>9</v>
      </c>
      <c r="O10" s="324">
        <v>8</v>
      </c>
    </row>
    <row r="11" spans="1:15" x14ac:dyDescent="0.25">
      <c r="A11" s="12" t="s">
        <v>19</v>
      </c>
      <c r="B11" s="181" t="s">
        <v>15</v>
      </c>
      <c r="C11" s="183">
        <f>C10/C3</f>
        <v>0.68</v>
      </c>
      <c r="D11" s="221">
        <f>D10/D3</f>
        <v>0.66666666666666663</v>
      </c>
      <c r="E11" s="221">
        <f t="shared" ref="E11:O11" si="3">E10/E3</f>
        <v>0.59259259259259256</v>
      </c>
      <c r="F11" s="221">
        <f t="shared" si="3"/>
        <v>0.66666666666666663</v>
      </c>
      <c r="G11" s="221">
        <f t="shared" si="3"/>
        <v>0.7142857142857143</v>
      </c>
      <c r="H11" s="354">
        <f t="shared" si="3"/>
        <v>0.6470588235294118</v>
      </c>
      <c r="I11" s="354">
        <f t="shared" si="3"/>
        <v>0.61904761904761907</v>
      </c>
      <c r="J11" s="354">
        <f t="shared" si="3"/>
        <v>0.52380952380952384</v>
      </c>
      <c r="K11" s="354">
        <f t="shared" si="3"/>
        <v>0.4375</v>
      </c>
      <c r="L11" s="354">
        <f t="shared" si="3"/>
        <v>0.25</v>
      </c>
      <c r="M11" s="354">
        <f t="shared" si="3"/>
        <v>0.29411764705882354</v>
      </c>
      <c r="N11" s="354">
        <f t="shared" si="3"/>
        <v>0.375</v>
      </c>
      <c r="O11" s="399">
        <f t="shared" si="3"/>
        <v>0.4</v>
      </c>
    </row>
    <row r="12" spans="1:15" x14ac:dyDescent="0.25">
      <c r="A12" s="12" t="s">
        <v>20</v>
      </c>
      <c r="B12" s="188" t="s">
        <v>38</v>
      </c>
      <c r="C12" s="187">
        <v>1</v>
      </c>
      <c r="D12" s="40">
        <v>1</v>
      </c>
      <c r="E12" s="40">
        <v>2</v>
      </c>
      <c r="F12" s="40">
        <v>2</v>
      </c>
      <c r="G12" s="40">
        <v>1</v>
      </c>
      <c r="H12" s="287">
        <v>0</v>
      </c>
      <c r="I12" s="287">
        <v>0</v>
      </c>
      <c r="J12" s="287">
        <v>0</v>
      </c>
      <c r="K12" s="287">
        <v>0</v>
      </c>
      <c r="L12" s="287">
        <v>0</v>
      </c>
      <c r="M12" s="287">
        <v>2</v>
      </c>
      <c r="N12" s="287">
        <v>2</v>
      </c>
      <c r="O12" s="324">
        <v>1</v>
      </c>
    </row>
    <row r="13" spans="1:15" x14ac:dyDescent="0.25">
      <c r="A13" s="12" t="s">
        <v>21</v>
      </c>
      <c r="B13" s="181" t="s">
        <v>15</v>
      </c>
      <c r="C13" s="183">
        <f>C12/C3</f>
        <v>0.04</v>
      </c>
      <c r="D13" s="221">
        <f>D12/D3</f>
        <v>3.7037037037037035E-2</v>
      </c>
      <c r="E13" s="221">
        <f t="shared" ref="E13:O13" si="4">E12/E3</f>
        <v>7.407407407407407E-2</v>
      </c>
      <c r="F13" s="221">
        <f t="shared" si="4"/>
        <v>8.3333333333333329E-2</v>
      </c>
      <c r="G13" s="221">
        <f t="shared" si="4"/>
        <v>4.7619047619047616E-2</v>
      </c>
      <c r="H13" s="354">
        <f t="shared" si="4"/>
        <v>0</v>
      </c>
      <c r="I13" s="354">
        <f t="shared" si="4"/>
        <v>0</v>
      </c>
      <c r="J13" s="354">
        <f t="shared" si="4"/>
        <v>0</v>
      </c>
      <c r="K13" s="354">
        <f t="shared" si="4"/>
        <v>0</v>
      </c>
      <c r="L13" s="354">
        <f t="shared" si="4"/>
        <v>0</v>
      </c>
      <c r="M13" s="354">
        <f t="shared" si="4"/>
        <v>0.11764705882352941</v>
      </c>
      <c r="N13" s="354">
        <f t="shared" si="4"/>
        <v>8.3333333333333329E-2</v>
      </c>
      <c r="O13" s="399">
        <f t="shared" si="4"/>
        <v>0.05</v>
      </c>
    </row>
    <row r="14" spans="1:15" x14ac:dyDescent="0.25">
      <c r="A14" s="12" t="s">
        <v>22</v>
      </c>
      <c r="B14" s="186" t="s">
        <v>39</v>
      </c>
      <c r="C14" s="187">
        <v>4</v>
      </c>
      <c r="D14" s="40">
        <v>4</v>
      </c>
      <c r="E14" s="40">
        <v>6</v>
      </c>
      <c r="F14" s="40">
        <v>6</v>
      </c>
      <c r="G14" s="40">
        <v>4</v>
      </c>
      <c r="H14" s="287">
        <v>5</v>
      </c>
      <c r="I14" s="287">
        <v>5</v>
      </c>
      <c r="J14" s="287">
        <v>3</v>
      </c>
      <c r="K14" s="287">
        <v>4</v>
      </c>
      <c r="L14" s="287">
        <v>3</v>
      </c>
      <c r="M14" s="287">
        <v>3</v>
      </c>
      <c r="N14" s="287">
        <v>3</v>
      </c>
      <c r="O14" s="324">
        <v>2</v>
      </c>
    </row>
    <row r="15" spans="1:15" x14ac:dyDescent="0.25">
      <c r="A15" s="12" t="s">
        <v>23</v>
      </c>
      <c r="B15" s="181" t="s">
        <v>15</v>
      </c>
      <c r="C15" s="183">
        <f>C14/C3</f>
        <v>0.16</v>
      </c>
      <c r="D15" s="221">
        <f>D14/D3</f>
        <v>0.14814814814814814</v>
      </c>
      <c r="E15" s="221">
        <f t="shared" ref="E15:O15" si="5">E14/E3</f>
        <v>0.22222222222222221</v>
      </c>
      <c r="F15" s="221">
        <f t="shared" si="5"/>
        <v>0.25</v>
      </c>
      <c r="G15" s="221">
        <f t="shared" si="5"/>
        <v>0.19047619047619047</v>
      </c>
      <c r="H15" s="354">
        <f t="shared" si="5"/>
        <v>0.29411764705882354</v>
      </c>
      <c r="I15" s="354">
        <f t="shared" si="5"/>
        <v>0.23809523809523808</v>
      </c>
      <c r="J15" s="354">
        <f t="shared" si="5"/>
        <v>0.14285714285714285</v>
      </c>
      <c r="K15" s="354">
        <f t="shared" si="5"/>
        <v>0.25</v>
      </c>
      <c r="L15" s="354">
        <f t="shared" si="5"/>
        <v>0.1875</v>
      </c>
      <c r="M15" s="354">
        <f t="shared" si="5"/>
        <v>0.17647058823529413</v>
      </c>
      <c r="N15" s="354">
        <f t="shared" si="5"/>
        <v>0.125</v>
      </c>
      <c r="O15" s="399">
        <f t="shared" si="5"/>
        <v>0.1</v>
      </c>
    </row>
    <row r="16" spans="1:15" x14ac:dyDescent="0.25">
      <c r="A16" s="12" t="s">
        <v>24</v>
      </c>
      <c r="B16" s="186" t="s">
        <v>40</v>
      </c>
      <c r="C16" s="187">
        <v>2</v>
      </c>
      <c r="D16" s="40">
        <v>2</v>
      </c>
      <c r="E16" s="40">
        <v>5</v>
      </c>
      <c r="F16" s="40">
        <v>5</v>
      </c>
      <c r="G16" s="40">
        <v>3</v>
      </c>
      <c r="H16" s="287">
        <v>2</v>
      </c>
      <c r="I16" s="287">
        <v>3</v>
      </c>
      <c r="J16" s="287">
        <v>2</v>
      </c>
      <c r="K16" s="287">
        <v>0</v>
      </c>
      <c r="L16" s="287">
        <v>1</v>
      </c>
      <c r="M16" s="287">
        <v>2</v>
      </c>
      <c r="N16" s="287">
        <v>2</v>
      </c>
      <c r="O16" s="324">
        <v>1</v>
      </c>
    </row>
    <row r="17" spans="1:15" x14ac:dyDescent="0.25">
      <c r="A17" s="12" t="s">
        <v>25</v>
      </c>
      <c r="B17" s="189" t="s">
        <v>15</v>
      </c>
      <c r="C17" s="183">
        <f>C16/C3</f>
        <v>0.08</v>
      </c>
      <c r="D17" s="221">
        <f>D16/D3</f>
        <v>7.407407407407407E-2</v>
      </c>
      <c r="E17" s="221">
        <f t="shared" ref="E17:O17" si="6">E16/E3</f>
        <v>0.18518518518518517</v>
      </c>
      <c r="F17" s="221">
        <f t="shared" si="6"/>
        <v>0.20833333333333334</v>
      </c>
      <c r="G17" s="221">
        <f t="shared" si="6"/>
        <v>0.14285714285714285</v>
      </c>
      <c r="H17" s="354">
        <f t="shared" si="6"/>
        <v>0.11764705882352941</v>
      </c>
      <c r="I17" s="354">
        <f t="shared" si="6"/>
        <v>0.14285714285714285</v>
      </c>
      <c r="J17" s="354">
        <f t="shared" si="6"/>
        <v>9.5238095238095233E-2</v>
      </c>
      <c r="K17" s="354">
        <f t="shared" si="6"/>
        <v>0</v>
      </c>
      <c r="L17" s="354">
        <f t="shared" si="6"/>
        <v>6.25E-2</v>
      </c>
      <c r="M17" s="354">
        <f t="shared" si="6"/>
        <v>0.11764705882352941</v>
      </c>
      <c r="N17" s="354">
        <f t="shared" si="6"/>
        <v>8.3333333333333329E-2</v>
      </c>
      <c r="O17" s="399">
        <f t="shared" si="6"/>
        <v>0.05</v>
      </c>
    </row>
    <row r="18" spans="1:15" x14ac:dyDescent="0.25">
      <c r="A18" s="12" t="s">
        <v>26</v>
      </c>
      <c r="B18" s="186" t="s">
        <v>124</v>
      </c>
      <c r="C18" s="187">
        <v>3</v>
      </c>
      <c r="D18" s="40">
        <v>3</v>
      </c>
      <c r="E18" s="40">
        <v>1</v>
      </c>
      <c r="F18" s="40">
        <v>1</v>
      </c>
      <c r="G18" s="40">
        <v>1</v>
      </c>
      <c r="H18" s="287">
        <v>0</v>
      </c>
      <c r="I18" s="287">
        <v>0</v>
      </c>
      <c r="J18" s="287">
        <v>0</v>
      </c>
      <c r="K18" s="287">
        <v>0</v>
      </c>
      <c r="L18" s="287">
        <v>0</v>
      </c>
      <c r="M18" s="287">
        <v>0</v>
      </c>
      <c r="N18" s="287">
        <v>0</v>
      </c>
      <c r="O18" s="324">
        <v>0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0.12</v>
      </c>
      <c r="D19" s="231">
        <f>D18/D3</f>
        <v>0.1111111111111111</v>
      </c>
      <c r="E19" s="231">
        <f>E18/E3</f>
        <v>3.7037037037037035E-2</v>
      </c>
      <c r="F19" s="231">
        <f t="shared" ref="F19:O19" si="7">F18/F3</f>
        <v>4.1666666666666664E-2</v>
      </c>
      <c r="G19" s="231">
        <f t="shared" si="7"/>
        <v>4.7619047619047616E-2</v>
      </c>
      <c r="H19" s="355">
        <f t="shared" si="7"/>
        <v>0</v>
      </c>
      <c r="I19" s="355">
        <f t="shared" si="7"/>
        <v>0</v>
      </c>
      <c r="J19" s="355">
        <f t="shared" si="7"/>
        <v>0</v>
      </c>
      <c r="K19" s="355">
        <f t="shared" si="7"/>
        <v>0</v>
      </c>
      <c r="L19" s="355">
        <f t="shared" si="7"/>
        <v>0</v>
      </c>
      <c r="M19" s="355">
        <f t="shared" si="7"/>
        <v>0</v>
      </c>
      <c r="N19" s="355">
        <f t="shared" si="7"/>
        <v>0</v>
      </c>
      <c r="O19" s="400">
        <f t="shared" si="7"/>
        <v>0</v>
      </c>
    </row>
    <row r="20" spans="1:15" ht="20.100000000000001" customHeight="1" thickBot="1" x14ac:dyDescent="0.3">
      <c r="A20" s="19" t="s">
        <v>318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5</v>
      </c>
      <c r="D22" s="8">
        <v>4</v>
      </c>
      <c r="E22" s="8">
        <v>2</v>
      </c>
      <c r="F22" s="8">
        <v>4</v>
      </c>
      <c r="G22" s="288">
        <v>2</v>
      </c>
      <c r="H22" s="288">
        <v>7</v>
      </c>
      <c r="I22" s="288">
        <v>4</v>
      </c>
      <c r="J22" s="288">
        <v>3</v>
      </c>
      <c r="K22" s="288">
        <v>5</v>
      </c>
      <c r="L22" s="288">
        <v>4</v>
      </c>
      <c r="M22" s="288">
        <v>9</v>
      </c>
      <c r="N22" s="288">
        <v>1</v>
      </c>
      <c r="O22" s="7">
        <f>SUM(C22:N22)</f>
        <v>50</v>
      </c>
    </row>
    <row r="23" spans="1:15" x14ac:dyDescent="0.25">
      <c r="A23" s="9" t="s">
        <v>29</v>
      </c>
      <c r="B23" s="193" t="s">
        <v>44</v>
      </c>
      <c r="C23" s="196">
        <v>0</v>
      </c>
      <c r="D23" s="185">
        <v>1</v>
      </c>
      <c r="E23" s="185">
        <v>0</v>
      </c>
      <c r="F23" s="185">
        <v>0</v>
      </c>
      <c r="G23" s="286">
        <v>0</v>
      </c>
      <c r="H23" s="286">
        <v>0</v>
      </c>
      <c r="I23" s="286">
        <v>0</v>
      </c>
      <c r="J23" s="286">
        <v>2</v>
      </c>
      <c r="K23" s="286">
        <v>1</v>
      </c>
      <c r="L23" s="286">
        <v>2</v>
      </c>
      <c r="M23" s="286">
        <v>4</v>
      </c>
      <c r="N23" s="323">
        <v>0</v>
      </c>
      <c r="O23" s="193">
        <f>SUM(C23:N23)</f>
        <v>10</v>
      </c>
    </row>
    <row r="24" spans="1:15" x14ac:dyDescent="0.25">
      <c r="A24" s="9" t="s">
        <v>30</v>
      </c>
      <c r="B24" s="165" t="s">
        <v>69</v>
      </c>
      <c r="C24" s="194">
        <f>C23/C22</f>
        <v>0</v>
      </c>
      <c r="D24" s="194">
        <f>D23/D22</f>
        <v>0.25</v>
      </c>
      <c r="E24" s="194">
        <f t="shared" ref="E24:N24" si="8">E23/E22</f>
        <v>0</v>
      </c>
      <c r="F24" s="194">
        <f>F23/F22</f>
        <v>0</v>
      </c>
      <c r="G24" s="356">
        <f t="shared" si="8"/>
        <v>0</v>
      </c>
      <c r="H24" s="356">
        <f t="shared" si="8"/>
        <v>0</v>
      </c>
      <c r="I24" s="356">
        <f t="shared" si="8"/>
        <v>0</v>
      </c>
      <c r="J24" s="356">
        <f t="shared" si="8"/>
        <v>0.66666666666666663</v>
      </c>
      <c r="K24" s="356">
        <f t="shared" si="8"/>
        <v>0.2</v>
      </c>
      <c r="L24" s="356">
        <f t="shared" si="8"/>
        <v>0.5</v>
      </c>
      <c r="M24" s="356">
        <f t="shared" si="8"/>
        <v>0.44444444444444442</v>
      </c>
      <c r="N24" s="356">
        <f t="shared" si="8"/>
        <v>0</v>
      </c>
      <c r="O24" s="195">
        <f>O23/O22</f>
        <v>0.2</v>
      </c>
    </row>
    <row r="25" spans="1:15" x14ac:dyDescent="0.25">
      <c r="A25" s="9" t="s">
        <v>31</v>
      </c>
      <c r="B25" s="84" t="s">
        <v>339</v>
      </c>
      <c r="C25" s="76">
        <v>3</v>
      </c>
      <c r="D25" s="76">
        <v>2</v>
      </c>
      <c r="E25" s="76">
        <v>2</v>
      </c>
      <c r="F25" s="76">
        <v>2</v>
      </c>
      <c r="G25" s="289">
        <v>1</v>
      </c>
      <c r="H25" s="289">
        <v>3</v>
      </c>
      <c r="I25" s="289">
        <v>2</v>
      </c>
      <c r="J25" s="289">
        <v>2</v>
      </c>
      <c r="K25" s="289">
        <v>1</v>
      </c>
      <c r="L25" s="289">
        <v>1</v>
      </c>
      <c r="M25" s="289">
        <v>5</v>
      </c>
      <c r="N25" s="325">
        <v>1</v>
      </c>
      <c r="O25" s="84">
        <f>SUM(C25:N25)</f>
        <v>25</v>
      </c>
    </row>
    <row r="26" spans="1:15" x14ac:dyDescent="0.25">
      <c r="A26" s="9" t="s">
        <v>32</v>
      </c>
      <c r="B26" s="165" t="s">
        <v>69</v>
      </c>
      <c r="C26" s="194">
        <f>C25/C22</f>
        <v>0.6</v>
      </c>
      <c r="D26" s="194">
        <f>D25/D22</f>
        <v>0.5</v>
      </c>
      <c r="E26" s="194">
        <f t="shared" ref="E26:N26" si="9">E25/E22</f>
        <v>1</v>
      </c>
      <c r="F26" s="194">
        <f t="shared" si="9"/>
        <v>0.5</v>
      </c>
      <c r="G26" s="356">
        <f t="shared" si="9"/>
        <v>0.5</v>
      </c>
      <c r="H26" s="356">
        <f t="shared" si="9"/>
        <v>0.42857142857142855</v>
      </c>
      <c r="I26" s="356">
        <f t="shared" si="9"/>
        <v>0.5</v>
      </c>
      <c r="J26" s="356">
        <f t="shared" si="9"/>
        <v>0.66666666666666663</v>
      </c>
      <c r="K26" s="356">
        <f t="shared" si="9"/>
        <v>0.2</v>
      </c>
      <c r="L26" s="356">
        <f t="shared" si="9"/>
        <v>0.25</v>
      </c>
      <c r="M26" s="356">
        <f t="shared" si="9"/>
        <v>0.55555555555555558</v>
      </c>
      <c r="N26" s="356">
        <f t="shared" si="9"/>
        <v>1</v>
      </c>
      <c r="O26" s="195">
        <f>O25/O22</f>
        <v>0.5</v>
      </c>
    </row>
    <row r="27" spans="1:15" x14ac:dyDescent="0.25">
      <c r="A27" s="9" t="s">
        <v>33</v>
      </c>
      <c r="B27" s="84" t="s">
        <v>287</v>
      </c>
      <c r="C27" s="76">
        <v>5</v>
      </c>
      <c r="D27" s="40">
        <v>3</v>
      </c>
      <c r="E27" s="40">
        <v>2</v>
      </c>
      <c r="F27" s="40">
        <v>4</v>
      </c>
      <c r="G27" s="287">
        <v>2</v>
      </c>
      <c r="H27" s="287">
        <v>6</v>
      </c>
      <c r="I27" s="287">
        <v>4</v>
      </c>
      <c r="J27" s="287">
        <v>3</v>
      </c>
      <c r="K27" s="287">
        <v>5</v>
      </c>
      <c r="L27" s="287">
        <v>3</v>
      </c>
      <c r="M27" s="287">
        <v>9</v>
      </c>
      <c r="N27" s="324">
        <v>1</v>
      </c>
      <c r="O27" s="84">
        <f>SUM(C27:N27)</f>
        <v>47</v>
      </c>
    </row>
    <row r="28" spans="1:15" x14ac:dyDescent="0.25">
      <c r="A28" s="9" t="s">
        <v>34</v>
      </c>
      <c r="B28" s="165" t="s">
        <v>69</v>
      </c>
      <c r="C28" s="194">
        <f>C27/C22</f>
        <v>1</v>
      </c>
      <c r="D28" s="194">
        <f t="shared" ref="D28:N28" si="10">D27/D22</f>
        <v>0.75</v>
      </c>
      <c r="E28" s="194">
        <f t="shared" si="10"/>
        <v>1</v>
      </c>
      <c r="F28" s="194">
        <f t="shared" si="10"/>
        <v>1</v>
      </c>
      <c r="G28" s="356">
        <f t="shared" si="10"/>
        <v>1</v>
      </c>
      <c r="H28" s="356">
        <f t="shared" si="10"/>
        <v>0.8571428571428571</v>
      </c>
      <c r="I28" s="356">
        <f t="shared" si="10"/>
        <v>1</v>
      </c>
      <c r="J28" s="356">
        <f t="shared" si="10"/>
        <v>1</v>
      </c>
      <c r="K28" s="356">
        <f t="shared" si="10"/>
        <v>1</v>
      </c>
      <c r="L28" s="356">
        <f t="shared" si="10"/>
        <v>0.75</v>
      </c>
      <c r="M28" s="356">
        <f t="shared" si="10"/>
        <v>1</v>
      </c>
      <c r="N28" s="356">
        <f t="shared" si="10"/>
        <v>1</v>
      </c>
      <c r="O28" s="195">
        <f>O27/O22</f>
        <v>0.94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0</v>
      </c>
      <c r="E29" s="40">
        <v>1</v>
      </c>
      <c r="F29" s="40">
        <v>0</v>
      </c>
      <c r="G29" s="287">
        <v>0</v>
      </c>
      <c r="H29" s="287">
        <v>0</v>
      </c>
      <c r="I29" s="287">
        <v>1</v>
      </c>
      <c r="J29" s="287">
        <v>0</v>
      </c>
      <c r="K29" s="287">
        <v>0</v>
      </c>
      <c r="L29" s="287">
        <v>0</v>
      </c>
      <c r="M29" s="287">
        <v>2</v>
      </c>
      <c r="N29" s="324">
        <v>0</v>
      </c>
      <c r="O29" s="84">
        <f>SUM(C29:N29)</f>
        <v>4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0</v>
      </c>
      <c r="E30" s="194">
        <f t="shared" si="11"/>
        <v>0.5</v>
      </c>
      <c r="F30" s="194">
        <f t="shared" si="11"/>
        <v>0</v>
      </c>
      <c r="G30" s="356">
        <f t="shared" si="11"/>
        <v>0</v>
      </c>
      <c r="H30" s="356">
        <f t="shared" si="11"/>
        <v>0</v>
      </c>
      <c r="I30" s="356">
        <f t="shared" si="11"/>
        <v>0.25</v>
      </c>
      <c r="J30" s="356">
        <f t="shared" si="11"/>
        <v>0</v>
      </c>
      <c r="K30" s="356">
        <f t="shared" si="11"/>
        <v>0</v>
      </c>
      <c r="L30" s="356">
        <f t="shared" si="11"/>
        <v>0</v>
      </c>
      <c r="M30" s="356">
        <f t="shared" si="11"/>
        <v>0.22222222222222221</v>
      </c>
      <c r="N30" s="356">
        <f t="shared" si="11"/>
        <v>0</v>
      </c>
      <c r="O30" s="195">
        <f>O29/O22</f>
        <v>0.08</v>
      </c>
    </row>
    <row r="31" spans="1:15" x14ac:dyDescent="0.25">
      <c r="A31" s="9" t="s">
        <v>37</v>
      </c>
      <c r="B31" s="84" t="s">
        <v>132</v>
      </c>
      <c r="C31" s="40">
        <f>C22-C27</f>
        <v>0</v>
      </c>
      <c r="D31" s="40">
        <f>D22-D27</f>
        <v>1</v>
      </c>
      <c r="E31" s="40">
        <f>E22-E27</f>
        <v>0</v>
      </c>
      <c r="F31" s="40">
        <f t="shared" ref="F31:N31" si="12">F22-F27</f>
        <v>0</v>
      </c>
      <c r="G31" s="287">
        <f t="shared" si="12"/>
        <v>0</v>
      </c>
      <c r="H31" s="287">
        <f t="shared" si="12"/>
        <v>1</v>
      </c>
      <c r="I31" s="287">
        <f t="shared" si="12"/>
        <v>0</v>
      </c>
      <c r="J31" s="287">
        <f t="shared" si="12"/>
        <v>0</v>
      </c>
      <c r="K31" s="287">
        <f t="shared" si="12"/>
        <v>0</v>
      </c>
      <c r="L31" s="287">
        <v>1</v>
      </c>
      <c r="M31" s="287">
        <f t="shared" si="12"/>
        <v>0</v>
      </c>
      <c r="N31" s="287">
        <f t="shared" si="12"/>
        <v>0</v>
      </c>
      <c r="O31" s="84">
        <f>SUM(C31:N31)</f>
        <v>3</v>
      </c>
    </row>
    <row r="32" spans="1:15" x14ac:dyDescent="0.25">
      <c r="A32" s="9" t="s">
        <v>46</v>
      </c>
      <c r="B32" s="165" t="s">
        <v>69</v>
      </c>
      <c r="C32" s="194">
        <f>C31/C22</f>
        <v>0</v>
      </c>
      <c r="D32" s="194">
        <f t="shared" ref="D32:N32" si="13">D31/D22</f>
        <v>0.25</v>
      </c>
      <c r="E32" s="194">
        <f t="shared" si="13"/>
        <v>0</v>
      </c>
      <c r="F32" s="194">
        <f t="shared" si="13"/>
        <v>0</v>
      </c>
      <c r="G32" s="356">
        <f t="shared" si="13"/>
        <v>0</v>
      </c>
      <c r="H32" s="356">
        <f t="shared" si="13"/>
        <v>0.14285714285714285</v>
      </c>
      <c r="I32" s="356">
        <f t="shared" si="13"/>
        <v>0</v>
      </c>
      <c r="J32" s="356">
        <f t="shared" si="13"/>
        <v>0</v>
      </c>
      <c r="K32" s="356">
        <f t="shared" si="13"/>
        <v>0</v>
      </c>
      <c r="L32" s="356">
        <f t="shared" si="13"/>
        <v>0.25</v>
      </c>
      <c r="M32" s="356">
        <f t="shared" si="13"/>
        <v>0</v>
      </c>
      <c r="N32" s="356">
        <f t="shared" si="13"/>
        <v>0</v>
      </c>
      <c r="O32" s="195">
        <f>O31/O22</f>
        <v>0.06</v>
      </c>
    </row>
    <row r="33" spans="1:15" ht="24.75" x14ac:dyDescent="0.25">
      <c r="A33" s="9" t="s">
        <v>47</v>
      </c>
      <c r="B33" s="197" t="s">
        <v>67</v>
      </c>
      <c r="C33" s="76">
        <v>0</v>
      </c>
      <c r="D33" s="40">
        <v>2</v>
      </c>
      <c r="E33" s="40">
        <v>0</v>
      </c>
      <c r="F33" s="40">
        <v>0</v>
      </c>
      <c r="G33" s="287">
        <v>0</v>
      </c>
      <c r="H33" s="287">
        <v>0</v>
      </c>
      <c r="I33" s="287">
        <v>0</v>
      </c>
      <c r="J33" s="287">
        <v>0</v>
      </c>
      <c r="K33" s="287">
        <v>0</v>
      </c>
      <c r="L33" s="287">
        <v>2</v>
      </c>
      <c r="M33" s="287">
        <v>2</v>
      </c>
      <c r="N33" s="324">
        <v>0</v>
      </c>
      <c r="O33" s="84">
        <f>SUM(C33:N33)</f>
        <v>6</v>
      </c>
    </row>
    <row r="34" spans="1:15" x14ac:dyDescent="0.25">
      <c r="A34" s="9" t="s">
        <v>48</v>
      </c>
      <c r="B34" s="165" t="s">
        <v>69</v>
      </c>
      <c r="C34" s="194">
        <f>C33/C22</f>
        <v>0</v>
      </c>
      <c r="D34" s="194">
        <f t="shared" ref="D34:N34" si="14">D33/D22</f>
        <v>0.5</v>
      </c>
      <c r="E34" s="194">
        <f t="shared" si="14"/>
        <v>0</v>
      </c>
      <c r="F34" s="194">
        <f t="shared" si="14"/>
        <v>0</v>
      </c>
      <c r="G34" s="356">
        <f t="shared" si="14"/>
        <v>0</v>
      </c>
      <c r="H34" s="356">
        <f t="shared" si="14"/>
        <v>0</v>
      </c>
      <c r="I34" s="356">
        <f t="shared" si="14"/>
        <v>0</v>
      </c>
      <c r="J34" s="356">
        <f t="shared" si="14"/>
        <v>0</v>
      </c>
      <c r="K34" s="356">
        <f t="shared" si="14"/>
        <v>0</v>
      </c>
      <c r="L34" s="356">
        <f t="shared" si="14"/>
        <v>0.5</v>
      </c>
      <c r="M34" s="356">
        <f t="shared" si="14"/>
        <v>0.22222222222222221</v>
      </c>
      <c r="N34" s="356">
        <f t="shared" si="14"/>
        <v>0</v>
      </c>
      <c r="O34" s="195">
        <f>O33/O22</f>
        <v>0.12</v>
      </c>
    </row>
    <row r="35" spans="1:15" x14ac:dyDescent="0.25">
      <c r="A35" s="9" t="s">
        <v>49</v>
      </c>
      <c r="B35" s="84" t="s">
        <v>288</v>
      </c>
      <c r="C35" s="76">
        <v>1</v>
      </c>
      <c r="D35" s="40">
        <v>3</v>
      </c>
      <c r="E35" s="40">
        <v>0</v>
      </c>
      <c r="F35" s="40">
        <v>0</v>
      </c>
      <c r="G35" s="287">
        <v>1</v>
      </c>
      <c r="H35" s="287">
        <v>1</v>
      </c>
      <c r="I35" s="287">
        <v>0</v>
      </c>
      <c r="J35" s="287">
        <v>2</v>
      </c>
      <c r="K35" s="287">
        <v>1</v>
      </c>
      <c r="L35" s="287">
        <v>0</v>
      </c>
      <c r="M35" s="287">
        <v>0</v>
      </c>
      <c r="N35" s="324">
        <v>0</v>
      </c>
      <c r="O35" s="84">
        <f>SUM(C35:N35)</f>
        <v>9</v>
      </c>
    </row>
    <row r="36" spans="1:15" x14ac:dyDescent="0.25">
      <c r="A36" s="9" t="s">
        <v>50</v>
      </c>
      <c r="B36" s="198" t="s">
        <v>69</v>
      </c>
      <c r="C36" s="194">
        <f>C35/C22</f>
        <v>0.2</v>
      </c>
      <c r="D36" s="194">
        <f t="shared" ref="D36:N36" si="15">D35/D22</f>
        <v>0.75</v>
      </c>
      <c r="E36" s="194">
        <f t="shared" si="15"/>
        <v>0</v>
      </c>
      <c r="F36" s="194">
        <f t="shared" si="15"/>
        <v>0</v>
      </c>
      <c r="G36" s="356">
        <f t="shared" si="15"/>
        <v>0.5</v>
      </c>
      <c r="H36" s="356">
        <f t="shared" si="15"/>
        <v>0.14285714285714285</v>
      </c>
      <c r="I36" s="356">
        <f t="shared" si="15"/>
        <v>0</v>
      </c>
      <c r="J36" s="356">
        <f t="shared" si="15"/>
        <v>0.66666666666666663</v>
      </c>
      <c r="K36" s="356">
        <f t="shared" si="15"/>
        <v>0.2</v>
      </c>
      <c r="L36" s="356">
        <f t="shared" si="15"/>
        <v>0</v>
      </c>
      <c r="M36" s="356">
        <f t="shared" si="15"/>
        <v>0</v>
      </c>
      <c r="N36" s="356">
        <f t="shared" si="15"/>
        <v>0</v>
      </c>
      <c r="O36" s="195">
        <f>O35/O22</f>
        <v>0.18</v>
      </c>
    </row>
    <row r="37" spans="1:15" x14ac:dyDescent="0.25">
      <c r="A37" s="9" t="s">
        <v>51</v>
      </c>
      <c r="B37" s="84" t="s">
        <v>289</v>
      </c>
      <c r="C37" s="39">
        <v>0</v>
      </c>
      <c r="D37" s="40">
        <v>3</v>
      </c>
      <c r="E37" s="40">
        <v>0</v>
      </c>
      <c r="F37" s="40">
        <v>0</v>
      </c>
      <c r="G37" s="287">
        <v>0</v>
      </c>
      <c r="H37" s="287">
        <v>1</v>
      </c>
      <c r="I37" s="287">
        <v>0</v>
      </c>
      <c r="J37" s="287">
        <v>0</v>
      </c>
      <c r="K37" s="287">
        <v>1</v>
      </c>
      <c r="L37" s="287">
        <v>1</v>
      </c>
      <c r="M37" s="287">
        <v>1</v>
      </c>
      <c r="N37" s="324">
        <v>0</v>
      </c>
      <c r="O37" s="84">
        <f>SUM(C37:N37)</f>
        <v>7</v>
      </c>
    </row>
    <row r="38" spans="1:15" x14ac:dyDescent="0.25">
      <c r="A38" s="9" t="s">
        <v>52</v>
      </c>
      <c r="B38" s="198" t="s">
        <v>69</v>
      </c>
      <c r="C38" s="220">
        <f>C37/C22</f>
        <v>0</v>
      </c>
      <c r="D38" s="221">
        <f t="shared" ref="D38:N38" si="16">D37/D22</f>
        <v>0.75</v>
      </c>
      <c r="E38" s="194">
        <f t="shared" si="16"/>
        <v>0</v>
      </c>
      <c r="F38" s="194">
        <f t="shared" si="16"/>
        <v>0</v>
      </c>
      <c r="G38" s="356">
        <f t="shared" si="16"/>
        <v>0</v>
      </c>
      <c r="H38" s="356">
        <f t="shared" si="16"/>
        <v>0.14285714285714285</v>
      </c>
      <c r="I38" s="356">
        <f t="shared" si="16"/>
        <v>0</v>
      </c>
      <c r="J38" s="356">
        <f t="shared" si="16"/>
        <v>0</v>
      </c>
      <c r="K38" s="356">
        <f t="shared" si="16"/>
        <v>0.2</v>
      </c>
      <c r="L38" s="356">
        <f t="shared" si="16"/>
        <v>0.25</v>
      </c>
      <c r="M38" s="356">
        <f t="shared" si="16"/>
        <v>0.1111111111111111</v>
      </c>
      <c r="N38" s="356">
        <f t="shared" si="16"/>
        <v>0</v>
      </c>
      <c r="O38" s="195">
        <f>O37/O22</f>
        <v>0.14000000000000001</v>
      </c>
    </row>
    <row r="39" spans="1:15" x14ac:dyDescent="0.25">
      <c r="A39" s="9" t="s">
        <v>53</v>
      </c>
      <c r="B39" s="219" t="s">
        <v>116</v>
      </c>
      <c r="C39" s="212">
        <v>0</v>
      </c>
      <c r="D39" s="213">
        <v>0</v>
      </c>
      <c r="E39" s="213">
        <v>0</v>
      </c>
      <c r="F39" s="213">
        <v>0</v>
      </c>
      <c r="G39" s="357">
        <v>0</v>
      </c>
      <c r="H39" s="357">
        <v>0</v>
      </c>
      <c r="I39" s="357">
        <v>0</v>
      </c>
      <c r="J39" s="357">
        <v>0</v>
      </c>
      <c r="K39" s="357">
        <v>0</v>
      </c>
      <c r="L39" s="357">
        <v>0</v>
      </c>
      <c r="M39" s="357">
        <v>0</v>
      </c>
      <c r="N39" s="414">
        <v>0</v>
      </c>
      <c r="O39" s="219">
        <f>SUM(C39:N39)</f>
        <v>0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</v>
      </c>
      <c r="D40" s="194">
        <f t="shared" ref="D40:N40" si="17">D39/D22</f>
        <v>0</v>
      </c>
      <c r="E40" s="194">
        <f t="shared" si="17"/>
        <v>0</v>
      </c>
      <c r="F40" s="194">
        <f t="shared" si="17"/>
        <v>0</v>
      </c>
      <c r="G40" s="356">
        <f t="shared" si="17"/>
        <v>0</v>
      </c>
      <c r="H40" s="356">
        <f t="shared" si="17"/>
        <v>0</v>
      </c>
      <c r="I40" s="356">
        <f t="shared" si="17"/>
        <v>0</v>
      </c>
      <c r="J40" s="356">
        <f t="shared" si="17"/>
        <v>0</v>
      </c>
      <c r="K40" s="356">
        <f t="shared" si="17"/>
        <v>0</v>
      </c>
      <c r="L40" s="356">
        <f t="shared" si="17"/>
        <v>0</v>
      </c>
      <c r="M40" s="356">
        <f t="shared" si="17"/>
        <v>0</v>
      </c>
      <c r="N40" s="356">
        <f t="shared" si="17"/>
        <v>0</v>
      </c>
      <c r="O40" s="195">
        <f>O39/O22</f>
        <v>0</v>
      </c>
    </row>
    <row r="41" spans="1:15" ht="26.25" thickTop="1" thickBot="1" x14ac:dyDescent="0.3">
      <c r="A41" s="9" t="s">
        <v>55</v>
      </c>
      <c r="B41" s="30" t="s">
        <v>71</v>
      </c>
      <c r="C41" s="15">
        <v>2</v>
      </c>
      <c r="D41" s="15">
        <v>3</v>
      </c>
      <c r="E41" s="15">
        <v>1</v>
      </c>
      <c r="F41" s="15">
        <v>3</v>
      </c>
      <c r="G41" s="358">
        <v>2</v>
      </c>
      <c r="H41" s="358">
        <v>3</v>
      </c>
      <c r="I41" s="358">
        <v>2</v>
      </c>
      <c r="J41" s="358">
        <v>2</v>
      </c>
      <c r="K41" s="358">
        <v>5</v>
      </c>
      <c r="L41" s="358">
        <v>2</v>
      </c>
      <c r="M41" s="358">
        <v>6</v>
      </c>
      <c r="N41" s="402">
        <v>1</v>
      </c>
      <c r="O41" s="252">
        <f>SUM(C41:N41)</f>
        <v>32</v>
      </c>
    </row>
    <row r="42" spans="1:15" ht="15.75" thickTop="1" x14ac:dyDescent="0.25">
      <c r="A42" s="9" t="s">
        <v>56</v>
      </c>
      <c r="B42" s="200" t="s">
        <v>164</v>
      </c>
      <c r="C42" s="201">
        <v>2</v>
      </c>
      <c r="D42" s="202">
        <v>3</v>
      </c>
      <c r="E42" s="202">
        <v>0</v>
      </c>
      <c r="F42" s="202">
        <v>2</v>
      </c>
      <c r="G42" s="359">
        <v>0</v>
      </c>
      <c r="H42" s="359">
        <v>1</v>
      </c>
      <c r="I42" s="359">
        <v>1</v>
      </c>
      <c r="J42" s="359">
        <v>0</v>
      </c>
      <c r="K42" s="359">
        <v>5</v>
      </c>
      <c r="L42" s="395">
        <v>2</v>
      </c>
      <c r="M42" s="359">
        <v>3</v>
      </c>
      <c r="N42" s="403">
        <v>0</v>
      </c>
      <c r="O42" s="200">
        <f>SUM(C42:N42)</f>
        <v>19</v>
      </c>
    </row>
    <row r="43" spans="1:15" x14ac:dyDescent="0.25">
      <c r="A43" s="9" t="s">
        <v>57</v>
      </c>
      <c r="B43" s="165" t="s">
        <v>69</v>
      </c>
      <c r="C43" s="194">
        <f>C42/C22</f>
        <v>0.4</v>
      </c>
      <c r="D43" s="194">
        <f t="shared" ref="D43:N43" si="18">D42/D22</f>
        <v>0.75</v>
      </c>
      <c r="E43" s="194">
        <f t="shared" si="18"/>
        <v>0</v>
      </c>
      <c r="F43" s="194">
        <f t="shared" si="18"/>
        <v>0.5</v>
      </c>
      <c r="G43" s="356">
        <f t="shared" si="18"/>
        <v>0</v>
      </c>
      <c r="H43" s="356">
        <f t="shared" si="18"/>
        <v>0.14285714285714285</v>
      </c>
      <c r="I43" s="356">
        <f t="shared" si="18"/>
        <v>0.25</v>
      </c>
      <c r="J43" s="356">
        <f t="shared" si="18"/>
        <v>0</v>
      </c>
      <c r="K43" s="356">
        <f t="shared" si="18"/>
        <v>1</v>
      </c>
      <c r="L43" s="356">
        <f t="shared" si="18"/>
        <v>0.5</v>
      </c>
      <c r="M43" s="356">
        <f t="shared" si="18"/>
        <v>0.33333333333333331</v>
      </c>
      <c r="N43" s="356">
        <f t="shared" si="18"/>
        <v>0</v>
      </c>
      <c r="O43" s="195">
        <f>O42/O22</f>
        <v>0.38</v>
      </c>
    </row>
    <row r="44" spans="1:15" x14ac:dyDescent="0.25">
      <c r="A44" s="9" t="s">
        <v>58</v>
      </c>
      <c r="B44" s="84" t="s">
        <v>165</v>
      </c>
      <c r="C44" s="76">
        <v>0</v>
      </c>
      <c r="D44" s="40">
        <v>0</v>
      </c>
      <c r="E44" s="40">
        <v>0</v>
      </c>
      <c r="F44" s="40">
        <v>0</v>
      </c>
      <c r="G44" s="287">
        <v>0</v>
      </c>
      <c r="H44" s="287">
        <v>1</v>
      </c>
      <c r="I44" s="287">
        <v>0</v>
      </c>
      <c r="J44" s="287">
        <v>0</v>
      </c>
      <c r="K44" s="287">
        <v>0</v>
      </c>
      <c r="L44" s="287">
        <v>0</v>
      </c>
      <c r="M44" s="287">
        <v>2</v>
      </c>
      <c r="N44" s="324">
        <v>1</v>
      </c>
      <c r="O44" s="84">
        <f>SUM(C44:N44)</f>
        <v>4</v>
      </c>
    </row>
    <row r="45" spans="1:15" x14ac:dyDescent="0.25">
      <c r="A45" s="9" t="s">
        <v>59</v>
      </c>
      <c r="B45" s="165" t="s">
        <v>69</v>
      </c>
      <c r="C45" s="194">
        <f>C44/C22</f>
        <v>0</v>
      </c>
      <c r="D45" s="194">
        <f t="shared" ref="D45:N45" si="19">D44/D22</f>
        <v>0</v>
      </c>
      <c r="E45" s="194">
        <f t="shared" si="19"/>
        <v>0</v>
      </c>
      <c r="F45" s="194">
        <f t="shared" si="19"/>
        <v>0</v>
      </c>
      <c r="G45" s="356">
        <f t="shared" si="19"/>
        <v>0</v>
      </c>
      <c r="H45" s="356">
        <f t="shared" si="19"/>
        <v>0.14285714285714285</v>
      </c>
      <c r="I45" s="356">
        <f t="shared" si="19"/>
        <v>0</v>
      </c>
      <c r="J45" s="356">
        <f t="shared" si="19"/>
        <v>0</v>
      </c>
      <c r="K45" s="356">
        <f t="shared" si="19"/>
        <v>0</v>
      </c>
      <c r="L45" s="356">
        <f t="shared" si="19"/>
        <v>0</v>
      </c>
      <c r="M45" s="356">
        <f t="shared" si="19"/>
        <v>0.22222222222222221</v>
      </c>
      <c r="N45" s="356">
        <f t="shared" si="19"/>
        <v>1</v>
      </c>
      <c r="O45" s="195">
        <f>O44/O22</f>
        <v>0.08</v>
      </c>
    </row>
    <row r="46" spans="1:15" x14ac:dyDescent="0.25">
      <c r="A46" s="9" t="s">
        <v>60</v>
      </c>
      <c r="B46" s="84" t="s">
        <v>166</v>
      </c>
      <c r="C46" s="76">
        <v>0</v>
      </c>
      <c r="D46" s="40">
        <v>0</v>
      </c>
      <c r="E46" s="40">
        <v>0</v>
      </c>
      <c r="F46" s="40">
        <v>1</v>
      </c>
      <c r="G46" s="287">
        <v>2</v>
      </c>
      <c r="H46" s="287">
        <v>1</v>
      </c>
      <c r="I46" s="287">
        <v>1</v>
      </c>
      <c r="J46" s="287">
        <v>2</v>
      </c>
      <c r="K46" s="287">
        <v>0</v>
      </c>
      <c r="L46" s="287">
        <v>0</v>
      </c>
      <c r="M46" s="287">
        <v>2</v>
      </c>
      <c r="N46" s="324">
        <v>0</v>
      </c>
      <c r="O46" s="84">
        <f>SUM(C46:N46)</f>
        <v>9</v>
      </c>
    </row>
    <row r="47" spans="1:15" x14ac:dyDescent="0.25">
      <c r="A47" s="9" t="s">
        <v>61</v>
      </c>
      <c r="B47" s="165" t="s">
        <v>69</v>
      </c>
      <c r="C47" s="194">
        <f>C46/C22</f>
        <v>0</v>
      </c>
      <c r="D47" s="194">
        <f t="shared" ref="D47:N47" si="20">D46/D22</f>
        <v>0</v>
      </c>
      <c r="E47" s="194">
        <f>E46/E22</f>
        <v>0</v>
      </c>
      <c r="F47" s="194">
        <f t="shared" si="20"/>
        <v>0.25</v>
      </c>
      <c r="G47" s="356">
        <f t="shared" si="20"/>
        <v>1</v>
      </c>
      <c r="H47" s="356">
        <f t="shared" si="20"/>
        <v>0.14285714285714285</v>
      </c>
      <c r="I47" s="356">
        <f t="shared" si="20"/>
        <v>0.25</v>
      </c>
      <c r="J47" s="356">
        <f t="shared" si="20"/>
        <v>0.66666666666666663</v>
      </c>
      <c r="K47" s="356">
        <f t="shared" si="20"/>
        <v>0</v>
      </c>
      <c r="L47" s="356">
        <f t="shared" si="20"/>
        <v>0</v>
      </c>
      <c r="M47" s="356">
        <f t="shared" si="20"/>
        <v>0.22222222222222221</v>
      </c>
      <c r="N47" s="356">
        <f t="shared" si="20"/>
        <v>0</v>
      </c>
      <c r="O47" s="195">
        <f>O46/O22</f>
        <v>0.18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0</v>
      </c>
      <c r="E48" s="40">
        <v>0</v>
      </c>
      <c r="F48" s="40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324">
        <v>0</v>
      </c>
      <c r="O48" s="84">
        <f>SUM(C48:N48)</f>
        <v>0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0</v>
      </c>
      <c r="E49" s="194">
        <f t="shared" si="21"/>
        <v>0</v>
      </c>
      <c r="F49" s="194">
        <f t="shared" si="21"/>
        <v>0</v>
      </c>
      <c r="G49" s="356">
        <f t="shared" si="21"/>
        <v>0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 t="shared" si="21"/>
        <v>0</v>
      </c>
      <c r="L49" s="356">
        <f t="shared" si="21"/>
        <v>0</v>
      </c>
      <c r="M49" s="356">
        <f t="shared" si="21"/>
        <v>0</v>
      </c>
      <c r="N49" s="356">
        <f t="shared" si="21"/>
        <v>0</v>
      </c>
      <c r="O49" s="195">
        <f>O48/O22</f>
        <v>0</v>
      </c>
    </row>
    <row r="50" spans="1:15" x14ac:dyDescent="0.25">
      <c r="A50" s="9" t="s">
        <v>64</v>
      </c>
      <c r="B50" s="197" t="s">
        <v>168</v>
      </c>
      <c r="C50" s="39">
        <v>0</v>
      </c>
      <c r="D50" s="40">
        <v>0</v>
      </c>
      <c r="E50" s="40">
        <v>1</v>
      </c>
      <c r="F50" s="40">
        <v>1</v>
      </c>
      <c r="G50" s="287">
        <v>0</v>
      </c>
      <c r="H50" s="287">
        <v>0</v>
      </c>
      <c r="I50" s="287">
        <v>0</v>
      </c>
      <c r="J50" s="287">
        <v>0</v>
      </c>
      <c r="K50" s="287">
        <v>1</v>
      </c>
      <c r="L50" s="287">
        <v>0</v>
      </c>
      <c r="M50" s="287">
        <v>1</v>
      </c>
      <c r="N50" s="324">
        <v>0</v>
      </c>
      <c r="O50" s="84">
        <f>SUM(C50:N50)</f>
        <v>4</v>
      </c>
    </row>
    <row r="51" spans="1:15" x14ac:dyDescent="0.25">
      <c r="A51" s="9" t="s">
        <v>65</v>
      </c>
      <c r="B51" s="165" t="s">
        <v>69</v>
      </c>
      <c r="C51" s="194">
        <f>C50/C22</f>
        <v>0</v>
      </c>
      <c r="D51" s="194">
        <f t="shared" ref="D51:N51" si="22">D50/D22</f>
        <v>0</v>
      </c>
      <c r="E51" s="194">
        <f t="shared" si="22"/>
        <v>0.5</v>
      </c>
      <c r="F51" s="194">
        <f t="shared" si="22"/>
        <v>0.25</v>
      </c>
      <c r="G51" s="356">
        <f t="shared" si="22"/>
        <v>0</v>
      </c>
      <c r="H51" s="356">
        <f t="shared" si="22"/>
        <v>0</v>
      </c>
      <c r="I51" s="356">
        <f t="shared" si="22"/>
        <v>0</v>
      </c>
      <c r="J51" s="356">
        <f t="shared" si="22"/>
        <v>0</v>
      </c>
      <c r="K51" s="356">
        <f t="shared" si="22"/>
        <v>0.2</v>
      </c>
      <c r="L51" s="356">
        <f t="shared" si="22"/>
        <v>0</v>
      </c>
      <c r="M51" s="356">
        <f t="shared" si="22"/>
        <v>0.1111111111111111</v>
      </c>
      <c r="N51" s="356">
        <f t="shared" si="22"/>
        <v>0</v>
      </c>
      <c r="O51" s="195">
        <f>O50/O22</f>
        <v>0.08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0</v>
      </c>
      <c r="D54" s="40">
        <v>0</v>
      </c>
      <c r="E54" s="40">
        <v>0</v>
      </c>
      <c r="F54" s="40">
        <v>1</v>
      </c>
      <c r="G54" s="287">
        <v>0</v>
      </c>
      <c r="H54" s="287">
        <v>0</v>
      </c>
      <c r="I54" s="287">
        <v>0</v>
      </c>
      <c r="J54" s="287">
        <v>0</v>
      </c>
      <c r="K54" s="287">
        <v>0</v>
      </c>
      <c r="L54" s="287">
        <v>0</v>
      </c>
      <c r="M54" s="287">
        <v>0</v>
      </c>
      <c r="N54" s="324">
        <v>0</v>
      </c>
      <c r="O54" s="84">
        <f>SUM(C54:N54)</f>
        <v>1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</v>
      </c>
      <c r="D55" s="204">
        <f t="shared" ref="D55:N55" si="24">D54/D22</f>
        <v>0</v>
      </c>
      <c r="E55" s="204">
        <f t="shared" si="24"/>
        <v>0</v>
      </c>
      <c r="F55" s="204">
        <f t="shared" si="24"/>
        <v>0.25</v>
      </c>
      <c r="G55" s="360">
        <f t="shared" si="24"/>
        <v>0</v>
      </c>
      <c r="H55" s="360">
        <f t="shared" si="24"/>
        <v>0</v>
      </c>
      <c r="I55" s="360">
        <f t="shared" si="24"/>
        <v>0</v>
      </c>
      <c r="J55" s="360">
        <f t="shared" si="24"/>
        <v>0</v>
      </c>
      <c r="K55" s="360">
        <f t="shared" si="24"/>
        <v>0</v>
      </c>
      <c r="L55" s="360">
        <f t="shared" si="24"/>
        <v>0</v>
      </c>
      <c r="M55" s="360">
        <f t="shared" si="24"/>
        <v>0</v>
      </c>
      <c r="N55" s="360">
        <f t="shared" si="24"/>
        <v>0</v>
      </c>
      <c r="O55" s="205">
        <f>O54/O22</f>
        <v>0.02</v>
      </c>
    </row>
    <row r="56" spans="1:15" ht="20.100000000000001" customHeight="1" thickBot="1" x14ac:dyDescent="0.3">
      <c r="A56" s="20" t="s">
        <v>334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3</v>
      </c>
      <c r="D58" s="16">
        <v>4</v>
      </c>
      <c r="E58" s="16">
        <v>5</v>
      </c>
      <c r="F58" s="16">
        <v>7</v>
      </c>
      <c r="G58" s="290">
        <v>6</v>
      </c>
      <c r="H58" s="290">
        <v>3</v>
      </c>
      <c r="I58" s="290">
        <v>4</v>
      </c>
      <c r="J58" s="290">
        <v>8</v>
      </c>
      <c r="K58" s="290">
        <v>5</v>
      </c>
      <c r="L58" s="290">
        <v>3</v>
      </c>
      <c r="M58" s="290">
        <v>2</v>
      </c>
      <c r="N58" s="290">
        <v>5</v>
      </c>
      <c r="O58" s="25">
        <f>SUM(C58:N58)</f>
        <v>55</v>
      </c>
    </row>
    <row r="59" spans="1:15" x14ac:dyDescent="0.25">
      <c r="A59" s="28" t="s">
        <v>75</v>
      </c>
      <c r="B59" s="207" t="s">
        <v>297</v>
      </c>
      <c r="C59" s="196">
        <v>2</v>
      </c>
      <c r="D59" s="185">
        <v>3</v>
      </c>
      <c r="E59" s="185">
        <v>3</v>
      </c>
      <c r="F59" s="185">
        <v>3</v>
      </c>
      <c r="G59" s="286">
        <v>5</v>
      </c>
      <c r="H59" s="286">
        <v>1</v>
      </c>
      <c r="I59" s="286">
        <v>4</v>
      </c>
      <c r="J59" s="286">
        <v>6</v>
      </c>
      <c r="K59" s="286">
        <v>4</v>
      </c>
      <c r="L59" s="286">
        <v>0</v>
      </c>
      <c r="M59" s="286">
        <v>1</v>
      </c>
      <c r="N59" s="323">
        <v>2</v>
      </c>
      <c r="O59" s="26">
        <f>SUM(C59:N59)</f>
        <v>34</v>
      </c>
    </row>
    <row r="60" spans="1:15" x14ac:dyDescent="0.25">
      <c r="A60" s="28" t="s">
        <v>76</v>
      </c>
      <c r="B60" s="206" t="s">
        <v>80</v>
      </c>
      <c r="C60" s="194">
        <f>C59/C58</f>
        <v>0.66666666666666663</v>
      </c>
      <c r="D60" s="194">
        <f t="shared" ref="D60:N60" si="25">D59/D58</f>
        <v>0.75</v>
      </c>
      <c r="E60" s="194">
        <f t="shared" si="25"/>
        <v>0.6</v>
      </c>
      <c r="F60" s="194">
        <f t="shared" si="25"/>
        <v>0.42857142857142855</v>
      </c>
      <c r="G60" s="356">
        <f t="shared" si="25"/>
        <v>0.83333333333333337</v>
      </c>
      <c r="H60" s="356">
        <f t="shared" si="25"/>
        <v>0.33333333333333331</v>
      </c>
      <c r="I60" s="356">
        <f t="shared" si="25"/>
        <v>1</v>
      </c>
      <c r="J60" s="356">
        <f t="shared" si="25"/>
        <v>0.75</v>
      </c>
      <c r="K60" s="356">
        <f t="shared" si="25"/>
        <v>0.8</v>
      </c>
      <c r="L60" s="356">
        <f t="shared" si="25"/>
        <v>0</v>
      </c>
      <c r="M60" s="356">
        <f t="shared" si="25"/>
        <v>0.5</v>
      </c>
      <c r="N60" s="399">
        <f t="shared" si="25"/>
        <v>0.4</v>
      </c>
      <c r="O60" s="246">
        <f>O59/O58</f>
        <v>0.61818181818181817</v>
      </c>
    </row>
    <row r="61" spans="1:15" x14ac:dyDescent="0.25">
      <c r="A61" s="28" t="s">
        <v>87</v>
      </c>
      <c r="B61" s="208" t="s">
        <v>78</v>
      </c>
      <c r="C61" s="39">
        <v>2</v>
      </c>
      <c r="D61" s="40">
        <v>1</v>
      </c>
      <c r="E61" s="40">
        <v>2</v>
      </c>
      <c r="F61" s="40">
        <v>4</v>
      </c>
      <c r="G61" s="287">
        <v>2</v>
      </c>
      <c r="H61" s="287">
        <v>2</v>
      </c>
      <c r="I61" s="287">
        <v>2</v>
      </c>
      <c r="J61" s="287">
        <v>2</v>
      </c>
      <c r="K61" s="287">
        <v>3</v>
      </c>
      <c r="L61" s="287">
        <v>0</v>
      </c>
      <c r="M61" s="287">
        <v>1</v>
      </c>
      <c r="N61" s="324">
        <v>4</v>
      </c>
      <c r="O61" s="209">
        <f>SUM(C61:N61)</f>
        <v>25</v>
      </c>
    </row>
    <row r="62" spans="1:15" x14ac:dyDescent="0.25">
      <c r="A62" s="28" t="s">
        <v>88</v>
      </c>
      <c r="B62" s="206" t="s">
        <v>80</v>
      </c>
      <c r="C62" s="194">
        <f>C61/C58</f>
        <v>0.66666666666666663</v>
      </c>
      <c r="D62" s="194">
        <f t="shared" ref="D62:N62" si="26">D61/D58</f>
        <v>0.25</v>
      </c>
      <c r="E62" s="194">
        <f t="shared" si="26"/>
        <v>0.4</v>
      </c>
      <c r="F62" s="194">
        <f t="shared" si="26"/>
        <v>0.5714285714285714</v>
      </c>
      <c r="G62" s="356">
        <f t="shared" si="26"/>
        <v>0.33333333333333331</v>
      </c>
      <c r="H62" s="356">
        <f t="shared" si="26"/>
        <v>0.66666666666666663</v>
      </c>
      <c r="I62" s="356">
        <f t="shared" si="26"/>
        <v>0.5</v>
      </c>
      <c r="J62" s="356">
        <f t="shared" si="26"/>
        <v>0.25</v>
      </c>
      <c r="K62" s="356">
        <f t="shared" si="26"/>
        <v>0.6</v>
      </c>
      <c r="L62" s="356">
        <f t="shared" si="26"/>
        <v>0</v>
      </c>
      <c r="M62" s="356">
        <f t="shared" si="26"/>
        <v>0.5</v>
      </c>
      <c r="N62" s="399">
        <f t="shared" si="26"/>
        <v>0.8</v>
      </c>
      <c r="O62" s="246">
        <f>O61/O58</f>
        <v>0.45454545454545453</v>
      </c>
    </row>
    <row r="63" spans="1:15" x14ac:dyDescent="0.25">
      <c r="A63" s="28" t="s">
        <v>89</v>
      </c>
      <c r="B63" s="208" t="s">
        <v>300</v>
      </c>
      <c r="C63" s="39">
        <v>1</v>
      </c>
      <c r="D63" s="40">
        <v>0</v>
      </c>
      <c r="E63" s="40">
        <v>1</v>
      </c>
      <c r="F63" s="40">
        <v>2</v>
      </c>
      <c r="G63" s="287">
        <v>2</v>
      </c>
      <c r="H63" s="287">
        <v>0</v>
      </c>
      <c r="I63" s="287">
        <v>2</v>
      </c>
      <c r="J63" s="287">
        <v>1</v>
      </c>
      <c r="K63" s="287">
        <v>3</v>
      </c>
      <c r="L63" s="287">
        <v>0</v>
      </c>
      <c r="M63" s="287">
        <v>1</v>
      </c>
      <c r="N63" s="324">
        <v>1</v>
      </c>
      <c r="O63" s="209">
        <f>SUM(C63:N63)</f>
        <v>14</v>
      </c>
    </row>
    <row r="64" spans="1:15" x14ac:dyDescent="0.25">
      <c r="A64" s="28" t="s">
        <v>90</v>
      </c>
      <c r="B64" s="192" t="s">
        <v>80</v>
      </c>
      <c r="C64" s="194">
        <f>C63/C58</f>
        <v>0.33333333333333331</v>
      </c>
      <c r="D64" s="194">
        <f t="shared" ref="D64:N64" si="27">D63/D58</f>
        <v>0</v>
      </c>
      <c r="E64" s="194">
        <f t="shared" si="27"/>
        <v>0.2</v>
      </c>
      <c r="F64" s="194">
        <f t="shared" si="27"/>
        <v>0.2857142857142857</v>
      </c>
      <c r="G64" s="356">
        <f t="shared" si="27"/>
        <v>0.33333333333333331</v>
      </c>
      <c r="H64" s="356">
        <f t="shared" si="27"/>
        <v>0</v>
      </c>
      <c r="I64" s="356">
        <f t="shared" si="27"/>
        <v>0.5</v>
      </c>
      <c r="J64" s="356">
        <f t="shared" si="27"/>
        <v>0.125</v>
      </c>
      <c r="K64" s="356">
        <f t="shared" si="27"/>
        <v>0.6</v>
      </c>
      <c r="L64" s="356">
        <f t="shared" si="27"/>
        <v>0</v>
      </c>
      <c r="M64" s="356">
        <f t="shared" si="27"/>
        <v>0.5</v>
      </c>
      <c r="N64" s="399">
        <f t="shared" si="27"/>
        <v>0.2</v>
      </c>
      <c r="O64" s="246">
        <f>O63/O58</f>
        <v>0.25454545454545452</v>
      </c>
    </row>
    <row r="65" spans="1:15" x14ac:dyDescent="0.25">
      <c r="A65" s="28" t="s">
        <v>91</v>
      </c>
      <c r="B65" s="208" t="s">
        <v>301</v>
      </c>
      <c r="C65" s="40">
        <f>C61-C67</f>
        <v>2</v>
      </c>
      <c r="D65" s="40">
        <f>D61-D67</f>
        <v>1</v>
      </c>
      <c r="E65" s="40">
        <f>E61-E67</f>
        <v>1</v>
      </c>
      <c r="F65" s="40">
        <f t="shared" ref="F65:N65" si="28">F61-F67</f>
        <v>3</v>
      </c>
      <c r="G65" s="287">
        <f t="shared" si="28"/>
        <v>2</v>
      </c>
      <c r="H65" s="287">
        <f t="shared" si="28"/>
        <v>2</v>
      </c>
      <c r="I65" s="287">
        <f t="shared" si="28"/>
        <v>2</v>
      </c>
      <c r="J65" s="287">
        <f t="shared" si="28"/>
        <v>2</v>
      </c>
      <c r="K65" s="287">
        <f t="shared" si="28"/>
        <v>3</v>
      </c>
      <c r="L65" s="287">
        <f t="shared" si="28"/>
        <v>0</v>
      </c>
      <c r="M65" s="287">
        <f t="shared" si="28"/>
        <v>1</v>
      </c>
      <c r="N65" s="324">
        <f t="shared" si="28"/>
        <v>3</v>
      </c>
      <c r="O65" s="209">
        <f>SUM(C65:N65)</f>
        <v>22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0.66666666666666663</v>
      </c>
      <c r="D66" s="199">
        <f>D65/D58</f>
        <v>0.25</v>
      </c>
      <c r="E66" s="199">
        <f t="shared" ref="E66:N66" si="29">E65/E58</f>
        <v>0.2</v>
      </c>
      <c r="F66" s="199">
        <f t="shared" si="29"/>
        <v>0.42857142857142855</v>
      </c>
      <c r="G66" s="361">
        <f t="shared" si="29"/>
        <v>0.33333333333333331</v>
      </c>
      <c r="H66" s="361">
        <f t="shared" si="29"/>
        <v>0.66666666666666663</v>
      </c>
      <c r="I66" s="361">
        <f t="shared" si="29"/>
        <v>0.5</v>
      </c>
      <c r="J66" s="361">
        <f t="shared" si="29"/>
        <v>0.25</v>
      </c>
      <c r="K66" s="361">
        <f t="shared" si="29"/>
        <v>0.6</v>
      </c>
      <c r="L66" s="361">
        <f t="shared" si="29"/>
        <v>0</v>
      </c>
      <c r="M66" s="361">
        <f t="shared" si="29"/>
        <v>0.5</v>
      </c>
      <c r="N66" s="401">
        <f t="shared" si="29"/>
        <v>0.6</v>
      </c>
      <c r="O66" s="248">
        <f>O65/O58</f>
        <v>0.4</v>
      </c>
    </row>
    <row r="67" spans="1:15" ht="15.75" thickTop="1" x14ac:dyDescent="0.25">
      <c r="A67" s="28" t="s">
        <v>93</v>
      </c>
      <c r="B67" s="224" t="s">
        <v>302</v>
      </c>
      <c r="C67" s="202">
        <f t="shared" ref="C67:D67" si="30">C69+C71+C73+C75+C77</f>
        <v>0</v>
      </c>
      <c r="D67" s="202">
        <f t="shared" si="30"/>
        <v>0</v>
      </c>
      <c r="E67" s="202">
        <f>E69+E71+E73+E75+E77</f>
        <v>1</v>
      </c>
      <c r="F67" s="202">
        <f t="shared" ref="F67:N67" si="31">F69+F71+F73+F75+F77</f>
        <v>1</v>
      </c>
      <c r="G67" s="359">
        <f t="shared" si="31"/>
        <v>0</v>
      </c>
      <c r="H67" s="359">
        <f t="shared" si="31"/>
        <v>0</v>
      </c>
      <c r="I67" s="359">
        <f t="shared" si="31"/>
        <v>0</v>
      </c>
      <c r="J67" s="359">
        <f t="shared" si="31"/>
        <v>0</v>
      </c>
      <c r="K67" s="359">
        <f t="shared" si="31"/>
        <v>0</v>
      </c>
      <c r="L67" s="359">
        <f t="shared" si="31"/>
        <v>0</v>
      </c>
      <c r="M67" s="359">
        <f t="shared" si="31"/>
        <v>0</v>
      </c>
      <c r="N67" s="403">
        <f t="shared" si="31"/>
        <v>1</v>
      </c>
      <c r="O67" s="223">
        <f>SUM(C67:N67)</f>
        <v>3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2">D67/D58</f>
        <v>0</v>
      </c>
      <c r="E68" s="249">
        <f t="shared" si="32"/>
        <v>0.2</v>
      </c>
      <c r="F68" s="249">
        <f t="shared" si="32"/>
        <v>0.14285714285714285</v>
      </c>
      <c r="G68" s="362">
        <f t="shared" si="32"/>
        <v>0</v>
      </c>
      <c r="H68" s="362">
        <f t="shared" si="32"/>
        <v>0</v>
      </c>
      <c r="I68" s="362">
        <f t="shared" si="32"/>
        <v>0</v>
      </c>
      <c r="J68" s="362">
        <f t="shared" si="32"/>
        <v>0</v>
      </c>
      <c r="K68" s="362">
        <f t="shared" si="32"/>
        <v>0</v>
      </c>
      <c r="L68" s="362">
        <f t="shared" si="32"/>
        <v>0</v>
      </c>
      <c r="M68" s="362">
        <f t="shared" si="32"/>
        <v>0</v>
      </c>
      <c r="N68" s="413">
        <f t="shared" si="32"/>
        <v>0.2</v>
      </c>
      <c r="O68" s="248">
        <f>O67/O58</f>
        <v>5.4545454545454543E-2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213">
        <v>1</v>
      </c>
      <c r="F69" s="213">
        <v>1</v>
      </c>
      <c r="G69" s="357">
        <v>0</v>
      </c>
      <c r="H69" s="357">
        <v>0</v>
      </c>
      <c r="I69" s="357">
        <v>0</v>
      </c>
      <c r="J69" s="357">
        <v>0</v>
      </c>
      <c r="K69" s="357">
        <v>0</v>
      </c>
      <c r="L69" s="357">
        <v>0</v>
      </c>
      <c r="M69" s="357">
        <v>0</v>
      </c>
      <c r="N69" s="414">
        <v>0</v>
      </c>
      <c r="O69" s="27">
        <f>SUM(C69:N69)</f>
        <v>2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3">D69/D58</f>
        <v>0</v>
      </c>
      <c r="E70" s="194">
        <f t="shared" si="33"/>
        <v>0.2</v>
      </c>
      <c r="F70" s="194">
        <f t="shared" si="33"/>
        <v>0.14285714285714285</v>
      </c>
      <c r="G70" s="356">
        <f t="shared" si="33"/>
        <v>0</v>
      </c>
      <c r="H70" s="356">
        <f t="shared" si="33"/>
        <v>0</v>
      </c>
      <c r="I70" s="356">
        <f t="shared" si="33"/>
        <v>0</v>
      </c>
      <c r="J70" s="356">
        <f t="shared" si="33"/>
        <v>0</v>
      </c>
      <c r="K70" s="356">
        <f t="shared" si="33"/>
        <v>0</v>
      </c>
      <c r="L70" s="356">
        <f t="shared" si="33"/>
        <v>0</v>
      </c>
      <c r="M70" s="356">
        <f t="shared" si="33"/>
        <v>0</v>
      </c>
      <c r="N70" s="399">
        <f t="shared" si="33"/>
        <v>0</v>
      </c>
      <c r="O70" s="246">
        <f>O69/O58</f>
        <v>3.6363636363636362E-2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213">
        <v>0</v>
      </c>
      <c r="F71" s="213">
        <v>0</v>
      </c>
      <c r="G71" s="357">
        <v>0</v>
      </c>
      <c r="H71" s="357">
        <v>0</v>
      </c>
      <c r="I71" s="357">
        <v>0</v>
      </c>
      <c r="J71" s="357">
        <v>0</v>
      </c>
      <c r="K71" s="357">
        <v>0</v>
      </c>
      <c r="L71" s="357">
        <v>0</v>
      </c>
      <c r="M71" s="357">
        <v>0</v>
      </c>
      <c r="N71" s="414">
        <v>0</v>
      </c>
      <c r="O71" s="27">
        <f>SUM(C71:N71)</f>
        <v>0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4">D71/D58</f>
        <v>0</v>
      </c>
      <c r="E72" s="194">
        <f t="shared" si="34"/>
        <v>0</v>
      </c>
      <c r="F72" s="194">
        <f t="shared" si="34"/>
        <v>0</v>
      </c>
      <c r="G72" s="356">
        <f t="shared" si="34"/>
        <v>0</v>
      </c>
      <c r="H72" s="356">
        <f t="shared" si="34"/>
        <v>0</v>
      </c>
      <c r="I72" s="356">
        <f t="shared" si="34"/>
        <v>0</v>
      </c>
      <c r="J72" s="356">
        <f t="shared" si="34"/>
        <v>0</v>
      </c>
      <c r="K72" s="356">
        <f t="shared" si="34"/>
        <v>0</v>
      </c>
      <c r="L72" s="356">
        <f t="shared" si="34"/>
        <v>0</v>
      </c>
      <c r="M72" s="356">
        <f t="shared" si="34"/>
        <v>0</v>
      </c>
      <c r="N72" s="399">
        <f t="shared" si="34"/>
        <v>0</v>
      </c>
      <c r="O72" s="246">
        <f>O71/O58</f>
        <v>0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0</v>
      </c>
      <c r="K73" s="287">
        <v>0</v>
      </c>
      <c r="L73" s="287">
        <v>0</v>
      </c>
      <c r="M73" s="287">
        <v>0</v>
      </c>
      <c r="N73" s="324">
        <v>1</v>
      </c>
      <c r="O73" s="209">
        <f>SUM(C73:N73)</f>
        <v>1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5">D73/D58</f>
        <v>0</v>
      </c>
      <c r="E74" s="194">
        <f t="shared" si="35"/>
        <v>0</v>
      </c>
      <c r="F74" s="194">
        <f t="shared" si="35"/>
        <v>0</v>
      </c>
      <c r="G74" s="356">
        <f t="shared" si="35"/>
        <v>0</v>
      </c>
      <c r="H74" s="356">
        <f t="shared" si="35"/>
        <v>0</v>
      </c>
      <c r="I74" s="356">
        <f t="shared" si="35"/>
        <v>0</v>
      </c>
      <c r="J74" s="356">
        <f t="shared" si="35"/>
        <v>0</v>
      </c>
      <c r="K74" s="356">
        <f t="shared" si="35"/>
        <v>0</v>
      </c>
      <c r="L74" s="356">
        <f t="shared" si="35"/>
        <v>0</v>
      </c>
      <c r="M74" s="356">
        <f t="shared" si="35"/>
        <v>0</v>
      </c>
      <c r="N74" s="399">
        <f t="shared" si="35"/>
        <v>0.2</v>
      </c>
      <c r="O74" s="246">
        <f>O73/O58</f>
        <v>1.8181818181818181E-2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40">
        <v>0</v>
      </c>
      <c r="F75" s="40">
        <v>0</v>
      </c>
      <c r="G75" s="287">
        <v>0</v>
      </c>
      <c r="H75" s="287">
        <v>0</v>
      </c>
      <c r="I75" s="287">
        <v>0</v>
      </c>
      <c r="J75" s="287">
        <v>0</v>
      </c>
      <c r="K75" s="287">
        <v>0</v>
      </c>
      <c r="L75" s="287">
        <v>0</v>
      </c>
      <c r="M75" s="287">
        <v>0</v>
      </c>
      <c r="N75" s="324">
        <v>0</v>
      </c>
      <c r="O75" s="209">
        <f>SUM(C75:N75)</f>
        <v>0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6">D75/D58</f>
        <v>0</v>
      </c>
      <c r="E76" s="194">
        <f t="shared" si="36"/>
        <v>0</v>
      </c>
      <c r="F76" s="194">
        <f t="shared" si="36"/>
        <v>0</v>
      </c>
      <c r="G76" s="356">
        <f t="shared" si="36"/>
        <v>0</v>
      </c>
      <c r="H76" s="356">
        <f t="shared" si="36"/>
        <v>0</v>
      </c>
      <c r="I76" s="356">
        <f t="shared" si="36"/>
        <v>0</v>
      </c>
      <c r="J76" s="356">
        <f t="shared" si="36"/>
        <v>0</v>
      </c>
      <c r="K76" s="356">
        <f t="shared" si="36"/>
        <v>0</v>
      </c>
      <c r="L76" s="356">
        <f t="shared" si="36"/>
        <v>0</v>
      </c>
      <c r="M76" s="356">
        <f t="shared" si="36"/>
        <v>0</v>
      </c>
      <c r="N76" s="399">
        <f t="shared" si="36"/>
        <v>0</v>
      </c>
      <c r="O76" s="246">
        <f>O75/O58</f>
        <v>0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7">D77/D58</f>
        <v>0</v>
      </c>
      <c r="E78" s="194">
        <f t="shared" si="37"/>
        <v>0</v>
      </c>
      <c r="F78" s="194">
        <f t="shared" si="37"/>
        <v>0</v>
      </c>
      <c r="G78" s="356">
        <f t="shared" si="37"/>
        <v>0</v>
      </c>
      <c r="H78" s="356">
        <f t="shared" si="37"/>
        <v>0</v>
      </c>
      <c r="I78" s="356">
        <f t="shared" si="37"/>
        <v>0</v>
      </c>
      <c r="J78" s="356">
        <f t="shared" si="37"/>
        <v>0</v>
      </c>
      <c r="K78" s="356">
        <f t="shared" si="37"/>
        <v>0</v>
      </c>
      <c r="L78" s="356">
        <f t="shared" si="37"/>
        <v>0</v>
      </c>
      <c r="M78" s="356">
        <f t="shared" si="37"/>
        <v>0</v>
      </c>
      <c r="N78" s="399">
        <f t="shared" si="37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0</v>
      </c>
      <c r="N79" s="324">
        <v>0</v>
      </c>
      <c r="O79" s="209">
        <f>SUM(C79:N79)</f>
        <v>0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8">D79/D58</f>
        <v>0</v>
      </c>
      <c r="E80" s="194">
        <f t="shared" si="38"/>
        <v>0</v>
      </c>
      <c r="F80" s="194">
        <f t="shared" si="38"/>
        <v>0</v>
      </c>
      <c r="G80" s="356">
        <f t="shared" si="38"/>
        <v>0</v>
      </c>
      <c r="H80" s="356">
        <f t="shared" si="38"/>
        <v>0</v>
      </c>
      <c r="I80" s="356">
        <f t="shared" si="38"/>
        <v>0</v>
      </c>
      <c r="J80" s="356">
        <f t="shared" si="38"/>
        <v>0</v>
      </c>
      <c r="K80" s="356">
        <f t="shared" si="38"/>
        <v>0</v>
      </c>
      <c r="L80" s="356">
        <f t="shared" si="38"/>
        <v>0</v>
      </c>
      <c r="M80" s="356">
        <f t="shared" si="38"/>
        <v>0</v>
      </c>
      <c r="N80" s="399">
        <f t="shared" si="38"/>
        <v>0</v>
      </c>
      <c r="O80" s="246">
        <f>O79/O58</f>
        <v>0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1</v>
      </c>
      <c r="E81" s="40">
        <v>0</v>
      </c>
      <c r="F81" s="40">
        <v>1</v>
      </c>
      <c r="G81" s="287">
        <v>0</v>
      </c>
      <c r="H81" s="287">
        <v>0</v>
      </c>
      <c r="I81" s="287">
        <v>1</v>
      </c>
      <c r="J81" s="287">
        <v>0</v>
      </c>
      <c r="K81" s="287">
        <v>0</v>
      </c>
      <c r="L81" s="287">
        <v>0</v>
      </c>
      <c r="M81" s="287">
        <v>0</v>
      </c>
      <c r="N81" s="324">
        <v>0</v>
      </c>
      <c r="O81" s="209">
        <f>SUM(C81:N81)</f>
        <v>3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9">D81/D58</f>
        <v>0.25</v>
      </c>
      <c r="E82" s="194">
        <f t="shared" si="39"/>
        <v>0</v>
      </c>
      <c r="F82" s="194">
        <f t="shared" si="39"/>
        <v>0.14285714285714285</v>
      </c>
      <c r="G82" s="356">
        <f t="shared" si="39"/>
        <v>0</v>
      </c>
      <c r="H82" s="356">
        <f t="shared" si="39"/>
        <v>0</v>
      </c>
      <c r="I82" s="356">
        <f t="shared" si="39"/>
        <v>0.25</v>
      </c>
      <c r="J82" s="356">
        <f t="shared" si="39"/>
        <v>0</v>
      </c>
      <c r="K82" s="356">
        <f t="shared" si="39"/>
        <v>0</v>
      </c>
      <c r="L82" s="356">
        <f t="shared" si="39"/>
        <v>0</v>
      </c>
      <c r="M82" s="356">
        <f t="shared" si="39"/>
        <v>0</v>
      </c>
      <c r="N82" s="399">
        <f t="shared" si="39"/>
        <v>0</v>
      </c>
      <c r="O82" s="246">
        <f>O81/O58</f>
        <v>5.4545454545454543E-2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0">D83/D58</f>
        <v>0</v>
      </c>
      <c r="E84" s="194">
        <f t="shared" si="40"/>
        <v>0</v>
      </c>
      <c r="F84" s="194">
        <f t="shared" si="40"/>
        <v>0</v>
      </c>
      <c r="G84" s="356">
        <f t="shared" si="40"/>
        <v>0</v>
      </c>
      <c r="H84" s="356">
        <f t="shared" si="40"/>
        <v>0</v>
      </c>
      <c r="I84" s="356">
        <f t="shared" si="40"/>
        <v>0</v>
      </c>
      <c r="J84" s="356">
        <f t="shared" si="40"/>
        <v>0</v>
      </c>
      <c r="K84" s="356">
        <f t="shared" si="40"/>
        <v>0</v>
      </c>
      <c r="L84" s="356">
        <f t="shared" si="40"/>
        <v>0</v>
      </c>
      <c r="M84" s="356">
        <f t="shared" si="40"/>
        <v>0</v>
      </c>
      <c r="N84" s="399">
        <f t="shared" si="40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40">
        <v>0</v>
      </c>
      <c r="F85" s="40">
        <v>1</v>
      </c>
      <c r="G85" s="287">
        <v>1</v>
      </c>
      <c r="H85" s="287">
        <v>0</v>
      </c>
      <c r="I85" s="287">
        <v>0</v>
      </c>
      <c r="J85" s="287">
        <v>0</v>
      </c>
      <c r="K85" s="287">
        <v>1</v>
      </c>
      <c r="L85" s="287">
        <v>0</v>
      </c>
      <c r="M85" s="287">
        <v>0</v>
      </c>
      <c r="N85" s="324">
        <v>0</v>
      </c>
      <c r="O85" s="209">
        <f>SUM(C85:N85)</f>
        <v>3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1">D85/D58</f>
        <v>0</v>
      </c>
      <c r="E86" s="194">
        <f t="shared" si="41"/>
        <v>0</v>
      </c>
      <c r="F86" s="194">
        <f t="shared" si="41"/>
        <v>0.14285714285714285</v>
      </c>
      <c r="G86" s="356">
        <f t="shared" si="41"/>
        <v>0.16666666666666666</v>
      </c>
      <c r="H86" s="356">
        <f t="shared" si="41"/>
        <v>0</v>
      </c>
      <c r="I86" s="356">
        <f t="shared" si="41"/>
        <v>0</v>
      </c>
      <c r="J86" s="356">
        <f t="shared" si="41"/>
        <v>0</v>
      </c>
      <c r="K86" s="356">
        <f t="shared" si="41"/>
        <v>0.2</v>
      </c>
      <c r="L86" s="356">
        <f t="shared" si="41"/>
        <v>0</v>
      </c>
      <c r="M86" s="356">
        <f t="shared" si="41"/>
        <v>0</v>
      </c>
      <c r="N86" s="399">
        <f t="shared" si="41"/>
        <v>0</v>
      </c>
      <c r="O86" s="246">
        <f>O85/O58</f>
        <v>5.4545454545454543E-2</v>
      </c>
    </row>
    <row r="87" spans="1:15" ht="24.75" x14ac:dyDescent="0.25">
      <c r="A87" s="28" t="s">
        <v>227</v>
      </c>
      <c r="B87" s="215" t="s">
        <v>84</v>
      </c>
      <c r="C87" s="39">
        <v>0</v>
      </c>
      <c r="D87" s="40">
        <v>0</v>
      </c>
      <c r="E87" s="40">
        <v>1</v>
      </c>
      <c r="F87" s="40">
        <v>0</v>
      </c>
      <c r="G87" s="287">
        <v>1</v>
      </c>
      <c r="H87" s="287">
        <v>0</v>
      </c>
      <c r="I87" s="287">
        <v>0</v>
      </c>
      <c r="J87" s="287">
        <v>4</v>
      </c>
      <c r="K87" s="287">
        <v>0</v>
      </c>
      <c r="L87" s="287">
        <v>1</v>
      </c>
      <c r="M87" s="287">
        <v>0</v>
      </c>
      <c r="N87" s="324">
        <v>0</v>
      </c>
      <c r="O87" s="209">
        <f>SUM(C87:N87)</f>
        <v>7</v>
      </c>
    </row>
    <row r="88" spans="1:15" x14ac:dyDescent="0.25">
      <c r="A88" s="28" t="s">
        <v>230</v>
      </c>
      <c r="B88" s="192" t="s">
        <v>80</v>
      </c>
      <c r="C88" s="194">
        <f>C87/C58</f>
        <v>0</v>
      </c>
      <c r="D88" s="194">
        <f t="shared" ref="D88:N88" si="42">D87/D58</f>
        <v>0</v>
      </c>
      <c r="E88" s="194">
        <f t="shared" si="42"/>
        <v>0.2</v>
      </c>
      <c r="F88" s="194">
        <f t="shared" si="42"/>
        <v>0</v>
      </c>
      <c r="G88" s="356">
        <f t="shared" si="42"/>
        <v>0.16666666666666666</v>
      </c>
      <c r="H88" s="356">
        <f t="shared" si="42"/>
        <v>0</v>
      </c>
      <c r="I88" s="356">
        <f t="shared" si="42"/>
        <v>0</v>
      </c>
      <c r="J88" s="356">
        <f t="shared" si="42"/>
        <v>0.5</v>
      </c>
      <c r="K88" s="356">
        <f t="shared" si="42"/>
        <v>0</v>
      </c>
      <c r="L88" s="356">
        <f t="shared" si="42"/>
        <v>0.33333333333333331</v>
      </c>
      <c r="M88" s="356">
        <f t="shared" si="42"/>
        <v>0</v>
      </c>
      <c r="N88" s="399">
        <f t="shared" si="42"/>
        <v>0</v>
      </c>
      <c r="O88" s="246">
        <f>O87/O58</f>
        <v>0.12727272727272726</v>
      </c>
    </row>
    <row r="89" spans="1:15" ht="24.75" x14ac:dyDescent="0.25">
      <c r="A89" s="28" t="s">
        <v>231</v>
      </c>
      <c r="B89" s="215" t="s">
        <v>293</v>
      </c>
      <c r="C89" s="39">
        <v>1</v>
      </c>
      <c r="D89" s="40">
        <v>2</v>
      </c>
      <c r="E89" s="40">
        <v>1</v>
      </c>
      <c r="F89" s="40">
        <v>1</v>
      </c>
      <c r="G89" s="287">
        <v>2</v>
      </c>
      <c r="H89" s="287">
        <v>1</v>
      </c>
      <c r="I89" s="287">
        <v>1</v>
      </c>
      <c r="J89" s="287">
        <v>0</v>
      </c>
      <c r="K89" s="287">
        <v>1</v>
      </c>
      <c r="L89" s="287">
        <v>1</v>
      </c>
      <c r="M89" s="287">
        <v>1</v>
      </c>
      <c r="N89" s="324">
        <v>0</v>
      </c>
      <c r="O89" s="209">
        <f>SUM(C89:N89)</f>
        <v>12</v>
      </c>
    </row>
    <row r="90" spans="1:15" x14ac:dyDescent="0.25">
      <c r="A90" s="28" t="s">
        <v>233</v>
      </c>
      <c r="B90" s="192" t="s">
        <v>80</v>
      </c>
      <c r="C90" s="194">
        <f>C89/C58</f>
        <v>0.33333333333333331</v>
      </c>
      <c r="D90" s="194">
        <f t="shared" ref="D90:N90" si="43">D89/D58</f>
        <v>0.5</v>
      </c>
      <c r="E90" s="194">
        <f t="shared" si="43"/>
        <v>0.2</v>
      </c>
      <c r="F90" s="194">
        <f t="shared" si="43"/>
        <v>0.14285714285714285</v>
      </c>
      <c r="G90" s="356">
        <f t="shared" si="43"/>
        <v>0.33333333333333331</v>
      </c>
      <c r="H90" s="356">
        <f t="shared" si="43"/>
        <v>0.33333333333333331</v>
      </c>
      <c r="I90" s="356">
        <f t="shared" si="43"/>
        <v>0.25</v>
      </c>
      <c r="J90" s="356">
        <f t="shared" si="43"/>
        <v>0</v>
      </c>
      <c r="K90" s="356">
        <f t="shared" si="43"/>
        <v>0.2</v>
      </c>
      <c r="L90" s="356">
        <f t="shared" si="43"/>
        <v>0.33333333333333331</v>
      </c>
      <c r="M90" s="356">
        <f t="shared" si="43"/>
        <v>0.5</v>
      </c>
      <c r="N90" s="399">
        <f t="shared" si="43"/>
        <v>0</v>
      </c>
      <c r="O90" s="246">
        <f>O89/O58</f>
        <v>0.21818181818181817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40">
        <v>0</v>
      </c>
      <c r="F91" s="40">
        <v>0</v>
      </c>
      <c r="G91" s="287">
        <v>0</v>
      </c>
      <c r="H91" s="287">
        <v>0</v>
      </c>
      <c r="I91" s="287">
        <v>0</v>
      </c>
      <c r="J91" s="287">
        <v>0</v>
      </c>
      <c r="K91" s="287">
        <v>0</v>
      </c>
      <c r="L91" s="287">
        <v>0</v>
      </c>
      <c r="M91" s="287">
        <v>0</v>
      </c>
      <c r="N91" s="324">
        <v>1</v>
      </c>
      <c r="O91" s="209">
        <f>SUM(C91:N91)</f>
        <v>1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4">D91/D58</f>
        <v>0</v>
      </c>
      <c r="E92" s="194">
        <f t="shared" si="44"/>
        <v>0</v>
      </c>
      <c r="F92" s="194">
        <f t="shared" si="44"/>
        <v>0</v>
      </c>
      <c r="G92" s="356">
        <f t="shared" si="44"/>
        <v>0</v>
      </c>
      <c r="H92" s="356">
        <f t="shared" si="44"/>
        <v>0</v>
      </c>
      <c r="I92" s="356">
        <f t="shared" si="44"/>
        <v>0</v>
      </c>
      <c r="J92" s="356">
        <f t="shared" si="44"/>
        <v>0</v>
      </c>
      <c r="K92" s="356">
        <f t="shared" si="44"/>
        <v>0</v>
      </c>
      <c r="L92" s="356">
        <f t="shared" si="44"/>
        <v>0</v>
      </c>
      <c r="M92" s="356">
        <f t="shared" si="44"/>
        <v>0</v>
      </c>
      <c r="N92" s="399">
        <f t="shared" si="44"/>
        <v>0.2</v>
      </c>
      <c r="O92" s="246">
        <f>O91/O58</f>
        <v>1.8181818181818181E-2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0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5">D93/D58</f>
        <v>0</v>
      </c>
      <c r="E94" s="194">
        <f t="shared" si="45"/>
        <v>0</v>
      </c>
      <c r="F94" s="194">
        <f t="shared" si="45"/>
        <v>0</v>
      </c>
      <c r="G94" s="356">
        <f t="shared" si="45"/>
        <v>0</v>
      </c>
      <c r="H94" s="356">
        <f t="shared" si="45"/>
        <v>0</v>
      </c>
      <c r="I94" s="356">
        <f t="shared" si="45"/>
        <v>0</v>
      </c>
      <c r="J94" s="356">
        <f t="shared" si="45"/>
        <v>0</v>
      </c>
      <c r="K94" s="356">
        <f t="shared" si="45"/>
        <v>0</v>
      </c>
      <c r="L94" s="356">
        <f t="shared" si="45"/>
        <v>0</v>
      </c>
      <c r="M94" s="356">
        <f t="shared" si="45"/>
        <v>0</v>
      </c>
      <c r="N94" s="399">
        <f t="shared" si="45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0</v>
      </c>
      <c r="D95" s="76">
        <f>D58-D61-D79-D81-D83-D85-D87-D89-D91-D93</f>
        <v>0</v>
      </c>
      <c r="E95" s="76">
        <f>E58-E61-E79-E81-E83-E85-E87-E89-E91-E93</f>
        <v>1</v>
      </c>
      <c r="F95" s="76">
        <f t="shared" ref="F95:N95" si="46">F58-F61-F79-F81-F83-F85-F87-F89-F91-F93</f>
        <v>0</v>
      </c>
      <c r="G95" s="289">
        <f t="shared" si="46"/>
        <v>0</v>
      </c>
      <c r="H95" s="289">
        <f t="shared" si="46"/>
        <v>0</v>
      </c>
      <c r="I95" s="289">
        <f t="shared" si="46"/>
        <v>0</v>
      </c>
      <c r="J95" s="289">
        <f>J58-J61-J79-J81-J83-J85-J87-J89-J91-J93</f>
        <v>2</v>
      </c>
      <c r="K95" s="289">
        <f t="shared" si="46"/>
        <v>0</v>
      </c>
      <c r="L95" s="289">
        <f t="shared" si="46"/>
        <v>1</v>
      </c>
      <c r="M95" s="289">
        <f t="shared" si="46"/>
        <v>0</v>
      </c>
      <c r="N95" s="324">
        <f t="shared" si="46"/>
        <v>0</v>
      </c>
      <c r="O95" s="209">
        <f>SUM(C95:N95)</f>
        <v>4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</v>
      </c>
      <c r="D96" s="204">
        <f t="shared" ref="D96:N96" si="47">D95/D58</f>
        <v>0</v>
      </c>
      <c r="E96" s="204">
        <f t="shared" si="47"/>
        <v>0.2</v>
      </c>
      <c r="F96" s="204">
        <f t="shared" si="47"/>
        <v>0</v>
      </c>
      <c r="G96" s="360">
        <f t="shared" si="47"/>
        <v>0</v>
      </c>
      <c r="H96" s="360">
        <f t="shared" si="47"/>
        <v>0</v>
      </c>
      <c r="I96" s="360">
        <f t="shared" si="47"/>
        <v>0</v>
      </c>
      <c r="J96" s="360">
        <f t="shared" si="47"/>
        <v>0.25</v>
      </c>
      <c r="K96" s="360">
        <f t="shared" si="47"/>
        <v>0</v>
      </c>
      <c r="L96" s="360">
        <f t="shared" si="47"/>
        <v>0.33333333333333331</v>
      </c>
      <c r="M96" s="360">
        <f t="shared" si="47"/>
        <v>0</v>
      </c>
      <c r="N96" s="400">
        <f t="shared" si="47"/>
        <v>0</v>
      </c>
      <c r="O96" s="250">
        <f>O95/O58</f>
        <v>7.2727272727272724E-2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375</v>
      </c>
    </row>
    <row r="3" spans="1:15" ht="15.75" thickBot="1" x14ac:dyDescent="0.3">
      <c r="A3" s="12" t="s">
        <v>7</v>
      </c>
      <c r="B3" s="5" t="s">
        <v>5</v>
      </c>
      <c r="C3" s="339">
        <v>85</v>
      </c>
      <c r="D3" s="6">
        <v>99</v>
      </c>
      <c r="E3" s="6">
        <v>100</v>
      </c>
      <c r="F3" s="6">
        <v>93</v>
      </c>
      <c r="G3" s="6">
        <v>93</v>
      </c>
      <c r="H3" s="6">
        <v>89</v>
      </c>
      <c r="I3" s="6">
        <v>84</v>
      </c>
      <c r="J3" s="6">
        <v>79</v>
      </c>
      <c r="K3" s="6">
        <v>70</v>
      </c>
      <c r="L3" s="6">
        <v>82</v>
      </c>
      <c r="M3" s="6">
        <v>91</v>
      </c>
      <c r="N3" s="6">
        <v>81</v>
      </c>
      <c r="O3" s="6">
        <v>69</v>
      </c>
    </row>
    <row r="4" spans="1:15" x14ac:dyDescent="0.25">
      <c r="A4" s="12" t="s">
        <v>8</v>
      </c>
      <c r="B4" s="182" t="s">
        <v>41</v>
      </c>
      <c r="C4" s="184">
        <v>78</v>
      </c>
      <c r="D4" s="185">
        <v>92</v>
      </c>
      <c r="E4" s="185">
        <v>92</v>
      </c>
      <c r="F4" s="185">
        <v>85</v>
      </c>
      <c r="G4" s="185">
        <v>84</v>
      </c>
      <c r="H4" s="185">
        <v>80</v>
      </c>
      <c r="I4" s="185">
        <v>77</v>
      </c>
      <c r="J4" s="185">
        <v>72</v>
      </c>
      <c r="K4" s="185">
        <v>62</v>
      </c>
      <c r="L4" s="185">
        <v>74</v>
      </c>
      <c r="M4" s="185">
        <v>80</v>
      </c>
      <c r="N4" s="185">
        <v>72</v>
      </c>
      <c r="O4" s="185">
        <v>59</v>
      </c>
    </row>
    <row r="5" spans="1:15" x14ac:dyDescent="0.25">
      <c r="A5" s="12" t="s">
        <v>9</v>
      </c>
      <c r="B5" s="181" t="s">
        <v>15</v>
      </c>
      <c r="C5" s="340">
        <f>C4/$C$3</f>
        <v>0.91764705882352937</v>
      </c>
      <c r="D5" s="221">
        <v>0.92929292929292928</v>
      </c>
      <c r="E5" s="221">
        <v>0.92929292929292928</v>
      </c>
      <c r="F5" s="221">
        <v>0.85858585858585856</v>
      </c>
      <c r="G5" s="221">
        <v>0.84848484848484851</v>
      </c>
      <c r="H5" s="221">
        <v>0.80808080808080807</v>
      </c>
      <c r="I5" s="221">
        <v>0.77777777777777779</v>
      </c>
      <c r="J5" s="221">
        <v>0.72727272727272729</v>
      </c>
      <c r="K5" s="221">
        <v>0.6262626262626263</v>
      </c>
      <c r="L5" s="221">
        <v>0.74747474747474751</v>
      </c>
      <c r="M5" s="221">
        <v>0.80808080808080807</v>
      </c>
      <c r="N5" s="221">
        <v>0.72727272727272729</v>
      </c>
      <c r="O5" s="221">
        <v>0.59595959595959591</v>
      </c>
    </row>
    <row r="6" spans="1:15" x14ac:dyDescent="0.25">
      <c r="A6" s="12" t="s">
        <v>10</v>
      </c>
      <c r="B6" s="186" t="s">
        <v>285</v>
      </c>
      <c r="C6" s="255">
        <v>2</v>
      </c>
      <c r="D6" s="213">
        <v>6</v>
      </c>
      <c r="E6" s="213">
        <v>6</v>
      </c>
      <c r="F6" s="213">
        <v>3</v>
      </c>
      <c r="G6" s="213">
        <v>3</v>
      </c>
      <c r="H6" s="213">
        <v>4</v>
      </c>
      <c r="I6" s="213">
        <v>4</v>
      </c>
      <c r="J6" s="213">
        <v>4</v>
      </c>
      <c r="K6" s="213">
        <v>2</v>
      </c>
      <c r="L6" s="213">
        <v>3</v>
      </c>
      <c r="M6" s="213">
        <v>3</v>
      </c>
      <c r="N6" s="213">
        <v>4</v>
      </c>
      <c r="O6" s="213">
        <v>3</v>
      </c>
    </row>
    <row r="7" spans="1:15" x14ac:dyDescent="0.25">
      <c r="A7" s="12" t="s">
        <v>11</v>
      </c>
      <c r="B7" s="181" t="s">
        <v>15</v>
      </c>
      <c r="C7" s="340">
        <f>C6/$C$3</f>
        <v>2.3529411764705882E-2</v>
      </c>
      <c r="D7" s="221">
        <v>6.0606060606060608E-2</v>
      </c>
      <c r="E7" s="221">
        <v>6.0606060606060608E-2</v>
      </c>
      <c r="F7" s="221">
        <v>3.0303030303030304E-2</v>
      </c>
      <c r="G7" s="221">
        <v>3.0303030303030304E-2</v>
      </c>
      <c r="H7" s="221">
        <v>4.0404040404040407E-2</v>
      </c>
      <c r="I7" s="221">
        <v>4.0404040404040407E-2</v>
      </c>
      <c r="J7" s="221">
        <v>4.0404040404040407E-2</v>
      </c>
      <c r="K7" s="221">
        <v>2.0202020202020204E-2</v>
      </c>
      <c r="L7" s="221">
        <v>3.0303030303030304E-2</v>
      </c>
      <c r="M7" s="221">
        <v>3.0303030303030304E-2</v>
      </c>
      <c r="N7" s="221">
        <v>4.0404040404040407E-2</v>
      </c>
      <c r="O7" s="221">
        <v>3.0303030303030304E-2</v>
      </c>
    </row>
    <row r="8" spans="1:15" x14ac:dyDescent="0.25">
      <c r="A8" s="12" t="s">
        <v>12</v>
      </c>
      <c r="B8" s="186" t="s">
        <v>16</v>
      </c>
      <c r="C8" s="255">
        <v>17</v>
      </c>
      <c r="D8" s="213">
        <v>20</v>
      </c>
      <c r="E8" s="213">
        <v>23</v>
      </c>
      <c r="F8" s="213">
        <v>19</v>
      </c>
      <c r="G8" s="213">
        <v>19</v>
      </c>
      <c r="H8" s="213">
        <v>20</v>
      </c>
      <c r="I8" s="213">
        <v>22</v>
      </c>
      <c r="J8" s="213">
        <v>18</v>
      </c>
      <c r="K8" s="213">
        <v>17</v>
      </c>
      <c r="L8" s="213">
        <v>14</v>
      </c>
      <c r="M8" s="213">
        <v>17</v>
      </c>
      <c r="N8" s="213">
        <v>17</v>
      </c>
      <c r="O8" s="213">
        <v>16</v>
      </c>
    </row>
    <row r="9" spans="1:15" x14ac:dyDescent="0.25">
      <c r="A9" s="12" t="s">
        <v>13</v>
      </c>
      <c r="B9" s="181" t="s">
        <v>15</v>
      </c>
      <c r="C9" s="340">
        <f>C8/$C$3</f>
        <v>0.2</v>
      </c>
      <c r="D9" s="221">
        <v>0.20202020202020202</v>
      </c>
      <c r="E9" s="221">
        <v>0.23232323232323232</v>
      </c>
      <c r="F9" s="221">
        <v>0.19191919191919191</v>
      </c>
      <c r="G9" s="221">
        <v>0.19191919191919191</v>
      </c>
      <c r="H9" s="221">
        <v>0.20202020202020202</v>
      </c>
      <c r="I9" s="221">
        <v>0.22222222222222221</v>
      </c>
      <c r="J9" s="221">
        <v>0.18181818181818182</v>
      </c>
      <c r="K9" s="221">
        <v>0.17171717171717171</v>
      </c>
      <c r="L9" s="221">
        <v>0.14141414141414141</v>
      </c>
      <c r="M9" s="221">
        <v>0.17171717171717171</v>
      </c>
      <c r="N9" s="221">
        <v>0.17171717171717171</v>
      </c>
      <c r="O9" s="221">
        <v>0.16161616161616163</v>
      </c>
    </row>
    <row r="10" spans="1:15" x14ac:dyDescent="0.25">
      <c r="A10" s="12" t="s">
        <v>18</v>
      </c>
      <c r="B10" s="186" t="s">
        <v>17</v>
      </c>
      <c r="C10" s="255">
        <v>46</v>
      </c>
      <c r="D10" s="213">
        <v>52</v>
      </c>
      <c r="E10" s="213">
        <v>55</v>
      </c>
      <c r="F10" s="213">
        <v>53</v>
      </c>
      <c r="G10" s="213">
        <v>51</v>
      </c>
      <c r="H10" s="213">
        <v>50</v>
      </c>
      <c r="I10" s="213">
        <v>46</v>
      </c>
      <c r="J10" s="213">
        <v>42</v>
      </c>
      <c r="K10" s="213">
        <v>41</v>
      </c>
      <c r="L10" s="213">
        <v>49</v>
      </c>
      <c r="M10" s="213">
        <v>59</v>
      </c>
      <c r="N10" s="213">
        <v>51</v>
      </c>
      <c r="O10" s="213">
        <v>44</v>
      </c>
    </row>
    <row r="11" spans="1:15" x14ac:dyDescent="0.25">
      <c r="A11" s="12" t="s">
        <v>19</v>
      </c>
      <c r="B11" s="181" t="s">
        <v>15</v>
      </c>
      <c r="C11" s="340">
        <f>C10/$C$3</f>
        <v>0.54117647058823526</v>
      </c>
      <c r="D11" s="221">
        <v>0.5252525252525253</v>
      </c>
      <c r="E11" s="221">
        <v>0.55555555555555558</v>
      </c>
      <c r="F11" s="221">
        <v>0.53535353535353536</v>
      </c>
      <c r="G11" s="221">
        <v>0.51515151515151514</v>
      </c>
      <c r="H11" s="221">
        <v>0.50505050505050508</v>
      </c>
      <c r="I11" s="221">
        <v>0.46464646464646464</v>
      </c>
      <c r="J11" s="221">
        <v>0.42424242424242425</v>
      </c>
      <c r="K11" s="221">
        <v>0.41414141414141414</v>
      </c>
      <c r="L11" s="221">
        <v>0.49494949494949497</v>
      </c>
      <c r="M11" s="221">
        <v>0.59595959595959591</v>
      </c>
      <c r="N11" s="221">
        <v>0.51515151515151514</v>
      </c>
      <c r="O11" s="221">
        <v>0.44444444444444442</v>
      </c>
    </row>
    <row r="12" spans="1:15" x14ac:dyDescent="0.25">
      <c r="A12" s="12" t="s">
        <v>20</v>
      </c>
      <c r="B12" s="188" t="s">
        <v>38</v>
      </c>
      <c r="C12" s="255">
        <v>7</v>
      </c>
      <c r="D12" s="213">
        <v>5</v>
      </c>
      <c r="E12" s="213">
        <v>6</v>
      </c>
      <c r="F12" s="213">
        <v>4</v>
      </c>
      <c r="G12" s="213">
        <v>1</v>
      </c>
      <c r="H12" s="213">
        <v>0</v>
      </c>
      <c r="I12" s="213">
        <v>3</v>
      </c>
      <c r="J12" s="213">
        <v>3</v>
      </c>
      <c r="K12" s="213">
        <v>1</v>
      </c>
      <c r="L12" s="213">
        <v>5</v>
      </c>
      <c r="M12" s="213">
        <v>15</v>
      </c>
      <c r="N12" s="213">
        <v>9</v>
      </c>
      <c r="O12" s="213">
        <v>8</v>
      </c>
    </row>
    <row r="13" spans="1:15" x14ac:dyDescent="0.25">
      <c r="A13" s="12" t="s">
        <v>21</v>
      </c>
      <c r="B13" s="181" t="s">
        <v>15</v>
      </c>
      <c r="C13" s="340">
        <f>C12/$C$3</f>
        <v>8.2352941176470587E-2</v>
      </c>
      <c r="D13" s="221">
        <v>5.0505050505050504E-2</v>
      </c>
      <c r="E13" s="221">
        <v>6.0606060606060608E-2</v>
      </c>
      <c r="F13" s="221">
        <v>4.0404040404040407E-2</v>
      </c>
      <c r="G13" s="221">
        <v>1.0101010101010102E-2</v>
      </c>
      <c r="H13" s="221">
        <v>0</v>
      </c>
      <c r="I13" s="221">
        <v>3.0303030303030304E-2</v>
      </c>
      <c r="J13" s="221">
        <v>3.0303030303030304E-2</v>
      </c>
      <c r="K13" s="221">
        <v>1.0101010101010102E-2</v>
      </c>
      <c r="L13" s="221">
        <v>5.0505050505050504E-2</v>
      </c>
      <c r="M13" s="221">
        <v>0.15151515151515152</v>
      </c>
      <c r="N13" s="221">
        <v>9.0909090909090912E-2</v>
      </c>
      <c r="O13" s="221">
        <v>8.0808080808080815E-2</v>
      </c>
    </row>
    <row r="14" spans="1:15" x14ac:dyDescent="0.25">
      <c r="A14" s="12" t="s">
        <v>22</v>
      </c>
      <c r="B14" s="186" t="s">
        <v>39</v>
      </c>
      <c r="C14" s="255">
        <v>12</v>
      </c>
      <c r="D14" s="213">
        <v>11</v>
      </c>
      <c r="E14" s="213">
        <v>12</v>
      </c>
      <c r="F14" s="213">
        <v>12</v>
      </c>
      <c r="G14" s="213">
        <v>13</v>
      </c>
      <c r="H14" s="213">
        <v>13</v>
      </c>
      <c r="I14" s="213">
        <v>12</v>
      </c>
      <c r="J14" s="213">
        <v>10</v>
      </c>
      <c r="K14" s="213">
        <v>10</v>
      </c>
      <c r="L14" s="213">
        <v>11</v>
      </c>
      <c r="M14" s="213">
        <v>15</v>
      </c>
      <c r="N14" s="213">
        <v>14</v>
      </c>
      <c r="O14" s="213">
        <v>11</v>
      </c>
    </row>
    <row r="15" spans="1:15" x14ac:dyDescent="0.25">
      <c r="A15" s="12" t="s">
        <v>23</v>
      </c>
      <c r="B15" s="181" t="s">
        <v>15</v>
      </c>
      <c r="C15" s="340">
        <f>C14/$C$3</f>
        <v>0.14117647058823529</v>
      </c>
      <c r="D15" s="221">
        <v>0.1111111111111111</v>
      </c>
      <c r="E15" s="221">
        <v>0.12121212121212122</v>
      </c>
      <c r="F15" s="221">
        <v>0.12121212121212122</v>
      </c>
      <c r="G15" s="221">
        <v>0.13131313131313133</v>
      </c>
      <c r="H15" s="221">
        <v>0.13131313131313133</v>
      </c>
      <c r="I15" s="221">
        <v>0.12121212121212122</v>
      </c>
      <c r="J15" s="221">
        <v>0.10101010101010101</v>
      </c>
      <c r="K15" s="221">
        <v>0.10101010101010101</v>
      </c>
      <c r="L15" s="221">
        <v>0.1111111111111111</v>
      </c>
      <c r="M15" s="221">
        <v>0.15151515151515152</v>
      </c>
      <c r="N15" s="221">
        <v>0.14141414141414141</v>
      </c>
      <c r="O15" s="221">
        <v>0.1111111111111111</v>
      </c>
    </row>
    <row r="16" spans="1:15" x14ac:dyDescent="0.25">
      <c r="A16" s="12" t="s">
        <v>24</v>
      </c>
      <c r="B16" s="186" t="s">
        <v>40</v>
      </c>
      <c r="C16" s="255">
        <v>7</v>
      </c>
      <c r="D16" s="213">
        <v>9</v>
      </c>
      <c r="E16" s="213">
        <v>12</v>
      </c>
      <c r="F16" s="213">
        <v>9</v>
      </c>
      <c r="G16" s="213">
        <v>12</v>
      </c>
      <c r="H16" s="213">
        <v>10</v>
      </c>
      <c r="I16" s="213">
        <v>10</v>
      </c>
      <c r="J16" s="213">
        <v>11</v>
      </c>
      <c r="K16" s="213">
        <v>10</v>
      </c>
      <c r="L16" s="213">
        <v>11</v>
      </c>
      <c r="M16" s="213">
        <v>17</v>
      </c>
      <c r="N16" s="213">
        <v>12</v>
      </c>
      <c r="O16" s="213">
        <v>12</v>
      </c>
    </row>
    <row r="17" spans="1:15" x14ac:dyDescent="0.25">
      <c r="A17" s="12" t="s">
        <v>25</v>
      </c>
      <c r="B17" s="189" t="s">
        <v>15</v>
      </c>
      <c r="C17" s="340">
        <f>C16/$C$3</f>
        <v>8.2352941176470587E-2</v>
      </c>
      <c r="D17" s="221">
        <v>9.0909090909090912E-2</v>
      </c>
      <c r="E17" s="221">
        <v>0.12121212121212122</v>
      </c>
      <c r="F17" s="221">
        <v>9.0909090909090912E-2</v>
      </c>
      <c r="G17" s="221">
        <v>0.12121212121212122</v>
      </c>
      <c r="H17" s="221">
        <v>0.10101010101010101</v>
      </c>
      <c r="I17" s="221">
        <v>0.10101010101010101</v>
      </c>
      <c r="J17" s="221">
        <v>0.1111111111111111</v>
      </c>
      <c r="K17" s="221">
        <v>0.10101010101010101</v>
      </c>
      <c r="L17" s="221">
        <v>0.1111111111111111</v>
      </c>
      <c r="M17" s="221">
        <v>0.17171717171717171</v>
      </c>
      <c r="N17" s="221">
        <v>0.12121212121212122</v>
      </c>
      <c r="O17" s="221">
        <v>0.12121212121212122</v>
      </c>
    </row>
    <row r="18" spans="1:15" x14ac:dyDescent="0.25">
      <c r="A18" s="12" t="s">
        <v>26</v>
      </c>
      <c r="B18" s="186" t="s">
        <v>124</v>
      </c>
      <c r="C18" s="255">
        <v>11</v>
      </c>
      <c r="D18" s="213">
        <v>11</v>
      </c>
      <c r="E18" s="213">
        <v>12</v>
      </c>
      <c r="F18" s="213">
        <v>11</v>
      </c>
      <c r="G18" s="213">
        <v>10</v>
      </c>
      <c r="H18" s="213">
        <v>10</v>
      </c>
      <c r="I18" s="213">
        <v>9</v>
      </c>
      <c r="J18" s="213">
        <v>9</v>
      </c>
      <c r="K18" s="213">
        <v>8</v>
      </c>
      <c r="L18" s="213">
        <v>8</v>
      </c>
      <c r="M18" s="213">
        <v>8</v>
      </c>
      <c r="N18" s="213">
        <v>8</v>
      </c>
      <c r="O18" s="213">
        <v>6</v>
      </c>
    </row>
    <row r="19" spans="1:15" ht="15.75" thickBot="1" x14ac:dyDescent="0.3">
      <c r="A19" s="12" t="s">
        <v>27</v>
      </c>
      <c r="B19" s="190" t="s">
        <v>15</v>
      </c>
      <c r="C19" s="340">
        <f>C18/$C$3</f>
        <v>0.12941176470588237</v>
      </c>
      <c r="D19" s="221">
        <v>0.1111111111111111</v>
      </c>
      <c r="E19" s="221">
        <v>0.12121212121212122</v>
      </c>
      <c r="F19" s="221">
        <v>0.1111111111111111</v>
      </c>
      <c r="G19" s="221">
        <v>0.10101010101010101</v>
      </c>
      <c r="H19" s="221">
        <v>0.10101010101010101</v>
      </c>
      <c r="I19" s="221">
        <v>9.0909090909090912E-2</v>
      </c>
      <c r="J19" s="221">
        <v>9.0909090909090912E-2</v>
      </c>
      <c r="K19" s="221">
        <v>8.0808080808080815E-2</v>
      </c>
      <c r="L19" s="221">
        <v>8.0808080808080815E-2</v>
      </c>
      <c r="M19" s="221">
        <v>8.0808080808080815E-2</v>
      </c>
      <c r="N19" s="221">
        <v>8.0808080808080815E-2</v>
      </c>
      <c r="O19" s="221">
        <v>6.0606060606060608E-2</v>
      </c>
    </row>
    <row r="20" spans="1:15" ht="20.100000000000001" customHeight="1" thickBot="1" x14ac:dyDescent="0.3">
      <c r="A20" s="19" t="s">
        <v>320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26</v>
      </c>
      <c r="D22" s="7">
        <v>18</v>
      </c>
      <c r="E22" s="7">
        <v>12</v>
      </c>
      <c r="F22" s="7">
        <v>18</v>
      </c>
      <c r="G22" s="7">
        <v>14</v>
      </c>
      <c r="H22" s="7">
        <v>19</v>
      </c>
      <c r="I22" s="7">
        <v>11</v>
      </c>
      <c r="J22" s="7">
        <v>10</v>
      </c>
      <c r="K22" s="7">
        <v>28</v>
      </c>
      <c r="L22" s="7">
        <v>23</v>
      </c>
      <c r="M22" s="7">
        <v>12</v>
      </c>
      <c r="N22" s="7">
        <v>5</v>
      </c>
      <c r="O22" s="7">
        <f>SUM(C22:N22)</f>
        <v>196</v>
      </c>
    </row>
    <row r="23" spans="1:15" x14ac:dyDescent="0.25">
      <c r="A23" s="9" t="s">
        <v>29</v>
      </c>
      <c r="B23" s="193" t="s">
        <v>44</v>
      </c>
      <c r="C23" s="185">
        <v>4</v>
      </c>
      <c r="D23" s="185">
        <v>2</v>
      </c>
      <c r="E23" s="185">
        <v>0</v>
      </c>
      <c r="F23" s="185">
        <v>8</v>
      </c>
      <c r="G23" s="185">
        <v>1</v>
      </c>
      <c r="H23" s="185">
        <v>7</v>
      </c>
      <c r="I23" s="185">
        <v>3</v>
      </c>
      <c r="J23" s="185">
        <v>0</v>
      </c>
      <c r="K23" s="185">
        <v>10</v>
      </c>
      <c r="L23" s="185">
        <v>11</v>
      </c>
      <c r="M23" s="185">
        <v>1</v>
      </c>
      <c r="N23" s="185">
        <v>2</v>
      </c>
      <c r="O23" s="193">
        <f>SUM(C23:N23)</f>
        <v>49</v>
      </c>
    </row>
    <row r="24" spans="1:15" x14ac:dyDescent="0.25">
      <c r="A24" s="9" t="s">
        <v>30</v>
      </c>
      <c r="B24" s="165" t="s">
        <v>69</v>
      </c>
      <c r="C24" s="220">
        <v>0.15384615384615385</v>
      </c>
      <c r="D24" s="194">
        <v>7.6923076923076927E-2</v>
      </c>
      <c r="E24" s="194">
        <v>0</v>
      </c>
      <c r="F24" s="194">
        <v>0.30769230769230771</v>
      </c>
      <c r="G24" s="194">
        <v>3.8461538461538464E-2</v>
      </c>
      <c r="H24" s="194">
        <v>0.26923076923076922</v>
      </c>
      <c r="I24" s="194">
        <v>0.11538461538461539</v>
      </c>
      <c r="J24" s="194">
        <v>0</v>
      </c>
      <c r="K24" s="194">
        <v>0.38461538461538464</v>
      </c>
      <c r="L24" s="194">
        <v>0.42307692307692307</v>
      </c>
      <c r="M24" s="194">
        <v>3.8461538461538464E-2</v>
      </c>
      <c r="N24" s="194">
        <v>7.6923076923076927E-2</v>
      </c>
      <c r="O24" s="195">
        <f>O23/O22</f>
        <v>0.25</v>
      </c>
    </row>
    <row r="25" spans="1:15" x14ac:dyDescent="0.25">
      <c r="A25" s="9" t="s">
        <v>31</v>
      </c>
      <c r="B25" s="84" t="s">
        <v>339</v>
      </c>
      <c r="C25" s="213">
        <v>8</v>
      </c>
      <c r="D25" s="213">
        <v>8</v>
      </c>
      <c r="E25" s="213">
        <v>5</v>
      </c>
      <c r="F25" s="213">
        <v>9</v>
      </c>
      <c r="G25" s="213">
        <v>6</v>
      </c>
      <c r="H25" s="213">
        <v>10</v>
      </c>
      <c r="I25" s="213">
        <v>4</v>
      </c>
      <c r="J25" s="213">
        <v>6</v>
      </c>
      <c r="K25" s="213">
        <v>18</v>
      </c>
      <c r="L25" s="213">
        <v>18</v>
      </c>
      <c r="M25" s="213">
        <v>7</v>
      </c>
      <c r="N25" s="213">
        <v>3</v>
      </c>
      <c r="O25" s="84">
        <f>SUM(C25:N25)</f>
        <v>102</v>
      </c>
    </row>
    <row r="26" spans="1:15" x14ac:dyDescent="0.25">
      <c r="A26" s="9" t="s">
        <v>32</v>
      </c>
      <c r="B26" s="165" t="s">
        <v>69</v>
      </c>
      <c r="C26" s="220">
        <v>0.30769230769230771</v>
      </c>
      <c r="D26" s="194">
        <v>0.30769230769230771</v>
      </c>
      <c r="E26" s="194">
        <v>0.19230769230769232</v>
      </c>
      <c r="F26" s="194">
        <v>0.34615384615384615</v>
      </c>
      <c r="G26" s="194">
        <v>0.23076923076923078</v>
      </c>
      <c r="H26" s="194">
        <v>0.38461538461538464</v>
      </c>
      <c r="I26" s="194">
        <v>0.15384615384615385</v>
      </c>
      <c r="J26" s="194">
        <v>0.23076923076923078</v>
      </c>
      <c r="K26" s="194">
        <v>0.69230769230769229</v>
      </c>
      <c r="L26" s="194">
        <v>0.69230769230769229</v>
      </c>
      <c r="M26" s="194">
        <v>0.26923076923076922</v>
      </c>
      <c r="N26" s="194">
        <v>0.11538461538461539</v>
      </c>
      <c r="O26" s="195">
        <f>O25/O22</f>
        <v>0.52040816326530615</v>
      </c>
    </row>
    <row r="27" spans="1:15" x14ac:dyDescent="0.25">
      <c r="A27" s="9" t="s">
        <v>33</v>
      </c>
      <c r="B27" s="84" t="s">
        <v>287</v>
      </c>
      <c r="C27" s="213">
        <v>25</v>
      </c>
      <c r="D27" s="213">
        <v>15</v>
      </c>
      <c r="E27" s="213">
        <v>12</v>
      </c>
      <c r="F27" s="213">
        <v>16</v>
      </c>
      <c r="G27" s="213">
        <v>14</v>
      </c>
      <c r="H27" s="213">
        <v>19</v>
      </c>
      <c r="I27" s="213">
        <v>10</v>
      </c>
      <c r="J27" s="213">
        <v>9</v>
      </c>
      <c r="K27" s="213">
        <v>25</v>
      </c>
      <c r="L27" s="213">
        <v>17</v>
      </c>
      <c r="M27" s="213">
        <v>11</v>
      </c>
      <c r="N27" s="213">
        <v>3</v>
      </c>
      <c r="O27" s="84">
        <f>SUM(C27:N27)</f>
        <v>176</v>
      </c>
    </row>
    <row r="28" spans="1:15" x14ac:dyDescent="0.25">
      <c r="A28" s="9" t="s">
        <v>34</v>
      </c>
      <c r="B28" s="165" t="s">
        <v>69</v>
      </c>
      <c r="C28" s="220">
        <v>0.96153846153846156</v>
      </c>
      <c r="D28" s="194">
        <v>0.57692307692307687</v>
      </c>
      <c r="E28" s="194">
        <v>0.46153846153846156</v>
      </c>
      <c r="F28" s="194">
        <v>0.61538461538461542</v>
      </c>
      <c r="G28" s="194">
        <v>0.53846153846153844</v>
      </c>
      <c r="H28" s="194">
        <v>0.73076923076923073</v>
      </c>
      <c r="I28" s="194">
        <v>0.38461538461538464</v>
      </c>
      <c r="J28" s="194">
        <v>0.34615384615384615</v>
      </c>
      <c r="K28" s="194">
        <v>0.96153846153846156</v>
      </c>
      <c r="L28" s="194">
        <v>0.65384615384615385</v>
      </c>
      <c r="M28" s="194">
        <v>0.42307692307692307</v>
      </c>
      <c r="N28" s="194">
        <v>0.11538461538461539</v>
      </c>
      <c r="O28" s="195">
        <f>O27/O22</f>
        <v>0.89795918367346939</v>
      </c>
    </row>
    <row r="29" spans="1:15" x14ac:dyDescent="0.25">
      <c r="A29" s="9" t="s">
        <v>35</v>
      </c>
      <c r="B29" s="84" t="s">
        <v>163</v>
      </c>
      <c r="C29" s="213">
        <v>4</v>
      </c>
      <c r="D29" s="213">
        <v>1</v>
      </c>
      <c r="E29" s="213">
        <v>0</v>
      </c>
      <c r="F29" s="213">
        <v>1</v>
      </c>
      <c r="G29" s="213">
        <v>1</v>
      </c>
      <c r="H29" s="213">
        <v>1</v>
      </c>
      <c r="I29" s="213">
        <v>0</v>
      </c>
      <c r="J29" s="213">
        <v>0</v>
      </c>
      <c r="K29" s="213">
        <v>1</v>
      </c>
      <c r="L29" s="213">
        <v>0</v>
      </c>
      <c r="M29" s="213">
        <v>2</v>
      </c>
      <c r="N29" s="213">
        <v>0</v>
      </c>
      <c r="O29" s="84">
        <f>SUM(C29:N29)</f>
        <v>11</v>
      </c>
    </row>
    <row r="30" spans="1:15" x14ac:dyDescent="0.25">
      <c r="A30" s="9" t="s">
        <v>36</v>
      </c>
      <c r="B30" s="165" t="s">
        <v>69</v>
      </c>
      <c r="C30" s="220">
        <v>0.15384615384615385</v>
      </c>
      <c r="D30" s="194">
        <v>3.8461538461538464E-2</v>
      </c>
      <c r="E30" s="194">
        <v>0</v>
      </c>
      <c r="F30" s="194">
        <v>3.8461538461538464E-2</v>
      </c>
      <c r="G30" s="194">
        <v>3.8461538461538464E-2</v>
      </c>
      <c r="H30" s="194">
        <v>3.8461538461538464E-2</v>
      </c>
      <c r="I30" s="194">
        <v>0</v>
      </c>
      <c r="J30" s="194">
        <v>0</v>
      </c>
      <c r="K30" s="194">
        <v>3.8461538461538464E-2</v>
      </c>
      <c r="L30" s="194">
        <v>0</v>
      </c>
      <c r="M30" s="194">
        <v>7.6923076923076927E-2</v>
      </c>
      <c r="N30" s="194">
        <v>0</v>
      </c>
      <c r="O30" s="195">
        <f>O29/O22</f>
        <v>5.6122448979591837E-2</v>
      </c>
    </row>
    <row r="31" spans="1:15" x14ac:dyDescent="0.25">
      <c r="A31" s="9" t="s">
        <v>37</v>
      </c>
      <c r="B31" s="84" t="s">
        <v>132</v>
      </c>
      <c r="C31" s="213">
        <v>1</v>
      </c>
      <c r="D31" s="213">
        <v>3</v>
      </c>
      <c r="E31" s="213">
        <v>0</v>
      </c>
      <c r="F31" s="213">
        <v>2</v>
      </c>
      <c r="G31" s="213">
        <v>0</v>
      </c>
      <c r="H31" s="213">
        <v>0</v>
      </c>
      <c r="I31" s="213">
        <v>1</v>
      </c>
      <c r="J31" s="213">
        <v>1</v>
      </c>
      <c r="K31" s="213">
        <v>3</v>
      </c>
      <c r="L31" s="213">
        <v>6</v>
      </c>
      <c r="M31" s="213">
        <v>1</v>
      </c>
      <c r="N31" s="213">
        <v>2</v>
      </c>
      <c r="O31" s="84">
        <f>SUM(C31:N31)</f>
        <v>20</v>
      </c>
    </row>
    <row r="32" spans="1:15" x14ac:dyDescent="0.25">
      <c r="A32" s="9" t="s">
        <v>46</v>
      </c>
      <c r="B32" s="165" t="s">
        <v>69</v>
      </c>
      <c r="C32" s="220">
        <v>3.8461538461538464E-2</v>
      </c>
      <c r="D32" s="194">
        <v>0.11538461538461539</v>
      </c>
      <c r="E32" s="194">
        <v>0</v>
      </c>
      <c r="F32" s="194">
        <v>7.6923076923076927E-2</v>
      </c>
      <c r="G32" s="194">
        <v>0</v>
      </c>
      <c r="H32" s="194">
        <v>0</v>
      </c>
      <c r="I32" s="194">
        <v>3.8461538461538464E-2</v>
      </c>
      <c r="J32" s="194">
        <v>3.8461538461538464E-2</v>
      </c>
      <c r="K32" s="194">
        <v>0.11538461538461539</v>
      </c>
      <c r="L32" s="194">
        <v>0.23076923076923078</v>
      </c>
      <c r="M32" s="194">
        <v>3.8461538461538464E-2</v>
      </c>
      <c r="N32" s="194">
        <v>7.6923076923076927E-2</v>
      </c>
      <c r="O32" s="195">
        <f>O31/O22</f>
        <v>0.10204081632653061</v>
      </c>
    </row>
    <row r="33" spans="1:15" ht="24.75" x14ac:dyDescent="0.25">
      <c r="A33" s="9" t="s">
        <v>47</v>
      </c>
      <c r="B33" s="197" t="s">
        <v>67</v>
      </c>
      <c r="C33" s="213">
        <v>3</v>
      </c>
      <c r="D33" s="213">
        <v>3</v>
      </c>
      <c r="E33" s="213">
        <v>1</v>
      </c>
      <c r="F33" s="213">
        <v>2</v>
      </c>
      <c r="G33" s="213">
        <v>0</v>
      </c>
      <c r="H33" s="213">
        <v>3</v>
      </c>
      <c r="I33" s="213">
        <v>1</v>
      </c>
      <c r="J33" s="213">
        <v>0</v>
      </c>
      <c r="K33" s="213">
        <v>5</v>
      </c>
      <c r="L33" s="213">
        <v>11</v>
      </c>
      <c r="M33" s="213">
        <v>-2</v>
      </c>
      <c r="N33" s="213">
        <v>0</v>
      </c>
      <c r="O33" s="84">
        <f>SUM(C33:N33)</f>
        <v>27</v>
      </c>
    </row>
    <row r="34" spans="1:15" x14ac:dyDescent="0.25">
      <c r="A34" s="9" t="s">
        <v>48</v>
      </c>
      <c r="B34" s="165" t="s">
        <v>69</v>
      </c>
      <c r="C34" s="220">
        <v>0.11538461538461539</v>
      </c>
      <c r="D34" s="194">
        <v>0.11538461538461539</v>
      </c>
      <c r="E34" s="194">
        <v>3.8461538461538464E-2</v>
      </c>
      <c r="F34" s="194">
        <v>7.6923076923076927E-2</v>
      </c>
      <c r="G34" s="194">
        <v>0</v>
      </c>
      <c r="H34" s="194">
        <v>0.11538461538461539</v>
      </c>
      <c r="I34" s="194">
        <v>3.8461538461538464E-2</v>
      </c>
      <c r="J34" s="194">
        <v>0</v>
      </c>
      <c r="K34" s="194">
        <v>0.19230769230769232</v>
      </c>
      <c r="L34" s="194">
        <v>0.42307692307692307</v>
      </c>
      <c r="M34" s="194">
        <v>-7.6923076923076927E-2</v>
      </c>
      <c r="N34" s="194">
        <v>0</v>
      </c>
      <c r="O34" s="195">
        <f>O33/O22</f>
        <v>0.13775510204081631</v>
      </c>
    </row>
    <row r="35" spans="1:15" x14ac:dyDescent="0.25">
      <c r="A35" s="9" t="s">
        <v>49</v>
      </c>
      <c r="B35" s="84" t="s">
        <v>288</v>
      </c>
      <c r="C35" s="213">
        <v>1</v>
      </c>
      <c r="D35" s="213">
        <v>2</v>
      </c>
      <c r="E35" s="213">
        <v>1</v>
      </c>
      <c r="F35" s="213">
        <v>1</v>
      </c>
      <c r="G35" s="213">
        <v>1</v>
      </c>
      <c r="H35" s="213">
        <v>2</v>
      </c>
      <c r="I35" s="213">
        <v>0</v>
      </c>
      <c r="J35" s="213">
        <v>3</v>
      </c>
      <c r="K35" s="213">
        <v>5</v>
      </c>
      <c r="L35" s="213">
        <v>5</v>
      </c>
      <c r="M35" s="213">
        <v>2</v>
      </c>
      <c r="N35" s="213">
        <v>1</v>
      </c>
      <c r="O35" s="84">
        <f>SUM(C35:N35)</f>
        <v>24</v>
      </c>
    </row>
    <row r="36" spans="1:15" x14ac:dyDescent="0.25">
      <c r="A36" s="9" t="s">
        <v>50</v>
      </c>
      <c r="B36" s="198" t="s">
        <v>69</v>
      </c>
      <c r="C36" s="220">
        <v>3.8461538461538464E-2</v>
      </c>
      <c r="D36" s="221">
        <v>7.6923076923076927E-2</v>
      </c>
      <c r="E36" s="221">
        <v>3.8461538461538464E-2</v>
      </c>
      <c r="F36" s="221">
        <v>3.8461538461538464E-2</v>
      </c>
      <c r="G36" s="221">
        <v>3.8461538461538464E-2</v>
      </c>
      <c r="H36" s="221">
        <v>7.6923076923076927E-2</v>
      </c>
      <c r="I36" s="221">
        <v>0</v>
      </c>
      <c r="J36" s="221">
        <v>0.11538461538461539</v>
      </c>
      <c r="K36" s="221">
        <v>0.19230769230769232</v>
      </c>
      <c r="L36" s="221">
        <v>0.19230769230769232</v>
      </c>
      <c r="M36" s="221">
        <v>7.6923076923076927E-2</v>
      </c>
      <c r="N36" s="221">
        <v>3.8461538461538464E-2</v>
      </c>
      <c r="O36" s="195">
        <f>O35/O22</f>
        <v>0.12244897959183673</v>
      </c>
    </row>
    <row r="37" spans="1:15" x14ac:dyDescent="0.25">
      <c r="A37" s="9" t="s">
        <v>51</v>
      </c>
      <c r="B37" s="84" t="s">
        <v>289</v>
      </c>
      <c r="C37" s="213">
        <v>3</v>
      </c>
      <c r="D37" s="213">
        <v>5</v>
      </c>
      <c r="E37" s="213">
        <v>0</v>
      </c>
      <c r="F37" s="213">
        <v>4</v>
      </c>
      <c r="G37" s="213">
        <v>0</v>
      </c>
      <c r="H37" s="213">
        <v>4</v>
      </c>
      <c r="I37" s="213">
        <v>2</v>
      </c>
      <c r="J37" s="213">
        <v>1</v>
      </c>
      <c r="K37" s="213">
        <v>5</v>
      </c>
      <c r="L37" s="213">
        <v>9</v>
      </c>
      <c r="M37" s="213">
        <v>1</v>
      </c>
      <c r="N37" s="213">
        <v>3</v>
      </c>
      <c r="O37" s="84">
        <f>SUM(C37:N37)</f>
        <v>37</v>
      </c>
    </row>
    <row r="38" spans="1:15" x14ac:dyDescent="0.25">
      <c r="A38" s="9" t="s">
        <v>52</v>
      </c>
      <c r="B38" s="198" t="s">
        <v>69</v>
      </c>
      <c r="C38" s="220">
        <v>0.11538461538461539</v>
      </c>
      <c r="D38" s="221">
        <v>0.19230769230769232</v>
      </c>
      <c r="E38" s="221">
        <v>0</v>
      </c>
      <c r="F38" s="221">
        <v>0.15384615384615385</v>
      </c>
      <c r="G38" s="221">
        <v>0</v>
      </c>
      <c r="H38" s="221">
        <v>0.15384615384615385</v>
      </c>
      <c r="I38" s="221">
        <v>7.6923076923076927E-2</v>
      </c>
      <c r="J38" s="221">
        <v>3.8461538461538464E-2</v>
      </c>
      <c r="K38" s="221">
        <v>0.19230769230769232</v>
      </c>
      <c r="L38" s="221">
        <v>0.34615384615384615</v>
      </c>
      <c r="M38" s="221">
        <v>3.8461538461538464E-2</v>
      </c>
      <c r="N38" s="221">
        <v>0.11538461538461539</v>
      </c>
      <c r="O38" s="195">
        <f>O37/O22</f>
        <v>0.18877551020408162</v>
      </c>
    </row>
    <row r="39" spans="1:15" x14ac:dyDescent="0.25">
      <c r="A39" s="9" t="s">
        <v>53</v>
      </c>
      <c r="B39" s="219" t="s">
        <v>116</v>
      </c>
      <c r="C39" s="213">
        <v>1</v>
      </c>
      <c r="D39" s="213">
        <v>2</v>
      </c>
      <c r="E39" s="213">
        <v>0</v>
      </c>
      <c r="F39" s="213">
        <v>0</v>
      </c>
      <c r="G39" s="213">
        <v>0</v>
      </c>
      <c r="H39" s="213">
        <v>0</v>
      </c>
      <c r="I39" s="213">
        <v>1</v>
      </c>
      <c r="J39" s="213">
        <v>1</v>
      </c>
      <c r="K39" s="213">
        <v>2</v>
      </c>
      <c r="L39" s="213">
        <v>0</v>
      </c>
      <c r="M39" s="213">
        <v>2</v>
      </c>
      <c r="N39" s="213">
        <v>0</v>
      </c>
      <c r="O39" s="219">
        <f>SUM(C39:N39)</f>
        <v>9</v>
      </c>
    </row>
    <row r="40" spans="1:15" ht="15.75" thickBot="1" x14ac:dyDescent="0.3">
      <c r="A40" s="9" t="s">
        <v>54</v>
      </c>
      <c r="B40" s="218" t="s">
        <v>69</v>
      </c>
      <c r="C40" s="247">
        <v>3.8461538461538464E-2</v>
      </c>
      <c r="D40" s="249">
        <v>7.6923076923076927E-2</v>
      </c>
      <c r="E40" s="249">
        <v>0</v>
      </c>
      <c r="F40" s="249">
        <v>0</v>
      </c>
      <c r="G40" s="249">
        <v>0</v>
      </c>
      <c r="H40" s="249">
        <v>0</v>
      </c>
      <c r="I40" s="249">
        <v>3.8461538461538464E-2</v>
      </c>
      <c r="J40" s="249">
        <v>3.8461538461538464E-2</v>
      </c>
      <c r="K40" s="249">
        <v>7.6923076923076927E-2</v>
      </c>
      <c r="L40" s="249">
        <v>0</v>
      </c>
      <c r="M40" s="249">
        <v>7.6923076923076927E-2</v>
      </c>
      <c r="N40" s="249">
        <v>0</v>
      </c>
      <c r="O40" s="195">
        <f>O39/O22</f>
        <v>4.5918367346938778E-2</v>
      </c>
    </row>
    <row r="41" spans="1:15" ht="26.25" thickTop="1" thickBot="1" x14ac:dyDescent="0.3">
      <c r="A41" s="9" t="s">
        <v>55</v>
      </c>
      <c r="B41" s="353" t="s">
        <v>71</v>
      </c>
      <c r="C41" s="352">
        <v>22</v>
      </c>
      <c r="D41" s="352">
        <v>18</v>
      </c>
      <c r="E41" s="352">
        <v>7</v>
      </c>
      <c r="F41" s="352">
        <v>17</v>
      </c>
      <c r="G41" s="352">
        <v>10</v>
      </c>
      <c r="H41" s="352">
        <v>17</v>
      </c>
      <c r="I41" s="352">
        <v>8</v>
      </c>
      <c r="J41" s="352">
        <v>8</v>
      </c>
      <c r="K41" s="352">
        <v>23</v>
      </c>
      <c r="L41" s="352">
        <v>23</v>
      </c>
      <c r="M41" s="352">
        <v>8</v>
      </c>
      <c r="N41" s="352">
        <v>4</v>
      </c>
      <c r="O41" s="252">
        <f>SUM(C41:N41)</f>
        <v>165</v>
      </c>
    </row>
    <row r="42" spans="1:15" ht="15.75" thickTop="1" x14ac:dyDescent="0.25">
      <c r="A42" s="9" t="s">
        <v>56</v>
      </c>
      <c r="B42" s="200" t="s">
        <v>164</v>
      </c>
      <c r="C42" s="213">
        <v>10</v>
      </c>
      <c r="D42" s="213">
        <v>7</v>
      </c>
      <c r="E42" s="213">
        <v>3</v>
      </c>
      <c r="F42" s="213">
        <v>10</v>
      </c>
      <c r="G42" s="213">
        <v>4</v>
      </c>
      <c r="H42" s="213">
        <v>10</v>
      </c>
      <c r="I42" s="213">
        <v>3</v>
      </c>
      <c r="J42" s="213">
        <v>6</v>
      </c>
      <c r="K42" s="213">
        <v>14</v>
      </c>
      <c r="L42" s="213">
        <v>15</v>
      </c>
      <c r="M42" s="213">
        <v>2</v>
      </c>
      <c r="N42" s="213">
        <v>3</v>
      </c>
      <c r="O42" s="200">
        <f>SUM(C42:N42)</f>
        <v>87</v>
      </c>
    </row>
    <row r="43" spans="1:15" x14ac:dyDescent="0.25">
      <c r="A43" s="9" t="s">
        <v>57</v>
      </c>
      <c r="B43" s="165" t="s">
        <v>69</v>
      </c>
      <c r="C43" s="220">
        <v>0.38461538461538464</v>
      </c>
      <c r="D43" s="221">
        <v>0.26923076923076922</v>
      </c>
      <c r="E43" s="221">
        <v>0.11538461538461539</v>
      </c>
      <c r="F43" s="221">
        <v>0.38461538461538464</v>
      </c>
      <c r="G43" s="221">
        <v>0.15384615384615385</v>
      </c>
      <c r="H43" s="221">
        <v>0.38461538461538464</v>
      </c>
      <c r="I43" s="221">
        <v>0.11538461538461539</v>
      </c>
      <c r="J43" s="221">
        <v>0.23076923076923078</v>
      </c>
      <c r="K43" s="221">
        <v>0.53846153846153844</v>
      </c>
      <c r="L43" s="221">
        <v>0.57692307692307687</v>
      </c>
      <c r="M43" s="221">
        <v>7.6923076923076927E-2</v>
      </c>
      <c r="N43" s="221">
        <v>0.11538461538461539</v>
      </c>
      <c r="O43" s="195">
        <f>O42/O22</f>
        <v>0.44387755102040816</v>
      </c>
    </row>
    <row r="44" spans="1:15" x14ac:dyDescent="0.25">
      <c r="A44" s="9" t="s">
        <v>58</v>
      </c>
      <c r="B44" s="84" t="s">
        <v>165</v>
      </c>
      <c r="C44" s="213">
        <v>3</v>
      </c>
      <c r="D44" s="213">
        <v>5</v>
      </c>
      <c r="E44" s="213">
        <v>2</v>
      </c>
      <c r="F44" s="213">
        <v>1</v>
      </c>
      <c r="G44" s="213">
        <v>3</v>
      </c>
      <c r="H44" s="213">
        <v>3</v>
      </c>
      <c r="I44" s="213">
        <v>2</v>
      </c>
      <c r="J44" s="213">
        <v>0</v>
      </c>
      <c r="K44" s="213">
        <v>5</v>
      </c>
      <c r="L44" s="213">
        <v>1</v>
      </c>
      <c r="M44" s="213">
        <v>4</v>
      </c>
      <c r="N44" s="213">
        <v>1</v>
      </c>
      <c r="O44" s="84">
        <f>SUM(C44:N44)</f>
        <v>30</v>
      </c>
    </row>
    <row r="45" spans="1:15" x14ac:dyDescent="0.25">
      <c r="A45" s="9" t="s">
        <v>59</v>
      </c>
      <c r="B45" s="165" t="s">
        <v>69</v>
      </c>
      <c r="C45" s="220">
        <v>0.11538461538461539</v>
      </c>
      <c r="D45" s="194">
        <v>0.19230769230769232</v>
      </c>
      <c r="E45" s="194">
        <v>7.6923076923076927E-2</v>
      </c>
      <c r="F45" s="194">
        <v>3.8461538461538464E-2</v>
      </c>
      <c r="G45" s="194">
        <v>0.11538461538461539</v>
      </c>
      <c r="H45" s="194">
        <v>0.11538461538461539</v>
      </c>
      <c r="I45" s="194">
        <v>7.6923076923076927E-2</v>
      </c>
      <c r="J45" s="194">
        <v>0</v>
      </c>
      <c r="K45" s="194">
        <v>0.19230769230769232</v>
      </c>
      <c r="L45" s="194">
        <v>3.8461538461538464E-2</v>
      </c>
      <c r="M45" s="194">
        <v>0.15384615384615385</v>
      </c>
      <c r="N45" s="194">
        <v>3.8461538461538464E-2</v>
      </c>
      <c r="O45" s="195">
        <f>O44/O22</f>
        <v>0.15306122448979592</v>
      </c>
    </row>
    <row r="46" spans="1:15" ht="20.100000000000001" customHeight="1" x14ac:dyDescent="0.25">
      <c r="A46" s="9" t="s">
        <v>60</v>
      </c>
      <c r="B46" s="84" t="s">
        <v>166</v>
      </c>
      <c r="C46" s="213">
        <v>8</v>
      </c>
      <c r="D46" s="213">
        <v>5</v>
      </c>
      <c r="E46" s="213">
        <v>3</v>
      </c>
      <c r="F46" s="213">
        <v>3</v>
      </c>
      <c r="G46" s="213">
        <v>3</v>
      </c>
      <c r="H46" s="213">
        <v>2</v>
      </c>
      <c r="I46" s="213">
        <v>2</v>
      </c>
      <c r="J46" s="213">
        <v>1</v>
      </c>
      <c r="K46" s="213">
        <v>3</v>
      </c>
      <c r="L46" s="213">
        <v>3</v>
      </c>
      <c r="M46" s="213">
        <v>1</v>
      </c>
      <c r="N46" s="213">
        <v>1</v>
      </c>
      <c r="O46" s="84">
        <f>SUM(C46:N46)</f>
        <v>35</v>
      </c>
    </row>
    <row r="47" spans="1:15" x14ac:dyDescent="0.25">
      <c r="A47" s="9" t="s">
        <v>61</v>
      </c>
      <c r="B47" s="165" t="s">
        <v>69</v>
      </c>
      <c r="C47" s="220">
        <v>0.30769230769230771</v>
      </c>
      <c r="D47" s="194">
        <v>0.19230769230769232</v>
      </c>
      <c r="E47" s="194">
        <v>0.11538461538461539</v>
      </c>
      <c r="F47" s="194">
        <v>0.11538461538461539</v>
      </c>
      <c r="G47" s="194">
        <v>0.11538461538461539</v>
      </c>
      <c r="H47" s="194">
        <v>7.6923076923076927E-2</v>
      </c>
      <c r="I47" s="194">
        <v>7.6923076923076927E-2</v>
      </c>
      <c r="J47" s="194">
        <v>3.8461538461538464E-2</v>
      </c>
      <c r="K47" s="194">
        <v>0.11538461538461539</v>
      </c>
      <c r="L47" s="194">
        <v>0.11538461538461539</v>
      </c>
      <c r="M47" s="194">
        <v>3.8461538461538464E-2</v>
      </c>
      <c r="N47" s="194">
        <v>3.8461538461538464E-2</v>
      </c>
      <c r="O47" s="195">
        <f>O46/O22</f>
        <v>0.17857142857142858</v>
      </c>
    </row>
    <row r="48" spans="1:15" x14ac:dyDescent="0.25">
      <c r="A48" s="9" t="s">
        <v>62</v>
      </c>
      <c r="B48" s="84" t="s">
        <v>306</v>
      </c>
      <c r="C48" s="213">
        <v>0</v>
      </c>
      <c r="D48" s="213">
        <v>1</v>
      </c>
      <c r="E48" s="213">
        <v>0</v>
      </c>
      <c r="F48" s="213">
        <v>0</v>
      </c>
      <c r="G48" s="213">
        <v>0</v>
      </c>
      <c r="H48" s="213">
        <v>1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1</v>
      </c>
      <c r="O48" s="84">
        <f>SUM(C48:N48)</f>
        <v>3</v>
      </c>
    </row>
    <row r="49" spans="1:15" x14ac:dyDescent="0.25">
      <c r="A49" s="9" t="s">
        <v>63</v>
      </c>
      <c r="B49" s="165" t="s">
        <v>69</v>
      </c>
      <c r="C49" s="220">
        <v>0</v>
      </c>
      <c r="D49" s="194">
        <v>3.8461538461538464E-2</v>
      </c>
      <c r="E49" s="194">
        <v>0</v>
      </c>
      <c r="F49" s="194">
        <v>0</v>
      </c>
      <c r="G49" s="194">
        <v>0</v>
      </c>
      <c r="H49" s="194">
        <v>3.8461538461538464E-2</v>
      </c>
      <c r="I49" s="194">
        <v>0</v>
      </c>
      <c r="J49" s="194">
        <v>0</v>
      </c>
      <c r="K49" s="194">
        <v>0</v>
      </c>
      <c r="L49" s="194">
        <v>0</v>
      </c>
      <c r="M49" s="194">
        <v>0</v>
      </c>
      <c r="N49" s="194">
        <v>3.8461538461538464E-2</v>
      </c>
      <c r="O49" s="195">
        <f>O48/O22</f>
        <v>1.5306122448979591E-2</v>
      </c>
    </row>
    <row r="50" spans="1:15" x14ac:dyDescent="0.25">
      <c r="A50" s="9" t="s">
        <v>64</v>
      </c>
      <c r="B50" s="197" t="s">
        <v>168</v>
      </c>
      <c r="C50" s="213">
        <v>2</v>
      </c>
      <c r="D50" s="213">
        <v>3</v>
      </c>
      <c r="E50" s="213">
        <v>0</v>
      </c>
      <c r="F50" s="213">
        <v>4</v>
      </c>
      <c r="G50" s="213">
        <v>0</v>
      </c>
      <c r="H50" s="213">
        <v>2</v>
      </c>
      <c r="I50" s="213">
        <v>2</v>
      </c>
      <c r="J50" s="213">
        <v>1</v>
      </c>
      <c r="K50" s="213">
        <v>3</v>
      </c>
      <c r="L50" s="213">
        <v>3</v>
      </c>
      <c r="M50" s="213">
        <v>3</v>
      </c>
      <c r="N50" s="213">
        <v>0</v>
      </c>
      <c r="O50" s="84">
        <f>SUM(C50:N50)</f>
        <v>23</v>
      </c>
    </row>
    <row r="51" spans="1:15" x14ac:dyDescent="0.25">
      <c r="A51" s="9" t="s">
        <v>65</v>
      </c>
      <c r="B51" s="165" t="s">
        <v>69</v>
      </c>
      <c r="C51" s="220">
        <v>7.6923076923076927E-2</v>
      </c>
      <c r="D51" s="194">
        <v>0.11538461538461539</v>
      </c>
      <c r="E51" s="194">
        <v>0</v>
      </c>
      <c r="F51" s="194">
        <v>0.15384615384615385</v>
      </c>
      <c r="G51" s="194">
        <v>0</v>
      </c>
      <c r="H51" s="194">
        <v>7.6923076923076927E-2</v>
      </c>
      <c r="I51" s="194">
        <v>7.6923076923076927E-2</v>
      </c>
      <c r="J51" s="194">
        <v>3.8461538461538464E-2</v>
      </c>
      <c r="K51" s="194">
        <v>0.11538461538461539</v>
      </c>
      <c r="L51" s="194">
        <v>0.11538461538461539</v>
      </c>
      <c r="M51" s="194">
        <v>0.11538461538461539</v>
      </c>
      <c r="N51" s="194">
        <v>0</v>
      </c>
      <c r="O51" s="195">
        <f>O50/O22</f>
        <v>0.11734693877551021</v>
      </c>
    </row>
    <row r="52" spans="1:15" ht="24.75" x14ac:dyDescent="0.25">
      <c r="A52" s="9" t="s">
        <v>155</v>
      </c>
      <c r="B52" s="197" t="s">
        <v>169</v>
      </c>
      <c r="C52" s="213">
        <v>0</v>
      </c>
      <c r="D52" s="213">
        <v>0</v>
      </c>
      <c r="E52" s="213">
        <v>0</v>
      </c>
      <c r="F52" s="213">
        <v>0</v>
      </c>
      <c r="G52" s="213">
        <v>0</v>
      </c>
      <c r="H52" s="213">
        <v>0</v>
      </c>
      <c r="I52" s="213">
        <v>0</v>
      </c>
      <c r="J52" s="213">
        <v>0</v>
      </c>
      <c r="K52" s="213">
        <v>0</v>
      </c>
      <c r="L52" s="213">
        <v>0</v>
      </c>
      <c r="M52" s="213">
        <v>0</v>
      </c>
      <c r="N52" s="213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220">
        <v>0</v>
      </c>
      <c r="D53" s="194">
        <v>0</v>
      </c>
      <c r="E53" s="194">
        <v>0</v>
      </c>
      <c r="F53" s="194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213">
        <v>0</v>
      </c>
      <c r="D54" s="213">
        <v>1</v>
      </c>
      <c r="E54" s="213">
        <v>1</v>
      </c>
      <c r="F54" s="213">
        <v>2</v>
      </c>
      <c r="G54" s="213">
        <v>0</v>
      </c>
      <c r="H54" s="213">
        <v>1</v>
      </c>
      <c r="I54" s="213">
        <v>0</v>
      </c>
      <c r="J54" s="213">
        <v>0</v>
      </c>
      <c r="K54" s="213">
        <v>1</v>
      </c>
      <c r="L54" s="213">
        <v>3</v>
      </c>
      <c r="M54" s="213">
        <v>1</v>
      </c>
      <c r="N54" s="213">
        <v>1</v>
      </c>
      <c r="O54" s="84">
        <f>SUM(C54:N54)</f>
        <v>11</v>
      </c>
    </row>
    <row r="55" spans="1:15" ht="15.75" thickBot="1" x14ac:dyDescent="0.3">
      <c r="A55" s="9" t="s">
        <v>73</v>
      </c>
      <c r="B55" s="169" t="s">
        <v>69</v>
      </c>
      <c r="C55" s="194">
        <v>0</v>
      </c>
      <c r="D55" s="194">
        <v>3.8461538461538464E-2</v>
      </c>
      <c r="E55" s="194">
        <v>3.8461538461538464E-2</v>
      </c>
      <c r="F55" s="194">
        <v>7.6923076923076927E-2</v>
      </c>
      <c r="G55" s="194">
        <v>0</v>
      </c>
      <c r="H55" s="194">
        <v>3.8461538461538464E-2</v>
      </c>
      <c r="I55" s="194">
        <v>0</v>
      </c>
      <c r="J55" s="194">
        <v>0</v>
      </c>
      <c r="K55" s="194">
        <v>3.8461538461538464E-2</v>
      </c>
      <c r="L55" s="194">
        <v>0.11538461538461539</v>
      </c>
      <c r="M55" s="194">
        <v>3.8461538461538464E-2</v>
      </c>
      <c r="N55" s="194">
        <v>3.8461538461538464E-2</v>
      </c>
      <c r="O55" s="205">
        <f>O54/O22</f>
        <v>5.6122448979591837E-2</v>
      </c>
    </row>
    <row r="56" spans="1:15" ht="20.100000000000001" customHeight="1" thickBot="1" x14ac:dyDescent="0.3">
      <c r="A56" s="20" t="s">
        <v>335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54" t="s">
        <v>364</v>
      </c>
      <c r="E57" s="54" t="s">
        <v>365</v>
      </c>
      <c r="F57" s="54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12</v>
      </c>
      <c r="D58" s="16">
        <v>17</v>
      </c>
      <c r="E58" s="16">
        <v>19</v>
      </c>
      <c r="F58" s="16">
        <v>18</v>
      </c>
      <c r="G58" s="16">
        <v>18</v>
      </c>
      <c r="H58" s="16">
        <v>24</v>
      </c>
      <c r="I58" s="16">
        <v>16</v>
      </c>
      <c r="J58" s="16">
        <v>19</v>
      </c>
      <c r="K58" s="16">
        <v>16</v>
      </c>
      <c r="L58" s="16">
        <v>14</v>
      </c>
      <c r="M58" s="16">
        <v>22</v>
      </c>
      <c r="N58" s="16">
        <v>17</v>
      </c>
      <c r="O58" s="25">
        <f>SUM(C58:N58)</f>
        <v>212</v>
      </c>
    </row>
    <row r="59" spans="1:15" x14ac:dyDescent="0.25">
      <c r="A59" s="28" t="s">
        <v>75</v>
      </c>
      <c r="B59" s="207" t="s">
        <v>297</v>
      </c>
      <c r="C59" s="296">
        <v>2</v>
      </c>
      <c r="D59" s="296">
        <v>6</v>
      </c>
      <c r="E59" s="296">
        <v>6</v>
      </c>
      <c r="F59" s="296">
        <v>11</v>
      </c>
      <c r="G59" s="296">
        <v>7</v>
      </c>
      <c r="H59" s="296">
        <v>14</v>
      </c>
      <c r="I59" s="296">
        <v>8</v>
      </c>
      <c r="J59" s="296">
        <v>7</v>
      </c>
      <c r="K59" s="296">
        <v>10</v>
      </c>
      <c r="L59" s="296">
        <v>8</v>
      </c>
      <c r="M59" s="296">
        <v>15</v>
      </c>
      <c r="N59" s="296">
        <v>10</v>
      </c>
      <c r="O59" s="26">
        <f>SUM(C59:N59)</f>
        <v>104</v>
      </c>
    </row>
    <row r="60" spans="1:15" x14ac:dyDescent="0.25">
      <c r="A60" s="28" t="s">
        <v>76</v>
      </c>
      <c r="B60" s="206" t="s">
        <v>80</v>
      </c>
      <c r="C60" s="220">
        <v>0.16666666666666666</v>
      </c>
      <c r="D60" s="194">
        <v>0.5</v>
      </c>
      <c r="E60" s="194">
        <v>0.5</v>
      </c>
      <c r="F60" s="194">
        <v>0.91666666666666663</v>
      </c>
      <c r="G60" s="194">
        <v>0.58333333333333337</v>
      </c>
      <c r="H60" s="194">
        <v>1.1666666666666667</v>
      </c>
      <c r="I60" s="194">
        <v>0.66666666666666663</v>
      </c>
      <c r="J60" s="194">
        <v>0.58333333333333337</v>
      </c>
      <c r="K60" s="194">
        <v>0.83333333333333337</v>
      </c>
      <c r="L60" s="194">
        <v>0.66666666666666663</v>
      </c>
      <c r="M60" s="194">
        <v>1.25</v>
      </c>
      <c r="N60" s="194">
        <v>0.83333333333333337</v>
      </c>
      <c r="O60" s="246">
        <f>O59/O58</f>
        <v>0.49056603773584906</v>
      </c>
    </row>
    <row r="61" spans="1:15" x14ac:dyDescent="0.25">
      <c r="A61" s="28" t="s">
        <v>87</v>
      </c>
      <c r="B61" s="208" t="s">
        <v>78</v>
      </c>
      <c r="C61" s="212">
        <v>5</v>
      </c>
      <c r="D61" s="212">
        <v>8</v>
      </c>
      <c r="E61" s="212">
        <v>10</v>
      </c>
      <c r="F61" s="212">
        <v>11</v>
      </c>
      <c r="G61" s="212">
        <v>11</v>
      </c>
      <c r="H61" s="212">
        <v>15</v>
      </c>
      <c r="I61" s="212">
        <v>11</v>
      </c>
      <c r="J61" s="212">
        <v>11</v>
      </c>
      <c r="K61" s="212">
        <v>13</v>
      </c>
      <c r="L61" s="212">
        <v>10</v>
      </c>
      <c r="M61" s="212">
        <v>13</v>
      </c>
      <c r="N61" s="212">
        <v>8</v>
      </c>
      <c r="O61" s="209">
        <f>SUM(C61:N61)</f>
        <v>126</v>
      </c>
    </row>
    <row r="62" spans="1:15" x14ac:dyDescent="0.25">
      <c r="A62" s="28" t="s">
        <v>88</v>
      </c>
      <c r="B62" s="206" t="s">
        <v>80</v>
      </c>
      <c r="C62" s="220">
        <v>0.41666666666666669</v>
      </c>
      <c r="D62" s="194">
        <v>0.66666666666666663</v>
      </c>
      <c r="E62" s="194">
        <v>0.83333333333333337</v>
      </c>
      <c r="F62" s="194">
        <v>0.91666666666666663</v>
      </c>
      <c r="G62" s="194">
        <v>0.91666666666666663</v>
      </c>
      <c r="H62" s="194">
        <v>1.25</v>
      </c>
      <c r="I62" s="194">
        <v>0.91666666666666663</v>
      </c>
      <c r="J62" s="194">
        <v>0.91666666666666663</v>
      </c>
      <c r="K62" s="194">
        <v>1.0833333333333333</v>
      </c>
      <c r="L62" s="194">
        <v>0.83333333333333337</v>
      </c>
      <c r="M62" s="194">
        <v>1.0833333333333333</v>
      </c>
      <c r="N62" s="194">
        <v>0.66666666666666663</v>
      </c>
      <c r="O62" s="246">
        <f>O61/O58</f>
        <v>0.59433962264150941</v>
      </c>
    </row>
    <row r="63" spans="1:15" x14ac:dyDescent="0.25">
      <c r="A63" s="28" t="s">
        <v>89</v>
      </c>
      <c r="B63" s="208" t="s">
        <v>300</v>
      </c>
      <c r="C63" s="212">
        <v>1</v>
      </c>
      <c r="D63" s="212">
        <v>3</v>
      </c>
      <c r="E63" s="212">
        <v>2</v>
      </c>
      <c r="F63" s="212">
        <v>6</v>
      </c>
      <c r="G63" s="212">
        <v>4</v>
      </c>
      <c r="H63" s="212">
        <v>10</v>
      </c>
      <c r="I63" s="212">
        <v>6</v>
      </c>
      <c r="J63" s="212">
        <v>5</v>
      </c>
      <c r="K63" s="212">
        <v>9</v>
      </c>
      <c r="L63" s="212">
        <v>7</v>
      </c>
      <c r="M63" s="212">
        <v>11</v>
      </c>
      <c r="N63" s="212">
        <v>6</v>
      </c>
      <c r="O63" s="209">
        <f>SUM(C63:N63)</f>
        <v>70</v>
      </c>
    </row>
    <row r="64" spans="1:15" x14ac:dyDescent="0.25">
      <c r="A64" s="28" t="s">
        <v>90</v>
      </c>
      <c r="B64" s="192" t="s">
        <v>80</v>
      </c>
      <c r="C64" s="220">
        <v>8.3333333333333329E-2</v>
      </c>
      <c r="D64" s="194">
        <v>0.25</v>
      </c>
      <c r="E64" s="194">
        <v>0.16666666666666666</v>
      </c>
      <c r="F64" s="194">
        <v>0.5</v>
      </c>
      <c r="G64" s="194">
        <v>0.33333333333333331</v>
      </c>
      <c r="H64" s="194">
        <v>0.83333333333333337</v>
      </c>
      <c r="I64" s="194">
        <v>0.5</v>
      </c>
      <c r="J64" s="194">
        <v>0.41666666666666669</v>
      </c>
      <c r="K64" s="194">
        <v>0.75</v>
      </c>
      <c r="L64" s="194">
        <v>0.58333333333333337</v>
      </c>
      <c r="M64" s="194">
        <v>0.91666666666666663</v>
      </c>
      <c r="N64" s="194">
        <v>0.5</v>
      </c>
      <c r="O64" s="246">
        <f>O63/O58</f>
        <v>0.330188679245283</v>
      </c>
    </row>
    <row r="65" spans="1:15" x14ac:dyDescent="0.25">
      <c r="A65" s="28" t="s">
        <v>91</v>
      </c>
      <c r="B65" s="208" t="s">
        <v>301</v>
      </c>
      <c r="C65" s="212">
        <v>5</v>
      </c>
      <c r="D65" s="212">
        <v>8</v>
      </c>
      <c r="E65" s="212">
        <v>7</v>
      </c>
      <c r="F65" s="212">
        <v>6</v>
      </c>
      <c r="G65" s="212">
        <v>10</v>
      </c>
      <c r="H65" s="212">
        <v>13</v>
      </c>
      <c r="I65" s="212">
        <v>6</v>
      </c>
      <c r="J65" s="212">
        <v>6</v>
      </c>
      <c r="K65" s="212">
        <v>11</v>
      </c>
      <c r="L65" s="212">
        <v>5</v>
      </c>
      <c r="M65" s="212">
        <v>9</v>
      </c>
      <c r="N65" s="212">
        <v>6</v>
      </c>
      <c r="O65" s="209">
        <f>SUM(C65:N65)</f>
        <v>92</v>
      </c>
    </row>
    <row r="66" spans="1:15" ht="15.75" thickBot="1" x14ac:dyDescent="0.3">
      <c r="A66" s="28" t="s">
        <v>92</v>
      </c>
      <c r="B66" s="210" t="s">
        <v>80</v>
      </c>
      <c r="C66" s="247">
        <v>0.41666666666666669</v>
      </c>
      <c r="D66" s="249">
        <v>0.66666666666666663</v>
      </c>
      <c r="E66" s="249">
        <v>0.58333333333333337</v>
      </c>
      <c r="F66" s="249">
        <v>0.5</v>
      </c>
      <c r="G66" s="249">
        <v>0.83333333333333337</v>
      </c>
      <c r="H66" s="249">
        <v>1.0833333333333333</v>
      </c>
      <c r="I66" s="249">
        <v>0.5</v>
      </c>
      <c r="J66" s="249">
        <v>0.5</v>
      </c>
      <c r="K66" s="249">
        <v>0.91666666666666663</v>
      </c>
      <c r="L66" s="249">
        <v>0.41666666666666669</v>
      </c>
      <c r="M66" s="249">
        <v>0.75</v>
      </c>
      <c r="N66" s="249">
        <v>0.5</v>
      </c>
      <c r="O66" s="248">
        <f>O65/O58</f>
        <v>0.43396226415094341</v>
      </c>
    </row>
    <row r="67" spans="1:15" ht="15.75" thickTop="1" x14ac:dyDescent="0.25">
      <c r="A67" s="28" t="s">
        <v>93</v>
      </c>
      <c r="B67" s="224" t="s">
        <v>302</v>
      </c>
      <c r="C67" s="212">
        <v>0</v>
      </c>
      <c r="D67" s="212">
        <v>0</v>
      </c>
      <c r="E67" s="212">
        <v>3</v>
      </c>
      <c r="F67" s="212">
        <v>5</v>
      </c>
      <c r="G67" s="212">
        <v>1</v>
      </c>
      <c r="H67" s="212">
        <v>2</v>
      </c>
      <c r="I67" s="212">
        <v>5</v>
      </c>
      <c r="J67" s="212">
        <v>5</v>
      </c>
      <c r="K67" s="212">
        <v>2</v>
      </c>
      <c r="L67" s="212">
        <v>5</v>
      </c>
      <c r="M67" s="212">
        <v>4</v>
      </c>
      <c r="N67" s="212">
        <v>2</v>
      </c>
      <c r="O67" s="223">
        <f>SUM(C67:N67)</f>
        <v>34</v>
      </c>
    </row>
    <row r="68" spans="1:15" ht="15.75" thickBot="1" x14ac:dyDescent="0.3">
      <c r="A68" s="28" t="s">
        <v>94</v>
      </c>
      <c r="B68" s="210" t="s">
        <v>80</v>
      </c>
      <c r="C68" s="247">
        <v>0</v>
      </c>
      <c r="D68" s="249">
        <v>0</v>
      </c>
      <c r="E68" s="249">
        <v>0.25</v>
      </c>
      <c r="F68" s="249">
        <v>0.41666666666666669</v>
      </c>
      <c r="G68" s="249">
        <v>8.3333333333333329E-2</v>
      </c>
      <c r="H68" s="249">
        <v>0.16666666666666666</v>
      </c>
      <c r="I68" s="249">
        <v>0.41666666666666669</v>
      </c>
      <c r="J68" s="249">
        <v>0.41666666666666669</v>
      </c>
      <c r="K68" s="249">
        <v>0.16666666666666666</v>
      </c>
      <c r="L68" s="249">
        <v>0.41666666666666669</v>
      </c>
      <c r="M68" s="249">
        <v>0.33333333333333331</v>
      </c>
      <c r="N68" s="249">
        <v>0.16666666666666666</v>
      </c>
      <c r="O68" s="248">
        <f>O67/O58</f>
        <v>0.16037735849056603</v>
      </c>
    </row>
    <row r="69" spans="1:15" ht="15.75" thickTop="1" x14ac:dyDescent="0.25">
      <c r="A69" s="28" t="s">
        <v>95</v>
      </c>
      <c r="B69" s="211" t="s">
        <v>307</v>
      </c>
      <c r="C69" s="212">
        <v>0</v>
      </c>
      <c r="D69" s="212">
        <v>0</v>
      </c>
      <c r="E69" s="212">
        <v>3</v>
      </c>
      <c r="F69" s="212">
        <v>2</v>
      </c>
      <c r="G69" s="212">
        <v>0</v>
      </c>
      <c r="H69" s="212">
        <v>0</v>
      </c>
      <c r="I69" s="212">
        <v>5</v>
      </c>
      <c r="J69" s="212">
        <v>0</v>
      </c>
      <c r="K69" s="212">
        <v>1</v>
      </c>
      <c r="L69" s="212">
        <v>1</v>
      </c>
      <c r="M69" s="212">
        <v>1</v>
      </c>
      <c r="N69" s="212">
        <v>0</v>
      </c>
      <c r="O69" s="27">
        <f>SUM(C69:N69)</f>
        <v>13</v>
      </c>
    </row>
    <row r="70" spans="1:15" x14ac:dyDescent="0.25">
      <c r="A70" s="28" t="s">
        <v>96</v>
      </c>
      <c r="B70" s="206" t="s">
        <v>80</v>
      </c>
      <c r="C70" s="220">
        <v>0</v>
      </c>
      <c r="D70" s="194">
        <v>0</v>
      </c>
      <c r="E70" s="194">
        <v>0.25</v>
      </c>
      <c r="F70" s="194">
        <v>0.16666666666666666</v>
      </c>
      <c r="G70" s="194">
        <v>0</v>
      </c>
      <c r="H70" s="194">
        <v>0</v>
      </c>
      <c r="I70" s="194">
        <v>0.41666666666666669</v>
      </c>
      <c r="J70" s="194">
        <v>0</v>
      </c>
      <c r="K70" s="194">
        <v>8.3333333333333329E-2</v>
      </c>
      <c r="L70" s="194">
        <v>8.3333333333333329E-2</v>
      </c>
      <c r="M70" s="194">
        <v>8.3333333333333329E-2</v>
      </c>
      <c r="N70" s="194">
        <v>0</v>
      </c>
      <c r="O70" s="246">
        <f>O69/O58</f>
        <v>6.1320754716981132E-2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2">
        <v>0</v>
      </c>
      <c r="E71" s="212">
        <v>0</v>
      </c>
      <c r="F71" s="212">
        <v>0</v>
      </c>
      <c r="G71" s="212">
        <v>0</v>
      </c>
      <c r="H71" s="212">
        <v>0</v>
      </c>
      <c r="I71" s="212">
        <v>0</v>
      </c>
      <c r="J71" s="212">
        <v>0</v>
      </c>
      <c r="K71" s="212">
        <v>0</v>
      </c>
      <c r="L71" s="212">
        <v>1</v>
      </c>
      <c r="M71" s="212">
        <v>0</v>
      </c>
      <c r="N71" s="212">
        <v>0</v>
      </c>
      <c r="O71" s="27">
        <f>SUM(C71:N71)</f>
        <v>1</v>
      </c>
    </row>
    <row r="72" spans="1:15" x14ac:dyDescent="0.25">
      <c r="A72" s="28" t="s">
        <v>98</v>
      </c>
      <c r="B72" s="192" t="s">
        <v>80</v>
      </c>
      <c r="C72" s="220">
        <v>0</v>
      </c>
      <c r="D72" s="194">
        <v>0</v>
      </c>
      <c r="E72" s="194">
        <v>0</v>
      </c>
      <c r="F72" s="194">
        <v>0</v>
      </c>
      <c r="G72" s="194">
        <v>0</v>
      </c>
      <c r="H72" s="194">
        <v>0</v>
      </c>
      <c r="I72" s="194">
        <v>0</v>
      </c>
      <c r="J72" s="194">
        <v>0</v>
      </c>
      <c r="K72" s="194">
        <v>0</v>
      </c>
      <c r="L72" s="194">
        <v>8.3333333333333329E-2</v>
      </c>
      <c r="M72" s="194">
        <v>0</v>
      </c>
      <c r="N72" s="194">
        <v>0</v>
      </c>
      <c r="O72" s="246">
        <f>O71/O58</f>
        <v>4.7169811320754715E-3</v>
      </c>
    </row>
    <row r="73" spans="1:15" ht="23.25" x14ac:dyDescent="0.25">
      <c r="A73" s="28" t="s">
        <v>99</v>
      </c>
      <c r="B73" s="214" t="s">
        <v>303</v>
      </c>
      <c r="C73" s="212">
        <v>0</v>
      </c>
      <c r="D73" s="212">
        <v>0</v>
      </c>
      <c r="E73" s="212">
        <v>0</v>
      </c>
      <c r="F73" s="212">
        <v>0</v>
      </c>
      <c r="G73" s="212">
        <v>0</v>
      </c>
      <c r="H73" s="212">
        <v>0</v>
      </c>
      <c r="I73" s="212">
        <v>0</v>
      </c>
      <c r="J73" s="212">
        <v>5</v>
      </c>
      <c r="K73" s="212">
        <v>1</v>
      </c>
      <c r="L73" s="212">
        <v>1</v>
      </c>
      <c r="M73" s="212">
        <v>2</v>
      </c>
      <c r="N73" s="212">
        <v>2</v>
      </c>
      <c r="O73" s="209">
        <f>SUM(C73:N73)</f>
        <v>11</v>
      </c>
    </row>
    <row r="74" spans="1:15" x14ac:dyDescent="0.25">
      <c r="A74" s="28" t="s">
        <v>100</v>
      </c>
      <c r="B74" s="192" t="s">
        <v>80</v>
      </c>
      <c r="C74" s="220">
        <v>0</v>
      </c>
      <c r="D74" s="194">
        <v>0</v>
      </c>
      <c r="E74" s="194">
        <v>0</v>
      </c>
      <c r="F74" s="194">
        <v>0</v>
      </c>
      <c r="G74" s="194">
        <v>0</v>
      </c>
      <c r="H74" s="194">
        <v>0</v>
      </c>
      <c r="I74" s="194">
        <v>0</v>
      </c>
      <c r="J74" s="194">
        <v>0.41666666666666669</v>
      </c>
      <c r="K74" s="194">
        <v>8.3333333333333329E-2</v>
      </c>
      <c r="L74" s="194">
        <v>8.3333333333333329E-2</v>
      </c>
      <c r="M74" s="194">
        <v>0.16666666666666666</v>
      </c>
      <c r="N74" s="194">
        <v>0.16666666666666666</v>
      </c>
      <c r="O74" s="246">
        <f>O73/O58</f>
        <v>5.1886792452830191E-2</v>
      </c>
    </row>
    <row r="75" spans="1:15" ht="23.25" x14ac:dyDescent="0.25">
      <c r="A75" s="28" t="s">
        <v>101</v>
      </c>
      <c r="B75" s="214" t="s">
        <v>304</v>
      </c>
      <c r="C75" s="212">
        <v>0</v>
      </c>
      <c r="D75" s="212">
        <v>0</v>
      </c>
      <c r="E75" s="212">
        <v>0</v>
      </c>
      <c r="F75" s="212">
        <v>3</v>
      </c>
      <c r="G75" s="212">
        <v>1</v>
      </c>
      <c r="H75" s="212">
        <v>2</v>
      </c>
      <c r="I75" s="212">
        <v>0</v>
      </c>
      <c r="J75" s="212">
        <v>0</v>
      </c>
      <c r="K75" s="212">
        <v>0</v>
      </c>
      <c r="L75" s="212">
        <v>2</v>
      </c>
      <c r="M75" s="212">
        <v>1</v>
      </c>
      <c r="N75" s="212">
        <v>0</v>
      </c>
      <c r="O75" s="209">
        <f>SUM(C75:N75)</f>
        <v>9</v>
      </c>
    </row>
    <row r="76" spans="1:15" x14ac:dyDescent="0.25">
      <c r="A76" s="28" t="s">
        <v>102</v>
      </c>
      <c r="B76" s="192" t="s">
        <v>80</v>
      </c>
      <c r="C76" s="220">
        <v>0</v>
      </c>
      <c r="D76" s="194">
        <v>0</v>
      </c>
      <c r="E76" s="194">
        <v>0</v>
      </c>
      <c r="F76" s="194">
        <v>0.25</v>
      </c>
      <c r="G76" s="194">
        <v>8.3333333333333329E-2</v>
      </c>
      <c r="H76" s="194">
        <v>0.16666666666666666</v>
      </c>
      <c r="I76" s="194">
        <v>0</v>
      </c>
      <c r="J76" s="194">
        <v>0</v>
      </c>
      <c r="K76" s="194">
        <v>0</v>
      </c>
      <c r="L76" s="194">
        <v>0.16666666666666666</v>
      </c>
      <c r="M76" s="194">
        <v>8.3333333333333329E-2</v>
      </c>
      <c r="N76" s="194">
        <v>0</v>
      </c>
      <c r="O76" s="246">
        <f>O75/O58</f>
        <v>4.2452830188679243E-2</v>
      </c>
    </row>
    <row r="77" spans="1:15" x14ac:dyDescent="0.25">
      <c r="A77" s="28" t="s">
        <v>103</v>
      </c>
      <c r="B77" s="214" t="s">
        <v>305</v>
      </c>
      <c r="C77" s="212">
        <v>0</v>
      </c>
      <c r="D77" s="212">
        <v>0</v>
      </c>
      <c r="E77" s="212">
        <v>0</v>
      </c>
      <c r="F77" s="212">
        <v>0</v>
      </c>
      <c r="G77" s="212">
        <v>0</v>
      </c>
      <c r="H77" s="212">
        <v>0</v>
      </c>
      <c r="I77" s="212">
        <v>0</v>
      </c>
      <c r="J77" s="212">
        <v>0</v>
      </c>
      <c r="K77" s="212">
        <v>0</v>
      </c>
      <c r="L77" s="212">
        <v>0</v>
      </c>
      <c r="M77" s="212">
        <v>0</v>
      </c>
      <c r="N77" s="212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220">
        <v>0</v>
      </c>
      <c r="D78" s="194">
        <v>0</v>
      </c>
      <c r="E78" s="194">
        <v>0</v>
      </c>
      <c r="F78" s="194">
        <v>0</v>
      </c>
      <c r="G78" s="194">
        <v>0</v>
      </c>
      <c r="H78" s="194">
        <v>0</v>
      </c>
      <c r="I78" s="194">
        <v>0</v>
      </c>
      <c r="J78" s="194">
        <v>0</v>
      </c>
      <c r="K78" s="194">
        <v>0</v>
      </c>
      <c r="L78" s="194">
        <v>0</v>
      </c>
      <c r="M78" s="194">
        <v>0</v>
      </c>
      <c r="N78" s="194"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212">
        <v>0</v>
      </c>
      <c r="D79" s="212">
        <v>0</v>
      </c>
      <c r="E79" s="212">
        <v>0</v>
      </c>
      <c r="F79" s="212">
        <v>0</v>
      </c>
      <c r="G79" s="212">
        <v>0</v>
      </c>
      <c r="H79" s="212">
        <v>0</v>
      </c>
      <c r="I79" s="212">
        <v>0</v>
      </c>
      <c r="J79" s="212">
        <v>0</v>
      </c>
      <c r="K79" s="212">
        <v>0</v>
      </c>
      <c r="L79" s="212">
        <v>2</v>
      </c>
      <c r="M79" s="212">
        <v>2</v>
      </c>
      <c r="N79" s="212">
        <v>0</v>
      </c>
      <c r="O79" s="209">
        <f>SUM(C79:N79)</f>
        <v>4</v>
      </c>
    </row>
    <row r="80" spans="1:15" x14ac:dyDescent="0.25">
      <c r="A80" s="28" t="s">
        <v>157</v>
      </c>
      <c r="B80" s="192" t="s">
        <v>80</v>
      </c>
      <c r="C80" s="220">
        <v>0</v>
      </c>
      <c r="D80" s="194">
        <v>0</v>
      </c>
      <c r="E80" s="194">
        <v>0</v>
      </c>
      <c r="F80" s="194">
        <v>0</v>
      </c>
      <c r="G80" s="194">
        <v>0</v>
      </c>
      <c r="H80" s="194">
        <v>0</v>
      </c>
      <c r="I80" s="194">
        <v>0</v>
      </c>
      <c r="J80" s="194">
        <v>0</v>
      </c>
      <c r="K80" s="194">
        <v>0</v>
      </c>
      <c r="L80" s="194">
        <v>0.16666666666666666</v>
      </c>
      <c r="M80" s="194">
        <v>0.16666666666666666</v>
      </c>
      <c r="N80" s="194">
        <v>0</v>
      </c>
      <c r="O80" s="246">
        <f>O79/O58</f>
        <v>1.8867924528301886E-2</v>
      </c>
    </row>
    <row r="81" spans="1:15" x14ac:dyDescent="0.25">
      <c r="A81" s="28" t="s">
        <v>158</v>
      </c>
      <c r="B81" s="208" t="s">
        <v>81</v>
      </c>
      <c r="C81" s="212">
        <v>0</v>
      </c>
      <c r="D81" s="212">
        <v>1</v>
      </c>
      <c r="E81" s="212">
        <v>4</v>
      </c>
      <c r="F81" s="212">
        <v>2</v>
      </c>
      <c r="G81" s="212">
        <v>0</v>
      </c>
      <c r="H81" s="212">
        <v>0</v>
      </c>
      <c r="I81" s="212">
        <v>1</v>
      </c>
      <c r="J81" s="212">
        <v>0</v>
      </c>
      <c r="K81" s="212">
        <v>0</v>
      </c>
      <c r="L81" s="212">
        <v>0</v>
      </c>
      <c r="M81" s="212">
        <v>0</v>
      </c>
      <c r="N81" s="212">
        <v>2</v>
      </c>
      <c r="O81" s="209">
        <f>SUM(C81:N81)</f>
        <v>10</v>
      </c>
    </row>
    <row r="82" spans="1:15" x14ac:dyDescent="0.25">
      <c r="A82" s="28" t="s">
        <v>159</v>
      </c>
      <c r="B82" s="192" t="s">
        <v>80</v>
      </c>
      <c r="C82" s="220">
        <v>0</v>
      </c>
      <c r="D82" s="194">
        <v>8.3333333333333329E-2</v>
      </c>
      <c r="E82" s="194">
        <v>0.33333333333333331</v>
      </c>
      <c r="F82" s="194">
        <v>0.16666666666666666</v>
      </c>
      <c r="G82" s="194">
        <v>0</v>
      </c>
      <c r="H82" s="194">
        <v>0</v>
      </c>
      <c r="I82" s="194">
        <v>8.3333333333333329E-2</v>
      </c>
      <c r="J82" s="194">
        <v>0</v>
      </c>
      <c r="K82" s="194">
        <v>0</v>
      </c>
      <c r="L82" s="194">
        <v>0</v>
      </c>
      <c r="M82" s="194">
        <v>0</v>
      </c>
      <c r="N82" s="194">
        <v>0.16666666666666666</v>
      </c>
      <c r="O82" s="246">
        <f>O81/O58</f>
        <v>4.716981132075472E-2</v>
      </c>
    </row>
    <row r="83" spans="1:15" ht="24.75" x14ac:dyDescent="0.25">
      <c r="A83" s="28" t="s">
        <v>223</v>
      </c>
      <c r="B83" s="215" t="s">
        <v>82</v>
      </c>
      <c r="C83" s="212">
        <v>0</v>
      </c>
      <c r="D83" s="212">
        <v>0</v>
      </c>
      <c r="E83" s="212">
        <v>0</v>
      </c>
      <c r="F83" s="212">
        <v>0</v>
      </c>
      <c r="G83" s="212">
        <v>0</v>
      </c>
      <c r="H83" s="212">
        <v>0</v>
      </c>
      <c r="I83" s="212">
        <v>1</v>
      </c>
      <c r="J83" s="212">
        <v>0</v>
      </c>
      <c r="K83" s="212">
        <v>0</v>
      </c>
      <c r="L83" s="212">
        <v>0</v>
      </c>
      <c r="M83" s="212">
        <v>0</v>
      </c>
      <c r="N83" s="212">
        <v>0</v>
      </c>
      <c r="O83" s="209">
        <f>SUM(C83:N83)</f>
        <v>1</v>
      </c>
    </row>
    <row r="84" spans="1:15" x14ac:dyDescent="0.25">
      <c r="A84" s="28" t="s">
        <v>224</v>
      </c>
      <c r="B84" s="192" t="s">
        <v>80</v>
      </c>
      <c r="C84" s="220">
        <v>0</v>
      </c>
      <c r="D84" s="194">
        <v>0</v>
      </c>
      <c r="E84" s="194">
        <v>0</v>
      </c>
      <c r="F84" s="194">
        <v>0</v>
      </c>
      <c r="G84" s="194">
        <v>0</v>
      </c>
      <c r="H84" s="194">
        <v>0</v>
      </c>
      <c r="I84" s="194">
        <v>8.3333333333333329E-2</v>
      </c>
      <c r="J84" s="194">
        <v>0</v>
      </c>
      <c r="K84" s="194">
        <v>0</v>
      </c>
      <c r="L84" s="194">
        <v>0</v>
      </c>
      <c r="M84" s="194">
        <v>0</v>
      </c>
      <c r="N84" s="194">
        <v>0</v>
      </c>
      <c r="O84" s="246">
        <f>O83/O58</f>
        <v>4.7169811320754715E-3</v>
      </c>
    </row>
    <row r="85" spans="1:15" ht="24" x14ac:dyDescent="0.25">
      <c r="A85" s="28" t="s">
        <v>225</v>
      </c>
      <c r="B85" s="216" t="s">
        <v>83</v>
      </c>
      <c r="C85" s="212">
        <v>0</v>
      </c>
      <c r="D85" s="212">
        <v>1</v>
      </c>
      <c r="E85" s="212">
        <v>0</v>
      </c>
      <c r="F85" s="212">
        <v>0</v>
      </c>
      <c r="G85" s="212">
        <v>0</v>
      </c>
      <c r="H85" s="212">
        <v>1</v>
      </c>
      <c r="I85" s="212">
        <v>0</v>
      </c>
      <c r="J85" s="212">
        <v>1</v>
      </c>
      <c r="K85" s="212">
        <v>0</v>
      </c>
      <c r="L85" s="212">
        <v>0</v>
      </c>
      <c r="M85" s="212">
        <v>0</v>
      </c>
      <c r="N85" s="212">
        <v>0</v>
      </c>
      <c r="O85" s="209">
        <f>SUM(C85:N85)</f>
        <v>3</v>
      </c>
    </row>
    <row r="86" spans="1:15" x14ac:dyDescent="0.25">
      <c r="A86" s="28" t="s">
        <v>226</v>
      </c>
      <c r="B86" s="192" t="s">
        <v>80</v>
      </c>
      <c r="C86" s="220">
        <v>0</v>
      </c>
      <c r="D86" s="194">
        <v>8.3333333333333329E-2</v>
      </c>
      <c r="E86" s="194">
        <v>0</v>
      </c>
      <c r="F86" s="194">
        <v>0</v>
      </c>
      <c r="G86" s="194">
        <v>0</v>
      </c>
      <c r="H86" s="194">
        <v>8.3333333333333329E-2</v>
      </c>
      <c r="I86" s="194">
        <v>0</v>
      </c>
      <c r="J86" s="194">
        <v>8.3333333333333329E-2</v>
      </c>
      <c r="K86" s="194">
        <v>0</v>
      </c>
      <c r="L86" s="194">
        <v>0</v>
      </c>
      <c r="M86" s="194">
        <v>0</v>
      </c>
      <c r="N86" s="194">
        <v>0</v>
      </c>
      <c r="O86" s="246">
        <f>O85/O58</f>
        <v>1.4150943396226415E-2</v>
      </c>
    </row>
    <row r="87" spans="1:15" ht="24.75" x14ac:dyDescent="0.25">
      <c r="A87" s="28" t="s">
        <v>227</v>
      </c>
      <c r="B87" s="215" t="s">
        <v>84</v>
      </c>
      <c r="C87" s="212">
        <v>2</v>
      </c>
      <c r="D87" s="212">
        <v>5</v>
      </c>
      <c r="E87" s="212">
        <v>3</v>
      </c>
      <c r="F87" s="212">
        <v>1</v>
      </c>
      <c r="G87" s="212">
        <v>5</v>
      </c>
      <c r="H87" s="212">
        <v>5</v>
      </c>
      <c r="I87" s="212">
        <v>1</v>
      </c>
      <c r="J87" s="212">
        <v>2</v>
      </c>
      <c r="K87" s="212">
        <v>2</v>
      </c>
      <c r="L87" s="212">
        <v>2</v>
      </c>
      <c r="M87" s="212">
        <v>5</v>
      </c>
      <c r="N87" s="212">
        <v>3</v>
      </c>
      <c r="O87" s="209">
        <f>SUM(C87:N87)</f>
        <v>36</v>
      </c>
    </row>
    <row r="88" spans="1:15" x14ac:dyDescent="0.25">
      <c r="A88" s="28" t="s">
        <v>230</v>
      </c>
      <c r="B88" s="192" t="s">
        <v>80</v>
      </c>
      <c r="C88" s="220">
        <v>0.16666666666666666</v>
      </c>
      <c r="D88" s="194">
        <v>0.41666666666666669</v>
      </c>
      <c r="E88" s="194">
        <v>0.25</v>
      </c>
      <c r="F88" s="194">
        <v>8.3333333333333329E-2</v>
      </c>
      <c r="G88" s="194">
        <v>0.41666666666666669</v>
      </c>
      <c r="H88" s="194">
        <v>0.41666666666666669</v>
      </c>
      <c r="I88" s="194">
        <v>8.3333333333333329E-2</v>
      </c>
      <c r="J88" s="194">
        <v>0.16666666666666666</v>
      </c>
      <c r="K88" s="194">
        <v>0.16666666666666666</v>
      </c>
      <c r="L88" s="194">
        <v>0.16666666666666666</v>
      </c>
      <c r="M88" s="194">
        <v>0.41666666666666669</v>
      </c>
      <c r="N88" s="194">
        <v>0.25</v>
      </c>
      <c r="O88" s="246">
        <f>O87/O58</f>
        <v>0.16981132075471697</v>
      </c>
    </row>
    <row r="89" spans="1:15" ht="24.75" x14ac:dyDescent="0.25">
      <c r="A89" s="28" t="s">
        <v>231</v>
      </c>
      <c r="B89" s="215" t="s">
        <v>293</v>
      </c>
      <c r="C89" s="212">
        <v>5</v>
      </c>
      <c r="D89" s="212">
        <v>2</v>
      </c>
      <c r="E89" s="212">
        <v>2</v>
      </c>
      <c r="F89" s="212">
        <v>3</v>
      </c>
      <c r="G89" s="212">
        <v>0</v>
      </c>
      <c r="H89" s="212">
        <v>1</v>
      </c>
      <c r="I89" s="212">
        <v>2</v>
      </c>
      <c r="J89" s="212">
        <v>2</v>
      </c>
      <c r="K89" s="212">
        <v>0</v>
      </c>
      <c r="L89" s="212">
        <v>0</v>
      </c>
      <c r="M89" s="212">
        <v>0</v>
      </c>
      <c r="N89" s="212">
        <v>2</v>
      </c>
      <c r="O89" s="209">
        <f>SUM(C89:N89)</f>
        <v>19</v>
      </c>
    </row>
    <row r="90" spans="1:15" x14ac:dyDescent="0.25">
      <c r="A90" s="28" t="s">
        <v>233</v>
      </c>
      <c r="B90" s="192" t="s">
        <v>80</v>
      </c>
      <c r="C90" s="220">
        <v>0.41666666666666669</v>
      </c>
      <c r="D90" s="194">
        <v>0.16666666666666666</v>
      </c>
      <c r="E90" s="194">
        <v>0.16666666666666666</v>
      </c>
      <c r="F90" s="194">
        <v>0.25</v>
      </c>
      <c r="G90" s="194">
        <v>0</v>
      </c>
      <c r="H90" s="194">
        <v>8.3333333333333329E-2</v>
      </c>
      <c r="I90" s="194">
        <v>0.16666666666666666</v>
      </c>
      <c r="J90" s="194">
        <v>0.16666666666666666</v>
      </c>
      <c r="K90" s="194">
        <v>0</v>
      </c>
      <c r="L90" s="194">
        <v>0</v>
      </c>
      <c r="M90" s="194">
        <v>0</v>
      </c>
      <c r="N90" s="194">
        <v>0.16666666666666666</v>
      </c>
      <c r="O90" s="246">
        <f>O89/O58</f>
        <v>8.9622641509433956E-2</v>
      </c>
    </row>
    <row r="91" spans="1:15" ht="24.75" x14ac:dyDescent="0.25">
      <c r="A91" s="28" t="s">
        <v>234</v>
      </c>
      <c r="B91" s="215" t="s">
        <v>294</v>
      </c>
      <c r="C91" s="212">
        <v>0</v>
      </c>
      <c r="D91" s="212">
        <v>0</v>
      </c>
      <c r="E91" s="212">
        <v>0</v>
      </c>
      <c r="F91" s="212">
        <v>1</v>
      </c>
      <c r="G91" s="212">
        <v>1</v>
      </c>
      <c r="H91" s="212">
        <v>0</v>
      </c>
      <c r="I91" s="212">
        <v>0</v>
      </c>
      <c r="J91" s="212">
        <v>1</v>
      </c>
      <c r="K91" s="212">
        <v>0</v>
      </c>
      <c r="L91" s="212">
        <v>0</v>
      </c>
      <c r="M91" s="212">
        <v>0</v>
      </c>
      <c r="N91" s="212">
        <v>2</v>
      </c>
      <c r="O91" s="209">
        <f>SUM(C91:N91)</f>
        <v>5</v>
      </c>
    </row>
    <row r="92" spans="1:15" x14ac:dyDescent="0.25">
      <c r="A92" s="28" t="s">
        <v>235</v>
      </c>
      <c r="B92" s="192" t="s">
        <v>80</v>
      </c>
      <c r="C92" s="220">
        <v>0</v>
      </c>
      <c r="D92" s="194">
        <v>0</v>
      </c>
      <c r="E92" s="194">
        <v>0</v>
      </c>
      <c r="F92" s="194">
        <v>8.3333333333333329E-2</v>
      </c>
      <c r="G92" s="194">
        <v>8.3333333333333329E-2</v>
      </c>
      <c r="H92" s="194">
        <v>0</v>
      </c>
      <c r="I92" s="194">
        <v>0</v>
      </c>
      <c r="J92" s="194">
        <v>8.3333333333333329E-2</v>
      </c>
      <c r="K92" s="194">
        <v>0</v>
      </c>
      <c r="L92" s="194">
        <v>0</v>
      </c>
      <c r="M92" s="194">
        <v>0</v>
      </c>
      <c r="N92" s="194">
        <v>0.16666666666666666</v>
      </c>
      <c r="O92" s="246">
        <f>O91/O58</f>
        <v>2.358490566037736E-2</v>
      </c>
    </row>
    <row r="93" spans="1:15" ht="24.75" x14ac:dyDescent="0.25">
      <c r="A93" s="28" t="s">
        <v>236</v>
      </c>
      <c r="B93" s="215" t="s">
        <v>295</v>
      </c>
      <c r="C93" s="212">
        <v>0</v>
      </c>
      <c r="D93" s="212">
        <v>0</v>
      </c>
      <c r="E93" s="212">
        <v>0</v>
      </c>
      <c r="F93" s="212">
        <v>0</v>
      </c>
      <c r="G93" s="212">
        <v>0</v>
      </c>
      <c r="H93" s="212">
        <v>0</v>
      </c>
      <c r="I93" s="212">
        <v>0</v>
      </c>
      <c r="J93" s="212">
        <v>0</v>
      </c>
      <c r="K93" s="212">
        <v>0</v>
      </c>
      <c r="L93" s="212">
        <v>0</v>
      </c>
      <c r="M93" s="212">
        <v>0</v>
      </c>
      <c r="N93" s="212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220">
        <v>0</v>
      </c>
      <c r="D94" s="194">
        <v>0</v>
      </c>
      <c r="E94" s="194">
        <v>0</v>
      </c>
      <c r="F94" s="194">
        <v>0</v>
      </c>
      <c r="G94" s="194">
        <v>0</v>
      </c>
      <c r="H94" s="194">
        <v>0</v>
      </c>
      <c r="I94" s="194">
        <v>0</v>
      </c>
      <c r="J94" s="194">
        <v>0</v>
      </c>
      <c r="K94" s="194">
        <v>0</v>
      </c>
      <c r="L94" s="194">
        <v>0</v>
      </c>
      <c r="M94" s="194">
        <v>0</v>
      </c>
      <c r="N94" s="194"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212">
        <f>C58-C61-C79-C81-C83-C85-C87-C89-C91-C93</f>
        <v>0</v>
      </c>
      <c r="D95" s="212">
        <f>D58-D61-D79-D81-D83-D85-D87-D89-D91-D93</f>
        <v>0</v>
      </c>
      <c r="E95" s="212">
        <v>0</v>
      </c>
      <c r="F95" s="212">
        <v>0</v>
      </c>
      <c r="G95" s="212">
        <v>1</v>
      </c>
      <c r="H95" s="212">
        <v>2</v>
      </c>
      <c r="I95" s="212">
        <v>0</v>
      </c>
      <c r="J95" s="212">
        <v>2</v>
      </c>
      <c r="K95" s="212">
        <v>1</v>
      </c>
      <c r="L95" s="212">
        <v>0</v>
      </c>
      <c r="M95" s="212">
        <v>2</v>
      </c>
      <c r="N95" s="212">
        <v>0</v>
      </c>
      <c r="O95" s="209">
        <f>SUM(C95:N95)</f>
        <v>8</v>
      </c>
    </row>
    <row r="96" spans="1:15" ht="15.75" thickBot="1" x14ac:dyDescent="0.3">
      <c r="A96" s="28" t="s">
        <v>299</v>
      </c>
      <c r="B96" s="217" t="s">
        <v>80</v>
      </c>
      <c r="C96" s="194">
        <v>0</v>
      </c>
      <c r="D96" s="194">
        <v>0</v>
      </c>
      <c r="E96" s="194">
        <v>0</v>
      </c>
      <c r="F96" s="194">
        <v>0</v>
      </c>
      <c r="G96" s="194">
        <v>8.3333333333333329E-2</v>
      </c>
      <c r="H96" s="194">
        <v>0.16666666666666666</v>
      </c>
      <c r="I96" s="194">
        <v>0</v>
      </c>
      <c r="J96" s="194">
        <v>0.16666666666666666</v>
      </c>
      <c r="K96" s="194">
        <v>8.3333333333333329E-2</v>
      </c>
      <c r="L96" s="194">
        <v>0</v>
      </c>
      <c r="M96" s="194">
        <v>0.16666666666666666</v>
      </c>
      <c r="N96" s="194">
        <v>0</v>
      </c>
      <c r="O96" s="250">
        <f>O95/O58</f>
        <v>3.7735849056603772E-2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K4" sqref="K4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123</v>
      </c>
      <c r="D3" s="6">
        <v>118</v>
      </c>
      <c r="E3" s="6">
        <v>130</v>
      </c>
      <c r="F3" s="285">
        <v>116</v>
      </c>
      <c r="G3" s="6">
        <v>107</v>
      </c>
      <c r="H3" s="285">
        <v>98</v>
      </c>
      <c r="I3" s="285">
        <v>101</v>
      </c>
      <c r="J3" s="285">
        <v>100</v>
      </c>
      <c r="K3" s="285">
        <v>103</v>
      </c>
      <c r="L3" s="285">
        <v>93</v>
      </c>
      <c r="M3" s="285">
        <v>89</v>
      </c>
      <c r="N3" s="285">
        <v>96</v>
      </c>
      <c r="O3" s="322">
        <v>98</v>
      </c>
    </row>
    <row r="4" spans="1:15" x14ac:dyDescent="0.25">
      <c r="A4" s="12" t="s">
        <v>8</v>
      </c>
      <c r="B4" s="182" t="s">
        <v>41</v>
      </c>
      <c r="C4" s="184">
        <v>116</v>
      </c>
      <c r="D4" s="185">
        <v>111</v>
      </c>
      <c r="E4" s="185">
        <v>122</v>
      </c>
      <c r="F4" s="286">
        <v>110</v>
      </c>
      <c r="G4" s="185">
        <v>101</v>
      </c>
      <c r="H4" s="286">
        <v>91</v>
      </c>
      <c r="I4" s="286">
        <v>94</v>
      </c>
      <c r="J4" s="286">
        <v>93</v>
      </c>
      <c r="K4" s="286">
        <v>97</v>
      </c>
      <c r="L4" s="286">
        <v>85</v>
      </c>
      <c r="M4" s="286">
        <v>81</v>
      </c>
      <c r="N4" s="286">
        <v>90</v>
      </c>
      <c r="O4" s="323">
        <v>93</v>
      </c>
    </row>
    <row r="5" spans="1:15" x14ac:dyDescent="0.25">
      <c r="A5" s="12" t="s">
        <v>9</v>
      </c>
      <c r="B5" s="181" t="s">
        <v>15</v>
      </c>
      <c r="C5" s="183">
        <f>C4/C3</f>
        <v>0.94308943089430897</v>
      </c>
      <c r="D5" s="221">
        <f>D4/D3</f>
        <v>0.94067796610169496</v>
      </c>
      <c r="E5" s="221">
        <f>E4/E3</f>
        <v>0.93846153846153846</v>
      </c>
      <c r="F5" s="354">
        <f t="shared" ref="F5:O5" si="0">F4/F3</f>
        <v>0.94827586206896552</v>
      </c>
      <c r="G5" s="221">
        <f t="shared" si="0"/>
        <v>0.94392523364485981</v>
      </c>
      <c r="H5" s="354">
        <f t="shared" si="0"/>
        <v>0.9285714285714286</v>
      </c>
      <c r="I5" s="354">
        <f t="shared" si="0"/>
        <v>0.93069306930693074</v>
      </c>
      <c r="J5" s="354">
        <f t="shared" si="0"/>
        <v>0.93</v>
      </c>
      <c r="K5" s="354">
        <f t="shared" si="0"/>
        <v>0.94174757281553401</v>
      </c>
      <c r="L5" s="354">
        <f t="shared" si="0"/>
        <v>0.91397849462365588</v>
      </c>
      <c r="M5" s="354">
        <f t="shared" si="0"/>
        <v>0.9101123595505618</v>
      </c>
      <c r="N5" s="354">
        <f t="shared" si="0"/>
        <v>0.9375</v>
      </c>
      <c r="O5" s="399">
        <f t="shared" si="0"/>
        <v>0.94897959183673475</v>
      </c>
    </row>
    <row r="6" spans="1:15" x14ac:dyDescent="0.25">
      <c r="A6" s="12" t="s">
        <v>10</v>
      </c>
      <c r="B6" s="186" t="s">
        <v>285</v>
      </c>
      <c r="C6" s="187">
        <v>2</v>
      </c>
      <c r="D6" s="40">
        <v>2</v>
      </c>
      <c r="E6" s="40">
        <v>4</v>
      </c>
      <c r="F6" s="287">
        <v>5</v>
      </c>
      <c r="G6" s="40">
        <v>4</v>
      </c>
      <c r="H6" s="287">
        <v>4</v>
      </c>
      <c r="I6" s="287">
        <v>4</v>
      </c>
      <c r="J6" s="287">
        <v>5</v>
      </c>
      <c r="K6" s="287">
        <v>5</v>
      </c>
      <c r="L6" s="287">
        <v>2</v>
      </c>
      <c r="M6" s="287">
        <v>2</v>
      </c>
      <c r="N6" s="287">
        <v>2</v>
      </c>
      <c r="O6" s="324">
        <v>3</v>
      </c>
    </row>
    <row r="7" spans="1:15" x14ac:dyDescent="0.25">
      <c r="A7" s="12" t="s">
        <v>11</v>
      </c>
      <c r="B7" s="181" t="s">
        <v>15</v>
      </c>
      <c r="C7" s="183">
        <f>C6/C3</f>
        <v>1.6260162601626018E-2</v>
      </c>
      <c r="D7" s="221">
        <f>D6/D3</f>
        <v>1.6949152542372881E-2</v>
      </c>
      <c r="E7" s="221">
        <f t="shared" ref="E7:O7" si="1">E6/E3</f>
        <v>3.0769230769230771E-2</v>
      </c>
      <c r="F7" s="354">
        <f t="shared" si="1"/>
        <v>4.3103448275862072E-2</v>
      </c>
      <c r="G7" s="221">
        <f t="shared" si="1"/>
        <v>3.7383177570093455E-2</v>
      </c>
      <c r="H7" s="354">
        <f t="shared" si="1"/>
        <v>4.0816326530612242E-2</v>
      </c>
      <c r="I7" s="354">
        <f t="shared" si="1"/>
        <v>3.9603960396039604E-2</v>
      </c>
      <c r="J7" s="354">
        <f t="shared" si="1"/>
        <v>0.05</v>
      </c>
      <c r="K7" s="354">
        <f t="shared" si="1"/>
        <v>4.8543689320388349E-2</v>
      </c>
      <c r="L7" s="354">
        <f t="shared" si="1"/>
        <v>2.1505376344086023E-2</v>
      </c>
      <c r="M7" s="354">
        <f t="shared" si="1"/>
        <v>2.247191011235955E-2</v>
      </c>
      <c r="N7" s="354">
        <f t="shared" si="1"/>
        <v>2.0833333333333332E-2</v>
      </c>
      <c r="O7" s="399">
        <f t="shared" si="1"/>
        <v>3.0612244897959183E-2</v>
      </c>
    </row>
    <row r="8" spans="1:15" x14ac:dyDescent="0.25">
      <c r="A8" s="12" t="s">
        <v>12</v>
      </c>
      <c r="B8" s="186" t="s">
        <v>16</v>
      </c>
      <c r="C8" s="187">
        <v>12</v>
      </c>
      <c r="D8" s="40">
        <v>15</v>
      </c>
      <c r="E8" s="40">
        <v>19</v>
      </c>
      <c r="F8" s="287">
        <v>17</v>
      </c>
      <c r="G8" s="40">
        <v>15</v>
      </c>
      <c r="H8" s="287">
        <v>16</v>
      </c>
      <c r="I8" s="287">
        <v>16</v>
      </c>
      <c r="J8" s="287">
        <v>16</v>
      </c>
      <c r="K8" s="287">
        <v>16</v>
      </c>
      <c r="L8" s="287">
        <v>15</v>
      </c>
      <c r="M8" s="287">
        <v>14</v>
      </c>
      <c r="N8" s="287">
        <v>17</v>
      </c>
      <c r="O8" s="324">
        <v>15</v>
      </c>
    </row>
    <row r="9" spans="1:15" x14ac:dyDescent="0.25">
      <c r="A9" s="12" t="s">
        <v>13</v>
      </c>
      <c r="B9" s="181" t="s">
        <v>15</v>
      </c>
      <c r="C9" s="183">
        <f>C8/C3</f>
        <v>9.7560975609756101E-2</v>
      </c>
      <c r="D9" s="221">
        <f>D8/D3</f>
        <v>0.1271186440677966</v>
      </c>
      <c r="E9" s="221">
        <f t="shared" ref="E9:O9" si="2">E8/E3</f>
        <v>0.14615384615384616</v>
      </c>
      <c r="F9" s="354">
        <f t="shared" si="2"/>
        <v>0.14655172413793102</v>
      </c>
      <c r="G9" s="221">
        <f t="shared" si="2"/>
        <v>0.14018691588785046</v>
      </c>
      <c r="H9" s="354">
        <f t="shared" si="2"/>
        <v>0.16326530612244897</v>
      </c>
      <c r="I9" s="354">
        <f t="shared" si="2"/>
        <v>0.15841584158415842</v>
      </c>
      <c r="J9" s="354">
        <f t="shared" si="2"/>
        <v>0.16</v>
      </c>
      <c r="K9" s="354">
        <f t="shared" si="2"/>
        <v>0.1553398058252427</v>
      </c>
      <c r="L9" s="354">
        <f t="shared" si="2"/>
        <v>0.16129032258064516</v>
      </c>
      <c r="M9" s="354">
        <f t="shared" si="2"/>
        <v>0.15730337078651685</v>
      </c>
      <c r="N9" s="354">
        <f t="shared" si="2"/>
        <v>0.17708333333333334</v>
      </c>
      <c r="O9" s="399">
        <f t="shared" si="2"/>
        <v>0.15306122448979592</v>
      </c>
    </row>
    <row r="10" spans="1:15" x14ac:dyDescent="0.25">
      <c r="A10" s="12" t="s">
        <v>18</v>
      </c>
      <c r="B10" s="186" t="s">
        <v>17</v>
      </c>
      <c r="C10" s="187">
        <v>74</v>
      </c>
      <c r="D10" s="40">
        <v>73</v>
      </c>
      <c r="E10" s="40">
        <v>85</v>
      </c>
      <c r="F10" s="287">
        <v>70</v>
      </c>
      <c r="G10" s="40">
        <v>64</v>
      </c>
      <c r="H10" s="287">
        <v>61</v>
      </c>
      <c r="I10" s="287">
        <v>57</v>
      </c>
      <c r="J10" s="287">
        <v>57</v>
      </c>
      <c r="K10" s="287">
        <v>61</v>
      </c>
      <c r="L10" s="287">
        <v>51</v>
      </c>
      <c r="M10" s="287">
        <v>52</v>
      </c>
      <c r="N10" s="287">
        <v>53</v>
      </c>
      <c r="O10" s="324">
        <v>56</v>
      </c>
    </row>
    <row r="11" spans="1:15" x14ac:dyDescent="0.25">
      <c r="A11" s="12" t="s">
        <v>19</v>
      </c>
      <c r="B11" s="181" t="s">
        <v>15</v>
      </c>
      <c r="C11" s="183">
        <f>C10/C3</f>
        <v>0.60162601626016265</v>
      </c>
      <c r="D11" s="221">
        <f>D10/D3</f>
        <v>0.61864406779661019</v>
      </c>
      <c r="E11" s="221">
        <f t="shared" ref="E11:O11" si="3">E10/E3</f>
        <v>0.65384615384615385</v>
      </c>
      <c r="F11" s="354">
        <f t="shared" si="3"/>
        <v>0.60344827586206895</v>
      </c>
      <c r="G11" s="221">
        <f t="shared" si="3"/>
        <v>0.59813084112149528</v>
      </c>
      <c r="H11" s="354">
        <f t="shared" si="3"/>
        <v>0.62244897959183676</v>
      </c>
      <c r="I11" s="354">
        <f t="shared" si="3"/>
        <v>0.5643564356435643</v>
      </c>
      <c r="J11" s="354">
        <f t="shared" si="3"/>
        <v>0.56999999999999995</v>
      </c>
      <c r="K11" s="354">
        <f t="shared" si="3"/>
        <v>0.59223300970873782</v>
      </c>
      <c r="L11" s="354">
        <f t="shared" si="3"/>
        <v>0.54838709677419351</v>
      </c>
      <c r="M11" s="354">
        <f t="shared" si="3"/>
        <v>0.5842696629213483</v>
      </c>
      <c r="N11" s="354">
        <f t="shared" si="3"/>
        <v>0.55208333333333337</v>
      </c>
      <c r="O11" s="399">
        <f t="shared" si="3"/>
        <v>0.5714285714285714</v>
      </c>
    </row>
    <row r="12" spans="1:15" x14ac:dyDescent="0.25">
      <c r="A12" s="12" t="s">
        <v>20</v>
      </c>
      <c r="B12" s="188" t="s">
        <v>38</v>
      </c>
      <c r="C12" s="187">
        <v>0</v>
      </c>
      <c r="D12" s="40">
        <v>0</v>
      </c>
      <c r="E12" s="40">
        <v>3</v>
      </c>
      <c r="F12" s="287">
        <v>3</v>
      </c>
      <c r="G12" s="40">
        <v>4</v>
      </c>
      <c r="H12" s="287">
        <v>3</v>
      </c>
      <c r="I12" s="287">
        <v>2</v>
      </c>
      <c r="J12" s="287">
        <v>2</v>
      </c>
      <c r="K12" s="287">
        <v>3</v>
      </c>
      <c r="L12" s="287">
        <v>7</v>
      </c>
      <c r="M12" s="287">
        <v>5</v>
      </c>
      <c r="N12" s="287">
        <v>5</v>
      </c>
      <c r="O12" s="324">
        <v>3</v>
      </c>
    </row>
    <row r="13" spans="1:15" x14ac:dyDescent="0.25">
      <c r="A13" s="12" t="s">
        <v>21</v>
      </c>
      <c r="B13" s="181" t="s">
        <v>15</v>
      </c>
      <c r="C13" s="183">
        <f>C12/C3</f>
        <v>0</v>
      </c>
      <c r="D13" s="221">
        <f>D12/D3</f>
        <v>0</v>
      </c>
      <c r="E13" s="221">
        <f t="shared" ref="E13:O13" si="4">E12/E3</f>
        <v>2.3076923076923078E-2</v>
      </c>
      <c r="F13" s="354">
        <f t="shared" si="4"/>
        <v>2.5862068965517241E-2</v>
      </c>
      <c r="G13" s="221">
        <f t="shared" si="4"/>
        <v>3.7383177570093455E-2</v>
      </c>
      <c r="H13" s="354">
        <f t="shared" si="4"/>
        <v>3.0612244897959183E-2</v>
      </c>
      <c r="I13" s="354">
        <f t="shared" si="4"/>
        <v>1.9801980198019802E-2</v>
      </c>
      <c r="J13" s="354">
        <f t="shared" si="4"/>
        <v>0.02</v>
      </c>
      <c r="K13" s="354">
        <f t="shared" si="4"/>
        <v>2.9126213592233011E-2</v>
      </c>
      <c r="L13" s="354">
        <f t="shared" si="4"/>
        <v>7.5268817204301078E-2</v>
      </c>
      <c r="M13" s="354">
        <f t="shared" si="4"/>
        <v>5.6179775280898875E-2</v>
      </c>
      <c r="N13" s="354">
        <f t="shared" si="4"/>
        <v>5.2083333333333336E-2</v>
      </c>
      <c r="O13" s="399">
        <f t="shared" si="4"/>
        <v>3.0612244897959183E-2</v>
      </c>
    </row>
    <row r="14" spans="1:15" x14ac:dyDescent="0.25">
      <c r="A14" s="12" t="s">
        <v>22</v>
      </c>
      <c r="B14" s="186" t="s">
        <v>39</v>
      </c>
      <c r="C14" s="187">
        <v>38</v>
      </c>
      <c r="D14" s="40">
        <v>35</v>
      </c>
      <c r="E14" s="40">
        <v>34</v>
      </c>
      <c r="F14" s="287">
        <v>31</v>
      </c>
      <c r="G14" s="40">
        <v>29</v>
      </c>
      <c r="H14" s="287">
        <v>26</v>
      </c>
      <c r="I14" s="287">
        <v>26</v>
      </c>
      <c r="J14" s="287">
        <v>25</v>
      </c>
      <c r="K14" s="287">
        <v>25</v>
      </c>
      <c r="L14" s="287">
        <v>24</v>
      </c>
      <c r="M14" s="287">
        <v>24</v>
      </c>
      <c r="N14" s="287">
        <v>24</v>
      </c>
      <c r="O14" s="324">
        <v>25</v>
      </c>
    </row>
    <row r="15" spans="1:15" x14ac:dyDescent="0.25">
      <c r="A15" s="12" t="s">
        <v>23</v>
      </c>
      <c r="B15" s="181" t="s">
        <v>15</v>
      </c>
      <c r="C15" s="183">
        <f>C14/C3</f>
        <v>0.30894308943089432</v>
      </c>
      <c r="D15" s="221">
        <f>D14/D3</f>
        <v>0.29661016949152541</v>
      </c>
      <c r="E15" s="221">
        <f t="shared" ref="E15:O15" si="5">E14/E3</f>
        <v>0.26153846153846155</v>
      </c>
      <c r="F15" s="354">
        <f t="shared" si="5"/>
        <v>0.26724137931034481</v>
      </c>
      <c r="G15" s="221">
        <f t="shared" si="5"/>
        <v>0.27102803738317754</v>
      </c>
      <c r="H15" s="354">
        <f t="shared" si="5"/>
        <v>0.26530612244897961</v>
      </c>
      <c r="I15" s="354">
        <f t="shared" si="5"/>
        <v>0.25742574257425743</v>
      </c>
      <c r="J15" s="354">
        <f t="shared" si="5"/>
        <v>0.25</v>
      </c>
      <c r="K15" s="354">
        <f t="shared" si="5"/>
        <v>0.24271844660194175</v>
      </c>
      <c r="L15" s="354">
        <f t="shared" si="5"/>
        <v>0.25806451612903225</v>
      </c>
      <c r="M15" s="354">
        <f t="shared" si="5"/>
        <v>0.2696629213483146</v>
      </c>
      <c r="N15" s="354">
        <f t="shared" si="5"/>
        <v>0.25</v>
      </c>
      <c r="O15" s="399">
        <f t="shared" si="5"/>
        <v>0.25510204081632654</v>
      </c>
    </row>
    <row r="16" spans="1:15" x14ac:dyDescent="0.25">
      <c r="A16" s="12" t="s">
        <v>24</v>
      </c>
      <c r="B16" s="186" t="s">
        <v>40</v>
      </c>
      <c r="C16" s="187">
        <v>17</v>
      </c>
      <c r="D16" s="40">
        <v>15</v>
      </c>
      <c r="E16" s="40">
        <v>17</v>
      </c>
      <c r="F16" s="287">
        <v>15</v>
      </c>
      <c r="G16" s="40">
        <v>13</v>
      </c>
      <c r="H16" s="287">
        <v>14</v>
      </c>
      <c r="I16" s="287">
        <v>16</v>
      </c>
      <c r="J16" s="287">
        <v>16</v>
      </c>
      <c r="K16" s="287">
        <v>13</v>
      </c>
      <c r="L16" s="287">
        <v>16</v>
      </c>
      <c r="M16" s="287">
        <v>13</v>
      </c>
      <c r="N16" s="287">
        <v>12</v>
      </c>
      <c r="O16" s="324">
        <v>12</v>
      </c>
    </row>
    <row r="17" spans="1:15" x14ac:dyDescent="0.25">
      <c r="A17" s="12" t="s">
        <v>25</v>
      </c>
      <c r="B17" s="189" t="s">
        <v>15</v>
      </c>
      <c r="C17" s="183">
        <f>C16/C3</f>
        <v>0.13821138211382114</v>
      </c>
      <c r="D17" s="221">
        <f>D16/D3</f>
        <v>0.1271186440677966</v>
      </c>
      <c r="E17" s="221">
        <f t="shared" ref="E17:O17" si="6">E16/E3</f>
        <v>0.13076923076923078</v>
      </c>
      <c r="F17" s="354">
        <f t="shared" si="6"/>
        <v>0.12931034482758622</v>
      </c>
      <c r="G17" s="221">
        <f t="shared" si="6"/>
        <v>0.12149532710280374</v>
      </c>
      <c r="H17" s="354">
        <f t="shared" si="6"/>
        <v>0.14285714285714285</v>
      </c>
      <c r="I17" s="354">
        <f t="shared" si="6"/>
        <v>0.15841584158415842</v>
      </c>
      <c r="J17" s="354">
        <f t="shared" si="6"/>
        <v>0.16</v>
      </c>
      <c r="K17" s="354">
        <f t="shared" si="6"/>
        <v>0.12621359223300971</v>
      </c>
      <c r="L17" s="354">
        <f t="shared" si="6"/>
        <v>0.17204301075268819</v>
      </c>
      <c r="M17" s="354">
        <f t="shared" si="6"/>
        <v>0.14606741573033707</v>
      </c>
      <c r="N17" s="354">
        <f t="shared" si="6"/>
        <v>0.125</v>
      </c>
      <c r="O17" s="399">
        <f t="shared" si="6"/>
        <v>0.12244897959183673</v>
      </c>
    </row>
    <row r="18" spans="1:15" x14ac:dyDescent="0.25">
      <c r="A18" s="12" t="s">
        <v>26</v>
      </c>
      <c r="B18" s="186" t="s">
        <v>124</v>
      </c>
      <c r="C18" s="187">
        <v>23</v>
      </c>
      <c r="D18" s="40">
        <v>23</v>
      </c>
      <c r="E18" s="40">
        <v>25</v>
      </c>
      <c r="F18" s="287">
        <v>18</v>
      </c>
      <c r="G18" s="40">
        <v>19</v>
      </c>
      <c r="H18" s="287">
        <v>19</v>
      </c>
      <c r="I18" s="287">
        <v>16</v>
      </c>
      <c r="J18" s="287">
        <v>19</v>
      </c>
      <c r="K18" s="287">
        <v>17</v>
      </c>
      <c r="L18" s="287">
        <v>16</v>
      </c>
      <c r="M18" s="287">
        <v>16</v>
      </c>
      <c r="N18" s="287">
        <v>19</v>
      </c>
      <c r="O18" s="324">
        <v>20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0.18699186991869918</v>
      </c>
      <c r="D19" s="231">
        <f>D18/D3</f>
        <v>0.19491525423728814</v>
      </c>
      <c r="E19" s="231">
        <f>E18/E3</f>
        <v>0.19230769230769232</v>
      </c>
      <c r="F19" s="355">
        <f t="shared" ref="F19:O19" si="7">F18/F3</f>
        <v>0.15517241379310345</v>
      </c>
      <c r="G19" s="231">
        <f t="shared" si="7"/>
        <v>0.17757009345794392</v>
      </c>
      <c r="H19" s="355">
        <f t="shared" si="7"/>
        <v>0.19387755102040816</v>
      </c>
      <c r="I19" s="355">
        <f t="shared" si="7"/>
        <v>0.15841584158415842</v>
      </c>
      <c r="J19" s="355">
        <f t="shared" si="7"/>
        <v>0.19</v>
      </c>
      <c r="K19" s="355">
        <f t="shared" si="7"/>
        <v>0.1650485436893204</v>
      </c>
      <c r="L19" s="355">
        <f t="shared" si="7"/>
        <v>0.17204301075268819</v>
      </c>
      <c r="M19" s="355">
        <f t="shared" si="7"/>
        <v>0.1797752808988764</v>
      </c>
      <c r="N19" s="355">
        <f t="shared" si="7"/>
        <v>0.19791666666666666</v>
      </c>
      <c r="O19" s="400">
        <f t="shared" si="7"/>
        <v>0.20408163265306123</v>
      </c>
    </row>
    <row r="20" spans="1:15" ht="20.100000000000001" customHeight="1" thickBot="1" x14ac:dyDescent="0.3">
      <c r="A20" s="19" t="s">
        <v>322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9</v>
      </c>
      <c r="D22" s="8">
        <v>27</v>
      </c>
      <c r="E22" s="288">
        <v>16</v>
      </c>
      <c r="F22" s="8">
        <v>13</v>
      </c>
      <c r="G22" s="288">
        <v>11</v>
      </c>
      <c r="H22" s="288">
        <v>27</v>
      </c>
      <c r="I22" s="288">
        <v>15</v>
      </c>
      <c r="J22" s="288">
        <v>21</v>
      </c>
      <c r="K22" s="288">
        <v>18</v>
      </c>
      <c r="L22" s="288">
        <v>17</v>
      </c>
      <c r="M22" s="288">
        <v>23</v>
      </c>
      <c r="N22" s="288">
        <v>15</v>
      </c>
      <c r="O22" s="7">
        <f>SUM(C22:N22)</f>
        <v>212</v>
      </c>
    </row>
    <row r="23" spans="1:15" x14ac:dyDescent="0.25">
      <c r="A23" s="9" t="s">
        <v>29</v>
      </c>
      <c r="B23" s="193" t="s">
        <v>44</v>
      </c>
      <c r="C23" s="196">
        <v>2</v>
      </c>
      <c r="D23" s="185">
        <v>4</v>
      </c>
      <c r="E23" s="286">
        <v>3</v>
      </c>
      <c r="F23" s="185">
        <v>5</v>
      </c>
      <c r="G23" s="286">
        <v>2</v>
      </c>
      <c r="H23" s="286">
        <v>8</v>
      </c>
      <c r="I23" s="286">
        <v>1</v>
      </c>
      <c r="J23" s="286">
        <v>6</v>
      </c>
      <c r="K23" s="286">
        <v>11</v>
      </c>
      <c r="L23" s="286">
        <v>5</v>
      </c>
      <c r="M23" s="286">
        <v>3</v>
      </c>
      <c r="N23" s="323">
        <v>0</v>
      </c>
      <c r="O23" s="193">
        <f>SUM(C23:N23)</f>
        <v>50</v>
      </c>
    </row>
    <row r="24" spans="1:15" x14ac:dyDescent="0.25">
      <c r="A24" s="9" t="s">
        <v>30</v>
      </c>
      <c r="B24" s="165" t="s">
        <v>69</v>
      </c>
      <c r="C24" s="194">
        <f>C23/C22</f>
        <v>0.22222222222222221</v>
      </c>
      <c r="D24" s="194">
        <f>D23/D22</f>
        <v>0.14814814814814814</v>
      </c>
      <c r="E24" s="356">
        <f t="shared" ref="E24:N24" si="8">E23/E22</f>
        <v>0.1875</v>
      </c>
      <c r="F24" s="194">
        <f>F23/F22</f>
        <v>0.38461538461538464</v>
      </c>
      <c r="G24" s="356">
        <f t="shared" si="8"/>
        <v>0.18181818181818182</v>
      </c>
      <c r="H24" s="356">
        <f t="shared" si="8"/>
        <v>0.29629629629629628</v>
      </c>
      <c r="I24" s="356">
        <f t="shared" si="8"/>
        <v>6.6666666666666666E-2</v>
      </c>
      <c r="J24" s="356">
        <f t="shared" si="8"/>
        <v>0.2857142857142857</v>
      </c>
      <c r="K24" s="356">
        <f t="shared" si="8"/>
        <v>0.61111111111111116</v>
      </c>
      <c r="L24" s="356">
        <f t="shared" si="8"/>
        <v>0.29411764705882354</v>
      </c>
      <c r="M24" s="356">
        <f t="shared" si="8"/>
        <v>0.13043478260869565</v>
      </c>
      <c r="N24" s="356">
        <f t="shared" si="8"/>
        <v>0</v>
      </c>
      <c r="O24" s="195">
        <f>O23/O22</f>
        <v>0.23584905660377359</v>
      </c>
    </row>
    <row r="25" spans="1:15" x14ac:dyDescent="0.25">
      <c r="A25" s="9" t="s">
        <v>31</v>
      </c>
      <c r="B25" s="84" t="s">
        <v>339</v>
      </c>
      <c r="C25" s="76">
        <v>7</v>
      </c>
      <c r="D25" s="76">
        <v>15</v>
      </c>
      <c r="E25" s="289">
        <v>7</v>
      </c>
      <c r="F25" s="76">
        <v>9</v>
      </c>
      <c r="G25" s="289">
        <v>7</v>
      </c>
      <c r="H25" s="289">
        <v>11</v>
      </c>
      <c r="I25" s="289">
        <v>10</v>
      </c>
      <c r="J25" s="289">
        <v>15</v>
      </c>
      <c r="K25" s="289">
        <v>7</v>
      </c>
      <c r="L25" s="289">
        <v>13</v>
      </c>
      <c r="M25" s="289">
        <v>11</v>
      </c>
      <c r="N25" s="325">
        <v>9</v>
      </c>
      <c r="O25" s="84">
        <f>SUM(C25:N25)</f>
        <v>121</v>
      </c>
    </row>
    <row r="26" spans="1:15" x14ac:dyDescent="0.25">
      <c r="A26" s="9" t="s">
        <v>32</v>
      </c>
      <c r="B26" s="165" t="s">
        <v>69</v>
      </c>
      <c r="C26" s="194">
        <f>C25/C22</f>
        <v>0.77777777777777779</v>
      </c>
      <c r="D26" s="194">
        <f>D25/D22</f>
        <v>0.55555555555555558</v>
      </c>
      <c r="E26" s="356">
        <f t="shared" ref="E26:N26" si="9">E25/E22</f>
        <v>0.4375</v>
      </c>
      <c r="F26" s="194">
        <f t="shared" si="9"/>
        <v>0.69230769230769229</v>
      </c>
      <c r="G26" s="356">
        <f t="shared" si="9"/>
        <v>0.63636363636363635</v>
      </c>
      <c r="H26" s="356">
        <f t="shared" si="9"/>
        <v>0.40740740740740738</v>
      </c>
      <c r="I26" s="356">
        <f t="shared" si="9"/>
        <v>0.66666666666666663</v>
      </c>
      <c r="J26" s="356">
        <f t="shared" si="9"/>
        <v>0.7142857142857143</v>
      </c>
      <c r="K26" s="356">
        <f t="shared" si="9"/>
        <v>0.3888888888888889</v>
      </c>
      <c r="L26" s="356">
        <f t="shared" si="9"/>
        <v>0.76470588235294112</v>
      </c>
      <c r="M26" s="356">
        <f t="shared" si="9"/>
        <v>0.47826086956521741</v>
      </c>
      <c r="N26" s="356">
        <f t="shared" si="9"/>
        <v>0.6</v>
      </c>
      <c r="O26" s="195">
        <f>O25/O22</f>
        <v>0.57075471698113212</v>
      </c>
    </row>
    <row r="27" spans="1:15" x14ac:dyDescent="0.25">
      <c r="A27" s="9" t="s">
        <v>33</v>
      </c>
      <c r="B27" s="84" t="s">
        <v>287</v>
      </c>
      <c r="C27" s="76">
        <v>9</v>
      </c>
      <c r="D27" s="40">
        <v>25</v>
      </c>
      <c r="E27" s="287">
        <v>15</v>
      </c>
      <c r="F27" s="40">
        <v>13</v>
      </c>
      <c r="G27" s="287">
        <v>10</v>
      </c>
      <c r="H27" s="287">
        <v>26</v>
      </c>
      <c r="I27" s="287">
        <v>15</v>
      </c>
      <c r="J27" s="287">
        <v>20</v>
      </c>
      <c r="K27" s="287">
        <v>16</v>
      </c>
      <c r="L27" s="287">
        <v>16</v>
      </c>
      <c r="M27" s="287">
        <v>23</v>
      </c>
      <c r="N27" s="324">
        <v>15</v>
      </c>
      <c r="O27" s="84">
        <f>SUM(C27:N27)</f>
        <v>203</v>
      </c>
    </row>
    <row r="28" spans="1:15" x14ac:dyDescent="0.25">
      <c r="A28" s="9" t="s">
        <v>34</v>
      </c>
      <c r="B28" s="165" t="s">
        <v>69</v>
      </c>
      <c r="C28" s="194">
        <f>C27/C22</f>
        <v>1</v>
      </c>
      <c r="D28" s="194">
        <f t="shared" ref="D28:N28" si="10">D27/D22</f>
        <v>0.92592592592592593</v>
      </c>
      <c r="E28" s="356">
        <f t="shared" si="10"/>
        <v>0.9375</v>
      </c>
      <c r="F28" s="194">
        <f t="shared" si="10"/>
        <v>1</v>
      </c>
      <c r="G28" s="356">
        <f t="shared" si="10"/>
        <v>0.90909090909090906</v>
      </c>
      <c r="H28" s="356">
        <f t="shared" si="10"/>
        <v>0.96296296296296291</v>
      </c>
      <c r="I28" s="356">
        <f t="shared" si="10"/>
        <v>1</v>
      </c>
      <c r="J28" s="356">
        <f t="shared" si="10"/>
        <v>0.95238095238095233</v>
      </c>
      <c r="K28" s="356">
        <f t="shared" si="10"/>
        <v>0.88888888888888884</v>
      </c>
      <c r="L28" s="356">
        <f t="shared" si="10"/>
        <v>0.94117647058823528</v>
      </c>
      <c r="M28" s="356">
        <f t="shared" si="10"/>
        <v>1</v>
      </c>
      <c r="N28" s="356">
        <f t="shared" si="10"/>
        <v>1</v>
      </c>
      <c r="O28" s="195">
        <f>O27/O22</f>
        <v>0.95754716981132071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2</v>
      </c>
      <c r="E29" s="287">
        <v>1</v>
      </c>
      <c r="F29" s="40">
        <v>0</v>
      </c>
      <c r="G29" s="287">
        <v>1</v>
      </c>
      <c r="H29" s="287">
        <v>1</v>
      </c>
      <c r="I29" s="287">
        <v>1</v>
      </c>
      <c r="J29" s="287">
        <v>0</v>
      </c>
      <c r="K29" s="287">
        <v>0</v>
      </c>
      <c r="L29" s="287">
        <v>1</v>
      </c>
      <c r="M29" s="287">
        <v>1</v>
      </c>
      <c r="N29" s="324">
        <v>1</v>
      </c>
      <c r="O29" s="84">
        <f>SUM(C29:N29)</f>
        <v>9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7.407407407407407E-2</v>
      </c>
      <c r="E30" s="356">
        <f t="shared" si="11"/>
        <v>6.25E-2</v>
      </c>
      <c r="F30" s="194">
        <f t="shared" si="11"/>
        <v>0</v>
      </c>
      <c r="G30" s="356">
        <f t="shared" si="11"/>
        <v>9.0909090909090912E-2</v>
      </c>
      <c r="H30" s="356">
        <f t="shared" si="11"/>
        <v>3.7037037037037035E-2</v>
      </c>
      <c r="I30" s="356">
        <f t="shared" si="11"/>
        <v>6.6666666666666666E-2</v>
      </c>
      <c r="J30" s="356">
        <f t="shared" si="11"/>
        <v>0</v>
      </c>
      <c r="K30" s="356">
        <f t="shared" si="11"/>
        <v>0</v>
      </c>
      <c r="L30" s="356">
        <f t="shared" si="11"/>
        <v>5.8823529411764705E-2</v>
      </c>
      <c r="M30" s="356">
        <f t="shared" si="11"/>
        <v>4.3478260869565216E-2</v>
      </c>
      <c r="N30" s="356">
        <f t="shared" si="11"/>
        <v>6.6666666666666666E-2</v>
      </c>
      <c r="O30" s="195">
        <f>O29/O22</f>
        <v>4.2452830188679243E-2</v>
      </c>
    </row>
    <row r="31" spans="1:15" x14ac:dyDescent="0.25">
      <c r="A31" s="9" t="s">
        <v>37</v>
      </c>
      <c r="B31" s="84" t="s">
        <v>132</v>
      </c>
      <c r="C31" s="287">
        <f>C22-C27</f>
        <v>0</v>
      </c>
      <c r="D31" s="287">
        <f>D22-D27</f>
        <v>2</v>
      </c>
      <c r="E31" s="287">
        <f>E22-E27</f>
        <v>1</v>
      </c>
      <c r="F31" s="40">
        <f t="shared" ref="F31:N31" si="12">F22-F27</f>
        <v>0</v>
      </c>
      <c r="G31" s="287">
        <f t="shared" si="12"/>
        <v>1</v>
      </c>
      <c r="H31" s="287">
        <f t="shared" si="12"/>
        <v>1</v>
      </c>
      <c r="I31" s="287">
        <f t="shared" si="12"/>
        <v>0</v>
      </c>
      <c r="J31" s="287">
        <f t="shared" si="12"/>
        <v>1</v>
      </c>
      <c r="K31" s="287">
        <f t="shared" si="12"/>
        <v>2</v>
      </c>
      <c r="L31" s="287">
        <f t="shared" si="12"/>
        <v>1</v>
      </c>
      <c r="M31" s="287">
        <f t="shared" si="12"/>
        <v>0</v>
      </c>
      <c r="N31" s="287">
        <f t="shared" si="12"/>
        <v>0</v>
      </c>
      <c r="O31" s="84">
        <f>SUM(C31:N31)</f>
        <v>9</v>
      </c>
    </row>
    <row r="32" spans="1:15" x14ac:dyDescent="0.25">
      <c r="A32" s="9" t="s">
        <v>46</v>
      </c>
      <c r="B32" s="165" t="s">
        <v>69</v>
      </c>
      <c r="C32" s="194">
        <f>C31/C22</f>
        <v>0</v>
      </c>
      <c r="D32" s="194">
        <f t="shared" ref="D32:N32" si="13">D31/D22</f>
        <v>7.407407407407407E-2</v>
      </c>
      <c r="E32" s="356">
        <f t="shared" si="13"/>
        <v>6.25E-2</v>
      </c>
      <c r="F32" s="194">
        <f t="shared" si="13"/>
        <v>0</v>
      </c>
      <c r="G32" s="356">
        <f t="shared" si="13"/>
        <v>9.0909090909090912E-2</v>
      </c>
      <c r="H32" s="356">
        <f t="shared" si="13"/>
        <v>3.7037037037037035E-2</v>
      </c>
      <c r="I32" s="356">
        <f t="shared" si="13"/>
        <v>0</v>
      </c>
      <c r="J32" s="356">
        <f t="shared" si="13"/>
        <v>4.7619047619047616E-2</v>
      </c>
      <c r="K32" s="356">
        <f t="shared" si="13"/>
        <v>0.1111111111111111</v>
      </c>
      <c r="L32" s="356">
        <f t="shared" si="13"/>
        <v>5.8823529411764705E-2</v>
      </c>
      <c r="M32" s="356">
        <f t="shared" si="13"/>
        <v>0</v>
      </c>
      <c r="N32" s="356">
        <f t="shared" si="13"/>
        <v>0</v>
      </c>
      <c r="O32" s="195">
        <f>O31/O22</f>
        <v>4.2452830188679243E-2</v>
      </c>
    </row>
    <row r="33" spans="1:15" ht="24.75" x14ac:dyDescent="0.25">
      <c r="A33" s="9" t="s">
        <v>47</v>
      </c>
      <c r="B33" s="197" t="s">
        <v>67</v>
      </c>
      <c r="C33" s="76">
        <v>0</v>
      </c>
      <c r="D33" s="40">
        <v>2</v>
      </c>
      <c r="E33" s="287">
        <v>3</v>
      </c>
      <c r="F33" s="40">
        <v>2</v>
      </c>
      <c r="G33" s="287">
        <v>1</v>
      </c>
      <c r="H33" s="287">
        <v>1</v>
      </c>
      <c r="I33" s="287">
        <v>0</v>
      </c>
      <c r="J33" s="287">
        <v>1</v>
      </c>
      <c r="K33" s="287">
        <v>5</v>
      </c>
      <c r="L33" s="287">
        <v>3</v>
      </c>
      <c r="M33" s="287">
        <v>2</v>
      </c>
      <c r="N33" s="324">
        <v>0</v>
      </c>
      <c r="O33" s="84">
        <f>SUM(C33:N33)</f>
        <v>20</v>
      </c>
    </row>
    <row r="34" spans="1:15" x14ac:dyDescent="0.25">
      <c r="A34" s="9" t="s">
        <v>48</v>
      </c>
      <c r="B34" s="165" t="s">
        <v>69</v>
      </c>
      <c r="C34" s="194">
        <f>C33/C22</f>
        <v>0</v>
      </c>
      <c r="D34" s="194">
        <f t="shared" ref="D34:N34" si="14">D33/D22</f>
        <v>7.407407407407407E-2</v>
      </c>
      <c r="E34" s="356">
        <f t="shared" si="14"/>
        <v>0.1875</v>
      </c>
      <c r="F34" s="194">
        <f t="shared" si="14"/>
        <v>0.15384615384615385</v>
      </c>
      <c r="G34" s="356">
        <f t="shared" si="14"/>
        <v>9.0909090909090912E-2</v>
      </c>
      <c r="H34" s="356">
        <f t="shared" si="14"/>
        <v>3.7037037037037035E-2</v>
      </c>
      <c r="I34" s="356">
        <f t="shared" si="14"/>
        <v>0</v>
      </c>
      <c r="J34" s="356">
        <f t="shared" si="14"/>
        <v>4.7619047619047616E-2</v>
      </c>
      <c r="K34" s="356">
        <f t="shared" si="14"/>
        <v>0.27777777777777779</v>
      </c>
      <c r="L34" s="356">
        <f t="shared" si="14"/>
        <v>0.17647058823529413</v>
      </c>
      <c r="M34" s="356">
        <f t="shared" si="14"/>
        <v>8.6956521739130432E-2</v>
      </c>
      <c r="N34" s="356">
        <f t="shared" si="14"/>
        <v>0</v>
      </c>
      <c r="O34" s="195">
        <f>O33/O22</f>
        <v>9.4339622641509441E-2</v>
      </c>
    </row>
    <row r="35" spans="1:15" x14ac:dyDescent="0.25">
      <c r="A35" s="9" t="s">
        <v>49</v>
      </c>
      <c r="B35" s="84" t="s">
        <v>288</v>
      </c>
      <c r="C35" s="76">
        <v>2</v>
      </c>
      <c r="D35" s="40">
        <v>3</v>
      </c>
      <c r="E35" s="287">
        <v>6</v>
      </c>
      <c r="F35" s="40">
        <v>3</v>
      </c>
      <c r="G35" s="287">
        <v>2</v>
      </c>
      <c r="H35" s="287">
        <v>5</v>
      </c>
      <c r="I35" s="287">
        <v>3</v>
      </c>
      <c r="J35" s="287">
        <v>2</v>
      </c>
      <c r="K35" s="287">
        <v>2</v>
      </c>
      <c r="L35" s="287">
        <v>2</v>
      </c>
      <c r="M35" s="287">
        <v>3</v>
      </c>
      <c r="N35" s="324">
        <v>3</v>
      </c>
      <c r="O35" s="84">
        <f>SUM(C35:N35)</f>
        <v>36</v>
      </c>
    </row>
    <row r="36" spans="1:15" x14ac:dyDescent="0.25">
      <c r="A36" s="9" t="s">
        <v>50</v>
      </c>
      <c r="B36" s="198" t="s">
        <v>69</v>
      </c>
      <c r="C36" s="194">
        <f>C35/C22</f>
        <v>0.22222222222222221</v>
      </c>
      <c r="D36" s="194">
        <f t="shared" ref="D36:N36" si="15">D35/D22</f>
        <v>0.1111111111111111</v>
      </c>
      <c r="E36" s="356">
        <f t="shared" si="15"/>
        <v>0.375</v>
      </c>
      <c r="F36" s="194">
        <f t="shared" si="15"/>
        <v>0.23076923076923078</v>
      </c>
      <c r="G36" s="356">
        <f t="shared" si="15"/>
        <v>0.18181818181818182</v>
      </c>
      <c r="H36" s="356">
        <f t="shared" si="15"/>
        <v>0.18518518518518517</v>
      </c>
      <c r="I36" s="356">
        <f t="shared" si="15"/>
        <v>0.2</v>
      </c>
      <c r="J36" s="356">
        <f t="shared" si="15"/>
        <v>9.5238095238095233E-2</v>
      </c>
      <c r="K36" s="356">
        <f t="shared" si="15"/>
        <v>0.1111111111111111</v>
      </c>
      <c r="L36" s="356">
        <f t="shared" si="15"/>
        <v>0.11764705882352941</v>
      </c>
      <c r="M36" s="356">
        <f t="shared" si="15"/>
        <v>0.13043478260869565</v>
      </c>
      <c r="N36" s="356">
        <f t="shared" si="15"/>
        <v>0.2</v>
      </c>
      <c r="O36" s="195">
        <f>O35/O22</f>
        <v>0.16981132075471697</v>
      </c>
    </row>
    <row r="37" spans="1:15" x14ac:dyDescent="0.25">
      <c r="A37" s="9" t="s">
        <v>51</v>
      </c>
      <c r="B37" s="84" t="s">
        <v>289</v>
      </c>
      <c r="C37" s="39">
        <v>0</v>
      </c>
      <c r="D37" s="40">
        <v>2</v>
      </c>
      <c r="E37" s="287">
        <v>2</v>
      </c>
      <c r="F37" s="40">
        <v>0</v>
      </c>
      <c r="G37" s="287">
        <v>2</v>
      </c>
      <c r="H37" s="287">
        <v>4</v>
      </c>
      <c r="I37" s="287">
        <v>1</v>
      </c>
      <c r="J37" s="287">
        <v>1</v>
      </c>
      <c r="K37" s="287">
        <v>3</v>
      </c>
      <c r="L37" s="287">
        <v>2</v>
      </c>
      <c r="M37" s="287">
        <v>1</v>
      </c>
      <c r="N37" s="324">
        <v>1</v>
      </c>
      <c r="O37" s="84">
        <f>SUM(C37:N37)</f>
        <v>19</v>
      </c>
    </row>
    <row r="38" spans="1:15" x14ac:dyDescent="0.25">
      <c r="A38" s="9" t="s">
        <v>52</v>
      </c>
      <c r="B38" s="198" t="s">
        <v>69</v>
      </c>
      <c r="C38" s="220">
        <f>C37/C22</f>
        <v>0</v>
      </c>
      <c r="D38" s="221">
        <f t="shared" ref="D38:N38" si="16">D37/D22</f>
        <v>7.407407407407407E-2</v>
      </c>
      <c r="E38" s="356">
        <f t="shared" si="16"/>
        <v>0.125</v>
      </c>
      <c r="F38" s="194">
        <f t="shared" si="16"/>
        <v>0</v>
      </c>
      <c r="G38" s="356">
        <f t="shared" si="16"/>
        <v>0.18181818181818182</v>
      </c>
      <c r="H38" s="356">
        <f t="shared" si="16"/>
        <v>0.14814814814814814</v>
      </c>
      <c r="I38" s="356">
        <f t="shared" si="16"/>
        <v>6.6666666666666666E-2</v>
      </c>
      <c r="J38" s="356">
        <f t="shared" si="16"/>
        <v>4.7619047619047616E-2</v>
      </c>
      <c r="K38" s="356">
        <f t="shared" si="16"/>
        <v>0.16666666666666666</v>
      </c>
      <c r="L38" s="356">
        <f t="shared" si="16"/>
        <v>0.11764705882352941</v>
      </c>
      <c r="M38" s="356">
        <f t="shared" si="16"/>
        <v>4.3478260869565216E-2</v>
      </c>
      <c r="N38" s="356">
        <f t="shared" si="16"/>
        <v>6.6666666666666666E-2</v>
      </c>
      <c r="O38" s="195">
        <f>O37/O22</f>
        <v>8.9622641509433956E-2</v>
      </c>
    </row>
    <row r="39" spans="1:15" x14ac:dyDescent="0.25">
      <c r="A39" s="9" t="s">
        <v>53</v>
      </c>
      <c r="B39" s="219" t="s">
        <v>116</v>
      </c>
      <c r="C39" s="212">
        <v>1</v>
      </c>
      <c r="D39" s="213">
        <v>2</v>
      </c>
      <c r="E39" s="357">
        <v>0</v>
      </c>
      <c r="F39" s="213">
        <v>2</v>
      </c>
      <c r="G39" s="357">
        <v>0</v>
      </c>
      <c r="H39" s="357">
        <v>1</v>
      </c>
      <c r="I39" s="357">
        <v>5</v>
      </c>
      <c r="J39" s="357">
        <v>2</v>
      </c>
      <c r="K39" s="357">
        <v>1</v>
      </c>
      <c r="L39" s="357">
        <v>2</v>
      </c>
      <c r="M39" s="357">
        <v>3</v>
      </c>
      <c r="N39" s="414">
        <v>1</v>
      </c>
      <c r="O39" s="219">
        <f>SUM(C39:N39)</f>
        <v>20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0.1111111111111111</v>
      </c>
      <c r="D40" s="194">
        <f t="shared" ref="D40:N40" si="17">D39/D22</f>
        <v>7.407407407407407E-2</v>
      </c>
      <c r="E40" s="356">
        <f t="shared" si="17"/>
        <v>0</v>
      </c>
      <c r="F40" s="194">
        <f t="shared" si="17"/>
        <v>0.15384615384615385</v>
      </c>
      <c r="G40" s="356">
        <f t="shared" si="17"/>
        <v>0</v>
      </c>
      <c r="H40" s="356">
        <f t="shared" si="17"/>
        <v>3.7037037037037035E-2</v>
      </c>
      <c r="I40" s="356">
        <f t="shared" si="17"/>
        <v>0.33333333333333331</v>
      </c>
      <c r="J40" s="356">
        <f t="shared" si="17"/>
        <v>9.5238095238095233E-2</v>
      </c>
      <c r="K40" s="356">
        <f t="shared" si="17"/>
        <v>5.5555555555555552E-2</v>
      </c>
      <c r="L40" s="356">
        <f t="shared" si="17"/>
        <v>0.11764705882352941</v>
      </c>
      <c r="M40" s="356">
        <f t="shared" si="17"/>
        <v>0.13043478260869565</v>
      </c>
      <c r="N40" s="356">
        <f t="shared" si="17"/>
        <v>6.6666666666666666E-2</v>
      </c>
      <c r="O40" s="195">
        <f>O39/O22</f>
        <v>9.4339622641509441E-2</v>
      </c>
    </row>
    <row r="41" spans="1:15" ht="26.25" thickTop="1" thickBot="1" x14ac:dyDescent="0.3">
      <c r="A41" s="9" t="s">
        <v>55</v>
      </c>
      <c r="B41" s="30" t="s">
        <v>71</v>
      </c>
      <c r="C41" s="15">
        <v>12</v>
      </c>
      <c r="D41" s="15">
        <v>16</v>
      </c>
      <c r="E41" s="358">
        <v>14</v>
      </c>
      <c r="F41" s="15">
        <v>13</v>
      </c>
      <c r="G41" s="358">
        <v>11</v>
      </c>
      <c r="H41" s="358">
        <v>18</v>
      </c>
      <c r="I41" s="358">
        <v>10</v>
      </c>
      <c r="J41" s="358">
        <v>18</v>
      </c>
      <c r="K41" s="358">
        <v>12</v>
      </c>
      <c r="L41" s="358">
        <v>15</v>
      </c>
      <c r="M41" s="358">
        <v>17</v>
      </c>
      <c r="N41" s="402">
        <v>11</v>
      </c>
      <c r="O41" s="252">
        <f>SUM(C41:N41)</f>
        <v>167</v>
      </c>
    </row>
    <row r="42" spans="1:15" ht="15.75" thickTop="1" x14ac:dyDescent="0.25">
      <c r="A42" s="9" t="s">
        <v>56</v>
      </c>
      <c r="B42" s="200" t="s">
        <v>164</v>
      </c>
      <c r="C42" s="201">
        <v>3</v>
      </c>
      <c r="D42" s="202">
        <v>10</v>
      </c>
      <c r="E42" s="359">
        <v>8</v>
      </c>
      <c r="F42" s="202">
        <v>8</v>
      </c>
      <c r="G42" s="359">
        <v>6</v>
      </c>
      <c r="H42" s="359">
        <v>8</v>
      </c>
      <c r="I42" s="359">
        <v>2</v>
      </c>
      <c r="J42" s="359">
        <v>9</v>
      </c>
      <c r="K42" s="359">
        <v>9</v>
      </c>
      <c r="L42" s="395">
        <v>8</v>
      </c>
      <c r="M42" s="359">
        <v>7</v>
      </c>
      <c r="N42" s="403">
        <v>6</v>
      </c>
      <c r="O42" s="200">
        <f>SUM(C42:N42)</f>
        <v>84</v>
      </c>
    </row>
    <row r="43" spans="1:15" x14ac:dyDescent="0.25">
      <c r="A43" s="9" t="s">
        <v>57</v>
      </c>
      <c r="B43" s="165" t="s">
        <v>69</v>
      </c>
      <c r="C43" s="194">
        <f>C42/C22</f>
        <v>0.33333333333333331</v>
      </c>
      <c r="D43" s="194">
        <f t="shared" ref="D43:N43" si="18">D42/D22</f>
        <v>0.37037037037037035</v>
      </c>
      <c r="E43" s="356">
        <f t="shared" si="18"/>
        <v>0.5</v>
      </c>
      <c r="F43" s="194">
        <f t="shared" si="18"/>
        <v>0.61538461538461542</v>
      </c>
      <c r="G43" s="356">
        <f t="shared" si="18"/>
        <v>0.54545454545454541</v>
      </c>
      <c r="H43" s="356">
        <f t="shared" si="18"/>
        <v>0.29629629629629628</v>
      </c>
      <c r="I43" s="356">
        <f t="shared" si="18"/>
        <v>0.13333333333333333</v>
      </c>
      <c r="J43" s="356">
        <f t="shared" si="18"/>
        <v>0.42857142857142855</v>
      </c>
      <c r="K43" s="356">
        <f t="shared" si="18"/>
        <v>0.5</v>
      </c>
      <c r="L43" s="356">
        <f t="shared" si="18"/>
        <v>0.47058823529411764</v>
      </c>
      <c r="M43" s="356">
        <f t="shared" si="18"/>
        <v>0.30434782608695654</v>
      </c>
      <c r="N43" s="356">
        <f t="shared" si="18"/>
        <v>0.4</v>
      </c>
      <c r="O43" s="195">
        <f>O42/O22</f>
        <v>0.39622641509433965</v>
      </c>
    </row>
    <row r="44" spans="1:15" x14ac:dyDescent="0.25">
      <c r="A44" s="9" t="s">
        <v>58</v>
      </c>
      <c r="B44" s="84" t="s">
        <v>165</v>
      </c>
      <c r="C44" s="76">
        <v>4</v>
      </c>
      <c r="D44" s="40">
        <v>4</v>
      </c>
      <c r="E44" s="287">
        <v>2</v>
      </c>
      <c r="F44" s="40">
        <v>3</v>
      </c>
      <c r="G44" s="287">
        <v>4</v>
      </c>
      <c r="H44" s="287">
        <v>4</v>
      </c>
      <c r="I44" s="287">
        <v>3</v>
      </c>
      <c r="J44" s="287">
        <v>5</v>
      </c>
      <c r="K44" s="287">
        <v>1</v>
      </c>
      <c r="L44" s="287">
        <v>3</v>
      </c>
      <c r="M44" s="287">
        <v>6</v>
      </c>
      <c r="N44" s="324">
        <v>2</v>
      </c>
      <c r="O44" s="84">
        <f>SUM(C44:N44)</f>
        <v>41</v>
      </c>
    </row>
    <row r="45" spans="1:15" x14ac:dyDescent="0.25">
      <c r="A45" s="9" t="s">
        <v>59</v>
      </c>
      <c r="B45" s="165" t="s">
        <v>69</v>
      </c>
      <c r="C45" s="194">
        <f>C44/C22</f>
        <v>0.44444444444444442</v>
      </c>
      <c r="D45" s="194">
        <f t="shared" ref="D45:N45" si="19">D44/D22</f>
        <v>0.14814814814814814</v>
      </c>
      <c r="E45" s="356">
        <f t="shared" si="19"/>
        <v>0.125</v>
      </c>
      <c r="F45" s="194">
        <f t="shared" si="19"/>
        <v>0.23076923076923078</v>
      </c>
      <c r="G45" s="356">
        <f t="shared" si="19"/>
        <v>0.36363636363636365</v>
      </c>
      <c r="H45" s="356">
        <f t="shared" si="19"/>
        <v>0.14814814814814814</v>
      </c>
      <c r="I45" s="356">
        <f t="shared" si="19"/>
        <v>0.2</v>
      </c>
      <c r="J45" s="356">
        <f t="shared" si="19"/>
        <v>0.23809523809523808</v>
      </c>
      <c r="K45" s="356">
        <f t="shared" si="19"/>
        <v>5.5555555555555552E-2</v>
      </c>
      <c r="L45" s="356">
        <f t="shared" si="19"/>
        <v>0.17647058823529413</v>
      </c>
      <c r="M45" s="356">
        <f t="shared" si="19"/>
        <v>0.2608695652173913</v>
      </c>
      <c r="N45" s="356">
        <f t="shared" si="19"/>
        <v>0.13333333333333333</v>
      </c>
      <c r="O45" s="195">
        <f>O44/O22</f>
        <v>0.19339622641509435</v>
      </c>
    </row>
    <row r="46" spans="1:15" x14ac:dyDescent="0.25">
      <c r="A46" s="9" t="s">
        <v>60</v>
      </c>
      <c r="B46" s="84" t="s">
        <v>166</v>
      </c>
      <c r="C46" s="76">
        <v>1</v>
      </c>
      <c r="D46" s="40">
        <v>6</v>
      </c>
      <c r="E46" s="287">
        <v>4</v>
      </c>
      <c r="F46" s="40">
        <v>1</v>
      </c>
      <c r="G46" s="287">
        <v>0</v>
      </c>
      <c r="H46" s="287">
        <v>3</v>
      </c>
      <c r="I46" s="287">
        <v>4</v>
      </c>
      <c r="J46" s="287">
        <v>4</v>
      </c>
      <c r="K46" s="287">
        <v>2</v>
      </c>
      <c r="L46" s="287">
        <v>3</v>
      </c>
      <c r="M46" s="287">
        <v>4</v>
      </c>
      <c r="N46" s="324">
        <v>1</v>
      </c>
      <c r="O46" s="84">
        <f>SUM(C46:N46)</f>
        <v>33</v>
      </c>
    </row>
    <row r="47" spans="1:15" x14ac:dyDescent="0.25">
      <c r="A47" s="9" t="s">
        <v>61</v>
      </c>
      <c r="B47" s="165" t="s">
        <v>69</v>
      </c>
      <c r="C47" s="194">
        <f>C46/C22</f>
        <v>0.1111111111111111</v>
      </c>
      <c r="D47" s="194">
        <f t="shared" ref="D47:N47" si="20">D46/D22</f>
        <v>0.22222222222222221</v>
      </c>
      <c r="E47" s="356">
        <f>E46/E22</f>
        <v>0.25</v>
      </c>
      <c r="F47" s="194">
        <f t="shared" si="20"/>
        <v>7.6923076923076927E-2</v>
      </c>
      <c r="G47" s="356">
        <f t="shared" si="20"/>
        <v>0</v>
      </c>
      <c r="H47" s="356">
        <f t="shared" si="20"/>
        <v>0.1111111111111111</v>
      </c>
      <c r="I47" s="356">
        <f t="shared" si="20"/>
        <v>0.26666666666666666</v>
      </c>
      <c r="J47" s="356">
        <f t="shared" si="20"/>
        <v>0.19047619047619047</v>
      </c>
      <c r="K47" s="356">
        <f t="shared" si="20"/>
        <v>0.1111111111111111</v>
      </c>
      <c r="L47" s="356">
        <f t="shared" si="20"/>
        <v>0.17647058823529413</v>
      </c>
      <c r="M47" s="356">
        <f t="shared" si="20"/>
        <v>0.17391304347826086</v>
      </c>
      <c r="N47" s="356">
        <f t="shared" si="20"/>
        <v>6.6666666666666666E-2</v>
      </c>
      <c r="O47" s="195">
        <f>O46/O22</f>
        <v>0.15566037735849056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2</v>
      </c>
      <c r="E48" s="287">
        <v>1</v>
      </c>
      <c r="F48" s="40">
        <v>0</v>
      </c>
      <c r="G48" s="287">
        <v>1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324">
        <v>2</v>
      </c>
      <c r="O48" s="84">
        <f>SUM(C48:N48)</f>
        <v>6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7.407407407407407E-2</v>
      </c>
      <c r="E49" s="356">
        <f t="shared" si="21"/>
        <v>6.25E-2</v>
      </c>
      <c r="F49" s="194">
        <f t="shared" si="21"/>
        <v>0</v>
      </c>
      <c r="G49" s="356">
        <f t="shared" si="21"/>
        <v>9.0909090909090912E-2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 t="shared" si="21"/>
        <v>0</v>
      </c>
      <c r="L49" s="356">
        <f t="shared" si="21"/>
        <v>0</v>
      </c>
      <c r="M49" s="356">
        <f t="shared" si="21"/>
        <v>0</v>
      </c>
      <c r="N49" s="356">
        <f t="shared" si="21"/>
        <v>0.13333333333333333</v>
      </c>
      <c r="O49" s="195">
        <f>O48/O22</f>
        <v>2.8301886792452831E-2</v>
      </c>
    </row>
    <row r="50" spans="1:15" x14ac:dyDescent="0.25">
      <c r="A50" s="9" t="s">
        <v>64</v>
      </c>
      <c r="B50" s="197" t="s">
        <v>168</v>
      </c>
      <c r="C50" s="39">
        <v>4</v>
      </c>
      <c r="D50" s="40">
        <v>3</v>
      </c>
      <c r="E50" s="287">
        <v>0</v>
      </c>
      <c r="F50" s="40">
        <v>1</v>
      </c>
      <c r="G50" s="287">
        <v>2</v>
      </c>
      <c r="H50" s="287">
        <v>3</v>
      </c>
      <c r="I50" s="287">
        <v>4</v>
      </c>
      <c r="J50" s="287">
        <v>2</v>
      </c>
      <c r="K50" s="287">
        <v>1</v>
      </c>
      <c r="L50" s="287">
        <v>3</v>
      </c>
      <c r="M50" s="287">
        <v>4</v>
      </c>
      <c r="N50" s="324">
        <v>3</v>
      </c>
      <c r="O50" s="84">
        <f>SUM(C50:N50)</f>
        <v>30</v>
      </c>
    </row>
    <row r="51" spans="1:15" x14ac:dyDescent="0.25">
      <c r="A51" s="9" t="s">
        <v>65</v>
      </c>
      <c r="B51" s="165" t="s">
        <v>69</v>
      </c>
      <c r="C51" s="194">
        <f>C50/C22</f>
        <v>0.44444444444444442</v>
      </c>
      <c r="D51" s="194">
        <f t="shared" ref="D51:N51" si="22">D50/D22</f>
        <v>0.1111111111111111</v>
      </c>
      <c r="E51" s="356">
        <f t="shared" si="22"/>
        <v>0</v>
      </c>
      <c r="F51" s="194">
        <f t="shared" si="22"/>
        <v>7.6923076923076927E-2</v>
      </c>
      <c r="G51" s="356">
        <f t="shared" si="22"/>
        <v>0.18181818181818182</v>
      </c>
      <c r="H51" s="356">
        <f t="shared" si="22"/>
        <v>0.1111111111111111</v>
      </c>
      <c r="I51" s="356">
        <f t="shared" si="22"/>
        <v>0.26666666666666666</v>
      </c>
      <c r="J51" s="356">
        <f t="shared" si="22"/>
        <v>9.5238095238095233E-2</v>
      </c>
      <c r="K51" s="356">
        <f t="shared" si="22"/>
        <v>5.5555555555555552E-2</v>
      </c>
      <c r="L51" s="356">
        <f t="shared" si="22"/>
        <v>0.17647058823529413</v>
      </c>
      <c r="M51" s="356">
        <f t="shared" si="22"/>
        <v>0.17391304347826086</v>
      </c>
      <c r="N51" s="356">
        <f t="shared" si="22"/>
        <v>0.2</v>
      </c>
      <c r="O51" s="195">
        <f>O50/O22</f>
        <v>0.14150943396226415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287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356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1</v>
      </c>
      <c r="D54" s="40">
        <v>1</v>
      </c>
      <c r="E54" s="287">
        <v>1</v>
      </c>
      <c r="F54" s="40">
        <v>0</v>
      </c>
      <c r="G54" s="287">
        <v>1</v>
      </c>
      <c r="H54" s="287">
        <v>1</v>
      </c>
      <c r="I54" s="287">
        <v>1</v>
      </c>
      <c r="J54" s="287">
        <v>1</v>
      </c>
      <c r="K54" s="287">
        <v>0</v>
      </c>
      <c r="L54" s="287">
        <v>2</v>
      </c>
      <c r="M54" s="287">
        <v>2</v>
      </c>
      <c r="N54" s="324">
        <v>1</v>
      </c>
      <c r="O54" s="84">
        <f>SUM(C54:N54)</f>
        <v>12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0.1111111111111111</v>
      </c>
      <c r="D55" s="204">
        <f t="shared" ref="D55:N55" si="24">D54/D22</f>
        <v>3.7037037037037035E-2</v>
      </c>
      <c r="E55" s="360">
        <f t="shared" si="24"/>
        <v>6.25E-2</v>
      </c>
      <c r="F55" s="204">
        <f t="shared" si="24"/>
        <v>0</v>
      </c>
      <c r="G55" s="360">
        <f t="shared" si="24"/>
        <v>9.0909090909090912E-2</v>
      </c>
      <c r="H55" s="360">
        <f t="shared" si="24"/>
        <v>3.7037037037037035E-2</v>
      </c>
      <c r="I55" s="360">
        <f t="shared" si="24"/>
        <v>6.6666666666666666E-2</v>
      </c>
      <c r="J55" s="360">
        <f t="shared" si="24"/>
        <v>4.7619047619047616E-2</v>
      </c>
      <c r="K55" s="360">
        <f t="shared" si="24"/>
        <v>0</v>
      </c>
      <c r="L55" s="360">
        <f t="shared" si="24"/>
        <v>0.11764705882352941</v>
      </c>
      <c r="M55" s="360">
        <f t="shared" si="24"/>
        <v>8.6956521739130432E-2</v>
      </c>
      <c r="N55" s="360">
        <f t="shared" si="24"/>
        <v>6.6666666666666666E-2</v>
      </c>
      <c r="O55" s="205">
        <f>O54/O22</f>
        <v>5.6603773584905662E-2</v>
      </c>
    </row>
    <row r="56" spans="1:15" ht="20.100000000000001" customHeight="1" thickBot="1" x14ac:dyDescent="0.3">
      <c r="A56" s="20" t="s">
        <v>336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54" t="s">
        <v>365</v>
      </c>
      <c r="F57" s="54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14</v>
      </c>
      <c r="D58" s="16">
        <v>15</v>
      </c>
      <c r="E58" s="290">
        <v>30</v>
      </c>
      <c r="F58" s="16">
        <v>22</v>
      </c>
      <c r="G58" s="290">
        <v>20</v>
      </c>
      <c r="H58" s="290">
        <v>24</v>
      </c>
      <c r="I58" s="16">
        <v>16</v>
      </c>
      <c r="J58" s="290">
        <v>18</v>
      </c>
      <c r="K58" s="290">
        <v>28</v>
      </c>
      <c r="L58" s="290">
        <v>21</v>
      </c>
      <c r="M58" s="290">
        <v>16</v>
      </c>
      <c r="N58" s="290">
        <v>13</v>
      </c>
      <c r="O58" s="25">
        <f>SUM(C58:N58)</f>
        <v>237</v>
      </c>
    </row>
    <row r="59" spans="1:15" x14ac:dyDescent="0.25">
      <c r="A59" s="28" t="s">
        <v>75</v>
      </c>
      <c r="B59" s="207" t="s">
        <v>297</v>
      </c>
      <c r="C59" s="196">
        <v>6</v>
      </c>
      <c r="D59" s="185">
        <v>2</v>
      </c>
      <c r="E59" s="286">
        <v>20</v>
      </c>
      <c r="F59" s="185">
        <v>15</v>
      </c>
      <c r="G59" s="286">
        <v>10</v>
      </c>
      <c r="H59" s="286">
        <v>15</v>
      </c>
      <c r="I59" s="286">
        <v>10</v>
      </c>
      <c r="J59" s="286">
        <v>11</v>
      </c>
      <c r="K59" s="286">
        <v>17</v>
      </c>
      <c r="L59" s="286">
        <v>12</v>
      </c>
      <c r="M59" s="286">
        <v>10</v>
      </c>
      <c r="N59" s="323">
        <v>7</v>
      </c>
      <c r="O59" s="26">
        <f>SUM(C59:N59)</f>
        <v>135</v>
      </c>
    </row>
    <row r="60" spans="1:15" x14ac:dyDescent="0.25">
      <c r="A60" s="28" t="s">
        <v>76</v>
      </c>
      <c r="B60" s="206" t="s">
        <v>80</v>
      </c>
      <c r="C60" s="194">
        <f>C59/C58</f>
        <v>0.42857142857142855</v>
      </c>
      <c r="D60" s="194">
        <f t="shared" ref="D60:N60" si="25">D59/D58</f>
        <v>0.13333333333333333</v>
      </c>
      <c r="E60" s="356">
        <f t="shared" si="25"/>
        <v>0.66666666666666663</v>
      </c>
      <c r="F60" s="194">
        <f t="shared" si="25"/>
        <v>0.68181818181818177</v>
      </c>
      <c r="G60" s="356">
        <f t="shared" si="25"/>
        <v>0.5</v>
      </c>
      <c r="H60" s="356">
        <f t="shared" si="25"/>
        <v>0.625</v>
      </c>
      <c r="I60" s="356">
        <f t="shared" si="25"/>
        <v>0.625</v>
      </c>
      <c r="J60" s="356">
        <f t="shared" si="25"/>
        <v>0.61111111111111116</v>
      </c>
      <c r="K60" s="356">
        <f t="shared" si="25"/>
        <v>0.6071428571428571</v>
      </c>
      <c r="L60" s="356">
        <f t="shared" si="25"/>
        <v>0.5714285714285714</v>
      </c>
      <c r="M60" s="356">
        <f t="shared" si="25"/>
        <v>0.625</v>
      </c>
      <c r="N60" s="399">
        <f t="shared" si="25"/>
        <v>0.53846153846153844</v>
      </c>
      <c r="O60" s="246">
        <f>O59/O58</f>
        <v>0.569620253164557</v>
      </c>
    </row>
    <row r="61" spans="1:15" x14ac:dyDescent="0.25">
      <c r="A61" s="28" t="s">
        <v>87</v>
      </c>
      <c r="B61" s="208" t="s">
        <v>78</v>
      </c>
      <c r="C61" s="39">
        <v>8</v>
      </c>
      <c r="D61" s="40">
        <v>1</v>
      </c>
      <c r="E61" s="287">
        <v>12</v>
      </c>
      <c r="F61" s="40">
        <v>13</v>
      </c>
      <c r="G61" s="287">
        <v>8</v>
      </c>
      <c r="H61" s="287">
        <v>14</v>
      </c>
      <c r="I61" s="287">
        <v>6</v>
      </c>
      <c r="J61" s="287">
        <v>12</v>
      </c>
      <c r="K61" s="287">
        <v>18</v>
      </c>
      <c r="L61" s="287">
        <v>12</v>
      </c>
      <c r="M61" s="287">
        <v>9</v>
      </c>
      <c r="N61" s="324">
        <v>11</v>
      </c>
      <c r="O61" s="209">
        <f>SUM(C61:N61)</f>
        <v>124</v>
      </c>
    </row>
    <row r="62" spans="1:15" x14ac:dyDescent="0.25">
      <c r="A62" s="28" t="s">
        <v>88</v>
      </c>
      <c r="B62" s="206" t="s">
        <v>80</v>
      </c>
      <c r="C62" s="194">
        <f>C61/C58</f>
        <v>0.5714285714285714</v>
      </c>
      <c r="D62" s="194">
        <f t="shared" ref="D62:N62" si="26">D61/D58</f>
        <v>6.6666666666666666E-2</v>
      </c>
      <c r="E62" s="356">
        <f t="shared" si="26"/>
        <v>0.4</v>
      </c>
      <c r="F62" s="194">
        <f t="shared" si="26"/>
        <v>0.59090909090909094</v>
      </c>
      <c r="G62" s="356">
        <f t="shared" si="26"/>
        <v>0.4</v>
      </c>
      <c r="H62" s="356">
        <f t="shared" si="26"/>
        <v>0.58333333333333337</v>
      </c>
      <c r="I62" s="356">
        <f t="shared" si="26"/>
        <v>0.375</v>
      </c>
      <c r="J62" s="356">
        <f t="shared" si="26"/>
        <v>0.66666666666666663</v>
      </c>
      <c r="K62" s="356">
        <f t="shared" si="26"/>
        <v>0.6428571428571429</v>
      </c>
      <c r="L62" s="356">
        <f t="shared" si="26"/>
        <v>0.5714285714285714</v>
      </c>
      <c r="M62" s="356">
        <f t="shared" si="26"/>
        <v>0.5625</v>
      </c>
      <c r="N62" s="399">
        <f t="shared" si="26"/>
        <v>0.84615384615384615</v>
      </c>
      <c r="O62" s="246">
        <f>O61/O58</f>
        <v>0.52320675105485237</v>
      </c>
    </row>
    <row r="63" spans="1:15" x14ac:dyDescent="0.25">
      <c r="A63" s="28" t="s">
        <v>89</v>
      </c>
      <c r="B63" s="208" t="s">
        <v>300</v>
      </c>
      <c r="C63" s="39">
        <v>4</v>
      </c>
      <c r="D63" s="40">
        <v>0</v>
      </c>
      <c r="E63" s="287">
        <v>9</v>
      </c>
      <c r="F63" s="40">
        <v>6</v>
      </c>
      <c r="G63" s="287">
        <v>4</v>
      </c>
      <c r="H63" s="287">
        <v>9</v>
      </c>
      <c r="I63" s="287">
        <v>5</v>
      </c>
      <c r="J63" s="287">
        <v>8</v>
      </c>
      <c r="K63" s="287">
        <v>13</v>
      </c>
      <c r="L63" s="287">
        <v>7</v>
      </c>
      <c r="M63" s="287">
        <v>7</v>
      </c>
      <c r="N63" s="324">
        <v>5</v>
      </c>
      <c r="O63" s="209">
        <f>SUM(C63:N63)</f>
        <v>77</v>
      </c>
    </row>
    <row r="64" spans="1:15" x14ac:dyDescent="0.25">
      <c r="A64" s="28" t="s">
        <v>90</v>
      </c>
      <c r="B64" s="192" t="s">
        <v>80</v>
      </c>
      <c r="C64" s="194">
        <f>C63/C58</f>
        <v>0.2857142857142857</v>
      </c>
      <c r="D64" s="194">
        <f t="shared" ref="D64:N64" si="27">D63/D58</f>
        <v>0</v>
      </c>
      <c r="E64" s="356">
        <f t="shared" si="27"/>
        <v>0.3</v>
      </c>
      <c r="F64" s="194">
        <f t="shared" si="27"/>
        <v>0.27272727272727271</v>
      </c>
      <c r="G64" s="356">
        <f t="shared" si="27"/>
        <v>0.2</v>
      </c>
      <c r="H64" s="356">
        <f t="shared" si="27"/>
        <v>0.375</v>
      </c>
      <c r="I64" s="356">
        <f t="shared" si="27"/>
        <v>0.3125</v>
      </c>
      <c r="J64" s="356">
        <f t="shared" si="27"/>
        <v>0.44444444444444442</v>
      </c>
      <c r="K64" s="356">
        <f t="shared" si="27"/>
        <v>0.4642857142857143</v>
      </c>
      <c r="L64" s="356">
        <f t="shared" si="27"/>
        <v>0.33333333333333331</v>
      </c>
      <c r="M64" s="356">
        <f t="shared" si="27"/>
        <v>0.4375</v>
      </c>
      <c r="N64" s="399">
        <f t="shared" si="27"/>
        <v>0.38461538461538464</v>
      </c>
      <c r="O64" s="246">
        <f>O63/O58</f>
        <v>0.32489451476793246</v>
      </c>
    </row>
    <row r="65" spans="1:15" x14ac:dyDescent="0.25">
      <c r="A65" s="28" t="s">
        <v>91</v>
      </c>
      <c r="B65" s="208" t="s">
        <v>301</v>
      </c>
      <c r="C65" s="287">
        <f>C61-C67</f>
        <v>8</v>
      </c>
      <c r="D65" s="287">
        <f>D61-D67</f>
        <v>1</v>
      </c>
      <c r="E65" s="287">
        <f>E61-E67</f>
        <v>9</v>
      </c>
      <c r="F65" s="40">
        <f t="shared" ref="F65:N65" si="28">F61-F67</f>
        <v>13</v>
      </c>
      <c r="G65" s="287">
        <v>6</v>
      </c>
      <c r="H65" s="287">
        <f t="shared" si="28"/>
        <v>13</v>
      </c>
      <c r="I65" s="287">
        <f t="shared" si="28"/>
        <v>5</v>
      </c>
      <c r="J65" s="287">
        <f t="shared" si="28"/>
        <v>9</v>
      </c>
      <c r="K65" s="287">
        <v>18</v>
      </c>
      <c r="L65" s="287">
        <f t="shared" si="28"/>
        <v>10</v>
      </c>
      <c r="M65" s="287">
        <f t="shared" si="28"/>
        <v>7</v>
      </c>
      <c r="N65" s="324">
        <f t="shared" si="28"/>
        <v>6</v>
      </c>
      <c r="O65" s="209">
        <f>SUM(C65:N65)</f>
        <v>105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0.5714285714285714</v>
      </c>
      <c r="D66" s="199">
        <f>D65/D58</f>
        <v>6.6666666666666666E-2</v>
      </c>
      <c r="E66" s="361">
        <f t="shared" ref="E66:N66" si="29">E65/E58</f>
        <v>0.3</v>
      </c>
      <c r="F66" s="199">
        <f t="shared" si="29"/>
        <v>0.59090909090909094</v>
      </c>
      <c r="G66" s="361">
        <f t="shared" si="29"/>
        <v>0.3</v>
      </c>
      <c r="H66" s="361">
        <f t="shared" si="29"/>
        <v>0.54166666666666663</v>
      </c>
      <c r="I66" s="361">
        <f t="shared" si="29"/>
        <v>0.3125</v>
      </c>
      <c r="J66" s="361">
        <f t="shared" si="29"/>
        <v>0.5</v>
      </c>
      <c r="K66" s="361">
        <f t="shared" si="29"/>
        <v>0.6428571428571429</v>
      </c>
      <c r="L66" s="361">
        <f t="shared" si="29"/>
        <v>0.47619047619047616</v>
      </c>
      <c r="M66" s="361">
        <f t="shared" si="29"/>
        <v>0.4375</v>
      </c>
      <c r="N66" s="401">
        <f t="shared" si="29"/>
        <v>0.46153846153846156</v>
      </c>
      <c r="O66" s="248">
        <f>O65/O58</f>
        <v>0.44303797468354428</v>
      </c>
    </row>
    <row r="67" spans="1:15" ht="15.75" thickTop="1" x14ac:dyDescent="0.25">
      <c r="A67" s="28" t="s">
        <v>93</v>
      </c>
      <c r="B67" s="224" t="s">
        <v>302</v>
      </c>
      <c r="C67" s="359">
        <f>C69+C71+C73+C75+C77</f>
        <v>0</v>
      </c>
      <c r="D67" s="359">
        <f>D69+D71+D73+D75+D77</f>
        <v>0</v>
      </c>
      <c r="E67" s="359">
        <f>E69+E71+E73+E75+E77</f>
        <v>3</v>
      </c>
      <c r="F67" s="202">
        <f t="shared" ref="F67:N67" si="30">F69+F71+F73+F75+F77</f>
        <v>0</v>
      </c>
      <c r="G67" s="359">
        <f t="shared" si="30"/>
        <v>2</v>
      </c>
      <c r="H67" s="359">
        <f t="shared" si="30"/>
        <v>1</v>
      </c>
      <c r="I67" s="359">
        <f t="shared" si="30"/>
        <v>1</v>
      </c>
      <c r="J67" s="359">
        <f t="shared" si="30"/>
        <v>3</v>
      </c>
      <c r="K67" s="359">
        <f t="shared" si="30"/>
        <v>0</v>
      </c>
      <c r="L67" s="359">
        <f t="shared" si="30"/>
        <v>2</v>
      </c>
      <c r="M67" s="359">
        <f t="shared" si="30"/>
        <v>2</v>
      </c>
      <c r="N67" s="403">
        <f t="shared" si="30"/>
        <v>5</v>
      </c>
      <c r="O67" s="223">
        <f>SUM(C67:N67)</f>
        <v>19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1">D67/D58</f>
        <v>0</v>
      </c>
      <c r="E68" s="362">
        <f t="shared" si="31"/>
        <v>0.1</v>
      </c>
      <c r="F68" s="249">
        <f t="shared" si="31"/>
        <v>0</v>
      </c>
      <c r="G68" s="362">
        <f t="shared" si="31"/>
        <v>0.1</v>
      </c>
      <c r="H68" s="362">
        <f t="shared" si="31"/>
        <v>4.1666666666666664E-2</v>
      </c>
      <c r="I68" s="362">
        <f t="shared" si="31"/>
        <v>6.25E-2</v>
      </c>
      <c r="J68" s="362">
        <f t="shared" si="31"/>
        <v>0.16666666666666666</v>
      </c>
      <c r="K68" s="362">
        <f t="shared" si="31"/>
        <v>0</v>
      </c>
      <c r="L68" s="362">
        <f t="shared" si="31"/>
        <v>9.5238095238095233E-2</v>
      </c>
      <c r="M68" s="362">
        <f t="shared" si="31"/>
        <v>0.125</v>
      </c>
      <c r="N68" s="413">
        <f t="shared" si="31"/>
        <v>0.38461538461538464</v>
      </c>
      <c r="O68" s="248">
        <f>O67/O58</f>
        <v>8.0168776371308023E-2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357">
        <v>1</v>
      </c>
      <c r="F69" s="213">
        <v>0</v>
      </c>
      <c r="G69" s="357">
        <v>1</v>
      </c>
      <c r="H69" s="357">
        <v>1</v>
      </c>
      <c r="I69" s="357">
        <v>0</v>
      </c>
      <c r="J69" s="357">
        <v>0</v>
      </c>
      <c r="K69" s="357">
        <v>0</v>
      </c>
      <c r="L69" s="357">
        <v>2</v>
      </c>
      <c r="M69" s="357">
        <v>0</v>
      </c>
      <c r="N69" s="414">
        <v>1</v>
      </c>
      <c r="O69" s="27">
        <f>SUM(C69:N69)</f>
        <v>6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2">D69/D58</f>
        <v>0</v>
      </c>
      <c r="E70" s="356">
        <f t="shared" si="32"/>
        <v>3.3333333333333333E-2</v>
      </c>
      <c r="F70" s="194">
        <f t="shared" si="32"/>
        <v>0</v>
      </c>
      <c r="G70" s="356">
        <f t="shared" si="32"/>
        <v>0.05</v>
      </c>
      <c r="H70" s="356">
        <f t="shared" si="32"/>
        <v>4.1666666666666664E-2</v>
      </c>
      <c r="I70" s="356">
        <f t="shared" si="32"/>
        <v>0</v>
      </c>
      <c r="J70" s="356">
        <f t="shared" si="32"/>
        <v>0</v>
      </c>
      <c r="K70" s="356">
        <f t="shared" si="32"/>
        <v>0</v>
      </c>
      <c r="L70" s="356">
        <f t="shared" si="32"/>
        <v>9.5238095238095233E-2</v>
      </c>
      <c r="M70" s="356">
        <f t="shared" si="32"/>
        <v>0</v>
      </c>
      <c r="N70" s="399">
        <f t="shared" si="32"/>
        <v>7.6923076923076927E-2</v>
      </c>
      <c r="O70" s="246">
        <f>O69/O58</f>
        <v>2.5316455696202531E-2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357">
        <v>0</v>
      </c>
      <c r="F71" s="213">
        <v>0</v>
      </c>
      <c r="G71" s="357">
        <v>0</v>
      </c>
      <c r="H71" s="357">
        <v>0</v>
      </c>
      <c r="I71" s="357">
        <v>0</v>
      </c>
      <c r="J71" s="357">
        <v>0</v>
      </c>
      <c r="K71" s="357">
        <v>0</v>
      </c>
      <c r="L71" s="357">
        <v>0</v>
      </c>
      <c r="M71" s="357">
        <v>0</v>
      </c>
      <c r="N71" s="414">
        <v>0</v>
      </c>
      <c r="O71" s="27">
        <f>SUM(C71:N71)</f>
        <v>0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3">D71/D58</f>
        <v>0</v>
      </c>
      <c r="E72" s="356">
        <f t="shared" si="33"/>
        <v>0</v>
      </c>
      <c r="F72" s="194">
        <f t="shared" si="33"/>
        <v>0</v>
      </c>
      <c r="G72" s="356">
        <f t="shared" si="33"/>
        <v>0</v>
      </c>
      <c r="H72" s="356">
        <f t="shared" si="33"/>
        <v>0</v>
      </c>
      <c r="I72" s="356">
        <f t="shared" si="33"/>
        <v>0</v>
      </c>
      <c r="J72" s="356">
        <f t="shared" si="33"/>
        <v>0</v>
      </c>
      <c r="K72" s="356">
        <f t="shared" si="33"/>
        <v>0</v>
      </c>
      <c r="L72" s="356">
        <f t="shared" si="33"/>
        <v>0</v>
      </c>
      <c r="M72" s="356">
        <f t="shared" si="33"/>
        <v>0</v>
      </c>
      <c r="N72" s="399">
        <f t="shared" si="33"/>
        <v>0</v>
      </c>
      <c r="O72" s="246">
        <f>O71/O58</f>
        <v>0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287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3</v>
      </c>
      <c r="K73" s="287">
        <v>0</v>
      </c>
      <c r="L73" s="287">
        <v>0</v>
      </c>
      <c r="M73" s="287">
        <v>2</v>
      </c>
      <c r="N73" s="324">
        <v>4</v>
      </c>
      <c r="O73" s="209">
        <f>SUM(C73:N73)</f>
        <v>9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4">D73/D58</f>
        <v>0</v>
      </c>
      <c r="E74" s="356">
        <f t="shared" si="34"/>
        <v>0</v>
      </c>
      <c r="F74" s="194">
        <f t="shared" si="34"/>
        <v>0</v>
      </c>
      <c r="G74" s="356">
        <f t="shared" si="34"/>
        <v>0</v>
      </c>
      <c r="H74" s="356">
        <f t="shared" si="34"/>
        <v>0</v>
      </c>
      <c r="I74" s="356">
        <f t="shared" si="34"/>
        <v>0</v>
      </c>
      <c r="J74" s="356">
        <f t="shared" si="34"/>
        <v>0.16666666666666666</v>
      </c>
      <c r="K74" s="356">
        <f t="shared" si="34"/>
        <v>0</v>
      </c>
      <c r="L74" s="356">
        <f t="shared" si="34"/>
        <v>0</v>
      </c>
      <c r="M74" s="356">
        <f t="shared" si="34"/>
        <v>0.125</v>
      </c>
      <c r="N74" s="399">
        <f t="shared" si="34"/>
        <v>0.30769230769230771</v>
      </c>
      <c r="O74" s="246">
        <f>O73/O58</f>
        <v>3.7974683544303799E-2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287">
        <v>2</v>
      </c>
      <c r="F75" s="40">
        <v>0</v>
      </c>
      <c r="G75" s="287">
        <v>1</v>
      </c>
      <c r="H75" s="287">
        <v>0</v>
      </c>
      <c r="I75" s="287">
        <v>1</v>
      </c>
      <c r="J75" s="287">
        <v>0</v>
      </c>
      <c r="K75" s="287">
        <v>0</v>
      </c>
      <c r="L75" s="287">
        <v>0</v>
      </c>
      <c r="M75" s="287">
        <v>0</v>
      </c>
      <c r="N75" s="324">
        <v>0</v>
      </c>
      <c r="O75" s="209">
        <f>SUM(C75:N75)</f>
        <v>4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5">D75/D58</f>
        <v>0</v>
      </c>
      <c r="E76" s="356">
        <f t="shared" si="35"/>
        <v>6.6666666666666666E-2</v>
      </c>
      <c r="F76" s="194">
        <f t="shared" si="35"/>
        <v>0</v>
      </c>
      <c r="G76" s="356">
        <f t="shared" si="35"/>
        <v>0.05</v>
      </c>
      <c r="H76" s="356">
        <f t="shared" si="35"/>
        <v>0</v>
      </c>
      <c r="I76" s="356">
        <f t="shared" si="35"/>
        <v>6.25E-2</v>
      </c>
      <c r="J76" s="356">
        <f t="shared" si="35"/>
        <v>0</v>
      </c>
      <c r="K76" s="356">
        <f t="shared" si="35"/>
        <v>0</v>
      </c>
      <c r="L76" s="356">
        <f t="shared" si="35"/>
        <v>0</v>
      </c>
      <c r="M76" s="356">
        <f t="shared" si="35"/>
        <v>0</v>
      </c>
      <c r="N76" s="399">
        <f t="shared" si="35"/>
        <v>0</v>
      </c>
      <c r="O76" s="246">
        <f>O75/O58</f>
        <v>1.6877637130801686E-2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287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6">D77/D58</f>
        <v>0</v>
      </c>
      <c r="E78" s="356">
        <f t="shared" si="36"/>
        <v>0</v>
      </c>
      <c r="F78" s="194">
        <f t="shared" si="36"/>
        <v>0</v>
      </c>
      <c r="G78" s="356">
        <f t="shared" si="36"/>
        <v>0</v>
      </c>
      <c r="H78" s="356">
        <f t="shared" si="36"/>
        <v>0</v>
      </c>
      <c r="I78" s="356">
        <f t="shared" si="36"/>
        <v>0</v>
      </c>
      <c r="J78" s="356">
        <f t="shared" si="36"/>
        <v>0</v>
      </c>
      <c r="K78" s="356">
        <f t="shared" si="36"/>
        <v>0</v>
      </c>
      <c r="L78" s="356">
        <f t="shared" si="36"/>
        <v>0</v>
      </c>
      <c r="M78" s="356">
        <f t="shared" si="36"/>
        <v>0</v>
      </c>
      <c r="N78" s="399">
        <f t="shared" si="36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287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3</v>
      </c>
      <c r="M79" s="287">
        <v>2</v>
      </c>
      <c r="N79" s="324">
        <v>0</v>
      </c>
      <c r="O79" s="209">
        <f>SUM(C79:N79)</f>
        <v>5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7">D79/D58</f>
        <v>0</v>
      </c>
      <c r="E80" s="356">
        <f t="shared" si="37"/>
        <v>0</v>
      </c>
      <c r="F80" s="194">
        <f t="shared" si="37"/>
        <v>0</v>
      </c>
      <c r="G80" s="356">
        <f t="shared" si="37"/>
        <v>0</v>
      </c>
      <c r="H80" s="356">
        <f t="shared" si="37"/>
        <v>0</v>
      </c>
      <c r="I80" s="356">
        <f t="shared" si="37"/>
        <v>0</v>
      </c>
      <c r="J80" s="356">
        <f t="shared" si="37"/>
        <v>0</v>
      </c>
      <c r="K80" s="356">
        <f t="shared" si="37"/>
        <v>0</v>
      </c>
      <c r="L80" s="356">
        <f t="shared" si="37"/>
        <v>0.14285714285714285</v>
      </c>
      <c r="M80" s="356">
        <f t="shared" si="37"/>
        <v>0.125</v>
      </c>
      <c r="N80" s="399">
        <f t="shared" si="37"/>
        <v>0</v>
      </c>
      <c r="O80" s="246">
        <f>O79/O58</f>
        <v>2.1097046413502109E-2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287">
        <v>6</v>
      </c>
      <c r="F81" s="40">
        <v>1</v>
      </c>
      <c r="G81" s="287">
        <v>0</v>
      </c>
      <c r="H81" s="287">
        <v>0</v>
      </c>
      <c r="I81" s="287">
        <v>1</v>
      </c>
      <c r="J81" s="287">
        <v>1</v>
      </c>
      <c r="K81" s="287">
        <v>1</v>
      </c>
      <c r="L81" s="287">
        <v>0</v>
      </c>
      <c r="M81" s="287">
        <v>0</v>
      </c>
      <c r="N81" s="324">
        <v>0</v>
      </c>
      <c r="O81" s="209">
        <f>SUM(C81:N81)</f>
        <v>10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8">D81/D58</f>
        <v>0</v>
      </c>
      <c r="E82" s="356">
        <f t="shared" si="38"/>
        <v>0.2</v>
      </c>
      <c r="F82" s="194">
        <f t="shared" si="38"/>
        <v>4.5454545454545456E-2</v>
      </c>
      <c r="G82" s="356">
        <f t="shared" si="38"/>
        <v>0</v>
      </c>
      <c r="H82" s="356">
        <f t="shared" si="38"/>
        <v>0</v>
      </c>
      <c r="I82" s="356">
        <f t="shared" si="38"/>
        <v>6.25E-2</v>
      </c>
      <c r="J82" s="356">
        <f t="shared" si="38"/>
        <v>5.5555555555555552E-2</v>
      </c>
      <c r="K82" s="356">
        <f t="shared" si="38"/>
        <v>3.5714285714285712E-2</v>
      </c>
      <c r="L82" s="356">
        <f t="shared" si="38"/>
        <v>0</v>
      </c>
      <c r="M82" s="356">
        <f t="shared" si="38"/>
        <v>0</v>
      </c>
      <c r="N82" s="399">
        <f t="shared" si="38"/>
        <v>0</v>
      </c>
      <c r="O82" s="246">
        <f>O81/O58</f>
        <v>4.2194092827004218E-2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287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39">D83/D58</f>
        <v>0</v>
      </c>
      <c r="E84" s="356">
        <f t="shared" si="39"/>
        <v>0</v>
      </c>
      <c r="F84" s="194">
        <f t="shared" si="39"/>
        <v>0</v>
      </c>
      <c r="G84" s="356">
        <f t="shared" si="39"/>
        <v>0</v>
      </c>
      <c r="H84" s="356">
        <f t="shared" si="39"/>
        <v>0</v>
      </c>
      <c r="I84" s="356">
        <f t="shared" si="39"/>
        <v>0</v>
      </c>
      <c r="J84" s="356">
        <f t="shared" si="39"/>
        <v>0</v>
      </c>
      <c r="K84" s="356">
        <f t="shared" si="39"/>
        <v>0</v>
      </c>
      <c r="L84" s="356">
        <f t="shared" si="39"/>
        <v>0</v>
      </c>
      <c r="M84" s="356">
        <f t="shared" si="39"/>
        <v>0</v>
      </c>
      <c r="N84" s="399">
        <f t="shared" si="39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2</v>
      </c>
      <c r="E85" s="287">
        <v>2</v>
      </c>
      <c r="F85" s="40">
        <v>0</v>
      </c>
      <c r="G85" s="287">
        <v>2</v>
      </c>
      <c r="H85" s="287">
        <v>0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324">
        <v>0</v>
      </c>
      <c r="O85" s="209">
        <f>SUM(C85:N85)</f>
        <v>6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0">D85/D58</f>
        <v>0.13333333333333333</v>
      </c>
      <c r="E86" s="356">
        <f t="shared" si="40"/>
        <v>6.6666666666666666E-2</v>
      </c>
      <c r="F86" s="194">
        <f t="shared" si="40"/>
        <v>0</v>
      </c>
      <c r="G86" s="356">
        <f t="shared" si="40"/>
        <v>0.1</v>
      </c>
      <c r="H86" s="356">
        <f t="shared" si="40"/>
        <v>0</v>
      </c>
      <c r="I86" s="356">
        <f t="shared" si="40"/>
        <v>0</v>
      </c>
      <c r="J86" s="356">
        <f t="shared" si="40"/>
        <v>0</v>
      </c>
      <c r="K86" s="356">
        <f t="shared" si="40"/>
        <v>0</v>
      </c>
      <c r="L86" s="356">
        <f t="shared" si="40"/>
        <v>0</v>
      </c>
      <c r="M86" s="356">
        <f t="shared" si="40"/>
        <v>0</v>
      </c>
      <c r="N86" s="399">
        <f t="shared" si="40"/>
        <v>0</v>
      </c>
      <c r="O86" s="246">
        <f>O85/O58</f>
        <v>2.5316455696202531E-2</v>
      </c>
    </row>
    <row r="87" spans="1:15" ht="24.75" x14ac:dyDescent="0.25">
      <c r="A87" s="28" t="s">
        <v>227</v>
      </c>
      <c r="B87" s="215" t="s">
        <v>84</v>
      </c>
      <c r="C87" s="39">
        <v>1</v>
      </c>
      <c r="D87" s="40">
        <v>2</v>
      </c>
      <c r="E87" s="287">
        <v>2</v>
      </c>
      <c r="F87" s="40">
        <v>4</v>
      </c>
      <c r="G87" s="287">
        <v>6</v>
      </c>
      <c r="H87" s="287">
        <v>7</v>
      </c>
      <c r="I87" s="287">
        <v>4</v>
      </c>
      <c r="J87" s="287">
        <v>5</v>
      </c>
      <c r="K87" s="287">
        <v>4</v>
      </c>
      <c r="L87" s="287">
        <v>5</v>
      </c>
      <c r="M87" s="287">
        <v>4</v>
      </c>
      <c r="N87" s="324">
        <v>1</v>
      </c>
      <c r="O87" s="209">
        <f>SUM(C87:N87)</f>
        <v>45</v>
      </c>
    </row>
    <row r="88" spans="1:15" x14ac:dyDescent="0.25">
      <c r="A88" s="28" t="s">
        <v>230</v>
      </c>
      <c r="B88" s="192" t="s">
        <v>80</v>
      </c>
      <c r="C88" s="194">
        <f>C87/C58</f>
        <v>7.1428571428571425E-2</v>
      </c>
      <c r="D88" s="194">
        <f t="shared" ref="D88:N88" si="41">D87/D58</f>
        <v>0.13333333333333333</v>
      </c>
      <c r="E88" s="356">
        <f t="shared" si="41"/>
        <v>6.6666666666666666E-2</v>
      </c>
      <c r="F88" s="194">
        <f t="shared" si="41"/>
        <v>0.18181818181818182</v>
      </c>
      <c r="G88" s="356">
        <f t="shared" si="41"/>
        <v>0.3</v>
      </c>
      <c r="H88" s="356">
        <f t="shared" si="41"/>
        <v>0.29166666666666669</v>
      </c>
      <c r="I88" s="356">
        <f t="shared" si="41"/>
        <v>0.25</v>
      </c>
      <c r="J88" s="356">
        <f t="shared" si="41"/>
        <v>0.27777777777777779</v>
      </c>
      <c r="K88" s="356">
        <f t="shared" si="41"/>
        <v>0.14285714285714285</v>
      </c>
      <c r="L88" s="356">
        <f t="shared" si="41"/>
        <v>0.23809523809523808</v>
      </c>
      <c r="M88" s="356">
        <f t="shared" si="41"/>
        <v>0.25</v>
      </c>
      <c r="N88" s="399">
        <f t="shared" si="41"/>
        <v>7.6923076923076927E-2</v>
      </c>
      <c r="O88" s="246">
        <f>O87/O58</f>
        <v>0.189873417721519</v>
      </c>
    </row>
    <row r="89" spans="1:15" ht="24.75" x14ac:dyDescent="0.25">
      <c r="A89" s="28" t="s">
        <v>231</v>
      </c>
      <c r="B89" s="215" t="s">
        <v>293</v>
      </c>
      <c r="C89" s="39">
        <v>1</v>
      </c>
      <c r="D89" s="40">
        <v>6</v>
      </c>
      <c r="E89" s="287">
        <v>3</v>
      </c>
      <c r="F89" s="40">
        <v>2</v>
      </c>
      <c r="G89" s="287">
        <v>2</v>
      </c>
      <c r="H89" s="287">
        <v>2</v>
      </c>
      <c r="I89" s="287">
        <v>3</v>
      </c>
      <c r="J89" s="287">
        <v>0</v>
      </c>
      <c r="K89" s="287">
        <v>2</v>
      </c>
      <c r="L89" s="287">
        <v>1</v>
      </c>
      <c r="M89" s="287">
        <v>1</v>
      </c>
      <c r="N89" s="324">
        <v>1</v>
      </c>
      <c r="O89" s="209">
        <f>SUM(C89:N89)</f>
        <v>24</v>
      </c>
    </row>
    <row r="90" spans="1:15" x14ac:dyDescent="0.25">
      <c r="A90" s="28" t="s">
        <v>233</v>
      </c>
      <c r="B90" s="192" t="s">
        <v>80</v>
      </c>
      <c r="C90" s="194">
        <f>C89/C58</f>
        <v>7.1428571428571425E-2</v>
      </c>
      <c r="D90" s="194">
        <f t="shared" ref="D90:N90" si="42">D89/D58</f>
        <v>0.4</v>
      </c>
      <c r="E90" s="356">
        <f t="shared" si="42"/>
        <v>0.1</v>
      </c>
      <c r="F90" s="194">
        <f t="shared" si="42"/>
        <v>9.0909090909090912E-2</v>
      </c>
      <c r="G90" s="356">
        <f t="shared" si="42"/>
        <v>0.1</v>
      </c>
      <c r="H90" s="356">
        <f t="shared" si="42"/>
        <v>8.3333333333333329E-2</v>
      </c>
      <c r="I90" s="356">
        <f t="shared" si="42"/>
        <v>0.1875</v>
      </c>
      <c r="J90" s="356">
        <f t="shared" si="42"/>
        <v>0</v>
      </c>
      <c r="K90" s="356">
        <f t="shared" si="42"/>
        <v>7.1428571428571425E-2</v>
      </c>
      <c r="L90" s="356">
        <f t="shared" si="42"/>
        <v>4.7619047619047616E-2</v>
      </c>
      <c r="M90" s="356">
        <f t="shared" si="42"/>
        <v>6.25E-2</v>
      </c>
      <c r="N90" s="399">
        <f t="shared" si="42"/>
        <v>7.6923076923076927E-2</v>
      </c>
      <c r="O90" s="246">
        <f>O89/O58</f>
        <v>0.10126582278481013</v>
      </c>
    </row>
    <row r="91" spans="1:15" ht="24.75" x14ac:dyDescent="0.25">
      <c r="A91" s="28" t="s">
        <v>234</v>
      </c>
      <c r="B91" s="215" t="s">
        <v>294</v>
      </c>
      <c r="C91" s="76">
        <v>1</v>
      </c>
      <c r="D91" s="40">
        <v>0</v>
      </c>
      <c r="E91" s="287">
        <v>1</v>
      </c>
      <c r="F91" s="40">
        <v>1</v>
      </c>
      <c r="G91" s="287">
        <v>0</v>
      </c>
      <c r="H91" s="287">
        <v>0</v>
      </c>
      <c r="I91" s="287">
        <v>1</v>
      </c>
      <c r="J91" s="287">
        <v>0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4</v>
      </c>
    </row>
    <row r="92" spans="1:15" x14ac:dyDescent="0.25">
      <c r="A92" s="28" t="s">
        <v>235</v>
      </c>
      <c r="B92" s="192" t="s">
        <v>80</v>
      </c>
      <c r="C92" s="194">
        <f>C91/C58</f>
        <v>7.1428571428571425E-2</v>
      </c>
      <c r="D92" s="194">
        <f t="shared" ref="D92:N92" si="43">D91/D58</f>
        <v>0</v>
      </c>
      <c r="E92" s="356">
        <f t="shared" si="43"/>
        <v>3.3333333333333333E-2</v>
      </c>
      <c r="F92" s="194">
        <f t="shared" si="43"/>
        <v>4.5454545454545456E-2</v>
      </c>
      <c r="G92" s="356">
        <f t="shared" si="43"/>
        <v>0</v>
      </c>
      <c r="H92" s="356">
        <f t="shared" si="43"/>
        <v>0</v>
      </c>
      <c r="I92" s="356">
        <f t="shared" si="43"/>
        <v>6.25E-2</v>
      </c>
      <c r="J92" s="356">
        <f t="shared" si="43"/>
        <v>0</v>
      </c>
      <c r="K92" s="356">
        <f t="shared" si="43"/>
        <v>0</v>
      </c>
      <c r="L92" s="356">
        <f t="shared" si="43"/>
        <v>0</v>
      </c>
      <c r="M92" s="356">
        <f t="shared" si="43"/>
        <v>0</v>
      </c>
      <c r="N92" s="399">
        <f t="shared" si="43"/>
        <v>0</v>
      </c>
      <c r="O92" s="246">
        <f>O91/O58</f>
        <v>1.6877637130801686E-2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287">
        <v>0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1</v>
      </c>
      <c r="L93" s="287">
        <v>0</v>
      </c>
      <c r="M93" s="287">
        <v>0</v>
      </c>
      <c r="N93" s="324">
        <v>0</v>
      </c>
      <c r="O93" s="209">
        <f>SUM(C93:N93)</f>
        <v>1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4">D93/D58</f>
        <v>0</v>
      </c>
      <c r="E94" s="356">
        <f t="shared" si="44"/>
        <v>0</v>
      </c>
      <c r="F94" s="194">
        <f t="shared" si="44"/>
        <v>0</v>
      </c>
      <c r="G94" s="356">
        <f t="shared" si="44"/>
        <v>0</v>
      </c>
      <c r="H94" s="356">
        <f t="shared" si="44"/>
        <v>0</v>
      </c>
      <c r="I94" s="356">
        <f t="shared" si="44"/>
        <v>0</v>
      </c>
      <c r="J94" s="356">
        <f t="shared" si="44"/>
        <v>0</v>
      </c>
      <c r="K94" s="356">
        <f t="shared" si="44"/>
        <v>3.5714285714285712E-2</v>
      </c>
      <c r="L94" s="356">
        <f t="shared" si="44"/>
        <v>0</v>
      </c>
      <c r="M94" s="356">
        <f t="shared" si="44"/>
        <v>0</v>
      </c>
      <c r="N94" s="399">
        <f t="shared" si="44"/>
        <v>0</v>
      </c>
      <c r="O94" s="246">
        <f>O93/O58</f>
        <v>4.2194092827004216E-3</v>
      </c>
    </row>
    <row r="95" spans="1:15" ht="24.75" x14ac:dyDescent="0.25">
      <c r="A95" s="28" t="s">
        <v>298</v>
      </c>
      <c r="B95" s="215" t="s">
        <v>296</v>
      </c>
      <c r="C95" s="289">
        <f>C58-C61-C79-C81-C83-C85-C87-C89-C91-C93</f>
        <v>3</v>
      </c>
      <c r="D95" s="289">
        <f>D58-D61-D79-D81-D83-D85-D87-D89-D91-D93</f>
        <v>4</v>
      </c>
      <c r="E95" s="289">
        <f>E58-E61-E79-E81-E83-E85-E87-E89-E91-E93</f>
        <v>4</v>
      </c>
      <c r="F95" s="76">
        <f t="shared" ref="F95:M95" si="45">F58-F61-F79-F81-F83-F85-F87-F89-F91-F93</f>
        <v>1</v>
      </c>
      <c r="G95" s="289">
        <f t="shared" si="45"/>
        <v>2</v>
      </c>
      <c r="H95" s="289">
        <f t="shared" si="45"/>
        <v>1</v>
      </c>
      <c r="I95" s="289">
        <f t="shared" si="45"/>
        <v>1</v>
      </c>
      <c r="J95" s="289">
        <f t="shared" si="45"/>
        <v>0</v>
      </c>
      <c r="K95" s="289">
        <f t="shared" si="45"/>
        <v>2</v>
      </c>
      <c r="L95" s="289">
        <f t="shared" si="45"/>
        <v>0</v>
      </c>
      <c r="M95" s="289">
        <f t="shared" si="45"/>
        <v>0</v>
      </c>
      <c r="N95" s="324">
        <f>N58-N61-N79-N81-N83-N85-N87-N89-N91-N93</f>
        <v>0</v>
      </c>
      <c r="O95" s="209">
        <f>SUM(C95:N95)</f>
        <v>18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0.21428571428571427</v>
      </c>
      <c r="D96" s="204">
        <f t="shared" ref="D96:N96" si="46">D95/D58</f>
        <v>0.26666666666666666</v>
      </c>
      <c r="E96" s="360">
        <f t="shared" si="46"/>
        <v>0.13333333333333333</v>
      </c>
      <c r="F96" s="204">
        <f t="shared" si="46"/>
        <v>4.5454545454545456E-2</v>
      </c>
      <c r="G96" s="360">
        <f t="shared" si="46"/>
        <v>0.1</v>
      </c>
      <c r="H96" s="360">
        <f t="shared" si="46"/>
        <v>4.1666666666666664E-2</v>
      </c>
      <c r="I96" s="360">
        <f t="shared" si="46"/>
        <v>6.25E-2</v>
      </c>
      <c r="J96" s="360">
        <f t="shared" si="46"/>
        <v>0</v>
      </c>
      <c r="K96" s="360">
        <f t="shared" si="46"/>
        <v>7.1428571428571425E-2</v>
      </c>
      <c r="L96" s="360">
        <f t="shared" si="46"/>
        <v>0</v>
      </c>
      <c r="M96" s="360">
        <f t="shared" si="46"/>
        <v>0</v>
      </c>
      <c r="N96" s="400">
        <f t="shared" si="46"/>
        <v>0</v>
      </c>
      <c r="O96" s="250">
        <f>O95/O58</f>
        <v>7.5949367088607597E-2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323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27</v>
      </c>
      <c r="D3" s="6">
        <v>28</v>
      </c>
      <c r="E3" s="6">
        <v>32</v>
      </c>
      <c r="F3" s="285">
        <v>34</v>
      </c>
      <c r="G3" s="6">
        <v>32</v>
      </c>
      <c r="H3" s="6">
        <v>32</v>
      </c>
      <c r="I3" s="285">
        <v>34</v>
      </c>
      <c r="J3" s="285">
        <v>34</v>
      </c>
      <c r="K3" s="285">
        <v>30</v>
      </c>
      <c r="L3" s="285">
        <v>29</v>
      </c>
      <c r="M3" s="285">
        <v>32</v>
      </c>
      <c r="N3" s="285">
        <v>34</v>
      </c>
      <c r="O3" s="322">
        <v>29</v>
      </c>
    </row>
    <row r="4" spans="1:15" x14ac:dyDescent="0.25">
      <c r="A4" s="12" t="s">
        <v>8</v>
      </c>
      <c r="B4" s="182" t="s">
        <v>41</v>
      </c>
      <c r="C4" s="184">
        <v>23</v>
      </c>
      <c r="D4" s="185">
        <v>23</v>
      </c>
      <c r="E4" s="185">
        <v>28</v>
      </c>
      <c r="F4" s="286">
        <v>31</v>
      </c>
      <c r="G4" s="185">
        <v>29</v>
      </c>
      <c r="H4" s="185">
        <v>30</v>
      </c>
      <c r="I4" s="286">
        <v>32</v>
      </c>
      <c r="J4" s="286">
        <v>30</v>
      </c>
      <c r="K4" s="286">
        <v>26</v>
      </c>
      <c r="L4" s="286">
        <v>26</v>
      </c>
      <c r="M4" s="286">
        <v>30</v>
      </c>
      <c r="N4" s="286">
        <v>33</v>
      </c>
      <c r="O4" s="323">
        <v>27</v>
      </c>
    </row>
    <row r="5" spans="1:15" x14ac:dyDescent="0.25">
      <c r="A5" s="12" t="s">
        <v>9</v>
      </c>
      <c r="B5" s="181" t="s">
        <v>15</v>
      </c>
      <c r="C5" s="183">
        <f>C4/C3</f>
        <v>0.85185185185185186</v>
      </c>
      <c r="D5" s="221">
        <f>D4/D3</f>
        <v>0.8214285714285714</v>
      </c>
      <c r="E5" s="221">
        <f t="shared" ref="E5:O5" si="0">E4/E3</f>
        <v>0.875</v>
      </c>
      <c r="F5" s="354">
        <f t="shared" si="0"/>
        <v>0.91176470588235292</v>
      </c>
      <c r="G5" s="221">
        <f t="shared" si="0"/>
        <v>0.90625</v>
      </c>
      <c r="H5" s="221">
        <f t="shared" si="0"/>
        <v>0.9375</v>
      </c>
      <c r="I5" s="354">
        <f t="shared" si="0"/>
        <v>0.94117647058823528</v>
      </c>
      <c r="J5" s="354">
        <f t="shared" si="0"/>
        <v>0.88235294117647056</v>
      </c>
      <c r="K5" s="354">
        <f t="shared" si="0"/>
        <v>0.8666666666666667</v>
      </c>
      <c r="L5" s="354">
        <f t="shared" si="0"/>
        <v>0.89655172413793105</v>
      </c>
      <c r="M5" s="354">
        <f t="shared" si="0"/>
        <v>0.9375</v>
      </c>
      <c r="N5" s="354">
        <f t="shared" si="0"/>
        <v>0.97058823529411764</v>
      </c>
      <c r="O5" s="399">
        <f t="shared" si="0"/>
        <v>0.93103448275862066</v>
      </c>
    </row>
    <row r="6" spans="1:15" x14ac:dyDescent="0.25">
      <c r="A6" s="12" t="s">
        <v>10</v>
      </c>
      <c r="B6" s="186" t="s">
        <v>285</v>
      </c>
      <c r="C6" s="187">
        <v>1</v>
      </c>
      <c r="D6" s="40">
        <v>1</v>
      </c>
      <c r="E6" s="40">
        <v>1</v>
      </c>
      <c r="F6" s="287">
        <v>2</v>
      </c>
      <c r="G6" s="40">
        <v>0</v>
      </c>
      <c r="H6" s="40">
        <v>1</v>
      </c>
      <c r="I6" s="287">
        <v>1</v>
      </c>
      <c r="J6" s="287">
        <v>1</v>
      </c>
      <c r="K6" s="287">
        <v>1</v>
      </c>
      <c r="L6" s="287">
        <v>2</v>
      </c>
      <c r="M6" s="287">
        <v>2</v>
      </c>
      <c r="N6" s="287">
        <v>4</v>
      </c>
      <c r="O6" s="324">
        <v>4</v>
      </c>
    </row>
    <row r="7" spans="1:15" x14ac:dyDescent="0.25">
      <c r="A7" s="12" t="s">
        <v>11</v>
      </c>
      <c r="B7" s="181" t="s">
        <v>15</v>
      </c>
      <c r="C7" s="183">
        <f>C6/C3</f>
        <v>3.7037037037037035E-2</v>
      </c>
      <c r="D7" s="221">
        <f>D6/D3</f>
        <v>3.5714285714285712E-2</v>
      </c>
      <c r="E7" s="221">
        <f t="shared" ref="E7:O7" si="1">E6/E3</f>
        <v>3.125E-2</v>
      </c>
      <c r="F7" s="354">
        <f t="shared" si="1"/>
        <v>5.8823529411764705E-2</v>
      </c>
      <c r="G7" s="221">
        <f t="shared" si="1"/>
        <v>0</v>
      </c>
      <c r="H7" s="221">
        <f t="shared" si="1"/>
        <v>3.125E-2</v>
      </c>
      <c r="I7" s="354">
        <f t="shared" si="1"/>
        <v>2.9411764705882353E-2</v>
      </c>
      <c r="J7" s="354">
        <f t="shared" si="1"/>
        <v>2.9411764705882353E-2</v>
      </c>
      <c r="K7" s="354">
        <f t="shared" si="1"/>
        <v>3.3333333333333333E-2</v>
      </c>
      <c r="L7" s="354">
        <f t="shared" si="1"/>
        <v>6.8965517241379309E-2</v>
      </c>
      <c r="M7" s="354">
        <f t="shared" si="1"/>
        <v>6.25E-2</v>
      </c>
      <c r="N7" s="354">
        <f t="shared" si="1"/>
        <v>0.11764705882352941</v>
      </c>
      <c r="O7" s="399">
        <f t="shared" si="1"/>
        <v>0.13793103448275862</v>
      </c>
    </row>
    <row r="8" spans="1:15" x14ac:dyDescent="0.25">
      <c r="A8" s="12" t="s">
        <v>12</v>
      </c>
      <c r="B8" s="186" t="s">
        <v>16</v>
      </c>
      <c r="C8" s="187">
        <v>8</v>
      </c>
      <c r="D8" s="40">
        <v>5</v>
      </c>
      <c r="E8" s="40">
        <v>5</v>
      </c>
      <c r="F8" s="287">
        <v>7</v>
      </c>
      <c r="G8" s="40">
        <v>9</v>
      </c>
      <c r="H8" s="40">
        <v>9</v>
      </c>
      <c r="I8" s="287">
        <v>10</v>
      </c>
      <c r="J8" s="287">
        <v>10</v>
      </c>
      <c r="K8" s="287">
        <v>11</v>
      </c>
      <c r="L8" s="287">
        <v>8</v>
      </c>
      <c r="M8" s="287">
        <v>7</v>
      </c>
      <c r="N8" s="287">
        <v>9</v>
      </c>
      <c r="O8" s="324">
        <v>7</v>
      </c>
    </row>
    <row r="9" spans="1:15" x14ac:dyDescent="0.25">
      <c r="A9" s="12" t="s">
        <v>13</v>
      </c>
      <c r="B9" s="181" t="s">
        <v>15</v>
      </c>
      <c r="C9" s="183">
        <f>C8/C3</f>
        <v>0.29629629629629628</v>
      </c>
      <c r="D9" s="221">
        <f>D8/D3</f>
        <v>0.17857142857142858</v>
      </c>
      <c r="E9" s="221">
        <f t="shared" ref="E9:O9" si="2">E8/E3</f>
        <v>0.15625</v>
      </c>
      <c r="F9" s="354">
        <f t="shared" si="2"/>
        <v>0.20588235294117646</v>
      </c>
      <c r="G9" s="221">
        <f t="shared" si="2"/>
        <v>0.28125</v>
      </c>
      <c r="H9" s="221">
        <f t="shared" si="2"/>
        <v>0.28125</v>
      </c>
      <c r="I9" s="354">
        <f t="shared" si="2"/>
        <v>0.29411764705882354</v>
      </c>
      <c r="J9" s="354">
        <f t="shared" si="2"/>
        <v>0.29411764705882354</v>
      </c>
      <c r="K9" s="354">
        <f t="shared" si="2"/>
        <v>0.36666666666666664</v>
      </c>
      <c r="L9" s="354">
        <f t="shared" si="2"/>
        <v>0.27586206896551724</v>
      </c>
      <c r="M9" s="354">
        <f t="shared" si="2"/>
        <v>0.21875</v>
      </c>
      <c r="N9" s="354">
        <f t="shared" si="2"/>
        <v>0.26470588235294118</v>
      </c>
      <c r="O9" s="399">
        <f t="shared" si="2"/>
        <v>0.2413793103448276</v>
      </c>
    </row>
    <row r="10" spans="1:15" x14ac:dyDescent="0.25">
      <c r="A10" s="12" t="s">
        <v>18</v>
      </c>
      <c r="B10" s="186" t="s">
        <v>17</v>
      </c>
      <c r="C10" s="187">
        <v>19</v>
      </c>
      <c r="D10" s="40">
        <v>17</v>
      </c>
      <c r="E10" s="40">
        <v>18</v>
      </c>
      <c r="F10" s="287">
        <v>19</v>
      </c>
      <c r="G10" s="40">
        <v>20</v>
      </c>
      <c r="H10" s="40">
        <v>20</v>
      </c>
      <c r="I10" s="287">
        <v>21</v>
      </c>
      <c r="J10" s="287">
        <v>23</v>
      </c>
      <c r="K10" s="287">
        <v>21</v>
      </c>
      <c r="L10" s="287">
        <v>20</v>
      </c>
      <c r="M10" s="287">
        <v>22</v>
      </c>
      <c r="N10" s="287">
        <v>22</v>
      </c>
      <c r="O10" s="324">
        <v>17</v>
      </c>
    </row>
    <row r="11" spans="1:15" x14ac:dyDescent="0.25">
      <c r="A11" s="12" t="s">
        <v>19</v>
      </c>
      <c r="B11" s="181" t="s">
        <v>15</v>
      </c>
      <c r="C11" s="183">
        <f>C10/C3</f>
        <v>0.70370370370370372</v>
      </c>
      <c r="D11" s="221">
        <f>D10/D3</f>
        <v>0.6071428571428571</v>
      </c>
      <c r="E11" s="221">
        <f t="shared" ref="E11:O11" si="3">E10/E3</f>
        <v>0.5625</v>
      </c>
      <c r="F11" s="354">
        <f t="shared" si="3"/>
        <v>0.55882352941176472</v>
      </c>
      <c r="G11" s="221">
        <f t="shared" si="3"/>
        <v>0.625</v>
      </c>
      <c r="H11" s="221">
        <f t="shared" si="3"/>
        <v>0.625</v>
      </c>
      <c r="I11" s="354">
        <f t="shared" si="3"/>
        <v>0.61764705882352944</v>
      </c>
      <c r="J11" s="354">
        <f t="shared" si="3"/>
        <v>0.67647058823529416</v>
      </c>
      <c r="K11" s="354">
        <f t="shared" si="3"/>
        <v>0.7</v>
      </c>
      <c r="L11" s="354">
        <f t="shared" si="3"/>
        <v>0.68965517241379315</v>
      </c>
      <c r="M11" s="354">
        <f t="shared" si="3"/>
        <v>0.6875</v>
      </c>
      <c r="N11" s="354">
        <f t="shared" si="3"/>
        <v>0.6470588235294118</v>
      </c>
      <c r="O11" s="399">
        <f t="shared" si="3"/>
        <v>0.58620689655172409</v>
      </c>
    </row>
    <row r="12" spans="1:15" x14ac:dyDescent="0.25">
      <c r="A12" s="12" t="s">
        <v>20</v>
      </c>
      <c r="B12" s="188" t="s">
        <v>38</v>
      </c>
      <c r="C12" s="187">
        <v>2</v>
      </c>
      <c r="D12" s="40">
        <v>3</v>
      </c>
      <c r="E12" s="40">
        <v>3</v>
      </c>
      <c r="F12" s="287">
        <v>2</v>
      </c>
      <c r="G12" s="40">
        <v>2</v>
      </c>
      <c r="H12" s="40">
        <v>2</v>
      </c>
      <c r="I12" s="287">
        <v>1</v>
      </c>
      <c r="J12" s="287">
        <v>1</v>
      </c>
      <c r="K12" s="287">
        <v>2</v>
      </c>
      <c r="L12" s="287">
        <v>1</v>
      </c>
      <c r="M12" s="287">
        <v>3</v>
      </c>
      <c r="N12" s="287">
        <v>2</v>
      </c>
      <c r="O12" s="324">
        <v>2</v>
      </c>
    </row>
    <row r="13" spans="1:15" x14ac:dyDescent="0.25">
      <c r="A13" s="12" t="s">
        <v>21</v>
      </c>
      <c r="B13" s="181" t="s">
        <v>15</v>
      </c>
      <c r="C13" s="183">
        <f>C12/C3</f>
        <v>7.407407407407407E-2</v>
      </c>
      <c r="D13" s="221">
        <f>D12/D3</f>
        <v>0.10714285714285714</v>
      </c>
      <c r="E13" s="221">
        <f t="shared" ref="E13:O13" si="4">E12/E3</f>
        <v>9.375E-2</v>
      </c>
      <c r="F13" s="354">
        <f t="shared" si="4"/>
        <v>5.8823529411764705E-2</v>
      </c>
      <c r="G13" s="221">
        <f t="shared" si="4"/>
        <v>6.25E-2</v>
      </c>
      <c r="H13" s="221">
        <f t="shared" si="4"/>
        <v>6.25E-2</v>
      </c>
      <c r="I13" s="354">
        <f t="shared" si="4"/>
        <v>2.9411764705882353E-2</v>
      </c>
      <c r="J13" s="354">
        <f t="shared" si="4"/>
        <v>2.9411764705882353E-2</v>
      </c>
      <c r="K13" s="354">
        <f t="shared" si="4"/>
        <v>6.6666666666666666E-2</v>
      </c>
      <c r="L13" s="354">
        <f t="shared" si="4"/>
        <v>3.4482758620689655E-2</v>
      </c>
      <c r="M13" s="354">
        <f t="shared" si="4"/>
        <v>9.375E-2</v>
      </c>
      <c r="N13" s="354">
        <f t="shared" si="4"/>
        <v>5.8823529411764705E-2</v>
      </c>
      <c r="O13" s="399">
        <f t="shared" si="4"/>
        <v>6.8965517241379309E-2</v>
      </c>
    </row>
    <row r="14" spans="1:15" x14ac:dyDescent="0.25">
      <c r="A14" s="12" t="s">
        <v>22</v>
      </c>
      <c r="B14" s="186" t="s">
        <v>39</v>
      </c>
      <c r="C14" s="187">
        <v>3</v>
      </c>
      <c r="D14" s="40">
        <v>1</v>
      </c>
      <c r="E14" s="40">
        <v>3</v>
      </c>
      <c r="F14" s="287">
        <v>3</v>
      </c>
      <c r="G14" s="40">
        <v>2</v>
      </c>
      <c r="H14" s="40">
        <v>1</v>
      </c>
      <c r="I14" s="287">
        <v>1</v>
      </c>
      <c r="J14" s="287">
        <v>2</v>
      </c>
      <c r="K14" s="287">
        <v>2</v>
      </c>
      <c r="L14" s="287">
        <v>1</v>
      </c>
      <c r="M14" s="287">
        <v>2</v>
      </c>
      <c r="N14" s="287">
        <v>3</v>
      </c>
      <c r="O14" s="324">
        <v>3</v>
      </c>
    </row>
    <row r="15" spans="1:15" x14ac:dyDescent="0.25">
      <c r="A15" s="12" t="s">
        <v>23</v>
      </c>
      <c r="B15" s="181" t="s">
        <v>15</v>
      </c>
      <c r="C15" s="183">
        <f>C14/C3</f>
        <v>0.1111111111111111</v>
      </c>
      <c r="D15" s="221">
        <f>D14/D3</f>
        <v>3.5714285714285712E-2</v>
      </c>
      <c r="E15" s="221">
        <f t="shared" ref="E15:O15" si="5">E14/E3</f>
        <v>9.375E-2</v>
      </c>
      <c r="F15" s="354">
        <f t="shared" si="5"/>
        <v>8.8235294117647065E-2</v>
      </c>
      <c r="G15" s="221">
        <f t="shared" si="5"/>
        <v>6.25E-2</v>
      </c>
      <c r="H15" s="221">
        <f t="shared" si="5"/>
        <v>3.125E-2</v>
      </c>
      <c r="I15" s="354">
        <f t="shared" si="5"/>
        <v>2.9411764705882353E-2</v>
      </c>
      <c r="J15" s="354">
        <f t="shared" si="5"/>
        <v>5.8823529411764705E-2</v>
      </c>
      <c r="K15" s="354">
        <f t="shared" si="5"/>
        <v>6.6666666666666666E-2</v>
      </c>
      <c r="L15" s="354">
        <f t="shared" si="5"/>
        <v>3.4482758620689655E-2</v>
      </c>
      <c r="M15" s="354">
        <f t="shared" si="5"/>
        <v>6.25E-2</v>
      </c>
      <c r="N15" s="354">
        <f t="shared" si="5"/>
        <v>8.8235294117647065E-2</v>
      </c>
      <c r="O15" s="399">
        <f t="shared" si="5"/>
        <v>0.10344827586206896</v>
      </c>
    </row>
    <row r="16" spans="1:15" x14ac:dyDescent="0.25">
      <c r="A16" s="12" t="s">
        <v>24</v>
      </c>
      <c r="B16" s="186" t="s">
        <v>40</v>
      </c>
      <c r="C16" s="187">
        <v>4</v>
      </c>
      <c r="D16" s="40">
        <v>5</v>
      </c>
      <c r="E16" s="40">
        <v>4</v>
      </c>
      <c r="F16" s="287">
        <v>5</v>
      </c>
      <c r="G16" s="40">
        <v>6</v>
      </c>
      <c r="H16" s="40">
        <v>5</v>
      </c>
      <c r="I16" s="287">
        <v>5</v>
      </c>
      <c r="J16" s="287">
        <v>7</v>
      </c>
      <c r="K16" s="287">
        <v>7</v>
      </c>
      <c r="L16" s="287">
        <v>4</v>
      </c>
      <c r="M16" s="287">
        <v>5</v>
      </c>
      <c r="N16" s="287">
        <v>3</v>
      </c>
      <c r="O16" s="324">
        <v>3</v>
      </c>
    </row>
    <row r="17" spans="1:15" x14ac:dyDescent="0.25">
      <c r="A17" s="12" t="s">
        <v>25</v>
      </c>
      <c r="B17" s="189" t="s">
        <v>15</v>
      </c>
      <c r="C17" s="183">
        <f>C16/C3</f>
        <v>0.14814814814814814</v>
      </c>
      <c r="D17" s="221">
        <f>D16/D3</f>
        <v>0.17857142857142858</v>
      </c>
      <c r="E17" s="221">
        <f t="shared" ref="E17:O17" si="6">E16/E3</f>
        <v>0.125</v>
      </c>
      <c r="F17" s="354">
        <f t="shared" si="6"/>
        <v>0.14705882352941177</v>
      </c>
      <c r="G17" s="221">
        <f t="shared" si="6"/>
        <v>0.1875</v>
      </c>
      <c r="H17" s="221">
        <f t="shared" si="6"/>
        <v>0.15625</v>
      </c>
      <c r="I17" s="354">
        <f t="shared" si="6"/>
        <v>0.14705882352941177</v>
      </c>
      <c r="J17" s="354">
        <f t="shared" si="6"/>
        <v>0.20588235294117646</v>
      </c>
      <c r="K17" s="354">
        <f t="shared" si="6"/>
        <v>0.23333333333333334</v>
      </c>
      <c r="L17" s="354">
        <f t="shared" si="6"/>
        <v>0.13793103448275862</v>
      </c>
      <c r="M17" s="354">
        <f t="shared" si="6"/>
        <v>0.15625</v>
      </c>
      <c r="N17" s="354">
        <f t="shared" si="6"/>
        <v>8.8235294117647065E-2</v>
      </c>
      <c r="O17" s="399">
        <f t="shared" si="6"/>
        <v>0.10344827586206896</v>
      </c>
    </row>
    <row r="18" spans="1:15" x14ac:dyDescent="0.25">
      <c r="A18" s="12" t="s">
        <v>26</v>
      </c>
      <c r="B18" s="186" t="s">
        <v>124</v>
      </c>
      <c r="C18" s="187">
        <v>4</v>
      </c>
      <c r="D18" s="40">
        <v>5</v>
      </c>
      <c r="E18" s="40">
        <v>5</v>
      </c>
      <c r="F18" s="287">
        <v>5</v>
      </c>
      <c r="G18" s="40">
        <v>5</v>
      </c>
      <c r="H18" s="40">
        <v>5</v>
      </c>
      <c r="I18" s="287">
        <v>5</v>
      </c>
      <c r="J18" s="287">
        <v>5</v>
      </c>
      <c r="K18" s="287">
        <v>5</v>
      </c>
      <c r="L18" s="287">
        <v>3</v>
      </c>
      <c r="M18" s="287">
        <v>3</v>
      </c>
      <c r="N18" s="287">
        <v>4</v>
      </c>
      <c r="O18" s="324">
        <v>4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0.14814814814814814</v>
      </c>
      <c r="D19" s="231">
        <f>D18/D3</f>
        <v>0.17857142857142858</v>
      </c>
      <c r="E19" s="231">
        <f>E18/E3</f>
        <v>0.15625</v>
      </c>
      <c r="F19" s="355">
        <f t="shared" ref="F19:O19" si="7">F18/F3</f>
        <v>0.14705882352941177</v>
      </c>
      <c r="G19" s="231">
        <f t="shared" si="7"/>
        <v>0.15625</v>
      </c>
      <c r="H19" s="231">
        <f t="shared" si="7"/>
        <v>0.15625</v>
      </c>
      <c r="I19" s="355">
        <f t="shared" si="7"/>
        <v>0.14705882352941177</v>
      </c>
      <c r="J19" s="355">
        <f t="shared" si="7"/>
        <v>0.14705882352941177</v>
      </c>
      <c r="K19" s="355">
        <f t="shared" si="7"/>
        <v>0.16666666666666666</v>
      </c>
      <c r="L19" s="355">
        <f t="shared" si="7"/>
        <v>0.10344827586206896</v>
      </c>
      <c r="M19" s="355">
        <f t="shared" si="7"/>
        <v>9.375E-2</v>
      </c>
      <c r="N19" s="355">
        <f t="shared" si="7"/>
        <v>0.11764705882352941</v>
      </c>
      <c r="O19" s="400">
        <f t="shared" si="7"/>
        <v>0.13793103448275862</v>
      </c>
    </row>
    <row r="20" spans="1:15" ht="20.100000000000001" customHeight="1" thickBot="1" x14ac:dyDescent="0.3">
      <c r="A20" s="19" t="s">
        <v>326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6</v>
      </c>
      <c r="D22" s="8">
        <v>8</v>
      </c>
      <c r="E22" s="288">
        <v>12</v>
      </c>
      <c r="F22" s="8">
        <v>8</v>
      </c>
      <c r="G22" s="8">
        <v>6</v>
      </c>
      <c r="H22" s="288">
        <v>7</v>
      </c>
      <c r="I22" s="288">
        <v>7</v>
      </c>
      <c r="J22" s="288">
        <v>4</v>
      </c>
      <c r="K22" s="288">
        <v>7</v>
      </c>
      <c r="L22" s="288">
        <v>9</v>
      </c>
      <c r="M22" s="288">
        <v>10</v>
      </c>
      <c r="N22" s="288">
        <v>4</v>
      </c>
      <c r="O22" s="7">
        <f>SUM(C22:N22)</f>
        <v>88</v>
      </c>
    </row>
    <row r="23" spans="1:15" x14ac:dyDescent="0.25">
      <c r="A23" s="9" t="s">
        <v>29</v>
      </c>
      <c r="B23" s="193" t="s">
        <v>44</v>
      </c>
      <c r="C23" s="196">
        <v>1</v>
      </c>
      <c r="D23" s="185">
        <v>2</v>
      </c>
      <c r="E23" s="286">
        <v>6</v>
      </c>
      <c r="F23" s="185">
        <v>1</v>
      </c>
      <c r="G23" s="185">
        <v>2</v>
      </c>
      <c r="H23" s="286">
        <v>1</v>
      </c>
      <c r="I23" s="286">
        <v>1</v>
      </c>
      <c r="J23" s="286">
        <v>1</v>
      </c>
      <c r="K23" s="286">
        <v>3</v>
      </c>
      <c r="L23" s="286">
        <v>3</v>
      </c>
      <c r="M23" s="286">
        <v>6</v>
      </c>
      <c r="N23" s="323">
        <v>0</v>
      </c>
      <c r="O23" s="193">
        <f>SUM(C23:N23)</f>
        <v>27</v>
      </c>
    </row>
    <row r="24" spans="1:15" x14ac:dyDescent="0.25">
      <c r="A24" s="9" t="s">
        <v>30</v>
      </c>
      <c r="B24" s="165" t="s">
        <v>69</v>
      </c>
      <c r="C24" s="194">
        <f>C23/C22</f>
        <v>0.16666666666666666</v>
      </c>
      <c r="D24" s="194">
        <f>D23/D22</f>
        <v>0.25</v>
      </c>
      <c r="E24" s="356">
        <f>E23/E22</f>
        <v>0.5</v>
      </c>
      <c r="F24" s="194">
        <f>F23/F22</f>
        <v>0.125</v>
      </c>
      <c r="G24" s="194">
        <f t="shared" ref="G24:N24" si="8">G23/G22</f>
        <v>0.33333333333333331</v>
      </c>
      <c r="H24" s="356">
        <f t="shared" si="8"/>
        <v>0.14285714285714285</v>
      </c>
      <c r="I24" s="356">
        <f t="shared" si="8"/>
        <v>0.14285714285714285</v>
      </c>
      <c r="J24" s="356">
        <f t="shared" si="8"/>
        <v>0.25</v>
      </c>
      <c r="K24" s="356">
        <f t="shared" si="8"/>
        <v>0.42857142857142855</v>
      </c>
      <c r="L24" s="356">
        <f t="shared" si="8"/>
        <v>0.33333333333333331</v>
      </c>
      <c r="M24" s="356">
        <f t="shared" si="8"/>
        <v>0.6</v>
      </c>
      <c r="N24" s="356">
        <f t="shared" si="8"/>
        <v>0</v>
      </c>
      <c r="O24" s="195">
        <f>O23/O22</f>
        <v>0.30681818181818182</v>
      </c>
    </row>
    <row r="25" spans="1:15" x14ac:dyDescent="0.25">
      <c r="A25" s="9" t="s">
        <v>31</v>
      </c>
      <c r="B25" s="84" t="s">
        <v>339</v>
      </c>
      <c r="C25" s="76">
        <v>3</v>
      </c>
      <c r="D25" s="76">
        <v>4</v>
      </c>
      <c r="E25" s="289">
        <v>7</v>
      </c>
      <c r="F25" s="76">
        <v>6</v>
      </c>
      <c r="G25" s="76">
        <v>3</v>
      </c>
      <c r="H25" s="289">
        <v>4</v>
      </c>
      <c r="I25" s="289">
        <v>4</v>
      </c>
      <c r="J25" s="289">
        <v>4</v>
      </c>
      <c r="K25" s="289">
        <v>4</v>
      </c>
      <c r="L25" s="289">
        <v>7</v>
      </c>
      <c r="M25" s="289">
        <v>6</v>
      </c>
      <c r="N25" s="325">
        <v>3</v>
      </c>
      <c r="O25" s="84">
        <f>SUM(C25:N25)</f>
        <v>55</v>
      </c>
    </row>
    <row r="26" spans="1:15" x14ac:dyDescent="0.25">
      <c r="A26" s="9" t="s">
        <v>32</v>
      </c>
      <c r="B26" s="165" t="s">
        <v>69</v>
      </c>
      <c r="C26" s="194">
        <f>C25/C22</f>
        <v>0.5</v>
      </c>
      <c r="D26" s="194">
        <f>D25/D22</f>
        <v>0.5</v>
      </c>
      <c r="E26" s="356">
        <f t="shared" ref="E26:N26" si="9">E25/E22</f>
        <v>0.58333333333333337</v>
      </c>
      <c r="F26" s="194">
        <f t="shared" si="9"/>
        <v>0.75</v>
      </c>
      <c r="G26" s="194">
        <f t="shared" si="9"/>
        <v>0.5</v>
      </c>
      <c r="H26" s="356">
        <f t="shared" si="9"/>
        <v>0.5714285714285714</v>
      </c>
      <c r="I26" s="356">
        <f t="shared" si="9"/>
        <v>0.5714285714285714</v>
      </c>
      <c r="J26" s="356">
        <f t="shared" si="9"/>
        <v>1</v>
      </c>
      <c r="K26" s="356">
        <f t="shared" si="9"/>
        <v>0.5714285714285714</v>
      </c>
      <c r="L26" s="356">
        <f t="shared" si="9"/>
        <v>0.77777777777777779</v>
      </c>
      <c r="M26" s="356">
        <f t="shared" si="9"/>
        <v>0.6</v>
      </c>
      <c r="N26" s="356">
        <f t="shared" si="9"/>
        <v>0.75</v>
      </c>
      <c r="O26" s="195">
        <f>O25/O22</f>
        <v>0.625</v>
      </c>
    </row>
    <row r="27" spans="1:15" x14ac:dyDescent="0.25">
      <c r="A27" s="9" t="s">
        <v>33</v>
      </c>
      <c r="B27" s="84" t="s">
        <v>287</v>
      </c>
      <c r="C27" s="76">
        <v>5</v>
      </c>
      <c r="D27" s="40">
        <v>8</v>
      </c>
      <c r="E27" s="287">
        <v>10</v>
      </c>
      <c r="F27" s="40">
        <v>8</v>
      </c>
      <c r="G27" s="40">
        <v>6</v>
      </c>
      <c r="H27" s="287">
        <v>7</v>
      </c>
      <c r="I27" s="287">
        <v>5</v>
      </c>
      <c r="J27" s="287">
        <v>3</v>
      </c>
      <c r="K27" s="287">
        <v>7</v>
      </c>
      <c r="L27" s="287">
        <v>9</v>
      </c>
      <c r="M27" s="287">
        <v>10</v>
      </c>
      <c r="N27" s="324">
        <v>3</v>
      </c>
      <c r="O27" s="84">
        <f>SUM(C27:N27)</f>
        <v>81</v>
      </c>
    </row>
    <row r="28" spans="1:15" x14ac:dyDescent="0.25">
      <c r="A28" s="9" t="s">
        <v>34</v>
      </c>
      <c r="B28" s="165" t="s">
        <v>69</v>
      </c>
      <c r="C28" s="194">
        <f>C27/C22</f>
        <v>0.83333333333333337</v>
      </c>
      <c r="D28" s="194">
        <f t="shared" ref="D28:N28" si="10">D27/D22</f>
        <v>1</v>
      </c>
      <c r="E28" s="356">
        <f t="shared" si="10"/>
        <v>0.83333333333333337</v>
      </c>
      <c r="F28" s="194">
        <f t="shared" si="10"/>
        <v>1</v>
      </c>
      <c r="G28" s="194">
        <f t="shared" si="10"/>
        <v>1</v>
      </c>
      <c r="H28" s="356">
        <f t="shared" si="10"/>
        <v>1</v>
      </c>
      <c r="I28" s="356">
        <f t="shared" si="10"/>
        <v>0.7142857142857143</v>
      </c>
      <c r="J28" s="356">
        <f t="shared" si="10"/>
        <v>0.75</v>
      </c>
      <c r="K28" s="356">
        <f t="shared" si="10"/>
        <v>1</v>
      </c>
      <c r="L28" s="356">
        <f t="shared" si="10"/>
        <v>1</v>
      </c>
      <c r="M28" s="356">
        <f t="shared" si="10"/>
        <v>1</v>
      </c>
      <c r="N28" s="356">
        <f t="shared" si="10"/>
        <v>0.75</v>
      </c>
      <c r="O28" s="195">
        <f>O27/O22</f>
        <v>0.92045454545454541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0</v>
      </c>
      <c r="E29" s="287">
        <v>1</v>
      </c>
      <c r="F29" s="40">
        <v>0</v>
      </c>
      <c r="G29" s="40">
        <v>1</v>
      </c>
      <c r="H29" s="287">
        <v>0</v>
      </c>
      <c r="I29" s="287">
        <v>0</v>
      </c>
      <c r="J29" s="287">
        <v>0</v>
      </c>
      <c r="K29" s="287">
        <v>1</v>
      </c>
      <c r="L29" s="287">
        <v>0</v>
      </c>
      <c r="M29" s="287">
        <v>2</v>
      </c>
      <c r="N29" s="324">
        <v>1</v>
      </c>
      <c r="O29" s="84">
        <f>SUM(C29:N29)</f>
        <v>6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0</v>
      </c>
      <c r="E30" s="356">
        <f t="shared" si="11"/>
        <v>8.3333333333333329E-2</v>
      </c>
      <c r="F30" s="194">
        <f t="shared" si="11"/>
        <v>0</v>
      </c>
      <c r="G30" s="194">
        <f t="shared" si="11"/>
        <v>0.16666666666666666</v>
      </c>
      <c r="H30" s="356">
        <f t="shared" si="11"/>
        <v>0</v>
      </c>
      <c r="I30" s="356">
        <f t="shared" si="11"/>
        <v>0</v>
      </c>
      <c r="J30" s="356">
        <f t="shared" si="11"/>
        <v>0</v>
      </c>
      <c r="K30" s="356">
        <f t="shared" si="11"/>
        <v>0.14285714285714285</v>
      </c>
      <c r="L30" s="356">
        <f t="shared" si="11"/>
        <v>0</v>
      </c>
      <c r="M30" s="356">
        <f t="shared" si="11"/>
        <v>0.2</v>
      </c>
      <c r="N30" s="356">
        <f t="shared" si="11"/>
        <v>0.25</v>
      </c>
      <c r="O30" s="195">
        <f>O29/O22</f>
        <v>6.8181818181818177E-2</v>
      </c>
    </row>
    <row r="31" spans="1:15" x14ac:dyDescent="0.25">
      <c r="A31" s="9" t="s">
        <v>37</v>
      </c>
      <c r="B31" s="84" t="s">
        <v>132</v>
      </c>
      <c r="C31" s="287">
        <f t="shared" ref="C31:D31" si="12">C22-C27</f>
        <v>1</v>
      </c>
      <c r="D31" s="287">
        <f t="shared" si="12"/>
        <v>0</v>
      </c>
      <c r="E31" s="287">
        <f>E22-E27</f>
        <v>2</v>
      </c>
      <c r="F31" s="40">
        <f t="shared" ref="F31:N31" si="13">F22-F27</f>
        <v>0</v>
      </c>
      <c r="G31" s="40">
        <f t="shared" si="13"/>
        <v>0</v>
      </c>
      <c r="H31" s="287">
        <f t="shared" si="13"/>
        <v>0</v>
      </c>
      <c r="I31" s="287">
        <f t="shared" si="13"/>
        <v>2</v>
      </c>
      <c r="J31" s="287">
        <f t="shared" si="13"/>
        <v>1</v>
      </c>
      <c r="K31" s="287">
        <f t="shared" si="13"/>
        <v>0</v>
      </c>
      <c r="L31" s="287">
        <f t="shared" si="13"/>
        <v>0</v>
      </c>
      <c r="M31" s="287">
        <f t="shared" si="13"/>
        <v>0</v>
      </c>
      <c r="N31" s="287">
        <f t="shared" si="13"/>
        <v>1</v>
      </c>
      <c r="O31" s="84">
        <f>SUM(C31:N31)</f>
        <v>7</v>
      </c>
    </row>
    <row r="32" spans="1:15" x14ac:dyDescent="0.25">
      <c r="A32" s="9" t="s">
        <v>46</v>
      </c>
      <c r="B32" s="165" t="s">
        <v>69</v>
      </c>
      <c r="C32" s="194">
        <f>C31/C22</f>
        <v>0.16666666666666666</v>
      </c>
      <c r="D32" s="194">
        <f t="shared" ref="D32:N32" si="14">D31/D22</f>
        <v>0</v>
      </c>
      <c r="E32" s="356">
        <f t="shared" si="14"/>
        <v>0.16666666666666666</v>
      </c>
      <c r="F32" s="194">
        <f t="shared" si="14"/>
        <v>0</v>
      </c>
      <c r="G32" s="194">
        <f t="shared" si="14"/>
        <v>0</v>
      </c>
      <c r="H32" s="356">
        <f t="shared" si="14"/>
        <v>0</v>
      </c>
      <c r="I32" s="356">
        <f t="shared" si="14"/>
        <v>0.2857142857142857</v>
      </c>
      <c r="J32" s="356">
        <f t="shared" si="14"/>
        <v>0.25</v>
      </c>
      <c r="K32" s="356">
        <f t="shared" si="14"/>
        <v>0</v>
      </c>
      <c r="L32" s="356">
        <f t="shared" si="14"/>
        <v>0</v>
      </c>
      <c r="M32" s="356">
        <f t="shared" si="14"/>
        <v>0</v>
      </c>
      <c r="N32" s="356">
        <f t="shared" si="14"/>
        <v>0.25</v>
      </c>
      <c r="O32" s="195">
        <f>O31/O22</f>
        <v>7.9545454545454544E-2</v>
      </c>
    </row>
    <row r="33" spans="1:15" ht="24.75" x14ac:dyDescent="0.25">
      <c r="A33" s="9" t="s">
        <v>47</v>
      </c>
      <c r="B33" s="197" t="s">
        <v>67</v>
      </c>
      <c r="C33" s="76">
        <v>1</v>
      </c>
      <c r="D33" s="40">
        <v>1</v>
      </c>
      <c r="E33" s="287">
        <v>1</v>
      </c>
      <c r="F33" s="40">
        <v>2</v>
      </c>
      <c r="G33" s="40">
        <v>1</v>
      </c>
      <c r="H33" s="287">
        <v>0</v>
      </c>
      <c r="I33" s="287">
        <v>0</v>
      </c>
      <c r="J33" s="287">
        <v>1</v>
      </c>
      <c r="K33" s="287">
        <v>0</v>
      </c>
      <c r="L33" s="287">
        <v>2</v>
      </c>
      <c r="M33" s="287">
        <v>1</v>
      </c>
      <c r="N33" s="324">
        <v>0</v>
      </c>
      <c r="O33" s="84">
        <f>SUM(C33:N33)</f>
        <v>10</v>
      </c>
    </row>
    <row r="34" spans="1:15" x14ac:dyDescent="0.25">
      <c r="A34" s="9" t="s">
        <v>48</v>
      </c>
      <c r="B34" s="165" t="s">
        <v>69</v>
      </c>
      <c r="C34" s="194">
        <f>C33/C22</f>
        <v>0.16666666666666666</v>
      </c>
      <c r="D34" s="194">
        <f t="shared" ref="D34:N34" si="15">D33/D22</f>
        <v>0.125</v>
      </c>
      <c r="E34" s="356">
        <f t="shared" si="15"/>
        <v>8.3333333333333329E-2</v>
      </c>
      <c r="F34" s="194">
        <f t="shared" si="15"/>
        <v>0.25</v>
      </c>
      <c r="G34" s="194">
        <f t="shared" si="15"/>
        <v>0.16666666666666666</v>
      </c>
      <c r="H34" s="356">
        <f t="shared" si="15"/>
        <v>0</v>
      </c>
      <c r="I34" s="356">
        <f t="shared" si="15"/>
        <v>0</v>
      </c>
      <c r="J34" s="356">
        <f t="shared" si="15"/>
        <v>0.25</v>
      </c>
      <c r="K34" s="356">
        <f t="shared" si="15"/>
        <v>0</v>
      </c>
      <c r="L34" s="356">
        <f t="shared" si="15"/>
        <v>0.22222222222222221</v>
      </c>
      <c r="M34" s="356">
        <f t="shared" si="15"/>
        <v>0.1</v>
      </c>
      <c r="N34" s="356">
        <f t="shared" si="15"/>
        <v>0</v>
      </c>
      <c r="O34" s="195">
        <f>O33/O22</f>
        <v>0.11363636363636363</v>
      </c>
    </row>
    <row r="35" spans="1:15" x14ac:dyDescent="0.25">
      <c r="A35" s="9" t="s">
        <v>49</v>
      </c>
      <c r="B35" s="84" t="s">
        <v>288</v>
      </c>
      <c r="C35" s="76">
        <v>0</v>
      </c>
      <c r="D35" s="40">
        <v>2</v>
      </c>
      <c r="E35" s="287">
        <v>3</v>
      </c>
      <c r="F35" s="40">
        <v>0</v>
      </c>
      <c r="G35" s="40">
        <v>0</v>
      </c>
      <c r="H35" s="287">
        <v>0</v>
      </c>
      <c r="I35" s="287">
        <v>1</v>
      </c>
      <c r="J35" s="287">
        <v>0</v>
      </c>
      <c r="K35" s="287">
        <v>0</v>
      </c>
      <c r="L35" s="287">
        <v>1</v>
      </c>
      <c r="M35" s="287">
        <v>2</v>
      </c>
      <c r="N35" s="324">
        <v>0</v>
      </c>
      <c r="O35" s="84">
        <f>SUM(C35:N35)</f>
        <v>9</v>
      </c>
    </row>
    <row r="36" spans="1:15" x14ac:dyDescent="0.25">
      <c r="A36" s="9" t="s">
        <v>50</v>
      </c>
      <c r="B36" s="198" t="s">
        <v>69</v>
      </c>
      <c r="C36" s="194">
        <f>C35/C22</f>
        <v>0</v>
      </c>
      <c r="D36" s="194">
        <f t="shared" ref="D36:N36" si="16">D35/D22</f>
        <v>0.25</v>
      </c>
      <c r="E36" s="356">
        <f t="shared" si="16"/>
        <v>0.25</v>
      </c>
      <c r="F36" s="194">
        <f t="shared" si="16"/>
        <v>0</v>
      </c>
      <c r="G36" s="194">
        <f t="shared" si="16"/>
        <v>0</v>
      </c>
      <c r="H36" s="356">
        <f t="shared" si="16"/>
        <v>0</v>
      </c>
      <c r="I36" s="356">
        <f t="shared" si="16"/>
        <v>0.14285714285714285</v>
      </c>
      <c r="J36" s="356">
        <f t="shared" si="16"/>
        <v>0</v>
      </c>
      <c r="K36" s="356">
        <f t="shared" si="16"/>
        <v>0</v>
      </c>
      <c r="L36" s="356">
        <f t="shared" si="16"/>
        <v>0.1111111111111111</v>
      </c>
      <c r="M36" s="356">
        <f t="shared" si="16"/>
        <v>0.2</v>
      </c>
      <c r="N36" s="356">
        <f t="shared" si="16"/>
        <v>0</v>
      </c>
      <c r="O36" s="195">
        <f>O35/O22</f>
        <v>0.10227272727272728</v>
      </c>
    </row>
    <row r="37" spans="1:15" x14ac:dyDescent="0.25">
      <c r="A37" s="9" t="s">
        <v>51</v>
      </c>
      <c r="B37" s="84" t="s">
        <v>289</v>
      </c>
      <c r="C37" s="39">
        <v>1</v>
      </c>
      <c r="D37" s="40">
        <v>1</v>
      </c>
      <c r="E37" s="287">
        <v>4</v>
      </c>
      <c r="F37" s="40">
        <v>1</v>
      </c>
      <c r="G37" s="40">
        <v>1</v>
      </c>
      <c r="H37" s="287">
        <v>0</v>
      </c>
      <c r="I37" s="287">
        <v>2</v>
      </c>
      <c r="J37" s="287">
        <v>1</v>
      </c>
      <c r="K37" s="287">
        <v>0</v>
      </c>
      <c r="L37" s="287">
        <v>2</v>
      </c>
      <c r="M37" s="287">
        <v>0</v>
      </c>
      <c r="N37" s="324">
        <v>1</v>
      </c>
      <c r="O37" s="84">
        <f>SUM(C37:N37)</f>
        <v>14</v>
      </c>
    </row>
    <row r="38" spans="1:15" x14ac:dyDescent="0.25">
      <c r="A38" s="9" t="s">
        <v>52</v>
      </c>
      <c r="B38" s="198" t="s">
        <v>69</v>
      </c>
      <c r="C38" s="220">
        <f>C37/C22</f>
        <v>0.16666666666666666</v>
      </c>
      <c r="D38" s="221">
        <f t="shared" ref="D38:N38" si="17">D37/D22</f>
        <v>0.125</v>
      </c>
      <c r="E38" s="356">
        <f t="shared" si="17"/>
        <v>0.33333333333333331</v>
      </c>
      <c r="F38" s="194">
        <f t="shared" si="17"/>
        <v>0.125</v>
      </c>
      <c r="G38" s="194">
        <f t="shared" si="17"/>
        <v>0.16666666666666666</v>
      </c>
      <c r="H38" s="356">
        <f t="shared" si="17"/>
        <v>0</v>
      </c>
      <c r="I38" s="356">
        <f t="shared" si="17"/>
        <v>0.2857142857142857</v>
      </c>
      <c r="J38" s="356">
        <f t="shared" si="17"/>
        <v>0.25</v>
      </c>
      <c r="K38" s="356">
        <f t="shared" si="17"/>
        <v>0</v>
      </c>
      <c r="L38" s="356">
        <f t="shared" si="17"/>
        <v>0.22222222222222221</v>
      </c>
      <c r="M38" s="356">
        <f t="shared" si="17"/>
        <v>0</v>
      </c>
      <c r="N38" s="356">
        <f t="shared" si="17"/>
        <v>0.25</v>
      </c>
      <c r="O38" s="195">
        <f>O37/O22</f>
        <v>0.15909090909090909</v>
      </c>
    </row>
    <row r="39" spans="1:15" x14ac:dyDescent="0.25">
      <c r="A39" s="9" t="s">
        <v>53</v>
      </c>
      <c r="B39" s="219" t="s">
        <v>116</v>
      </c>
      <c r="C39" s="212">
        <v>1</v>
      </c>
      <c r="D39" s="213">
        <v>0</v>
      </c>
      <c r="E39" s="357">
        <v>1</v>
      </c>
      <c r="F39" s="213">
        <v>0</v>
      </c>
      <c r="G39" s="213">
        <v>0</v>
      </c>
      <c r="H39" s="357">
        <v>1</v>
      </c>
      <c r="I39" s="357">
        <v>0</v>
      </c>
      <c r="J39" s="357">
        <v>0</v>
      </c>
      <c r="K39" s="357">
        <v>0</v>
      </c>
      <c r="L39" s="357">
        <v>0</v>
      </c>
      <c r="M39" s="357">
        <v>1</v>
      </c>
      <c r="N39" s="414">
        <v>0</v>
      </c>
      <c r="O39" s="219">
        <f>SUM(C39:N39)</f>
        <v>4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0.16666666666666666</v>
      </c>
      <c r="D40" s="194">
        <f t="shared" ref="D40:N40" si="18">D39/D22</f>
        <v>0</v>
      </c>
      <c r="E40" s="356">
        <f t="shared" si="18"/>
        <v>8.3333333333333329E-2</v>
      </c>
      <c r="F40" s="194">
        <f t="shared" si="18"/>
        <v>0</v>
      </c>
      <c r="G40" s="194">
        <f t="shared" si="18"/>
        <v>0</v>
      </c>
      <c r="H40" s="356">
        <f t="shared" si="18"/>
        <v>0.14285714285714285</v>
      </c>
      <c r="I40" s="356">
        <f t="shared" si="18"/>
        <v>0</v>
      </c>
      <c r="J40" s="356">
        <f t="shared" si="18"/>
        <v>0</v>
      </c>
      <c r="K40" s="356">
        <f t="shared" si="18"/>
        <v>0</v>
      </c>
      <c r="L40" s="356">
        <f t="shared" si="18"/>
        <v>0</v>
      </c>
      <c r="M40" s="356">
        <f t="shared" si="18"/>
        <v>0.1</v>
      </c>
      <c r="N40" s="356">
        <f t="shared" si="18"/>
        <v>0</v>
      </c>
      <c r="O40" s="195">
        <f>O39/O22</f>
        <v>4.5454545454545456E-2</v>
      </c>
    </row>
    <row r="41" spans="1:15" ht="26.25" thickTop="1" thickBot="1" x14ac:dyDescent="0.3">
      <c r="A41" s="9" t="s">
        <v>55</v>
      </c>
      <c r="B41" s="30" t="s">
        <v>71</v>
      </c>
      <c r="C41" s="15">
        <v>6</v>
      </c>
      <c r="D41" s="15">
        <v>8</v>
      </c>
      <c r="E41" s="358">
        <v>9</v>
      </c>
      <c r="F41" s="15">
        <v>5</v>
      </c>
      <c r="G41" s="15">
        <v>4</v>
      </c>
      <c r="H41" s="358">
        <v>5</v>
      </c>
      <c r="I41" s="358">
        <v>2</v>
      </c>
      <c r="J41" s="358">
        <v>6</v>
      </c>
      <c r="K41" s="358">
        <v>7</v>
      </c>
      <c r="L41" s="358">
        <v>9</v>
      </c>
      <c r="M41" s="358">
        <v>8</v>
      </c>
      <c r="N41" s="402">
        <v>3</v>
      </c>
      <c r="O41" s="252">
        <f>SUM(C41:N41)</f>
        <v>72</v>
      </c>
    </row>
    <row r="42" spans="1:15" ht="15.75" thickTop="1" x14ac:dyDescent="0.25">
      <c r="A42" s="9" t="s">
        <v>56</v>
      </c>
      <c r="B42" s="200" t="s">
        <v>164</v>
      </c>
      <c r="C42" s="201">
        <v>3</v>
      </c>
      <c r="D42" s="202">
        <v>6</v>
      </c>
      <c r="E42" s="359">
        <v>5</v>
      </c>
      <c r="F42" s="202">
        <v>2</v>
      </c>
      <c r="G42" s="202">
        <v>2</v>
      </c>
      <c r="H42" s="359">
        <v>2</v>
      </c>
      <c r="I42" s="359">
        <v>1</v>
      </c>
      <c r="J42" s="359">
        <v>2</v>
      </c>
      <c r="K42" s="359">
        <v>6</v>
      </c>
      <c r="L42" s="395">
        <v>7</v>
      </c>
      <c r="M42" s="359">
        <v>5</v>
      </c>
      <c r="N42" s="403">
        <v>1</v>
      </c>
      <c r="O42" s="200">
        <f>SUM(C42:N42)</f>
        <v>42</v>
      </c>
    </row>
    <row r="43" spans="1:15" x14ac:dyDescent="0.25">
      <c r="A43" s="9" t="s">
        <v>57</v>
      </c>
      <c r="B43" s="165" t="s">
        <v>69</v>
      </c>
      <c r="C43" s="194">
        <f>C42/C22</f>
        <v>0.5</v>
      </c>
      <c r="D43" s="194">
        <f t="shared" ref="D43:N43" si="19">D42/D22</f>
        <v>0.75</v>
      </c>
      <c r="E43" s="356">
        <f t="shared" si="19"/>
        <v>0.41666666666666669</v>
      </c>
      <c r="F43" s="194">
        <f t="shared" si="19"/>
        <v>0.25</v>
      </c>
      <c r="G43" s="194">
        <f t="shared" si="19"/>
        <v>0.33333333333333331</v>
      </c>
      <c r="H43" s="356">
        <f t="shared" si="19"/>
        <v>0.2857142857142857</v>
      </c>
      <c r="I43" s="356">
        <f t="shared" si="19"/>
        <v>0.14285714285714285</v>
      </c>
      <c r="J43" s="356">
        <f t="shared" si="19"/>
        <v>0.5</v>
      </c>
      <c r="K43" s="356">
        <f t="shared" si="19"/>
        <v>0.8571428571428571</v>
      </c>
      <c r="L43" s="356">
        <f t="shared" si="19"/>
        <v>0.77777777777777779</v>
      </c>
      <c r="M43" s="356">
        <f t="shared" si="19"/>
        <v>0.5</v>
      </c>
      <c r="N43" s="356">
        <f t="shared" si="19"/>
        <v>0.25</v>
      </c>
      <c r="O43" s="195">
        <f>O42/O22</f>
        <v>0.47727272727272729</v>
      </c>
    </row>
    <row r="44" spans="1:15" x14ac:dyDescent="0.25">
      <c r="A44" s="9" t="s">
        <v>58</v>
      </c>
      <c r="B44" s="84" t="s">
        <v>165</v>
      </c>
      <c r="C44" s="76">
        <v>1</v>
      </c>
      <c r="D44" s="40">
        <v>2</v>
      </c>
      <c r="E44" s="287">
        <v>0</v>
      </c>
      <c r="F44" s="40">
        <v>0</v>
      </c>
      <c r="G44" s="40">
        <v>0</v>
      </c>
      <c r="H44" s="287">
        <v>1</v>
      </c>
      <c r="I44" s="287">
        <v>0</v>
      </c>
      <c r="J44" s="287">
        <v>3</v>
      </c>
      <c r="K44" s="287">
        <v>1</v>
      </c>
      <c r="L44" s="287">
        <v>1</v>
      </c>
      <c r="M44" s="287">
        <v>1</v>
      </c>
      <c r="N44" s="324">
        <v>0</v>
      </c>
      <c r="O44" s="84">
        <f>SUM(C44:N44)</f>
        <v>10</v>
      </c>
    </row>
    <row r="45" spans="1:15" x14ac:dyDescent="0.25">
      <c r="A45" s="9" t="s">
        <v>59</v>
      </c>
      <c r="B45" s="165" t="s">
        <v>69</v>
      </c>
      <c r="C45" s="194">
        <f>C44/C22</f>
        <v>0.16666666666666666</v>
      </c>
      <c r="D45" s="194">
        <f t="shared" ref="D45:N45" si="20">D44/D22</f>
        <v>0.25</v>
      </c>
      <c r="E45" s="356">
        <f t="shared" si="20"/>
        <v>0</v>
      </c>
      <c r="F45" s="194">
        <f t="shared" si="20"/>
        <v>0</v>
      </c>
      <c r="G45" s="194">
        <f t="shared" si="20"/>
        <v>0</v>
      </c>
      <c r="H45" s="356">
        <f t="shared" si="20"/>
        <v>0.14285714285714285</v>
      </c>
      <c r="I45" s="356">
        <f t="shared" si="20"/>
        <v>0</v>
      </c>
      <c r="J45" s="356">
        <f t="shared" si="20"/>
        <v>0.75</v>
      </c>
      <c r="K45" s="356">
        <f t="shared" si="20"/>
        <v>0.14285714285714285</v>
      </c>
      <c r="L45" s="356">
        <f t="shared" si="20"/>
        <v>0.1111111111111111</v>
      </c>
      <c r="M45" s="356">
        <f t="shared" si="20"/>
        <v>0.1</v>
      </c>
      <c r="N45" s="356">
        <f t="shared" si="20"/>
        <v>0</v>
      </c>
      <c r="O45" s="195">
        <f>O44/O22</f>
        <v>0.11363636363636363</v>
      </c>
    </row>
    <row r="46" spans="1:15" x14ac:dyDescent="0.25">
      <c r="A46" s="9" t="s">
        <v>60</v>
      </c>
      <c r="B46" s="84" t="s">
        <v>166</v>
      </c>
      <c r="C46" s="76">
        <v>0</v>
      </c>
      <c r="D46" s="40">
        <v>1</v>
      </c>
      <c r="E46" s="287">
        <v>2</v>
      </c>
      <c r="F46" s="40">
        <v>2</v>
      </c>
      <c r="G46" s="40">
        <v>1</v>
      </c>
      <c r="H46" s="287">
        <v>1</v>
      </c>
      <c r="I46" s="287">
        <v>0</v>
      </c>
      <c r="J46" s="287">
        <v>1</v>
      </c>
      <c r="K46" s="287">
        <v>0</v>
      </c>
      <c r="L46" s="287">
        <v>1</v>
      </c>
      <c r="M46" s="287">
        <v>1</v>
      </c>
      <c r="N46" s="324">
        <v>0</v>
      </c>
      <c r="O46" s="84">
        <f>SUM(C46:N46)</f>
        <v>10</v>
      </c>
    </row>
    <row r="47" spans="1:15" x14ac:dyDescent="0.25">
      <c r="A47" s="9" t="s">
        <v>61</v>
      </c>
      <c r="B47" s="165" t="s">
        <v>69</v>
      </c>
      <c r="C47" s="194">
        <f>C46/C22</f>
        <v>0</v>
      </c>
      <c r="D47" s="194">
        <f t="shared" ref="D47:N47" si="21">D46/D22</f>
        <v>0.125</v>
      </c>
      <c r="E47" s="356">
        <f>E46/E22</f>
        <v>0.16666666666666666</v>
      </c>
      <c r="F47" s="194">
        <f t="shared" si="21"/>
        <v>0.25</v>
      </c>
      <c r="G47" s="194">
        <f t="shared" si="21"/>
        <v>0.16666666666666666</v>
      </c>
      <c r="H47" s="356">
        <f t="shared" si="21"/>
        <v>0.14285714285714285</v>
      </c>
      <c r="I47" s="356">
        <f t="shared" si="21"/>
        <v>0</v>
      </c>
      <c r="J47" s="356">
        <f t="shared" si="21"/>
        <v>0.25</v>
      </c>
      <c r="K47" s="356">
        <f t="shared" si="21"/>
        <v>0</v>
      </c>
      <c r="L47" s="356">
        <f t="shared" si="21"/>
        <v>0.1111111111111111</v>
      </c>
      <c r="M47" s="356">
        <f t="shared" si="21"/>
        <v>0.1</v>
      </c>
      <c r="N47" s="356">
        <f t="shared" si="21"/>
        <v>0</v>
      </c>
      <c r="O47" s="195">
        <f>O46/O22</f>
        <v>0.11363636363636363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0</v>
      </c>
      <c r="E48" s="287">
        <v>0</v>
      </c>
      <c r="F48" s="40">
        <v>1</v>
      </c>
      <c r="G48" s="40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1</v>
      </c>
      <c r="N48" s="324">
        <v>0</v>
      </c>
      <c r="O48" s="84">
        <f>SUM(C48:N48)</f>
        <v>2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2">D48/D22</f>
        <v>0</v>
      </c>
      <c r="E49" s="356">
        <f t="shared" si="22"/>
        <v>0</v>
      </c>
      <c r="F49" s="194">
        <f t="shared" si="22"/>
        <v>0.125</v>
      </c>
      <c r="G49" s="194">
        <f t="shared" si="22"/>
        <v>0</v>
      </c>
      <c r="H49" s="356">
        <f t="shared" si="22"/>
        <v>0</v>
      </c>
      <c r="I49" s="356">
        <f t="shared" si="22"/>
        <v>0</v>
      </c>
      <c r="J49" s="356">
        <f t="shared" si="22"/>
        <v>0</v>
      </c>
      <c r="K49" s="356">
        <f t="shared" si="22"/>
        <v>0</v>
      </c>
      <c r="L49" s="356">
        <f t="shared" si="22"/>
        <v>0</v>
      </c>
      <c r="M49" s="356">
        <f t="shared" si="22"/>
        <v>0.1</v>
      </c>
      <c r="N49" s="356">
        <f t="shared" si="22"/>
        <v>0</v>
      </c>
      <c r="O49" s="195">
        <f>O48/O22</f>
        <v>2.2727272727272728E-2</v>
      </c>
    </row>
    <row r="50" spans="1:15" x14ac:dyDescent="0.25">
      <c r="A50" s="9" t="s">
        <v>64</v>
      </c>
      <c r="B50" s="197" t="s">
        <v>168</v>
      </c>
      <c r="C50" s="39">
        <v>3</v>
      </c>
      <c r="D50" s="40">
        <v>0</v>
      </c>
      <c r="E50" s="287">
        <v>3</v>
      </c>
      <c r="F50" s="40">
        <v>0</v>
      </c>
      <c r="G50" s="40">
        <v>1</v>
      </c>
      <c r="H50" s="287">
        <v>2</v>
      </c>
      <c r="I50" s="287">
        <v>1</v>
      </c>
      <c r="J50" s="287">
        <v>1</v>
      </c>
      <c r="K50" s="287">
        <v>0</v>
      </c>
      <c r="L50" s="287">
        <v>1</v>
      </c>
      <c r="M50" s="287">
        <v>2</v>
      </c>
      <c r="N50" s="324">
        <v>2</v>
      </c>
      <c r="O50" s="84">
        <f>SUM(C50:N50)</f>
        <v>16</v>
      </c>
    </row>
    <row r="51" spans="1:15" x14ac:dyDescent="0.25">
      <c r="A51" s="9" t="s">
        <v>65</v>
      </c>
      <c r="B51" s="165" t="s">
        <v>69</v>
      </c>
      <c r="C51" s="194">
        <f>C50/C22</f>
        <v>0.5</v>
      </c>
      <c r="D51" s="194">
        <f t="shared" ref="D51:N51" si="23">D50/D22</f>
        <v>0</v>
      </c>
      <c r="E51" s="356">
        <f t="shared" si="23"/>
        <v>0.25</v>
      </c>
      <c r="F51" s="194">
        <f t="shared" si="23"/>
        <v>0</v>
      </c>
      <c r="G51" s="194">
        <f t="shared" si="23"/>
        <v>0.16666666666666666</v>
      </c>
      <c r="H51" s="356">
        <f t="shared" si="23"/>
        <v>0.2857142857142857</v>
      </c>
      <c r="I51" s="356">
        <f t="shared" si="23"/>
        <v>0.14285714285714285</v>
      </c>
      <c r="J51" s="356">
        <f t="shared" si="23"/>
        <v>0.25</v>
      </c>
      <c r="K51" s="356">
        <f t="shared" si="23"/>
        <v>0</v>
      </c>
      <c r="L51" s="356">
        <f t="shared" si="23"/>
        <v>0.1111111111111111</v>
      </c>
      <c r="M51" s="356">
        <f t="shared" si="23"/>
        <v>0.2</v>
      </c>
      <c r="N51" s="356">
        <f t="shared" si="23"/>
        <v>0.5</v>
      </c>
      <c r="O51" s="195">
        <f>O50/O22</f>
        <v>0.18181818181818182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287">
        <v>0</v>
      </c>
      <c r="F52" s="40">
        <v>0</v>
      </c>
      <c r="G52" s="40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4">D52/D22</f>
        <v>0</v>
      </c>
      <c r="E53" s="356">
        <f t="shared" si="24"/>
        <v>0</v>
      </c>
      <c r="F53" s="194">
        <f t="shared" si="24"/>
        <v>0</v>
      </c>
      <c r="G53" s="194">
        <f t="shared" si="24"/>
        <v>0</v>
      </c>
      <c r="H53" s="356">
        <f t="shared" si="24"/>
        <v>0</v>
      </c>
      <c r="I53" s="356">
        <f t="shared" si="24"/>
        <v>0</v>
      </c>
      <c r="J53" s="356">
        <f t="shared" si="24"/>
        <v>0</v>
      </c>
      <c r="K53" s="356">
        <f t="shared" si="24"/>
        <v>0</v>
      </c>
      <c r="L53" s="356">
        <f t="shared" si="24"/>
        <v>0</v>
      </c>
      <c r="M53" s="356">
        <f t="shared" si="24"/>
        <v>0</v>
      </c>
      <c r="N53" s="356">
        <f t="shared" si="24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0</v>
      </c>
      <c r="D54" s="40"/>
      <c r="E54" s="287">
        <v>0</v>
      </c>
      <c r="F54" s="40">
        <v>1</v>
      </c>
      <c r="G54" s="40">
        <v>0</v>
      </c>
      <c r="H54" s="287">
        <v>0</v>
      </c>
      <c r="I54" s="287">
        <v>0</v>
      </c>
      <c r="J54" s="287">
        <v>0</v>
      </c>
      <c r="K54" s="287">
        <v>0</v>
      </c>
      <c r="L54" s="287">
        <v>0</v>
      </c>
      <c r="M54" s="287">
        <v>0</v>
      </c>
      <c r="N54" s="324">
        <v>0</v>
      </c>
      <c r="O54" s="84">
        <f>SUM(C54:N54)</f>
        <v>1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</v>
      </c>
      <c r="D55" s="204">
        <f t="shared" ref="D55:N55" si="25">D54/D22</f>
        <v>0</v>
      </c>
      <c r="E55" s="360">
        <f t="shared" si="25"/>
        <v>0</v>
      </c>
      <c r="F55" s="204">
        <f t="shared" si="25"/>
        <v>0.125</v>
      </c>
      <c r="G55" s="204">
        <f t="shared" si="25"/>
        <v>0</v>
      </c>
      <c r="H55" s="360">
        <f t="shared" si="25"/>
        <v>0</v>
      </c>
      <c r="I55" s="360">
        <f t="shared" si="25"/>
        <v>0</v>
      </c>
      <c r="J55" s="360">
        <f t="shared" si="25"/>
        <v>0</v>
      </c>
      <c r="K55" s="360">
        <f t="shared" si="25"/>
        <v>0</v>
      </c>
      <c r="L55" s="360">
        <f t="shared" si="25"/>
        <v>0</v>
      </c>
      <c r="M55" s="360">
        <f t="shared" si="25"/>
        <v>0</v>
      </c>
      <c r="N55" s="360">
        <f t="shared" si="25"/>
        <v>0</v>
      </c>
      <c r="O55" s="205">
        <f>O54/O22</f>
        <v>1.1363636363636364E-2</v>
      </c>
    </row>
    <row r="56" spans="1:15" ht="20.100000000000001" customHeight="1" thickBot="1" x14ac:dyDescent="0.3">
      <c r="A56" s="20" t="s">
        <v>337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54" t="s">
        <v>365</v>
      </c>
      <c r="F57" s="54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5</v>
      </c>
      <c r="D58" s="16">
        <v>4</v>
      </c>
      <c r="E58" s="290">
        <v>10</v>
      </c>
      <c r="F58" s="16">
        <v>10</v>
      </c>
      <c r="G58" s="16">
        <v>6</v>
      </c>
      <c r="H58" s="290">
        <v>5</v>
      </c>
      <c r="I58" s="290">
        <v>7</v>
      </c>
      <c r="J58" s="290">
        <v>8</v>
      </c>
      <c r="K58" s="290">
        <v>8</v>
      </c>
      <c r="L58" s="290">
        <v>6</v>
      </c>
      <c r="M58" s="290">
        <v>8</v>
      </c>
      <c r="N58" s="290">
        <v>9</v>
      </c>
      <c r="O58" s="25">
        <f>SUM(C58:N58)</f>
        <v>86</v>
      </c>
    </row>
    <row r="59" spans="1:15" x14ac:dyDescent="0.25">
      <c r="A59" s="28" t="s">
        <v>75</v>
      </c>
      <c r="B59" s="207" t="s">
        <v>297</v>
      </c>
      <c r="C59" s="196">
        <v>5</v>
      </c>
      <c r="D59" s="185">
        <v>3</v>
      </c>
      <c r="E59" s="286">
        <v>6</v>
      </c>
      <c r="F59" s="185">
        <v>5</v>
      </c>
      <c r="G59" s="185">
        <v>3</v>
      </c>
      <c r="H59" s="286">
        <v>3</v>
      </c>
      <c r="I59" s="286">
        <v>2</v>
      </c>
      <c r="J59" s="286">
        <v>6</v>
      </c>
      <c r="K59" s="286">
        <v>4</v>
      </c>
      <c r="L59" s="286">
        <v>5</v>
      </c>
      <c r="M59" s="286">
        <v>6</v>
      </c>
      <c r="N59" s="323">
        <v>8</v>
      </c>
      <c r="O59" s="26">
        <f>SUM(C59:N59)</f>
        <v>56</v>
      </c>
    </row>
    <row r="60" spans="1:15" x14ac:dyDescent="0.25">
      <c r="A60" s="28" t="s">
        <v>76</v>
      </c>
      <c r="B60" s="206" t="s">
        <v>80</v>
      </c>
      <c r="C60" s="194">
        <f>C59/C58</f>
        <v>1</v>
      </c>
      <c r="D60" s="194">
        <f>D59/D58</f>
        <v>0.75</v>
      </c>
      <c r="E60" s="356">
        <f t="shared" ref="E60:N60" si="26">E59/E58</f>
        <v>0.6</v>
      </c>
      <c r="F60" s="194">
        <f t="shared" si="26"/>
        <v>0.5</v>
      </c>
      <c r="G60" s="194">
        <f t="shared" si="26"/>
        <v>0.5</v>
      </c>
      <c r="H60" s="356">
        <f t="shared" si="26"/>
        <v>0.6</v>
      </c>
      <c r="I60" s="356">
        <f t="shared" si="26"/>
        <v>0.2857142857142857</v>
      </c>
      <c r="J60" s="356">
        <f t="shared" si="26"/>
        <v>0.75</v>
      </c>
      <c r="K60" s="356">
        <f t="shared" si="26"/>
        <v>0.5</v>
      </c>
      <c r="L60" s="356">
        <f t="shared" si="26"/>
        <v>0.83333333333333337</v>
      </c>
      <c r="M60" s="356">
        <f t="shared" si="26"/>
        <v>0.75</v>
      </c>
      <c r="N60" s="399">
        <f t="shared" si="26"/>
        <v>0.88888888888888884</v>
      </c>
      <c r="O60" s="246">
        <f>O59/O58</f>
        <v>0.65116279069767447</v>
      </c>
    </row>
    <row r="61" spans="1:15" x14ac:dyDescent="0.25">
      <c r="A61" s="28" t="s">
        <v>87</v>
      </c>
      <c r="B61" s="208" t="s">
        <v>78</v>
      </c>
      <c r="C61" s="39">
        <v>3</v>
      </c>
      <c r="D61" s="40">
        <v>3</v>
      </c>
      <c r="E61" s="287">
        <v>4</v>
      </c>
      <c r="F61" s="40">
        <v>6</v>
      </c>
      <c r="G61" s="40">
        <v>3</v>
      </c>
      <c r="H61" s="287">
        <v>2</v>
      </c>
      <c r="I61" s="287">
        <v>3</v>
      </c>
      <c r="J61" s="287">
        <v>8</v>
      </c>
      <c r="K61" s="287">
        <v>4</v>
      </c>
      <c r="L61" s="287">
        <v>3</v>
      </c>
      <c r="M61" s="287">
        <v>2</v>
      </c>
      <c r="N61" s="324">
        <v>9</v>
      </c>
      <c r="O61" s="209">
        <f>SUM(C61:N61)</f>
        <v>50</v>
      </c>
    </row>
    <row r="62" spans="1:15" x14ac:dyDescent="0.25">
      <c r="A62" s="28" t="s">
        <v>88</v>
      </c>
      <c r="B62" s="206" t="s">
        <v>80</v>
      </c>
      <c r="C62" s="194">
        <f>C61/C58</f>
        <v>0.6</v>
      </c>
      <c r="D62" s="194">
        <f t="shared" ref="D62:N62" si="27">D61/D58</f>
        <v>0.75</v>
      </c>
      <c r="E62" s="356">
        <f t="shared" si="27"/>
        <v>0.4</v>
      </c>
      <c r="F62" s="194">
        <f t="shared" si="27"/>
        <v>0.6</v>
      </c>
      <c r="G62" s="194">
        <f t="shared" si="27"/>
        <v>0.5</v>
      </c>
      <c r="H62" s="356">
        <f t="shared" si="27"/>
        <v>0.4</v>
      </c>
      <c r="I62" s="356">
        <f t="shared" si="27"/>
        <v>0.42857142857142855</v>
      </c>
      <c r="J62" s="356">
        <f t="shared" si="27"/>
        <v>1</v>
      </c>
      <c r="K62" s="356">
        <f t="shared" si="27"/>
        <v>0.5</v>
      </c>
      <c r="L62" s="356">
        <f t="shared" si="27"/>
        <v>0.5</v>
      </c>
      <c r="M62" s="356">
        <f t="shared" si="27"/>
        <v>0.25</v>
      </c>
      <c r="N62" s="399">
        <f t="shared" si="27"/>
        <v>1</v>
      </c>
      <c r="O62" s="246">
        <f>O61/O58</f>
        <v>0.58139534883720934</v>
      </c>
    </row>
    <row r="63" spans="1:15" x14ac:dyDescent="0.25">
      <c r="A63" s="28" t="s">
        <v>89</v>
      </c>
      <c r="B63" s="208" t="s">
        <v>300</v>
      </c>
      <c r="C63" s="39">
        <v>3</v>
      </c>
      <c r="D63" s="40">
        <v>2</v>
      </c>
      <c r="E63" s="287">
        <v>2</v>
      </c>
      <c r="F63" s="40">
        <v>4</v>
      </c>
      <c r="G63" s="40">
        <v>2</v>
      </c>
      <c r="H63" s="287">
        <v>0</v>
      </c>
      <c r="I63" s="287">
        <v>1</v>
      </c>
      <c r="J63" s="287">
        <v>6</v>
      </c>
      <c r="K63" s="287">
        <v>2</v>
      </c>
      <c r="L63" s="287">
        <v>3</v>
      </c>
      <c r="M63" s="287">
        <v>2</v>
      </c>
      <c r="N63" s="324">
        <v>8</v>
      </c>
      <c r="O63" s="209">
        <f>SUM(C63:N63)</f>
        <v>35</v>
      </c>
    </row>
    <row r="64" spans="1:15" x14ac:dyDescent="0.25">
      <c r="A64" s="28" t="s">
        <v>90</v>
      </c>
      <c r="B64" s="192" t="s">
        <v>80</v>
      </c>
      <c r="C64" s="194">
        <f>C63/C58</f>
        <v>0.6</v>
      </c>
      <c r="D64" s="194">
        <f t="shared" ref="D64:N64" si="28">D63/D58</f>
        <v>0.5</v>
      </c>
      <c r="E64" s="356">
        <f t="shared" si="28"/>
        <v>0.2</v>
      </c>
      <c r="F64" s="194">
        <f t="shared" si="28"/>
        <v>0.4</v>
      </c>
      <c r="G64" s="194">
        <f t="shared" si="28"/>
        <v>0.33333333333333331</v>
      </c>
      <c r="H64" s="356">
        <f t="shared" si="28"/>
        <v>0</v>
      </c>
      <c r="I64" s="356">
        <f t="shared" si="28"/>
        <v>0.14285714285714285</v>
      </c>
      <c r="J64" s="356">
        <f t="shared" si="28"/>
        <v>0.75</v>
      </c>
      <c r="K64" s="356">
        <f t="shared" si="28"/>
        <v>0.25</v>
      </c>
      <c r="L64" s="356">
        <f t="shared" si="28"/>
        <v>0.5</v>
      </c>
      <c r="M64" s="356">
        <f t="shared" si="28"/>
        <v>0.25</v>
      </c>
      <c r="N64" s="399">
        <f t="shared" si="28"/>
        <v>0.88888888888888884</v>
      </c>
      <c r="O64" s="246">
        <f>O63/O58</f>
        <v>0.40697674418604651</v>
      </c>
    </row>
    <row r="65" spans="1:15" x14ac:dyDescent="0.25">
      <c r="A65" s="28" t="s">
        <v>91</v>
      </c>
      <c r="B65" s="208" t="s">
        <v>301</v>
      </c>
      <c r="C65" s="287">
        <f>C61-C67</f>
        <v>2</v>
      </c>
      <c r="D65" s="287">
        <f>D61-D67</f>
        <v>2</v>
      </c>
      <c r="E65" s="287">
        <f>E61-E67</f>
        <v>1</v>
      </c>
      <c r="F65" s="40">
        <f t="shared" ref="F65:N65" si="29">F61-F67</f>
        <v>3</v>
      </c>
      <c r="G65" s="40">
        <v>2</v>
      </c>
      <c r="H65" s="287">
        <f t="shared" si="29"/>
        <v>1</v>
      </c>
      <c r="I65" s="287">
        <f t="shared" si="29"/>
        <v>1</v>
      </c>
      <c r="J65" s="287">
        <f t="shared" si="29"/>
        <v>4</v>
      </c>
      <c r="K65" s="287">
        <f t="shared" si="29"/>
        <v>4</v>
      </c>
      <c r="L65" s="287">
        <f t="shared" si="29"/>
        <v>2</v>
      </c>
      <c r="M65" s="287">
        <f t="shared" si="29"/>
        <v>2</v>
      </c>
      <c r="N65" s="287">
        <f t="shared" si="29"/>
        <v>5</v>
      </c>
      <c r="O65" s="209">
        <f>SUM(C65:N65)</f>
        <v>29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0.4</v>
      </c>
      <c r="D66" s="199">
        <f>D65/D58</f>
        <v>0.5</v>
      </c>
      <c r="E66" s="361">
        <f t="shared" ref="E66:N66" si="30">E65/E58</f>
        <v>0.1</v>
      </c>
      <c r="F66" s="199">
        <f t="shared" si="30"/>
        <v>0.3</v>
      </c>
      <c r="G66" s="199">
        <f t="shared" si="30"/>
        <v>0.33333333333333331</v>
      </c>
      <c r="H66" s="361">
        <f t="shared" si="30"/>
        <v>0.2</v>
      </c>
      <c r="I66" s="361">
        <f t="shared" si="30"/>
        <v>0.14285714285714285</v>
      </c>
      <c r="J66" s="361">
        <f t="shared" si="30"/>
        <v>0.5</v>
      </c>
      <c r="K66" s="361">
        <f t="shared" si="30"/>
        <v>0.5</v>
      </c>
      <c r="L66" s="361">
        <f t="shared" si="30"/>
        <v>0.33333333333333331</v>
      </c>
      <c r="M66" s="361">
        <f t="shared" si="30"/>
        <v>0.25</v>
      </c>
      <c r="N66" s="401">
        <f t="shared" si="30"/>
        <v>0.55555555555555558</v>
      </c>
      <c r="O66" s="248">
        <f>O65/O58</f>
        <v>0.33720930232558138</v>
      </c>
    </row>
    <row r="67" spans="1:15" ht="15.75" thickTop="1" x14ac:dyDescent="0.25">
      <c r="A67" s="28" t="s">
        <v>93</v>
      </c>
      <c r="B67" s="224" t="s">
        <v>302</v>
      </c>
      <c r="C67" s="359">
        <f>C69+C71+C73+C75+C77</f>
        <v>1</v>
      </c>
      <c r="D67" s="359">
        <f>D69+D71+D73+D75+D77</f>
        <v>1</v>
      </c>
      <c r="E67" s="359">
        <f>E69+E71+E73+E75+E77</f>
        <v>3</v>
      </c>
      <c r="F67" s="202">
        <f t="shared" ref="F67:N67" si="31">F69+F71+F73+F75+F77</f>
        <v>3</v>
      </c>
      <c r="G67" s="202">
        <f t="shared" si="31"/>
        <v>1</v>
      </c>
      <c r="H67" s="359">
        <f t="shared" si="31"/>
        <v>1</v>
      </c>
      <c r="I67" s="359">
        <f t="shared" si="31"/>
        <v>2</v>
      </c>
      <c r="J67" s="359">
        <f t="shared" si="31"/>
        <v>4</v>
      </c>
      <c r="K67" s="359">
        <f t="shared" si="31"/>
        <v>0</v>
      </c>
      <c r="L67" s="359">
        <f t="shared" si="31"/>
        <v>1</v>
      </c>
      <c r="M67" s="359">
        <f t="shared" si="31"/>
        <v>0</v>
      </c>
      <c r="N67" s="403">
        <f t="shared" si="31"/>
        <v>4</v>
      </c>
      <c r="O67" s="223">
        <f>SUM(C67:N67)</f>
        <v>21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0.2</v>
      </c>
      <c r="D68" s="249">
        <f t="shared" ref="D68:N68" si="32">D67/D58</f>
        <v>0.25</v>
      </c>
      <c r="E68" s="362">
        <f t="shared" si="32"/>
        <v>0.3</v>
      </c>
      <c r="F68" s="249">
        <f t="shared" si="32"/>
        <v>0.3</v>
      </c>
      <c r="G68" s="249">
        <f t="shared" si="32"/>
        <v>0.16666666666666666</v>
      </c>
      <c r="H68" s="362">
        <f t="shared" si="32"/>
        <v>0.2</v>
      </c>
      <c r="I68" s="362">
        <f t="shared" si="32"/>
        <v>0.2857142857142857</v>
      </c>
      <c r="J68" s="362">
        <f t="shared" si="32"/>
        <v>0.5</v>
      </c>
      <c r="K68" s="362">
        <f t="shared" si="32"/>
        <v>0</v>
      </c>
      <c r="L68" s="362">
        <f t="shared" si="32"/>
        <v>0.16666666666666666</v>
      </c>
      <c r="M68" s="362">
        <f t="shared" si="32"/>
        <v>0</v>
      </c>
      <c r="N68" s="413">
        <f t="shared" si="32"/>
        <v>0.44444444444444442</v>
      </c>
      <c r="O68" s="248">
        <f>O67/O58</f>
        <v>0.2441860465116279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357">
        <v>2</v>
      </c>
      <c r="F69" s="213">
        <v>2</v>
      </c>
      <c r="G69" s="213">
        <v>0</v>
      </c>
      <c r="H69" s="357">
        <v>0</v>
      </c>
      <c r="I69" s="357">
        <v>2</v>
      </c>
      <c r="J69" s="357">
        <v>0</v>
      </c>
      <c r="K69" s="357">
        <v>0</v>
      </c>
      <c r="L69" s="357">
        <v>1</v>
      </c>
      <c r="M69" s="357">
        <v>0</v>
      </c>
      <c r="N69" s="414">
        <v>1</v>
      </c>
      <c r="O69" s="27">
        <f>SUM(C69:N69)</f>
        <v>8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3">D69/D58</f>
        <v>0</v>
      </c>
      <c r="E70" s="356">
        <f t="shared" si="33"/>
        <v>0.2</v>
      </c>
      <c r="F70" s="194">
        <f t="shared" si="33"/>
        <v>0.2</v>
      </c>
      <c r="G70" s="194">
        <f t="shared" si="33"/>
        <v>0</v>
      </c>
      <c r="H70" s="356">
        <f t="shared" si="33"/>
        <v>0</v>
      </c>
      <c r="I70" s="356">
        <f t="shared" si="33"/>
        <v>0.2857142857142857</v>
      </c>
      <c r="J70" s="356">
        <f t="shared" si="33"/>
        <v>0</v>
      </c>
      <c r="K70" s="356">
        <f t="shared" si="33"/>
        <v>0</v>
      </c>
      <c r="L70" s="356">
        <f t="shared" si="33"/>
        <v>0.16666666666666666</v>
      </c>
      <c r="M70" s="356">
        <f t="shared" si="33"/>
        <v>0</v>
      </c>
      <c r="N70" s="399">
        <f t="shared" si="33"/>
        <v>0.1111111111111111</v>
      </c>
      <c r="O70" s="246">
        <f>O69/O58</f>
        <v>9.3023255813953487E-2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1</v>
      </c>
      <c r="E71" s="357">
        <v>0</v>
      </c>
      <c r="F71" s="213">
        <v>0</v>
      </c>
      <c r="G71" s="213">
        <v>0</v>
      </c>
      <c r="H71" s="357">
        <v>0</v>
      </c>
      <c r="I71" s="357">
        <v>0</v>
      </c>
      <c r="J71" s="357">
        <v>0</v>
      </c>
      <c r="K71" s="357">
        <v>0</v>
      </c>
      <c r="L71" s="357">
        <v>0</v>
      </c>
      <c r="M71" s="357">
        <v>0</v>
      </c>
      <c r="N71" s="414">
        <v>1</v>
      </c>
      <c r="O71" s="27">
        <f>SUM(C71:N71)</f>
        <v>2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4">D71/D58</f>
        <v>0.25</v>
      </c>
      <c r="E72" s="356">
        <f t="shared" si="34"/>
        <v>0</v>
      </c>
      <c r="F72" s="194">
        <f t="shared" si="34"/>
        <v>0</v>
      </c>
      <c r="G72" s="194">
        <f t="shared" si="34"/>
        <v>0</v>
      </c>
      <c r="H72" s="356">
        <f t="shared" si="34"/>
        <v>0</v>
      </c>
      <c r="I72" s="356">
        <f t="shared" si="34"/>
        <v>0</v>
      </c>
      <c r="J72" s="356">
        <f t="shared" si="34"/>
        <v>0</v>
      </c>
      <c r="K72" s="356">
        <f t="shared" si="34"/>
        <v>0</v>
      </c>
      <c r="L72" s="356">
        <f t="shared" si="34"/>
        <v>0</v>
      </c>
      <c r="M72" s="356">
        <f t="shared" si="34"/>
        <v>0</v>
      </c>
      <c r="N72" s="399">
        <f t="shared" si="34"/>
        <v>0.1111111111111111</v>
      </c>
      <c r="O72" s="246">
        <f>O71/O58</f>
        <v>2.3255813953488372E-2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287">
        <v>0</v>
      </c>
      <c r="F73" s="40">
        <v>0</v>
      </c>
      <c r="G73" s="40">
        <v>0</v>
      </c>
      <c r="H73" s="287">
        <v>0</v>
      </c>
      <c r="I73" s="287">
        <v>0</v>
      </c>
      <c r="J73" s="287">
        <v>4</v>
      </c>
      <c r="K73" s="287">
        <v>0</v>
      </c>
      <c r="L73" s="287">
        <v>0</v>
      </c>
      <c r="M73" s="287">
        <v>0</v>
      </c>
      <c r="N73" s="324">
        <v>1</v>
      </c>
      <c r="O73" s="209">
        <f>SUM(C73:N73)</f>
        <v>5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5">D73/D58</f>
        <v>0</v>
      </c>
      <c r="E74" s="356">
        <f t="shared" si="35"/>
        <v>0</v>
      </c>
      <c r="F74" s="194">
        <f t="shared" si="35"/>
        <v>0</v>
      </c>
      <c r="G74" s="194">
        <f t="shared" si="35"/>
        <v>0</v>
      </c>
      <c r="H74" s="356">
        <f t="shared" si="35"/>
        <v>0</v>
      </c>
      <c r="I74" s="356">
        <f t="shared" si="35"/>
        <v>0</v>
      </c>
      <c r="J74" s="356">
        <f t="shared" si="35"/>
        <v>0.5</v>
      </c>
      <c r="K74" s="356">
        <f t="shared" si="35"/>
        <v>0</v>
      </c>
      <c r="L74" s="356">
        <f t="shared" si="35"/>
        <v>0</v>
      </c>
      <c r="M74" s="356">
        <f t="shared" si="35"/>
        <v>0</v>
      </c>
      <c r="N74" s="399">
        <f t="shared" si="35"/>
        <v>0.1111111111111111</v>
      </c>
      <c r="O74" s="246">
        <f>O73/O58</f>
        <v>5.8139534883720929E-2</v>
      </c>
    </row>
    <row r="75" spans="1:15" ht="23.25" x14ac:dyDescent="0.25">
      <c r="A75" s="28" t="s">
        <v>101</v>
      </c>
      <c r="B75" s="214" t="s">
        <v>304</v>
      </c>
      <c r="C75" s="76">
        <v>1</v>
      </c>
      <c r="D75" s="40">
        <v>0</v>
      </c>
      <c r="E75" s="287">
        <v>1</v>
      </c>
      <c r="F75" s="40">
        <v>1</v>
      </c>
      <c r="G75" s="40">
        <v>1</v>
      </c>
      <c r="H75" s="287">
        <v>1</v>
      </c>
      <c r="I75" s="287">
        <v>0</v>
      </c>
      <c r="J75" s="287">
        <v>0</v>
      </c>
      <c r="K75" s="287">
        <v>0</v>
      </c>
      <c r="L75" s="287">
        <v>0</v>
      </c>
      <c r="M75" s="287">
        <v>0</v>
      </c>
      <c r="N75" s="324">
        <v>1</v>
      </c>
      <c r="O75" s="209">
        <f>SUM(C75:N75)</f>
        <v>6</v>
      </c>
    </row>
    <row r="76" spans="1:15" x14ac:dyDescent="0.25">
      <c r="A76" s="28" t="s">
        <v>102</v>
      </c>
      <c r="B76" s="192" t="s">
        <v>80</v>
      </c>
      <c r="C76" s="194">
        <f>C75/C58</f>
        <v>0.2</v>
      </c>
      <c r="D76" s="194">
        <f t="shared" ref="D76:N76" si="36">D75/D58</f>
        <v>0</v>
      </c>
      <c r="E76" s="356">
        <f t="shared" si="36"/>
        <v>0.1</v>
      </c>
      <c r="F76" s="194">
        <f t="shared" si="36"/>
        <v>0.1</v>
      </c>
      <c r="G76" s="194">
        <f t="shared" si="36"/>
        <v>0.16666666666666666</v>
      </c>
      <c r="H76" s="356">
        <f t="shared" si="36"/>
        <v>0.2</v>
      </c>
      <c r="I76" s="356">
        <f t="shared" si="36"/>
        <v>0</v>
      </c>
      <c r="J76" s="356">
        <f t="shared" si="36"/>
        <v>0</v>
      </c>
      <c r="K76" s="356">
        <f t="shared" si="36"/>
        <v>0</v>
      </c>
      <c r="L76" s="356">
        <f t="shared" si="36"/>
        <v>0</v>
      </c>
      <c r="M76" s="356">
        <f t="shared" si="36"/>
        <v>0</v>
      </c>
      <c r="N76" s="399">
        <f t="shared" si="36"/>
        <v>0.1111111111111111</v>
      </c>
      <c r="O76" s="246">
        <f>O75/O58</f>
        <v>6.9767441860465115E-2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287">
        <v>0</v>
      </c>
      <c r="F77" s="40">
        <v>0</v>
      </c>
      <c r="G77" s="40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7">D77/D58</f>
        <v>0</v>
      </c>
      <c r="E78" s="356">
        <f t="shared" si="37"/>
        <v>0</v>
      </c>
      <c r="F78" s="194">
        <f t="shared" si="37"/>
        <v>0</v>
      </c>
      <c r="G78" s="194">
        <f t="shared" si="37"/>
        <v>0</v>
      </c>
      <c r="H78" s="356">
        <f t="shared" si="37"/>
        <v>0</v>
      </c>
      <c r="I78" s="356">
        <f t="shared" si="37"/>
        <v>0</v>
      </c>
      <c r="J78" s="356">
        <f t="shared" si="37"/>
        <v>0</v>
      </c>
      <c r="K78" s="356">
        <f t="shared" si="37"/>
        <v>0</v>
      </c>
      <c r="L78" s="356">
        <f t="shared" si="37"/>
        <v>0</v>
      </c>
      <c r="M78" s="356">
        <f t="shared" si="37"/>
        <v>0</v>
      </c>
      <c r="N78" s="399">
        <f t="shared" si="37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287">
        <v>0</v>
      </c>
      <c r="F79" s="40">
        <v>0</v>
      </c>
      <c r="G79" s="40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0</v>
      </c>
      <c r="N79" s="324">
        <v>0</v>
      </c>
      <c r="O79" s="209">
        <f>SUM(C79:N79)</f>
        <v>0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8">D79/D58</f>
        <v>0</v>
      </c>
      <c r="E80" s="356">
        <f t="shared" si="38"/>
        <v>0</v>
      </c>
      <c r="F80" s="194">
        <f t="shared" si="38"/>
        <v>0</v>
      </c>
      <c r="G80" s="194">
        <f t="shared" si="38"/>
        <v>0</v>
      </c>
      <c r="H80" s="356">
        <f t="shared" si="38"/>
        <v>0</v>
      </c>
      <c r="I80" s="356">
        <f t="shared" si="38"/>
        <v>0</v>
      </c>
      <c r="J80" s="356">
        <f t="shared" si="38"/>
        <v>0</v>
      </c>
      <c r="K80" s="356">
        <f t="shared" si="38"/>
        <v>0</v>
      </c>
      <c r="L80" s="356">
        <f t="shared" si="38"/>
        <v>0</v>
      </c>
      <c r="M80" s="356">
        <f t="shared" si="38"/>
        <v>0</v>
      </c>
      <c r="N80" s="399">
        <f t="shared" si="38"/>
        <v>0</v>
      </c>
      <c r="O80" s="246">
        <f>O79/O58</f>
        <v>0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287">
        <v>2</v>
      </c>
      <c r="F81" s="40">
        <v>0</v>
      </c>
      <c r="G81" s="40">
        <v>0</v>
      </c>
      <c r="H81" s="287">
        <v>0</v>
      </c>
      <c r="I81" s="287">
        <v>0</v>
      </c>
      <c r="J81" s="287">
        <v>0</v>
      </c>
      <c r="K81" s="287">
        <v>0</v>
      </c>
      <c r="L81" s="287">
        <v>0</v>
      </c>
      <c r="M81" s="287">
        <v>1</v>
      </c>
      <c r="N81" s="324">
        <v>0</v>
      </c>
      <c r="O81" s="209">
        <f>SUM(C81:N81)</f>
        <v>3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9">D81/D58</f>
        <v>0</v>
      </c>
      <c r="E82" s="356">
        <f t="shared" si="39"/>
        <v>0.2</v>
      </c>
      <c r="F82" s="194">
        <f t="shared" si="39"/>
        <v>0</v>
      </c>
      <c r="G82" s="194">
        <f t="shared" si="39"/>
        <v>0</v>
      </c>
      <c r="H82" s="356">
        <f t="shared" si="39"/>
        <v>0</v>
      </c>
      <c r="I82" s="356">
        <f t="shared" si="39"/>
        <v>0</v>
      </c>
      <c r="J82" s="356">
        <f t="shared" si="39"/>
        <v>0</v>
      </c>
      <c r="K82" s="356">
        <f t="shared" si="39"/>
        <v>0</v>
      </c>
      <c r="L82" s="356">
        <f t="shared" si="39"/>
        <v>0</v>
      </c>
      <c r="M82" s="356">
        <f t="shared" si="39"/>
        <v>0.125</v>
      </c>
      <c r="N82" s="399">
        <f t="shared" si="39"/>
        <v>0</v>
      </c>
      <c r="O82" s="246">
        <f>O81/O58</f>
        <v>3.4883720930232558E-2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287">
        <v>0</v>
      </c>
      <c r="F83" s="40">
        <v>0</v>
      </c>
      <c r="G83" s="40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0">D83/D58</f>
        <v>0</v>
      </c>
      <c r="E84" s="356">
        <f t="shared" si="40"/>
        <v>0</v>
      </c>
      <c r="F84" s="194">
        <f t="shared" si="40"/>
        <v>0</v>
      </c>
      <c r="G84" s="194">
        <f t="shared" si="40"/>
        <v>0</v>
      </c>
      <c r="H84" s="356">
        <f t="shared" si="40"/>
        <v>0</v>
      </c>
      <c r="I84" s="356">
        <f t="shared" si="40"/>
        <v>0</v>
      </c>
      <c r="J84" s="356">
        <f t="shared" si="40"/>
        <v>0</v>
      </c>
      <c r="K84" s="356">
        <f t="shared" si="40"/>
        <v>0</v>
      </c>
      <c r="L84" s="356">
        <f t="shared" si="40"/>
        <v>0</v>
      </c>
      <c r="M84" s="356">
        <f t="shared" si="40"/>
        <v>0</v>
      </c>
      <c r="N84" s="399">
        <f t="shared" si="40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287">
        <v>0</v>
      </c>
      <c r="F85" s="40">
        <v>0</v>
      </c>
      <c r="G85" s="40">
        <v>0</v>
      </c>
      <c r="H85" s="287">
        <v>2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324">
        <v>0</v>
      </c>
      <c r="O85" s="209">
        <f>SUM(C85:N85)</f>
        <v>2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1">D85/D58</f>
        <v>0</v>
      </c>
      <c r="E86" s="356">
        <f t="shared" si="41"/>
        <v>0</v>
      </c>
      <c r="F86" s="194">
        <f t="shared" si="41"/>
        <v>0</v>
      </c>
      <c r="G86" s="194">
        <f t="shared" si="41"/>
        <v>0</v>
      </c>
      <c r="H86" s="356">
        <f t="shared" si="41"/>
        <v>0.4</v>
      </c>
      <c r="I86" s="356">
        <f t="shared" si="41"/>
        <v>0</v>
      </c>
      <c r="J86" s="356">
        <f t="shared" si="41"/>
        <v>0</v>
      </c>
      <c r="K86" s="356">
        <f t="shared" si="41"/>
        <v>0</v>
      </c>
      <c r="L86" s="356">
        <f t="shared" si="41"/>
        <v>0</v>
      </c>
      <c r="M86" s="356">
        <f t="shared" si="41"/>
        <v>0</v>
      </c>
      <c r="N86" s="399">
        <f t="shared" si="41"/>
        <v>0</v>
      </c>
      <c r="O86" s="246">
        <f>O85/O58</f>
        <v>2.3255813953488372E-2</v>
      </c>
    </row>
    <row r="87" spans="1:15" ht="24.75" x14ac:dyDescent="0.25">
      <c r="A87" s="28" t="s">
        <v>227</v>
      </c>
      <c r="B87" s="215" t="s">
        <v>84</v>
      </c>
      <c r="C87" s="39">
        <v>1</v>
      </c>
      <c r="D87" s="40">
        <v>0</v>
      </c>
      <c r="E87" s="287">
        <v>3</v>
      </c>
      <c r="F87" s="40">
        <v>2</v>
      </c>
      <c r="G87" s="40">
        <v>3</v>
      </c>
      <c r="H87" s="287">
        <v>0</v>
      </c>
      <c r="I87" s="287">
        <v>2</v>
      </c>
      <c r="J87" s="287">
        <v>0</v>
      </c>
      <c r="K87" s="287">
        <v>2</v>
      </c>
      <c r="L87" s="287">
        <v>0</v>
      </c>
      <c r="M87" s="287">
        <v>3</v>
      </c>
      <c r="N87" s="324">
        <v>0</v>
      </c>
      <c r="O87" s="209">
        <f>SUM(C87:N87)</f>
        <v>16</v>
      </c>
    </row>
    <row r="88" spans="1:15" x14ac:dyDescent="0.25">
      <c r="A88" s="28" t="s">
        <v>230</v>
      </c>
      <c r="B88" s="192" t="s">
        <v>80</v>
      </c>
      <c r="C88" s="194">
        <f>C87/C58</f>
        <v>0.2</v>
      </c>
      <c r="D88" s="194">
        <f t="shared" ref="D88:N88" si="42">D87/D58</f>
        <v>0</v>
      </c>
      <c r="E88" s="356">
        <f t="shared" si="42"/>
        <v>0.3</v>
      </c>
      <c r="F88" s="194">
        <f t="shared" si="42"/>
        <v>0.2</v>
      </c>
      <c r="G88" s="194">
        <f t="shared" si="42"/>
        <v>0.5</v>
      </c>
      <c r="H88" s="356">
        <f t="shared" si="42"/>
        <v>0</v>
      </c>
      <c r="I88" s="356">
        <f t="shared" si="42"/>
        <v>0.2857142857142857</v>
      </c>
      <c r="J88" s="356">
        <f t="shared" si="42"/>
        <v>0</v>
      </c>
      <c r="K88" s="356">
        <f t="shared" si="42"/>
        <v>0.25</v>
      </c>
      <c r="L88" s="356">
        <f t="shared" si="42"/>
        <v>0</v>
      </c>
      <c r="M88" s="356">
        <f t="shared" si="42"/>
        <v>0.375</v>
      </c>
      <c r="N88" s="399">
        <f t="shared" si="42"/>
        <v>0</v>
      </c>
      <c r="O88" s="246">
        <f>O87/O58</f>
        <v>0.18604651162790697</v>
      </c>
    </row>
    <row r="89" spans="1:15" ht="24.75" x14ac:dyDescent="0.25">
      <c r="A89" s="28" t="s">
        <v>231</v>
      </c>
      <c r="B89" s="215" t="s">
        <v>293</v>
      </c>
      <c r="C89" s="39">
        <v>0</v>
      </c>
      <c r="D89" s="40">
        <v>1</v>
      </c>
      <c r="E89" s="287">
        <v>1</v>
      </c>
      <c r="F89" s="40">
        <v>1</v>
      </c>
      <c r="G89" s="40">
        <v>0</v>
      </c>
      <c r="H89" s="287">
        <v>1</v>
      </c>
      <c r="I89" s="287">
        <v>0</v>
      </c>
      <c r="J89" s="287">
        <v>0</v>
      </c>
      <c r="K89" s="287">
        <v>1</v>
      </c>
      <c r="L89" s="287">
        <v>2</v>
      </c>
      <c r="M89" s="287">
        <v>1</v>
      </c>
      <c r="N89" s="324">
        <v>0</v>
      </c>
      <c r="O89" s="209">
        <f>SUM(C89:N89)</f>
        <v>8</v>
      </c>
    </row>
    <row r="90" spans="1:15" x14ac:dyDescent="0.25">
      <c r="A90" s="28" t="s">
        <v>233</v>
      </c>
      <c r="B90" s="192" t="s">
        <v>80</v>
      </c>
      <c r="C90" s="194">
        <f>C89/C58</f>
        <v>0</v>
      </c>
      <c r="D90" s="194">
        <f t="shared" ref="D90:N90" si="43">D89/D58</f>
        <v>0.25</v>
      </c>
      <c r="E90" s="356">
        <f t="shared" si="43"/>
        <v>0.1</v>
      </c>
      <c r="F90" s="194">
        <f t="shared" si="43"/>
        <v>0.1</v>
      </c>
      <c r="G90" s="194">
        <f t="shared" si="43"/>
        <v>0</v>
      </c>
      <c r="H90" s="356">
        <f t="shared" si="43"/>
        <v>0.2</v>
      </c>
      <c r="I90" s="356">
        <f t="shared" si="43"/>
        <v>0</v>
      </c>
      <c r="J90" s="356">
        <f t="shared" si="43"/>
        <v>0</v>
      </c>
      <c r="K90" s="356">
        <f t="shared" si="43"/>
        <v>0.125</v>
      </c>
      <c r="L90" s="356">
        <f t="shared" si="43"/>
        <v>0.33333333333333331</v>
      </c>
      <c r="M90" s="356">
        <f t="shared" si="43"/>
        <v>0.125</v>
      </c>
      <c r="N90" s="399">
        <f t="shared" si="43"/>
        <v>0</v>
      </c>
      <c r="O90" s="246">
        <f>O89/O58</f>
        <v>9.3023255813953487E-2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287">
        <v>0</v>
      </c>
      <c r="F91" s="40">
        <v>0</v>
      </c>
      <c r="G91" s="40">
        <v>0</v>
      </c>
      <c r="H91" s="287">
        <v>0</v>
      </c>
      <c r="I91" s="287">
        <v>2</v>
      </c>
      <c r="J91" s="287">
        <v>0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2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4">D91/D58</f>
        <v>0</v>
      </c>
      <c r="E92" s="356">
        <f t="shared" si="44"/>
        <v>0</v>
      </c>
      <c r="F92" s="194">
        <f t="shared" si="44"/>
        <v>0</v>
      </c>
      <c r="G92" s="194">
        <f t="shared" si="44"/>
        <v>0</v>
      </c>
      <c r="H92" s="356">
        <f t="shared" si="44"/>
        <v>0</v>
      </c>
      <c r="I92" s="356">
        <f t="shared" si="44"/>
        <v>0.2857142857142857</v>
      </c>
      <c r="J92" s="356">
        <f t="shared" si="44"/>
        <v>0</v>
      </c>
      <c r="K92" s="356">
        <f t="shared" si="44"/>
        <v>0</v>
      </c>
      <c r="L92" s="356">
        <f t="shared" si="44"/>
        <v>0</v>
      </c>
      <c r="M92" s="356">
        <f t="shared" si="44"/>
        <v>0</v>
      </c>
      <c r="N92" s="399">
        <f t="shared" si="44"/>
        <v>0</v>
      </c>
      <c r="O92" s="246">
        <f>O91/O58</f>
        <v>2.3255813953488372E-2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287">
        <v>0</v>
      </c>
      <c r="F93" s="40">
        <v>0</v>
      </c>
      <c r="G93" s="40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5">D93/D58</f>
        <v>0</v>
      </c>
      <c r="E94" s="356">
        <f t="shared" si="45"/>
        <v>0</v>
      </c>
      <c r="F94" s="194">
        <f t="shared" si="45"/>
        <v>0</v>
      </c>
      <c r="G94" s="194">
        <f t="shared" si="45"/>
        <v>0</v>
      </c>
      <c r="H94" s="356">
        <f t="shared" si="45"/>
        <v>0</v>
      </c>
      <c r="I94" s="356">
        <f t="shared" si="45"/>
        <v>0</v>
      </c>
      <c r="J94" s="356">
        <f t="shared" si="45"/>
        <v>0</v>
      </c>
      <c r="K94" s="356">
        <f t="shared" si="45"/>
        <v>0</v>
      </c>
      <c r="L94" s="356">
        <f t="shared" si="45"/>
        <v>0</v>
      </c>
      <c r="M94" s="356">
        <f t="shared" si="45"/>
        <v>0</v>
      </c>
      <c r="N94" s="399">
        <f t="shared" si="45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39">
        <v>1</v>
      </c>
      <c r="D95" s="76">
        <v>0</v>
      </c>
      <c r="E95" s="289">
        <f t="shared" ref="E95:L95" si="46">E58-E61-E79-E81-E83-E85-E87-E89-E91-E93</f>
        <v>0</v>
      </c>
      <c r="F95" s="289">
        <f t="shared" si="46"/>
        <v>1</v>
      </c>
      <c r="G95" s="289">
        <f t="shared" si="46"/>
        <v>0</v>
      </c>
      <c r="H95" s="289">
        <f t="shared" si="46"/>
        <v>0</v>
      </c>
      <c r="I95" s="289">
        <f t="shared" si="46"/>
        <v>0</v>
      </c>
      <c r="J95" s="289">
        <f t="shared" si="46"/>
        <v>0</v>
      </c>
      <c r="K95" s="289">
        <f t="shared" si="46"/>
        <v>1</v>
      </c>
      <c r="L95" s="289">
        <f t="shared" si="46"/>
        <v>1</v>
      </c>
      <c r="M95" s="289">
        <f t="shared" ref="M95:N95" si="47">M58-M61-M79-M81-M83-M85-M87-M89-M91-M93</f>
        <v>1</v>
      </c>
      <c r="N95" s="324">
        <f t="shared" si="47"/>
        <v>0</v>
      </c>
      <c r="O95" s="209">
        <f>SUM(C95:N95)</f>
        <v>5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0.2</v>
      </c>
      <c r="D96" s="204">
        <f t="shared" ref="D96:N96" si="48">D95/D58</f>
        <v>0</v>
      </c>
      <c r="E96" s="360">
        <f t="shared" si="48"/>
        <v>0</v>
      </c>
      <c r="F96" s="204">
        <f t="shared" si="48"/>
        <v>0.1</v>
      </c>
      <c r="G96" s="204">
        <f t="shared" si="48"/>
        <v>0</v>
      </c>
      <c r="H96" s="360">
        <f t="shared" si="48"/>
        <v>0</v>
      </c>
      <c r="I96" s="360">
        <f t="shared" si="48"/>
        <v>0</v>
      </c>
      <c r="J96" s="360">
        <f t="shared" si="48"/>
        <v>0</v>
      </c>
      <c r="K96" s="360">
        <f t="shared" si="48"/>
        <v>0.125</v>
      </c>
      <c r="L96" s="360">
        <f t="shared" si="48"/>
        <v>0.16666666666666666</v>
      </c>
      <c r="M96" s="360">
        <f t="shared" si="48"/>
        <v>0.125</v>
      </c>
      <c r="N96" s="400">
        <f t="shared" si="48"/>
        <v>0</v>
      </c>
      <c r="O96" s="250">
        <f>O95/O58</f>
        <v>5.8139534883720929E-2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6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59</v>
      </c>
      <c r="D3" s="6">
        <v>57</v>
      </c>
      <c r="E3" s="6">
        <v>57</v>
      </c>
      <c r="F3" s="285">
        <v>56</v>
      </c>
      <c r="G3" s="6">
        <v>51</v>
      </c>
      <c r="H3" s="6">
        <v>47</v>
      </c>
      <c r="I3" s="285">
        <v>46</v>
      </c>
      <c r="J3" s="285">
        <v>42</v>
      </c>
      <c r="K3" s="285">
        <v>41</v>
      </c>
      <c r="L3" s="285">
        <v>43</v>
      </c>
      <c r="M3" s="285">
        <v>43</v>
      </c>
      <c r="N3" s="285">
        <v>49</v>
      </c>
      <c r="O3" s="322">
        <v>48</v>
      </c>
    </row>
    <row r="4" spans="1:15" x14ac:dyDescent="0.25">
      <c r="A4" s="12" t="s">
        <v>8</v>
      </c>
      <c r="B4" s="182" t="s">
        <v>41</v>
      </c>
      <c r="C4" s="184">
        <v>50</v>
      </c>
      <c r="D4" s="185">
        <v>50</v>
      </c>
      <c r="E4" s="185">
        <v>47</v>
      </c>
      <c r="F4" s="286">
        <v>48</v>
      </c>
      <c r="G4" s="185">
        <v>47</v>
      </c>
      <c r="H4" s="185">
        <v>43</v>
      </c>
      <c r="I4" s="286">
        <v>43</v>
      </c>
      <c r="J4" s="286">
        <v>38</v>
      </c>
      <c r="K4" s="286">
        <v>38</v>
      </c>
      <c r="L4" s="286">
        <v>40</v>
      </c>
      <c r="M4" s="286">
        <v>38</v>
      </c>
      <c r="N4" s="286">
        <v>44</v>
      </c>
      <c r="O4" s="323">
        <v>44</v>
      </c>
    </row>
    <row r="5" spans="1:15" x14ac:dyDescent="0.25">
      <c r="A5" s="12" t="s">
        <v>9</v>
      </c>
      <c r="B5" s="181" t="s">
        <v>15</v>
      </c>
      <c r="C5" s="183">
        <f>C4/C3</f>
        <v>0.84745762711864403</v>
      </c>
      <c r="D5" s="221">
        <f>D4/D3</f>
        <v>0.8771929824561403</v>
      </c>
      <c r="E5" s="221">
        <f t="shared" ref="E5:O5" si="0">E4/E3</f>
        <v>0.82456140350877194</v>
      </c>
      <c r="F5" s="354">
        <f t="shared" si="0"/>
        <v>0.8571428571428571</v>
      </c>
      <c r="G5" s="221">
        <f t="shared" si="0"/>
        <v>0.92156862745098034</v>
      </c>
      <c r="H5" s="221">
        <f t="shared" si="0"/>
        <v>0.91489361702127658</v>
      </c>
      <c r="I5" s="354">
        <f t="shared" si="0"/>
        <v>0.93478260869565222</v>
      </c>
      <c r="J5" s="354">
        <f t="shared" si="0"/>
        <v>0.90476190476190477</v>
      </c>
      <c r="K5" s="354">
        <f t="shared" si="0"/>
        <v>0.92682926829268297</v>
      </c>
      <c r="L5" s="354">
        <f t="shared" si="0"/>
        <v>0.93023255813953487</v>
      </c>
      <c r="M5" s="354">
        <f t="shared" si="0"/>
        <v>0.88372093023255816</v>
      </c>
      <c r="N5" s="354">
        <f t="shared" si="0"/>
        <v>0.89795918367346939</v>
      </c>
      <c r="O5" s="399">
        <f t="shared" si="0"/>
        <v>0.91666666666666663</v>
      </c>
    </row>
    <row r="6" spans="1:15" x14ac:dyDescent="0.25">
      <c r="A6" s="12" t="s">
        <v>10</v>
      </c>
      <c r="B6" s="186" t="s">
        <v>285</v>
      </c>
      <c r="C6" s="187">
        <v>0</v>
      </c>
      <c r="D6" s="40">
        <v>1</v>
      </c>
      <c r="E6" s="40">
        <v>3</v>
      </c>
      <c r="F6" s="287">
        <v>4</v>
      </c>
      <c r="G6" s="40">
        <v>4</v>
      </c>
      <c r="H6" s="40">
        <v>4</v>
      </c>
      <c r="I6" s="287">
        <v>4</v>
      </c>
      <c r="J6" s="287">
        <v>4</v>
      </c>
      <c r="K6" s="287">
        <v>3</v>
      </c>
      <c r="L6" s="287">
        <v>4</v>
      </c>
      <c r="M6" s="287">
        <v>4</v>
      </c>
      <c r="N6" s="287">
        <v>4</v>
      </c>
      <c r="O6" s="324">
        <v>2</v>
      </c>
    </row>
    <row r="7" spans="1:15" x14ac:dyDescent="0.25">
      <c r="A7" s="12" t="s">
        <v>11</v>
      </c>
      <c r="B7" s="181" t="s">
        <v>15</v>
      </c>
      <c r="C7" s="183">
        <f>C6/C3</f>
        <v>0</v>
      </c>
      <c r="D7" s="221">
        <f>D6/D3</f>
        <v>1.7543859649122806E-2</v>
      </c>
      <c r="E7" s="221">
        <f t="shared" ref="E7:O7" si="1">E6/E3</f>
        <v>5.2631578947368418E-2</v>
      </c>
      <c r="F7" s="354">
        <f t="shared" si="1"/>
        <v>7.1428571428571425E-2</v>
      </c>
      <c r="G7" s="221">
        <f t="shared" si="1"/>
        <v>7.8431372549019607E-2</v>
      </c>
      <c r="H7" s="221">
        <f t="shared" si="1"/>
        <v>8.5106382978723402E-2</v>
      </c>
      <c r="I7" s="354">
        <f t="shared" si="1"/>
        <v>8.6956521739130432E-2</v>
      </c>
      <c r="J7" s="354">
        <f t="shared" si="1"/>
        <v>9.5238095238095233E-2</v>
      </c>
      <c r="K7" s="354">
        <f t="shared" si="1"/>
        <v>7.3170731707317069E-2</v>
      </c>
      <c r="L7" s="354">
        <f t="shared" si="1"/>
        <v>9.3023255813953487E-2</v>
      </c>
      <c r="M7" s="354">
        <f t="shared" si="1"/>
        <v>9.3023255813953487E-2</v>
      </c>
      <c r="N7" s="354">
        <f t="shared" si="1"/>
        <v>8.1632653061224483E-2</v>
      </c>
      <c r="O7" s="399">
        <f t="shared" si="1"/>
        <v>4.1666666666666664E-2</v>
      </c>
    </row>
    <row r="8" spans="1:15" x14ac:dyDescent="0.25">
      <c r="A8" s="12" t="s">
        <v>12</v>
      </c>
      <c r="B8" s="186" t="s">
        <v>16</v>
      </c>
      <c r="C8" s="187">
        <v>9</v>
      </c>
      <c r="D8" s="40">
        <v>9</v>
      </c>
      <c r="E8" s="40">
        <v>9</v>
      </c>
      <c r="F8" s="287">
        <v>11</v>
      </c>
      <c r="G8" s="40">
        <v>12</v>
      </c>
      <c r="H8" s="40">
        <v>12</v>
      </c>
      <c r="I8" s="287">
        <v>14</v>
      </c>
      <c r="J8" s="287">
        <v>11</v>
      </c>
      <c r="K8" s="287">
        <v>9</v>
      </c>
      <c r="L8" s="287">
        <v>5</v>
      </c>
      <c r="M8" s="287">
        <v>5</v>
      </c>
      <c r="N8" s="287">
        <v>6</v>
      </c>
      <c r="O8" s="324">
        <v>8</v>
      </c>
    </row>
    <row r="9" spans="1:15" x14ac:dyDescent="0.25">
      <c r="A9" s="12" t="s">
        <v>13</v>
      </c>
      <c r="B9" s="181" t="s">
        <v>15</v>
      </c>
      <c r="C9" s="183">
        <f>C8/C3</f>
        <v>0.15254237288135594</v>
      </c>
      <c r="D9" s="221">
        <f>D8/D3</f>
        <v>0.15789473684210525</v>
      </c>
      <c r="E9" s="221">
        <f t="shared" ref="E9:O9" si="2">E8/E3</f>
        <v>0.15789473684210525</v>
      </c>
      <c r="F9" s="354">
        <f t="shared" si="2"/>
        <v>0.19642857142857142</v>
      </c>
      <c r="G9" s="221">
        <f t="shared" si="2"/>
        <v>0.23529411764705882</v>
      </c>
      <c r="H9" s="221">
        <f t="shared" si="2"/>
        <v>0.25531914893617019</v>
      </c>
      <c r="I9" s="354">
        <f t="shared" si="2"/>
        <v>0.30434782608695654</v>
      </c>
      <c r="J9" s="354">
        <f t="shared" si="2"/>
        <v>0.26190476190476192</v>
      </c>
      <c r="K9" s="354">
        <f t="shared" si="2"/>
        <v>0.21951219512195122</v>
      </c>
      <c r="L9" s="354">
        <f t="shared" si="2"/>
        <v>0.11627906976744186</v>
      </c>
      <c r="M9" s="354">
        <f t="shared" si="2"/>
        <v>0.11627906976744186</v>
      </c>
      <c r="N9" s="354">
        <f t="shared" si="2"/>
        <v>0.12244897959183673</v>
      </c>
      <c r="O9" s="399">
        <f t="shared" si="2"/>
        <v>0.16666666666666666</v>
      </c>
    </row>
    <row r="10" spans="1:15" x14ac:dyDescent="0.25">
      <c r="A10" s="12" t="s">
        <v>18</v>
      </c>
      <c r="B10" s="186" t="s">
        <v>17</v>
      </c>
      <c r="C10" s="187">
        <v>40</v>
      </c>
      <c r="D10" s="40">
        <v>38</v>
      </c>
      <c r="E10" s="40">
        <v>38</v>
      </c>
      <c r="F10" s="287">
        <v>39</v>
      </c>
      <c r="G10" s="40">
        <v>35</v>
      </c>
      <c r="H10" s="40">
        <v>34</v>
      </c>
      <c r="I10" s="287">
        <v>31</v>
      </c>
      <c r="J10" s="287">
        <v>29</v>
      </c>
      <c r="K10" s="287">
        <v>28</v>
      </c>
      <c r="L10" s="287">
        <v>30</v>
      </c>
      <c r="M10" s="287">
        <v>30</v>
      </c>
      <c r="N10" s="287">
        <v>36</v>
      </c>
      <c r="O10" s="324">
        <v>38</v>
      </c>
    </row>
    <row r="11" spans="1:15" x14ac:dyDescent="0.25">
      <c r="A11" s="12" t="s">
        <v>19</v>
      </c>
      <c r="B11" s="181" t="s">
        <v>15</v>
      </c>
      <c r="C11" s="183">
        <f>C10/C3</f>
        <v>0.67796610169491522</v>
      </c>
      <c r="D11" s="221">
        <f>D10/D3</f>
        <v>0.66666666666666663</v>
      </c>
      <c r="E11" s="221">
        <f t="shared" ref="E11:O11" si="3">E10/E3</f>
        <v>0.66666666666666663</v>
      </c>
      <c r="F11" s="354">
        <f t="shared" si="3"/>
        <v>0.6964285714285714</v>
      </c>
      <c r="G11" s="221">
        <f t="shared" si="3"/>
        <v>0.68627450980392157</v>
      </c>
      <c r="H11" s="221">
        <f t="shared" si="3"/>
        <v>0.72340425531914898</v>
      </c>
      <c r="I11" s="354">
        <f t="shared" si="3"/>
        <v>0.67391304347826086</v>
      </c>
      <c r="J11" s="354">
        <f t="shared" si="3"/>
        <v>0.69047619047619047</v>
      </c>
      <c r="K11" s="354">
        <f t="shared" si="3"/>
        <v>0.68292682926829273</v>
      </c>
      <c r="L11" s="354">
        <f t="shared" si="3"/>
        <v>0.69767441860465118</v>
      </c>
      <c r="M11" s="354">
        <f t="shared" si="3"/>
        <v>0.69767441860465118</v>
      </c>
      <c r="N11" s="354">
        <f t="shared" si="3"/>
        <v>0.73469387755102045</v>
      </c>
      <c r="O11" s="399">
        <f t="shared" si="3"/>
        <v>0.79166666666666663</v>
      </c>
    </row>
    <row r="12" spans="1:15" x14ac:dyDescent="0.25">
      <c r="A12" s="12" t="s">
        <v>20</v>
      </c>
      <c r="B12" s="188" t="s">
        <v>38</v>
      </c>
      <c r="C12" s="187">
        <v>5</v>
      </c>
      <c r="D12" s="40">
        <v>4</v>
      </c>
      <c r="E12" s="40">
        <v>3</v>
      </c>
      <c r="F12" s="287">
        <v>5</v>
      </c>
      <c r="G12" s="40">
        <v>2</v>
      </c>
      <c r="H12" s="40">
        <v>3</v>
      </c>
      <c r="I12" s="287">
        <v>1</v>
      </c>
      <c r="J12" s="287">
        <v>2</v>
      </c>
      <c r="K12" s="287">
        <v>0</v>
      </c>
      <c r="L12" s="287">
        <v>5</v>
      </c>
      <c r="M12" s="287">
        <v>5</v>
      </c>
      <c r="N12" s="287">
        <v>6</v>
      </c>
      <c r="O12" s="324">
        <v>4</v>
      </c>
    </row>
    <row r="13" spans="1:15" x14ac:dyDescent="0.25">
      <c r="A13" s="12" t="s">
        <v>21</v>
      </c>
      <c r="B13" s="181" t="s">
        <v>15</v>
      </c>
      <c r="C13" s="183">
        <f>C12/C3</f>
        <v>8.4745762711864403E-2</v>
      </c>
      <c r="D13" s="221">
        <f>D12/D3</f>
        <v>7.0175438596491224E-2</v>
      </c>
      <c r="E13" s="221">
        <f t="shared" ref="E13:O13" si="4">E12/E3</f>
        <v>5.2631578947368418E-2</v>
      </c>
      <c r="F13" s="354">
        <f t="shared" si="4"/>
        <v>8.9285714285714288E-2</v>
      </c>
      <c r="G13" s="221">
        <f t="shared" si="4"/>
        <v>3.9215686274509803E-2</v>
      </c>
      <c r="H13" s="221">
        <f t="shared" si="4"/>
        <v>6.3829787234042548E-2</v>
      </c>
      <c r="I13" s="354">
        <f t="shared" si="4"/>
        <v>2.1739130434782608E-2</v>
      </c>
      <c r="J13" s="354">
        <f t="shared" si="4"/>
        <v>4.7619047619047616E-2</v>
      </c>
      <c r="K13" s="354">
        <f t="shared" si="4"/>
        <v>0</v>
      </c>
      <c r="L13" s="354">
        <f t="shared" si="4"/>
        <v>0.11627906976744186</v>
      </c>
      <c r="M13" s="354">
        <f t="shared" si="4"/>
        <v>0.11627906976744186</v>
      </c>
      <c r="N13" s="354">
        <f t="shared" si="4"/>
        <v>0.12244897959183673</v>
      </c>
      <c r="O13" s="399">
        <f t="shared" si="4"/>
        <v>8.3333333333333329E-2</v>
      </c>
    </row>
    <row r="14" spans="1:15" x14ac:dyDescent="0.25">
      <c r="A14" s="12" t="s">
        <v>22</v>
      </c>
      <c r="B14" s="186" t="s">
        <v>39</v>
      </c>
      <c r="C14" s="187">
        <v>18</v>
      </c>
      <c r="D14" s="40">
        <v>15</v>
      </c>
      <c r="E14" s="40">
        <v>18</v>
      </c>
      <c r="F14" s="287">
        <v>16</v>
      </c>
      <c r="G14" s="40">
        <v>14</v>
      </c>
      <c r="H14" s="40">
        <v>13</v>
      </c>
      <c r="I14" s="287">
        <v>10</v>
      </c>
      <c r="J14" s="287">
        <v>10</v>
      </c>
      <c r="K14" s="287">
        <v>9</v>
      </c>
      <c r="L14" s="287">
        <v>8</v>
      </c>
      <c r="M14" s="287">
        <v>9</v>
      </c>
      <c r="N14" s="287">
        <v>8</v>
      </c>
      <c r="O14" s="324">
        <v>8</v>
      </c>
    </row>
    <row r="15" spans="1:15" x14ac:dyDescent="0.25">
      <c r="A15" s="12" t="s">
        <v>23</v>
      </c>
      <c r="B15" s="181" t="s">
        <v>15</v>
      </c>
      <c r="C15" s="183">
        <f>C14/C3</f>
        <v>0.30508474576271188</v>
      </c>
      <c r="D15" s="221">
        <f>D14/D3</f>
        <v>0.26315789473684209</v>
      </c>
      <c r="E15" s="221">
        <f t="shared" ref="E15:O15" si="5">E14/E3</f>
        <v>0.31578947368421051</v>
      </c>
      <c r="F15" s="354">
        <f t="shared" si="5"/>
        <v>0.2857142857142857</v>
      </c>
      <c r="G15" s="221">
        <f t="shared" si="5"/>
        <v>0.27450980392156865</v>
      </c>
      <c r="H15" s="221">
        <f t="shared" si="5"/>
        <v>0.27659574468085107</v>
      </c>
      <c r="I15" s="354">
        <f t="shared" si="5"/>
        <v>0.21739130434782608</v>
      </c>
      <c r="J15" s="354">
        <f t="shared" si="5"/>
        <v>0.23809523809523808</v>
      </c>
      <c r="K15" s="354">
        <f t="shared" si="5"/>
        <v>0.21951219512195122</v>
      </c>
      <c r="L15" s="354">
        <f t="shared" si="5"/>
        <v>0.18604651162790697</v>
      </c>
      <c r="M15" s="354">
        <f t="shared" si="5"/>
        <v>0.20930232558139536</v>
      </c>
      <c r="N15" s="354">
        <f t="shared" si="5"/>
        <v>0.16326530612244897</v>
      </c>
      <c r="O15" s="399">
        <f t="shared" si="5"/>
        <v>0.16666666666666666</v>
      </c>
    </row>
    <row r="16" spans="1:15" x14ac:dyDescent="0.25">
      <c r="A16" s="12" t="s">
        <v>24</v>
      </c>
      <c r="B16" s="186" t="s">
        <v>40</v>
      </c>
      <c r="C16" s="187">
        <v>12</v>
      </c>
      <c r="D16" s="40">
        <v>8</v>
      </c>
      <c r="E16" s="40">
        <v>12</v>
      </c>
      <c r="F16" s="287">
        <v>10</v>
      </c>
      <c r="G16" s="40">
        <v>7</v>
      </c>
      <c r="H16" s="40">
        <v>7</v>
      </c>
      <c r="I16" s="287">
        <v>5</v>
      </c>
      <c r="J16" s="287">
        <v>6</v>
      </c>
      <c r="K16" s="287">
        <v>6</v>
      </c>
      <c r="L16" s="287">
        <v>4</v>
      </c>
      <c r="M16" s="287">
        <v>7</v>
      </c>
      <c r="N16" s="287">
        <v>7</v>
      </c>
      <c r="O16" s="324">
        <v>6</v>
      </c>
    </row>
    <row r="17" spans="1:15" x14ac:dyDescent="0.25">
      <c r="A17" s="12" t="s">
        <v>25</v>
      </c>
      <c r="B17" s="189" t="s">
        <v>15</v>
      </c>
      <c r="C17" s="183">
        <f>C16/C3</f>
        <v>0.20338983050847459</v>
      </c>
      <c r="D17" s="221">
        <f>D16/D3</f>
        <v>0.14035087719298245</v>
      </c>
      <c r="E17" s="221">
        <f t="shared" ref="E17:O17" si="6">E16/E3</f>
        <v>0.21052631578947367</v>
      </c>
      <c r="F17" s="354">
        <f t="shared" si="6"/>
        <v>0.17857142857142858</v>
      </c>
      <c r="G17" s="221">
        <f t="shared" si="6"/>
        <v>0.13725490196078433</v>
      </c>
      <c r="H17" s="221">
        <f t="shared" si="6"/>
        <v>0.14893617021276595</v>
      </c>
      <c r="I17" s="354">
        <f t="shared" si="6"/>
        <v>0.10869565217391304</v>
      </c>
      <c r="J17" s="354">
        <f t="shared" si="6"/>
        <v>0.14285714285714285</v>
      </c>
      <c r="K17" s="354">
        <f t="shared" si="6"/>
        <v>0.14634146341463414</v>
      </c>
      <c r="L17" s="354">
        <f t="shared" si="6"/>
        <v>9.3023255813953487E-2</v>
      </c>
      <c r="M17" s="354">
        <f t="shared" si="6"/>
        <v>0.16279069767441862</v>
      </c>
      <c r="N17" s="354">
        <f t="shared" si="6"/>
        <v>0.14285714285714285</v>
      </c>
      <c r="O17" s="399">
        <f t="shared" si="6"/>
        <v>0.125</v>
      </c>
    </row>
    <row r="18" spans="1:15" x14ac:dyDescent="0.25">
      <c r="A18" s="12" t="s">
        <v>26</v>
      </c>
      <c r="B18" s="186" t="s">
        <v>124</v>
      </c>
      <c r="C18" s="187">
        <v>7</v>
      </c>
      <c r="D18" s="40">
        <v>6</v>
      </c>
      <c r="E18" s="40">
        <v>8</v>
      </c>
      <c r="F18" s="287">
        <v>9</v>
      </c>
      <c r="G18" s="40">
        <v>5</v>
      </c>
      <c r="H18" s="40">
        <v>5</v>
      </c>
      <c r="I18" s="287">
        <v>4</v>
      </c>
      <c r="J18" s="287">
        <v>4</v>
      </c>
      <c r="K18" s="287">
        <v>5</v>
      </c>
      <c r="L18" s="287">
        <v>4</v>
      </c>
      <c r="M18" s="287">
        <v>4</v>
      </c>
      <c r="N18" s="287">
        <v>3</v>
      </c>
      <c r="O18" s="324">
        <v>3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0.11864406779661017</v>
      </c>
      <c r="D19" s="231">
        <f>D18/D3</f>
        <v>0.10526315789473684</v>
      </c>
      <c r="E19" s="231">
        <f>E18/E3</f>
        <v>0.14035087719298245</v>
      </c>
      <c r="F19" s="355">
        <f t="shared" ref="F19:O19" si="7">F18/F3</f>
        <v>0.16071428571428573</v>
      </c>
      <c r="G19" s="231">
        <f t="shared" si="7"/>
        <v>9.8039215686274508E-2</v>
      </c>
      <c r="H19" s="231">
        <f t="shared" si="7"/>
        <v>0.10638297872340426</v>
      </c>
      <c r="I19" s="355">
        <f t="shared" si="7"/>
        <v>8.6956521739130432E-2</v>
      </c>
      <c r="J19" s="355">
        <f t="shared" si="7"/>
        <v>9.5238095238095233E-2</v>
      </c>
      <c r="K19" s="355">
        <f t="shared" si="7"/>
        <v>0.12195121951219512</v>
      </c>
      <c r="L19" s="355">
        <f t="shared" si="7"/>
        <v>9.3023255813953487E-2</v>
      </c>
      <c r="M19" s="355">
        <f t="shared" si="7"/>
        <v>9.3023255813953487E-2</v>
      </c>
      <c r="N19" s="355">
        <f t="shared" si="7"/>
        <v>6.1224489795918366E-2</v>
      </c>
      <c r="O19" s="400">
        <f t="shared" si="7"/>
        <v>6.25E-2</v>
      </c>
    </row>
    <row r="20" spans="1:15" ht="20.100000000000001" customHeight="1" thickBot="1" x14ac:dyDescent="0.3">
      <c r="A20" s="19" t="s">
        <v>325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11</v>
      </c>
      <c r="D22" s="8">
        <v>10</v>
      </c>
      <c r="E22" s="288">
        <v>11</v>
      </c>
      <c r="F22" s="8">
        <v>3</v>
      </c>
      <c r="G22" s="8">
        <v>4</v>
      </c>
      <c r="H22" s="288">
        <v>10</v>
      </c>
      <c r="I22" s="288">
        <v>6</v>
      </c>
      <c r="J22" s="288">
        <v>7</v>
      </c>
      <c r="K22" s="288">
        <v>11</v>
      </c>
      <c r="L22" s="288">
        <v>10</v>
      </c>
      <c r="M22" s="288">
        <v>9</v>
      </c>
      <c r="N22" s="288">
        <v>6</v>
      </c>
      <c r="O22" s="7">
        <f>SUM(C22:N22)</f>
        <v>98</v>
      </c>
    </row>
    <row r="23" spans="1:15" x14ac:dyDescent="0.25">
      <c r="A23" s="9" t="s">
        <v>29</v>
      </c>
      <c r="B23" s="193" t="s">
        <v>44</v>
      </c>
      <c r="C23" s="196">
        <v>4</v>
      </c>
      <c r="D23" s="185">
        <v>6</v>
      </c>
      <c r="E23" s="286">
        <v>4</v>
      </c>
      <c r="F23" s="185">
        <v>0</v>
      </c>
      <c r="G23" s="185">
        <v>0</v>
      </c>
      <c r="H23" s="286">
        <v>2</v>
      </c>
      <c r="I23" s="286">
        <v>3</v>
      </c>
      <c r="J23" s="286">
        <v>0</v>
      </c>
      <c r="K23" s="286">
        <v>5</v>
      </c>
      <c r="L23" s="286">
        <v>1</v>
      </c>
      <c r="M23" s="286">
        <v>2</v>
      </c>
      <c r="N23" s="323">
        <v>0</v>
      </c>
      <c r="O23" s="193">
        <f>SUM(C23:N23)</f>
        <v>27</v>
      </c>
    </row>
    <row r="24" spans="1:15" x14ac:dyDescent="0.25">
      <c r="A24" s="9" t="s">
        <v>30</v>
      </c>
      <c r="B24" s="165" t="s">
        <v>69</v>
      </c>
      <c r="C24" s="194">
        <f>C23/C22</f>
        <v>0.36363636363636365</v>
      </c>
      <c r="D24" s="194">
        <f>D23/D22</f>
        <v>0.6</v>
      </c>
      <c r="E24" s="356">
        <f t="shared" ref="E24:N24" si="8">E23/E22</f>
        <v>0.36363636363636365</v>
      </c>
      <c r="F24" s="194">
        <f>F23/F22</f>
        <v>0</v>
      </c>
      <c r="G24" s="194">
        <f t="shared" si="8"/>
        <v>0</v>
      </c>
      <c r="H24" s="356">
        <f t="shared" si="8"/>
        <v>0.2</v>
      </c>
      <c r="I24" s="356">
        <f t="shared" si="8"/>
        <v>0.5</v>
      </c>
      <c r="J24" s="356">
        <f t="shared" si="8"/>
        <v>0</v>
      </c>
      <c r="K24" s="356">
        <f t="shared" si="8"/>
        <v>0.45454545454545453</v>
      </c>
      <c r="L24" s="356">
        <f t="shared" si="8"/>
        <v>0.1</v>
      </c>
      <c r="M24" s="356">
        <f t="shared" si="8"/>
        <v>0.22222222222222221</v>
      </c>
      <c r="N24" s="356">
        <f t="shared" si="8"/>
        <v>0</v>
      </c>
      <c r="O24" s="195">
        <f>O23/O22</f>
        <v>0.27551020408163263</v>
      </c>
    </row>
    <row r="25" spans="1:15" x14ac:dyDescent="0.25">
      <c r="A25" s="9" t="s">
        <v>31</v>
      </c>
      <c r="B25" s="84" t="s">
        <v>339</v>
      </c>
      <c r="C25" s="76">
        <v>5</v>
      </c>
      <c r="D25" s="76">
        <v>6</v>
      </c>
      <c r="E25" s="289">
        <v>6</v>
      </c>
      <c r="F25" s="76">
        <v>2</v>
      </c>
      <c r="G25" s="76">
        <v>3</v>
      </c>
      <c r="H25" s="289">
        <v>5</v>
      </c>
      <c r="I25" s="289">
        <v>3</v>
      </c>
      <c r="J25" s="289">
        <v>4</v>
      </c>
      <c r="K25" s="289">
        <v>7</v>
      </c>
      <c r="L25" s="289">
        <v>5</v>
      </c>
      <c r="M25" s="289">
        <v>8</v>
      </c>
      <c r="N25" s="325">
        <v>3</v>
      </c>
      <c r="O25" s="84">
        <f>SUM(C25:N25)</f>
        <v>57</v>
      </c>
    </row>
    <row r="26" spans="1:15" x14ac:dyDescent="0.25">
      <c r="A26" s="9" t="s">
        <v>32</v>
      </c>
      <c r="B26" s="165" t="s">
        <v>69</v>
      </c>
      <c r="C26" s="194">
        <f>C25/C22</f>
        <v>0.45454545454545453</v>
      </c>
      <c r="D26" s="194">
        <f>D25/D22</f>
        <v>0.6</v>
      </c>
      <c r="E26" s="356">
        <f t="shared" ref="E26:N26" si="9">E25/E22</f>
        <v>0.54545454545454541</v>
      </c>
      <c r="F26" s="194">
        <f t="shared" si="9"/>
        <v>0.66666666666666663</v>
      </c>
      <c r="G26" s="194">
        <f t="shared" si="9"/>
        <v>0.75</v>
      </c>
      <c r="H26" s="356">
        <f t="shared" si="9"/>
        <v>0.5</v>
      </c>
      <c r="I26" s="356">
        <f t="shared" si="9"/>
        <v>0.5</v>
      </c>
      <c r="J26" s="356">
        <f t="shared" si="9"/>
        <v>0.5714285714285714</v>
      </c>
      <c r="K26" s="356">
        <f t="shared" si="9"/>
        <v>0.63636363636363635</v>
      </c>
      <c r="L26" s="356">
        <f t="shared" si="9"/>
        <v>0.5</v>
      </c>
      <c r="M26" s="356">
        <f t="shared" si="9"/>
        <v>0.88888888888888884</v>
      </c>
      <c r="N26" s="356">
        <f t="shared" si="9"/>
        <v>0.5</v>
      </c>
      <c r="O26" s="195">
        <f>O25/O22</f>
        <v>0.58163265306122447</v>
      </c>
    </row>
    <row r="27" spans="1:15" x14ac:dyDescent="0.25">
      <c r="A27" s="9" t="s">
        <v>33</v>
      </c>
      <c r="B27" s="84" t="s">
        <v>287</v>
      </c>
      <c r="C27" s="76">
        <v>11</v>
      </c>
      <c r="D27" s="40">
        <v>6</v>
      </c>
      <c r="E27" s="287">
        <v>10</v>
      </c>
      <c r="F27" s="40">
        <v>3</v>
      </c>
      <c r="G27" s="40">
        <v>4</v>
      </c>
      <c r="H27" s="287">
        <v>9</v>
      </c>
      <c r="I27" s="287">
        <v>3</v>
      </c>
      <c r="J27" s="287">
        <v>4</v>
      </c>
      <c r="K27" s="287">
        <v>10</v>
      </c>
      <c r="L27" s="287">
        <v>7</v>
      </c>
      <c r="M27" s="287">
        <v>9</v>
      </c>
      <c r="N27" s="324">
        <v>6</v>
      </c>
      <c r="O27" s="84">
        <f>SUM(C27:N27)</f>
        <v>82</v>
      </c>
    </row>
    <row r="28" spans="1:15" x14ac:dyDescent="0.25">
      <c r="A28" s="9" t="s">
        <v>34</v>
      </c>
      <c r="B28" s="165" t="s">
        <v>69</v>
      </c>
      <c r="C28" s="194">
        <f>C27/C22</f>
        <v>1</v>
      </c>
      <c r="D28" s="194">
        <f t="shared" ref="D28:N28" si="10">D27/D22</f>
        <v>0.6</v>
      </c>
      <c r="E28" s="356">
        <f t="shared" si="10"/>
        <v>0.90909090909090906</v>
      </c>
      <c r="F28" s="194">
        <f t="shared" si="10"/>
        <v>1</v>
      </c>
      <c r="G28" s="194">
        <f t="shared" si="10"/>
        <v>1</v>
      </c>
      <c r="H28" s="356">
        <f t="shared" si="10"/>
        <v>0.9</v>
      </c>
      <c r="I28" s="356">
        <f t="shared" si="10"/>
        <v>0.5</v>
      </c>
      <c r="J28" s="356">
        <f t="shared" si="10"/>
        <v>0.5714285714285714</v>
      </c>
      <c r="K28" s="356">
        <f t="shared" si="10"/>
        <v>0.90909090909090906</v>
      </c>
      <c r="L28" s="356">
        <f t="shared" si="10"/>
        <v>0.7</v>
      </c>
      <c r="M28" s="356">
        <f t="shared" si="10"/>
        <v>1</v>
      </c>
      <c r="N28" s="356">
        <f t="shared" si="10"/>
        <v>1</v>
      </c>
      <c r="O28" s="195">
        <f>O27/O22</f>
        <v>0.83673469387755106</v>
      </c>
    </row>
    <row r="29" spans="1:15" x14ac:dyDescent="0.25">
      <c r="A29" s="9" t="s">
        <v>35</v>
      </c>
      <c r="B29" s="84" t="s">
        <v>163</v>
      </c>
      <c r="C29" s="76">
        <v>1</v>
      </c>
      <c r="D29" s="40">
        <v>2</v>
      </c>
      <c r="E29" s="287">
        <v>1</v>
      </c>
      <c r="F29" s="40">
        <v>0</v>
      </c>
      <c r="G29" s="40">
        <v>0</v>
      </c>
      <c r="H29" s="287">
        <v>1</v>
      </c>
      <c r="I29" s="287">
        <v>0</v>
      </c>
      <c r="J29" s="287">
        <v>0</v>
      </c>
      <c r="K29" s="287">
        <v>1</v>
      </c>
      <c r="L29" s="287">
        <v>0</v>
      </c>
      <c r="M29" s="287">
        <v>0</v>
      </c>
      <c r="N29" s="324">
        <v>0</v>
      </c>
      <c r="O29" s="84">
        <f>SUM(C29:N29)</f>
        <v>6</v>
      </c>
    </row>
    <row r="30" spans="1:15" x14ac:dyDescent="0.25">
      <c r="A30" s="9" t="s">
        <v>36</v>
      </c>
      <c r="B30" s="165" t="s">
        <v>69</v>
      </c>
      <c r="C30" s="194">
        <f>C29/C22</f>
        <v>9.0909090909090912E-2</v>
      </c>
      <c r="D30" s="194">
        <f t="shared" ref="D30:N30" si="11">D29/D22</f>
        <v>0.2</v>
      </c>
      <c r="E30" s="356">
        <f t="shared" si="11"/>
        <v>9.0909090909090912E-2</v>
      </c>
      <c r="F30" s="194">
        <f t="shared" si="11"/>
        <v>0</v>
      </c>
      <c r="G30" s="194">
        <f t="shared" si="11"/>
        <v>0</v>
      </c>
      <c r="H30" s="356">
        <f t="shared" si="11"/>
        <v>0.1</v>
      </c>
      <c r="I30" s="356">
        <f t="shared" si="11"/>
        <v>0</v>
      </c>
      <c r="J30" s="356">
        <f t="shared" si="11"/>
        <v>0</v>
      </c>
      <c r="K30" s="356">
        <f t="shared" si="11"/>
        <v>9.0909090909090912E-2</v>
      </c>
      <c r="L30" s="356">
        <f t="shared" si="11"/>
        <v>0</v>
      </c>
      <c r="M30" s="356">
        <f t="shared" si="11"/>
        <v>0</v>
      </c>
      <c r="N30" s="356">
        <f t="shared" si="11"/>
        <v>0</v>
      </c>
      <c r="O30" s="195">
        <f>O29/O22</f>
        <v>6.1224489795918366E-2</v>
      </c>
    </row>
    <row r="31" spans="1:15" x14ac:dyDescent="0.25">
      <c r="A31" s="9" t="s">
        <v>37</v>
      </c>
      <c r="B31" s="84" t="s">
        <v>132</v>
      </c>
      <c r="C31" s="287">
        <f t="shared" ref="C31:D31" si="12">C22-C27</f>
        <v>0</v>
      </c>
      <c r="D31" s="287">
        <f t="shared" si="12"/>
        <v>4</v>
      </c>
      <c r="E31" s="287">
        <f>E22-E27</f>
        <v>1</v>
      </c>
      <c r="F31" s="40">
        <f t="shared" ref="F31:N31" si="13">F22-F27</f>
        <v>0</v>
      </c>
      <c r="G31" s="40">
        <f t="shared" si="13"/>
        <v>0</v>
      </c>
      <c r="H31" s="287">
        <f t="shared" si="13"/>
        <v>1</v>
      </c>
      <c r="I31" s="287">
        <f t="shared" si="13"/>
        <v>3</v>
      </c>
      <c r="J31" s="287">
        <f t="shared" si="13"/>
        <v>3</v>
      </c>
      <c r="K31" s="287">
        <f t="shared" si="13"/>
        <v>1</v>
      </c>
      <c r="L31" s="287">
        <f t="shared" si="13"/>
        <v>3</v>
      </c>
      <c r="M31" s="287">
        <f t="shared" si="13"/>
        <v>0</v>
      </c>
      <c r="N31" s="287">
        <f t="shared" si="13"/>
        <v>0</v>
      </c>
      <c r="O31" s="84">
        <f>SUM(C31:N31)</f>
        <v>16</v>
      </c>
    </row>
    <row r="32" spans="1:15" x14ac:dyDescent="0.25">
      <c r="A32" s="9" t="s">
        <v>46</v>
      </c>
      <c r="B32" s="165" t="s">
        <v>69</v>
      </c>
      <c r="C32" s="194">
        <f>C31/C22</f>
        <v>0</v>
      </c>
      <c r="D32" s="194">
        <f t="shared" ref="D32:N32" si="14">D31/D22</f>
        <v>0.4</v>
      </c>
      <c r="E32" s="356">
        <f t="shared" si="14"/>
        <v>9.0909090909090912E-2</v>
      </c>
      <c r="F32" s="194">
        <f t="shared" si="14"/>
        <v>0</v>
      </c>
      <c r="G32" s="194">
        <f t="shared" si="14"/>
        <v>0</v>
      </c>
      <c r="H32" s="356">
        <f t="shared" si="14"/>
        <v>0.1</v>
      </c>
      <c r="I32" s="356">
        <f t="shared" si="14"/>
        <v>0.5</v>
      </c>
      <c r="J32" s="356">
        <f t="shared" si="14"/>
        <v>0.42857142857142855</v>
      </c>
      <c r="K32" s="356">
        <f t="shared" si="14"/>
        <v>9.0909090909090912E-2</v>
      </c>
      <c r="L32" s="356">
        <f t="shared" si="14"/>
        <v>0.3</v>
      </c>
      <c r="M32" s="356">
        <f t="shared" si="14"/>
        <v>0</v>
      </c>
      <c r="N32" s="356">
        <f t="shared" si="14"/>
        <v>0</v>
      </c>
      <c r="O32" s="195">
        <f>O31/O22</f>
        <v>0.16326530612244897</v>
      </c>
    </row>
    <row r="33" spans="1:15" ht="24.75" x14ac:dyDescent="0.25">
      <c r="A33" s="9" t="s">
        <v>47</v>
      </c>
      <c r="B33" s="197" t="s">
        <v>67</v>
      </c>
      <c r="C33" s="76">
        <v>1</v>
      </c>
      <c r="D33" s="40">
        <v>1</v>
      </c>
      <c r="E33" s="287">
        <v>2</v>
      </c>
      <c r="F33" s="40">
        <v>1</v>
      </c>
      <c r="G33" s="40">
        <v>1</v>
      </c>
      <c r="H33" s="287">
        <v>2</v>
      </c>
      <c r="I33" s="287">
        <v>1</v>
      </c>
      <c r="J33" s="287">
        <v>0</v>
      </c>
      <c r="K33" s="287">
        <v>5</v>
      </c>
      <c r="L33" s="287">
        <v>2</v>
      </c>
      <c r="M33" s="287">
        <v>0</v>
      </c>
      <c r="N33" s="324">
        <v>0</v>
      </c>
      <c r="O33" s="84">
        <f>SUM(C33:N33)</f>
        <v>16</v>
      </c>
    </row>
    <row r="34" spans="1:15" x14ac:dyDescent="0.25">
      <c r="A34" s="9" t="s">
        <v>48</v>
      </c>
      <c r="B34" s="165" t="s">
        <v>69</v>
      </c>
      <c r="C34" s="194">
        <f>C33/C22</f>
        <v>9.0909090909090912E-2</v>
      </c>
      <c r="D34" s="194">
        <f t="shared" ref="D34:N34" si="15">D33/D22</f>
        <v>0.1</v>
      </c>
      <c r="E34" s="356">
        <f t="shared" si="15"/>
        <v>0.18181818181818182</v>
      </c>
      <c r="F34" s="194">
        <f t="shared" si="15"/>
        <v>0.33333333333333331</v>
      </c>
      <c r="G34" s="194">
        <f t="shared" si="15"/>
        <v>0.25</v>
      </c>
      <c r="H34" s="356">
        <f t="shared" si="15"/>
        <v>0.2</v>
      </c>
      <c r="I34" s="356">
        <f t="shared" si="15"/>
        <v>0.16666666666666666</v>
      </c>
      <c r="J34" s="356">
        <f t="shared" si="15"/>
        <v>0</v>
      </c>
      <c r="K34" s="356">
        <f t="shared" si="15"/>
        <v>0.45454545454545453</v>
      </c>
      <c r="L34" s="356">
        <f t="shared" si="15"/>
        <v>0.2</v>
      </c>
      <c r="M34" s="356">
        <f t="shared" si="15"/>
        <v>0</v>
      </c>
      <c r="N34" s="356">
        <f t="shared" si="15"/>
        <v>0</v>
      </c>
      <c r="O34" s="195">
        <f>O33/O22</f>
        <v>0.16326530612244897</v>
      </c>
    </row>
    <row r="35" spans="1:15" x14ac:dyDescent="0.25">
      <c r="A35" s="9" t="s">
        <v>49</v>
      </c>
      <c r="B35" s="84" t="s">
        <v>288</v>
      </c>
      <c r="C35" s="76">
        <v>0</v>
      </c>
      <c r="D35" s="40">
        <v>4</v>
      </c>
      <c r="E35" s="287">
        <v>3</v>
      </c>
      <c r="F35" s="40">
        <v>1</v>
      </c>
      <c r="G35" s="40">
        <v>0</v>
      </c>
      <c r="H35" s="287">
        <v>2</v>
      </c>
      <c r="I35" s="287">
        <v>1</v>
      </c>
      <c r="J35" s="287">
        <v>2</v>
      </c>
      <c r="K35" s="287">
        <v>1</v>
      </c>
      <c r="L35" s="287">
        <v>2</v>
      </c>
      <c r="M35" s="287">
        <v>0</v>
      </c>
      <c r="N35" s="324">
        <v>1</v>
      </c>
      <c r="O35" s="84">
        <f>SUM(C35:N35)</f>
        <v>17</v>
      </c>
    </row>
    <row r="36" spans="1:15" x14ac:dyDescent="0.25">
      <c r="A36" s="9" t="s">
        <v>50</v>
      </c>
      <c r="B36" s="198" t="s">
        <v>69</v>
      </c>
      <c r="C36" s="194">
        <f>C35/C22</f>
        <v>0</v>
      </c>
      <c r="D36" s="194">
        <f t="shared" ref="D36:N36" si="16">D35/D22</f>
        <v>0.4</v>
      </c>
      <c r="E36" s="356">
        <f t="shared" si="16"/>
        <v>0.27272727272727271</v>
      </c>
      <c r="F36" s="194">
        <f t="shared" si="16"/>
        <v>0.33333333333333331</v>
      </c>
      <c r="G36" s="194">
        <f t="shared" si="16"/>
        <v>0</v>
      </c>
      <c r="H36" s="356">
        <f t="shared" si="16"/>
        <v>0.2</v>
      </c>
      <c r="I36" s="356">
        <f t="shared" si="16"/>
        <v>0.16666666666666666</v>
      </c>
      <c r="J36" s="356">
        <f t="shared" si="16"/>
        <v>0.2857142857142857</v>
      </c>
      <c r="K36" s="356">
        <f t="shared" si="16"/>
        <v>9.0909090909090912E-2</v>
      </c>
      <c r="L36" s="356">
        <f t="shared" si="16"/>
        <v>0.2</v>
      </c>
      <c r="M36" s="356">
        <f t="shared" si="16"/>
        <v>0</v>
      </c>
      <c r="N36" s="356">
        <f t="shared" si="16"/>
        <v>0.16666666666666666</v>
      </c>
      <c r="O36" s="195">
        <f>O35/O22</f>
        <v>0.17346938775510204</v>
      </c>
    </row>
    <row r="37" spans="1:15" x14ac:dyDescent="0.25">
      <c r="A37" s="9" t="s">
        <v>51</v>
      </c>
      <c r="B37" s="84" t="s">
        <v>289</v>
      </c>
      <c r="C37" s="39">
        <v>0</v>
      </c>
      <c r="D37" s="40">
        <v>5</v>
      </c>
      <c r="E37" s="287">
        <v>2</v>
      </c>
      <c r="F37" s="40">
        <v>1</v>
      </c>
      <c r="G37" s="40">
        <v>0</v>
      </c>
      <c r="H37" s="287">
        <v>2</v>
      </c>
      <c r="I37" s="287">
        <v>3</v>
      </c>
      <c r="J37" s="287">
        <v>4</v>
      </c>
      <c r="K37" s="287">
        <v>1</v>
      </c>
      <c r="L37" s="287">
        <v>4</v>
      </c>
      <c r="M37" s="287">
        <v>0</v>
      </c>
      <c r="N37" s="324">
        <v>0</v>
      </c>
      <c r="O37" s="84">
        <f>SUM(C37:N37)</f>
        <v>22</v>
      </c>
    </row>
    <row r="38" spans="1:15" x14ac:dyDescent="0.25">
      <c r="A38" s="9" t="s">
        <v>52</v>
      </c>
      <c r="B38" s="198" t="s">
        <v>69</v>
      </c>
      <c r="C38" s="220">
        <f>C37/C22</f>
        <v>0</v>
      </c>
      <c r="D38" s="221">
        <f t="shared" ref="D38:N38" si="17">D37/D22</f>
        <v>0.5</v>
      </c>
      <c r="E38" s="356">
        <f t="shared" si="17"/>
        <v>0.18181818181818182</v>
      </c>
      <c r="F38" s="194">
        <f t="shared" si="17"/>
        <v>0.33333333333333331</v>
      </c>
      <c r="G38" s="194">
        <f t="shared" si="17"/>
        <v>0</v>
      </c>
      <c r="H38" s="356">
        <f t="shared" si="17"/>
        <v>0.2</v>
      </c>
      <c r="I38" s="356">
        <f t="shared" si="17"/>
        <v>0.5</v>
      </c>
      <c r="J38" s="356">
        <f t="shared" si="17"/>
        <v>0.5714285714285714</v>
      </c>
      <c r="K38" s="356">
        <f t="shared" si="17"/>
        <v>9.0909090909090912E-2</v>
      </c>
      <c r="L38" s="356">
        <f t="shared" si="17"/>
        <v>0.4</v>
      </c>
      <c r="M38" s="356">
        <f t="shared" si="17"/>
        <v>0</v>
      </c>
      <c r="N38" s="356">
        <f t="shared" si="17"/>
        <v>0</v>
      </c>
      <c r="O38" s="195">
        <f>O37/O22</f>
        <v>0.22448979591836735</v>
      </c>
    </row>
    <row r="39" spans="1:15" x14ac:dyDescent="0.25">
      <c r="A39" s="9" t="s">
        <v>53</v>
      </c>
      <c r="B39" s="219" t="s">
        <v>116</v>
      </c>
      <c r="C39" s="212">
        <v>0</v>
      </c>
      <c r="D39" s="213">
        <v>2</v>
      </c>
      <c r="E39" s="357">
        <v>1</v>
      </c>
      <c r="F39" s="213">
        <v>0</v>
      </c>
      <c r="G39" s="213">
        <v>0</v>
      </c>
      <c r="H39" s="357">
        <v>0</v>
      </c>
      <c r="I39" s="357">
        <v>0</v>
      </c>
      <c r="J39" s="357">
        <v>1</v>
      </c>
      <c r="K39" s="357">
        <v>0</v>
      </c>
      <c r="L39" s="357">
        <v>0</v>
      </c>
      <c r="M39" s="357">
        <v>0</v>
      </c>
      <c r="N39" s="414">
        <v>0</v>
      </c>
      <c r="O39" s="219">
        <f>SUM(C39:N39)</f>
        <v>4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</v>
      </c>
      <c r="D40" s="194">
        <f t="shared" ref="D40:N40" si="18">D39/D22</f>
        <v>0.2</v>
      </c>
      <c r="E40" s="356">
        <f t="shared" si="18"/>
        <v>9.0909090909090912E-2</v>
      </c>
      <c r="F40" s="194">
        <f t="shared" si="18"/>
        <v>0</v>
      </c>
      <c r="G40" s="194">
        <f t="shared" si="18"/>
        <v>0</v>
      </c>
      <c r="H40" s="356">
        <f t="shared" si="18"/>
        <v>0</v>
      </c>
      <c r="I40" s="356">
        <f t="shared" si="18"/>
        <v>0</v>
      </c>
      <c r="J40" s="356">
        <f t="shared" si="18"/>
        <v>0.14285714285714285</v>
      </c>
      <c r="K40" s="356">
        <f t="shared" si="18"/>
        <v>0</v>
      </c>
      <c r="L40" s="356">
        <f t="shared" si="18"/>
        <v>0</v>
      </c>
      <c r="M40" s="356">
        <f t="shared" si="18"/>
        <v>0</v>
      </c>
      <c r="N40" s="356">
        <f t="shared" si="18"/>
        <v>0</v>
      </c>
      <c r="O40" s="195">
        <f>O39/O22</f>
        <v>4.0816326530612242E-2</v>
      </c>
    </row>
    <row r="41" spans="1:15" ht="26.25" thickTop="1" thickBot="1" x14ac:dyDescent="0.3">
      <c r="A41" s="9" t="s">
        <v>55</v>
      </c>
      <c r="B41" s="30" t="s">
        <v>71</v>
      </c>
      <c r="C41" s="15">
        <v>13</v>
      </c>
      <c r="D41" s="15">
        <v>8</v>
      </c>
      <c r="E41" s="358">
        <v>8</v>
      </c>
      <c r="F41" s="15">
        <v>2</v>
      </c>
      <c r="G41" s="15">
        <v>4</v>
      </c>
      <c r="H41" s="358">
        <v>9</v>
      </c>
      <c r="I41" s="358">
        <v>6</v>
      </c>
      <c r="J41" s="358">
        <v>7</v>
      </c>
      <c r="K41" s="358">
        <v>10</v>
      </c>
      <c r="L41" s="358">
        <v>9</v>
      </c>
      <c r="M41" s="358">
        <v>6</v>
      </c>
      <c r="N41" s="402">
        <v>4</v>
      </c>
      <c r="O41" s="252">
        <f>SUM(C41:N41)</f>
        <v>86</v>
      </c>
    </row>
    <row r="42" spans="1:15" ht="15.75" thickTop="1" x14ac:dyDescent="0.25">
      <c r="A42" s="9" t="s">
        <v>56</v>
      </c>
      <c r="B42" s="200" t="s">
        <v>164</v>
      </c>
      <c r="C42" s="201">
        <v>7</v>
      </c>
      <c r="D42" s="202">
        <v>4</v>
      </c>
      <c r="E42" s="359">
        <v>4</v>
      </c>
      <c r="F42" s="202">
        <v>1</v>
      </c>
      <c r="G42" s="202">
        <v>3</v>
      </c>
      <c r="H42" s="359">
        <v>4</v>
      </c>
      <c r="I42" s="359">
        <v>4</v>
      </c>
      <c r="J42" s="359">
        <v>3</v>
      </c>
      <c r="K42" s="359">
        <v>7</v>
      </c>
      <c r="L42" s="395">
        <v>7</v>
      </c>
      <c r="M42" s="359">
        <v>4</v>
      </c>
      <c r="N42" s="403">
        <v>2</v>
      </c>
      <c r="O42" s="200">
        <f>SUM(C42:N42)</f>
        <v>50</v>
      </c>
    </row>
    <row r="43" spans="1:15" x14ac:dyDescent="0.25">
      <c r="A43" s="9" t="s">
        <v>57</v>
      </c>
      <c r="B43" s="165" t="s">
        <v>69</v>
      </c>
      <c r="C43" s="194">
        <f>C42/C22</f>
        <v>0.63636363636363635</v>
      </c>
      <c r="D43" s="194">
        <f t="shared" ref="D43:N43" si="19">D42/D22</f>
        <v>0.4</v>
      </c>
      <c r="E43" s="356">
        <f t="shared" si="19"/>
        <v>0.36363636363636365</v>
      </c>
      <c r="F43" s="194">
        <f t="shared" si="19"/>
        <v>0.33333333333333331</v>
      </c>
      <c r="G43" s="194">
        <f t="shared" si="19"/>
        <v>0.75</v>
      </c>
      <c r="H43" s="356">
        <f t="shared" si="19"/>
        <v>0.4</v>
      </c>
      <c r="I43" s="356">
        <f t="shared" si="19"/>
        <v>0.66666666666666663</v>
      </c>
      <c r="J43" s="356">
        <f t="shared" si="19"/>
        <v>0.42857142857142855</v>
      </c>
      <c r="K43" s="356">
        <f t="shared" si="19"/>
        <v>0.63636363636363635</v>
      </c>
      <c r="L43" s="356">
        <f t="shared" si="19"/>
        <v>0.7</v>
      </c>
      <c r="M43" s="356">
        <f t="shared" si="19"/>
        <v>0.44444444444444442</v>
      </c>
      <c r="N43" s="356">
        <f t="shared" si="19"/>
        <v>0.33333333333333331</v>
      </c>
      <c r="O43" s="195">
        <f>O42/O22</f>
        <v>0.51020408163265307</v>
      </c>
    </row>
    <row r="44" spans="1:15" x14ac:dyDescent="0.25">
      <c r="A44" s="9" t="s">
        <v>58</v>
      </c>
      <c r="B44" s="84" t="s">
        <v>165</v>
      </c>
      <c r="C44" s="76">
        <v>3</v>
      </c>
      <c r="D44" s="40">
        <v>2</v>
      </c>
      <c r="E44" s="287">
        <v>2</v>
      </c>
      <c r="F44" s="40">
        <v>1</v>
      </c>
      <c r="G44" s="40">
        <v>1</v>
      </c>
      <c r="H44" s="287">
        <v>2</v>
      </c>
      <c r="I44" s="287">
        <v>2</v>
      </c>
      <c r="J44" s="287">
        <v>2</v>
      </c>
      <c r="K44" s="287">
        <v>2</v>
      </c>
      <c r="L44" s="287">
        <v>1</v>
      </c>
      <c r="M44" s="287">
        <v>0</v>
      </c>
      <c r="N44" s="324">
        <v>1</v>
      </c>
      <c r="O44" s="84">
        <f>SUM(C44:N44)</f>
        <v>19</v>
      </c>
    </row>
    <row r="45" spans="1:15" x14ac:dyDescent="0.25">
      <c r="A45" s="9" t="s">
        <v>59</v>
      </c>
      <c r="B45" s="165" t="s">
        <v>69</v>
      </c>
      <c r="C45" s="194">
        <f>C44/C22</f>
        <v>0.27272727272727271</v>
      </c>
      <c r="D45" s="194">
        <f t="shared" ref="D45:N45" si="20">D44/D22</f>
        <v>0.2</v>
      </c>
      <c r="E45" s="356">
        <f t="shared" si="20"/>
        <v>0.18181818181818182</v>
      </c>
      <c r="F45" s="194">
        <f t="shared" si="20"/>
        <v>0.33333333333333331</v>
      </c>
      <c r="G45" s="194">
        <f t="shared" si="20"/>
        <v>0.25</v>
      </c>
      <c r="H45" s="356">
        <f t="shared" si="20"/>
        <v>0.2</v>
      </c>
      <c r="I45" s="356">
        <f t="shared" si="20"/>
        <v>0.33333333333333331</v>
      </c>
      <c r="J45" s="356">
        <f t="shared" si="20"/>
        <v>0.2857142857142857</v>
      </c>
      <c r="K45" s="356">
        <f t="shared" si="20"/>
        <v>0.18181818181818182</v>
      </c>
      <c r="L45" s="356">
        <f t="shared" si="20"/>
        <v>0.1</v>
      </c>
      <c r="M45" s="356">
        <f t="shared" si="20"/>
        <v>0</v>
      </c>
      <c r="N45" s="356">
        <f t="shared" si="20"/>
        <v>0.16666666666666666</v>
      </c>
      <c r="O45" s="195">
        <f>O44/O22</f>
        <v>0.19387755102040816</v>
      </c>
    </row>
    <row r="46" spans="1:15" x14ac:dyDescent="0.25">
      <c r="A46" s="9" t="s">
        <v>60</v>
      </c>
      <c r="B46" s="84" t="s">
        <v>166</v>
      </c>
      <c r="C46" s="76">
        <v>1</v>
      </c>
      <c r="D46" s="40">
        <v>1</v>
      </c>
      <c r="E46" s="287">
        <v>2</v>
      </c>
      <c r="F46" s="40">
        <v>0</v>
      </c>
      <c r="G46" s="40">
        <v>0</v>
      </c>
      <c r="H46" s="287">
        <v>3</v>
      </c>
      <c r="I46" s="287">
        <v>0</v>
      </c>
      <c r="J46" s="287">
        <v>0</v>
      </c>
      <c r="K46" s="287">
        <v>1</v>
      </c>
      <c r="L46" s="287">
        <v>0</v>
      </c>
      <c r="M46" s="287">
        <v>1</v>
      </c>
      <c r="N46" s="324">
        <v>1</v>
      </c>
      <c r="O46" s="84">
        <f>SUM(C46:N46)</f>
        <v>10</v>
      </c>
    </row>
    <row r="47" spans="1:15" x14ac:dyDescent="0.25">
      <c r="A47" s="9" t="s">
        <v>61</v>
      </c>
      <c r="B47" s="165" t="s">
        <v>69</v>
      </c>
      <c r="C47" s="194">
        <f>C46/C22</f>
        <v>9.0909090909090912E-2</v>
      </c>
      <c r="D47" s="194">
        <f t="shared" ref="D47:N47" si="21">D46/D22</f>
        <v>0.1</v>
      </c>
      <c r="E47" s="356">
        <f>E46/E22</f>
        <v>0.18181818181818182</v>
      </c>
      <c r="F47" s="194">
        <f t="shared" si="21"/>
        <v>0</v>
      </c>
      <c r="G47" s="194">
        <f t="shared" si="21"/>
        <v>0</v>
      </c>
      <c r="H47" s="356">
        <f t="shared" si="21"/>
        <v>0.3</v>
      </c>
      <c r="I47" s="356">
        <f t="shared" si="21"/>
        <v>0</v>
      </c>
      <c r="J47" s="356">
        <f t="shared" si="21"/>
        <v>0</v>
      </c>
      <c r="K47" s="356">
        <f t="shared" si="21"/>
        <v>9.0909090909090912E-2</v>
      </c>
      <c r="L47" s="356">
        <f t="shared" si="21"/>
        <v>0</v>
      </c>
      <c r="M47" s="356">
        <f t="shared" si="21"/>
        <v>0.1111111111111111</v>
      </c>
      <c r="N47" s="356">
        <f t="shared" si="21"/>
        <v>0.16666666666666666</v>
      </c>
      <c r="O47" s="195">
        <f>O46/O22</f>
        <v>0.10204081632653061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1</v>
      </c>
      <c r="E48" s="287">
        <v>0</v>
      </c>
      <c r="F48" s="40">
        <v>0</v>
      </c>
      <c r="G48" s="40">
        <v>0</v>
      </c>
      <c r="H48" s="287">
        <v>0</v>
      </c>
      <c r="I48" s="287">
        <v>0</v>
      </c>
      <c r="J48" s="287">
        <v>1</v>
      </c>
      <c r="K48" s="287">
        <v>0</v>
      </c>
      <c r="L48" s="287">
        <v>0</v>
      </c>
      <c r="M48" s="287">
        <v>0</v>
      </c>
      <c r="N48" s="324">
        <v>0</v>
      </c>
      <c r="O48" s="84">
        <f>SUM(C48:N48)</f>
        <v>2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2">D48/D22</f>
        <v>0.1</v>
      </c>
      <c r="E49" s="356">
        <f t="shared" si="22"/>
        <v>0</v>
      </c>
      <c r="F49" s="194">
        <f t="shared" si="22"/>
        <v>0</v>
      </c>
      <c r="G49" s="194">
        <f t="shared" si="22"/>
        <v>0</v>
      </c>
      <c r="H49" s="356">
        <f t="shared" si="22"/>
        <v>0</v>
      </c>
      <c r="I49" s="356">
        <f t="shared" si="22"/>
        <v>0</v>
      </c>
      <c r="J49" s="356">
        <f t="shared" si="22"/>
        <v>0.14285714285714285</v>
      </c>
      <c r="K49" s="356">
        <f t="shared" si="22"/>
        <v>0</v>
      </c>
      <c r="L49" s="356">
        <f t="shared" si="22"/>
        <v>0</v>
      </c>
      <c r="M49" s="356">
        <f t="shared" si="22"/>
        <v>0</v>
      </c>
      <c r="N49" s="356">
        <f t="shared" si="22"/>
        <v>0</v>
      </c>
      <c r="O49" s="195">
        <f>O48/O22</f>
        <v>2.0408163265306121E-2</v>
      </c>
    </row>
    <row r="50" spans="1:15" x14ac:dyDescent="0.25">
      <c r="A50" s="9" t="s">
        <v>64</v>
      </c>
      <c r="B50" s="197" t="s">
        <v>168</v>
      </c>
      <c r="C50" s="39">
        <v>2</v>
      </c>
      <c r="D50" s="40">
        <v>1</v>
      </c>
      <c r="E50" s="287">
        <v>0</v>
      </c>
      <c r="F50" s="40">
        <v>0</v>
      </c>
      <c r="G50" s="40">
        <v>0</v>
      </c>
      <c r="H50" s="287">
        <v>0</v>
      </c>
      <c r="I50" s="287">
        <v>1</v>
      </c>
      <c r="J50" s="287">
        <v>1</v>
      </c>
      <c r="K50" s="287">
        <v>0</v>
      </c>
      <c r="L50" s="287">
        <v>2</v>
      </c>
      <c r="M50" s="287">
        <v>2</v>
      </c>
      <c r="N50" s="324">
        <v>1</v>
      </c>
      <c r="O50" s="84">
        <f>SUM(C50:N50)</f>
        <v>10</v>
      </c>
    </row>
    <row r="51" spans="1:15" x14ac:dyDescent="0.25">
      <c r="A51" s="9" t="s">
        <v>65</v>
      </c>
      <c r="B51" s="165" t="s">
        <v>69</v>
      </c>
      <c r="C51" s="194">
        <f>C50/C22</f>
        <v>0.18181818181818182</v>
      </c>
      <c r="D51" s="194">
        <f t="shared" ref="D51:N51" si="23">D50/D22</f>
        <v>0.1</v>
      </c>
      <c r="E51" s="356">
        <f t="shared" si="23"/>
        <v>0</v>
      </c>
      <c r="F51" s="194">
        <f t="shared" si="23"/>
        <v>0</v>
      </c>
      <c r="G51" s="194">
        <f t="shared" si="23"/>
        <v>0</v>
      </c>
      <c r="H51" s="356">
        <f t="shared" si="23"/>
        <v>0</v>
      </c>
      <c r="I51" s="356">
        <f t="shared" si="23"/>
        <v>0.16666666666666666</v>
      </c>
      <c r="J51" s="356">
        <f t="shared" si="23"/>
        <v>0.14285714285714285</v>
      </c>
      <c r="K51" s="356">
        <f t="shared" si="23"/>
        <v>0</v>
      </c>
      <c r="L51" s="356">
        <f t="shared" si="23"/>
        <v>0.2</v>
      </c>
      <c r="M51" s="356">
        <f t="shared" si="23"/>
        <v>0.22222222222222221</v>
      </c>
      <c r="N51" s="356">
        <f t="shared" si="23"/>
        <v>0.16666666666666666</v>
      </c>
      <c r="O51" s="195">
        <f>O50/O22</f>
        <v>0.10204081632653061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287">
        <v>0</v>
      </c>
      <c r="F52" s="40">
        <v>0</v>
      </c>
      <c r="G52" s="40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4">D52/D22</f>
        <v>0</v>
      </c>
      <c r="E53" s="356">
        <f t="shared" si="24"/>
        <v>0</v>
      </c>
      <c r="F53" s="194">
        <f t="shared" si="24"/>
        <v>0</v>
      </c>
      <c r="G53" s="194">
        <f t="shared" si="24"/>
        <v>0</v>
      </c>
      <c r="H53" s="356">
        <f t="shared" si="24"/>
        <v>0</v>
      </c>
      <c r="I53" s="356">
        <f t="shared" si="24"/>
        <v>0</v>
      </c>
      <c r="J53" s="356">
        <f t="shared" si="24"/>
        <v>0</v>
      </c>
      <c r="K53" s="356">
        <f t="shared" si="24"/>
        <v>0</v>
      </c>
      <c r="L53" s="356">
        <f t="shared" si="24"/>
        <v>0</v>
      </c>
      <c r="M53" s="356">
        <f t="shared" si="24"/>
        <v>0</v>
      </c>
      <c r="N53" s="356">
        <f t="shared" si="24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0</v>
      </c>
      <c r="D54" s="40">
        <v>0</v>
      </c>
      <c r="E54" s="287">
        <v>0</v>
      </c>
      <c r="F54" s="40">
        <v>0</v>
      </c>
      <c r="G54" s="40">
        <v>0</v>
      </c>
      <c r="H54" s="287">
        <v>2</v>
      </c>
      <c r="I54" s="287">
        <v>0</v>
      </c>
      <c r="J54" s="287">
        <v>1</v>
      </c>
      <c r="K54" s="287">
        <v>0</v>
      </c>
      <c r="L54" s="287">
        <v>0</v>
      </c>
      <c r="M54" s="287">
        <v>0</v>
      </c>
      <c r="N54" s="324">
        <v>0</v>
      </c>
      <c r="O54" s="84">
        <f>SUM(C54:N54)</f>
        <v>3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</v>
      </c>
      <c r="D55" s="204">
        <f t="shared" ref="D55:N55" si="25">D54/D22</f>
        <v>0</v>
      </c>
      <c r="E55" s="360">
        <f t="shared" si="25"/>
        <v>0</v>
      </c>
      <c r="F55" s="204">
        <f t="shared" si="25"/>
        <v>0</v>
      </c>
      <c r="G55" s="204">
        <f t="shared" si="25"/>
        <v>0</v>
      </c>
      <c r="H55" s="360">
        <f t="shared" si="25"/>
        <v>0.2</v>
      </c>
      <c r="I55" s="360">
        <f t="shared" si="25"/>
        <v>0</v>
      </c>
      <c r="J55" s="360">
        <f t="shared" si="25"/>
        <v>0.14285714285714285</v>
      </c>
      <c r="K55" s="360">
        <f>K54/K22</f>
        <v>0</v>
      </c>
      <c r="L55" s="360">
        <f t="shared" si="25"/>
        <v>0</v>
      </c>
      <c r="M55" s="360">
        <f t="shared" si="25"/>
        <v>0</v>
      </c>
      <c r="N55" s="360">
        <f t="shared" si="25"/>
        <v>0</v>
      </c>
      <c r="O55" s="205">
        <f>O54/O22</f>
        <v>3.0612244897959183E-2</v>
      </c>
    </row>
    <row r="56" spans="1:15" ht="20.100000000000001" customHeight="1" thickBot="1" x14ac:dyDescent="0.3">
      <c r="A56" s="20" t="s">
        <v>338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54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13</v>
      </c>
      <c r="D58" s="16">
        <v>10</v>
      </c>
      <c r="E58" s="290">
        <v>12</v>
      </c>
      <c r="F58" s="16">
        <v>8</v>
      </c>
      <c r="G58" s="16">
        <v>8</v>
      </c>
      <c r="H58" s="290">
        <v>11</v>
      </c>
      <c r="I58" s="290">
        <v>10</v>
      </c>
      <c r="J58" s="290">
        <v>8</v>
      </c>
      <c r="K58" s="290">
        <v>9</v>
      </c>
      <c r="L58" s="290">
        <v>10</v>
      </c>
      <c r="M58" s="290">
        <v>3</v>
      </c>
      <c r="N58" s="290">
        <v>7</v>
      </c>
      <c r="O58" s="25">
        <f>SUM(C58:N58)</f>
        <v>109</v>
      </c>
    </row>
    <row r="59" spans="1:15" x14ac:dyDescent="0.25">
      <c r="A59" s="28" t="s">
        <v>75</v>
      </c>
      <c r="B59" s="207" t="s">
        <v>297</v>
      </c>
      <c r="C59" s="196">
        <v>7</v>
      </c>
      <c r="D59" s="185">
        <v>5</v>
      </c>
      <c r="E59" s="286">
        <v>5</v>
      </c>
      <c r="F59" s="185">
        <v>6</v>
      </c>
      <c r="G59" s="185">
        <v>4</v>
      </c>
      <c r="H59" s="286">
        <v>8</v>
      </c>
      <c r="I59" s="286">
        <v>5</v>
      </c>
      <c r="J59" s="286">
        <v>5</v>
      </c>
      <c r="K59" s="286">
        <v>5</v>
      </c>
      <c r="L59" s="286">
        <v>5</v>
      </c>
      <c r="M59" s="286">
        <v>2</v>
      </c>
      <c r="N59" s="323">
        <v>1</v>
      </c>
      <c r="O59" s="26">
        <f>SUM(C59:N59)</f>
        <v>58</v>
      </c>
    </row>
    <row r="60" spans="1:15" x14ac:dyDescent="0.25">
      <c r="A60" s="28" t="s">
        <v>76</v>
      </c>
      <c r="B60" s="206" t="s">
        <v>80</v>
      </c>
      <c r="C60" s="194">
        <f>C59/C58</f>
        <v>0.53846153846153844</v>
      </c>
      <c r="D60" s="194">
        <f t="shared" ref="D60:N60" si="26">D59/D58</f>
        <v>0.5</v>
      </c>
      <c r="E60" s="356">
        <f t="shared" si="26"/>
        <v>0.41666666666666669</v>
      </c>
      <c r="F60" s="194">
        <f t="shared" si="26"/>
        <v>0.75</v>
      </c>
      <c r="G60" s="194">
        <f t="shared" si="26"/>
        <v>0.5</v>
      </c>
      <c r="H60" s="356">
        <f t="shared" si="26"/>
        <v>0.72727272727272729</v>
      </c>
      <c r="I60" s="356">
        <f t="shared" si="26"/>
        <v>0.5</v>
      </c>
      <c r="J60" s="356">
        <f t="shared" si="26"/>
        <v>0.625</v>
      </c>
      <c r="K60" s="356">
        <f t="shared" si="26"/>
        <v>0.55555555555555558</v>
      </c>
      <c r="L60" s="356">
        <f t="shared" si="26"/>
        <v>0.5</v>
      </c>
      <c r="M60" s="356">
        <f t="shared" si="26"/>
        <v>0.66666666666666663</v>
      </c>
      <c r="N60" s="399">
        <f t="shared" si="26"/>
        <v>0.14285714285714285</v>
      </c>
      <c r="O60" s="246">
        <f>O59/O58</f>
        <v>0.5321100917431193</v>
      </c>
    </row>
    <row r="61" spans="1:15" x14ac:dyDescent="0.25">
      <c r="A61" s="28" t="s">
        <v>87</v>
      </c>
      <c r="B61" s="208" t="s">
        <v>78</v>
      </c>
      <c r="C61" s="39">
        <v>6</v>
      </c>
      <c r="D61" s="40">
        <v>6</v>
      </c>
      <c r="E61" s="287">
        <v>8</v>
      </c>
      <c r="F61" s="40">
        <v>5</v>
      </c>
      <c r="G61" s="40">
        <v>5</v>
      </c>
      <c r="H61" s="287">
        <v>3</v>
      </c>
      <c r="I61" s="287">
        <v>6</v>
      </c>
      <c r="J61" s="287">
        <v>3</v>
      </c>
      <c r="K61" s="287">
        <v>4</v>
      </c>
      <c r="L61" s="287">
        <v>6</v>
      </c>
      <c r="M61" s="287">
        <v>2</v>
      </c>
      <c r="N61" s="324">
        <v>2</v>
      </c>
      <c r="O61" s="209">
        <f>SUM(C61:N61)</f>
        <v>56</v>
      </c>
    </row>
    <row r="62" spans="1:15" x14ac:dyDescent="0.25">
      <c r="A62" s="28" t="s">
        <v>88</v>
      </c>
      <c r="B62" s="206" t="s">
        <v>80</v>
      </c>
      <c r="C62" s="194">
        <f>C61/C58</f>
        <v>0.46153846153846156</v>
      </c>
      <c r="D62" s="194">
        <f t="shared" ref="D62:N62" si="27">D61/D58</f>
        <v>0.6</v>
      </c>
      <c r="E62" s="356">
        <f t="shared" si="27"/>
        <v>0.66666666666666663</v>
      </c>
      <c r="F62" s="194">
        <f t="shared" si="27"/>
        <v>0.625</v>
      </c>
      <c r="G62" s="194">
        <f t="shared" si="27"/>
        <v>0.625</v>
      </c>
      <c r="H62" s="356">
        <f t="shared" si="27"/>
        <v>0.27272727272727271</v>
      </c>
      <c r="I62" s="356">
        <f t="shared" si="27"/>
        <v>0.6</v>
      </c>
      <c r="J62" s="356">
        <f t="shared" si="27"/>
        <v>0.375</v>
      </c>
      <c r="K62" s="356">
        <f t="shared" si="27"/>
        <v>0.44444444444444442</v>
      </c>
      <c r="L62" s="356">
        <f t="shared" si="27"/>
        <v>0.6</v>
      </c>
      <c r="M62" s="356">
        <f t="shared" si="27"/>
        <v>0.66666666666666663</v>
      </c>
      <c r="N62" s="399">
        <f t="shared" si="27"/>
        <v>0.2857142857142857</v>
      </c>
      <c r="O62" s="246">
        <f>O61/O58</f>
        <v>0.51376146788990829</v>
      </c>
    </row>
    <row r="63" spans="1:15" x14ac:dyDescent="0.25">
      <c r="A63" s="28" t="s">
        <v>89</v>
      </c>
      <c r="B63" s="208" t="s">
        <v>300</v>
      </c>
      <c r="C63" s="39">
        <v>3</v>
      </c>
      <c r="D63" s="40">
        <v>5</v>
      </c>
      <c r="E63" s="287">
        <v>4</v>
      </c>
      <c r="F63" s="40">
        <v>4</v>
      </c>
      <c r="G63" s="40">
        <v>3</v>
      </c>
      <c r="H63" s="287">
        <v>3</v>
      </c>
      <c r="I63" s="287">
        <v>2</v>
      </c>
      <c r="J63" s="287">
        <v>1</v>
      </c>
      <c r="K63" s="287">
        <v>2</v>
      </c>
      <c r="L63" s="287">
        <v>3</v>
      </c>
      <c r="M63" s="287">
        <v>1</v>
      </c>
      <c r="N63" s="324">
        <v>1</v>
      </c>
      <c r="O63" s="209">
        <f>SUM(C63:N63)</f>
        <v>32</v>
      </c>
    </row>
    <row r="64" spans="1:15" x14ac:dyDescent="0.25">
      <c r="A64" s="28" t="s">
        <v>90</v>
      </c>
      <c r="B64" s="192" t="s">
        <v>80</v>
      </c>
      <c r="C64" s="194">
        <f>C63/C58</f>
        <v>0.23076923076923078</v>
      </c>
      <c r="D64" s="194">
        <f t="shared" ref="D64:N64" si="28">D63/D58</f>
        <v>0.5</v>
      </c>
      <c r="E64" s="356">
        <f t="shared" si="28"/>
        <v>0.33333333333333331</v>
      </c>
      <c r="F64" s="194">
        <f t="shared" si="28"/>
        <v>0.5</v>
      </c>
      <c r="G64" s="194">
        <f t="shared" si="28"/>
        <v>0.375</v>
      </c>
      <c r="H64" s="356">
        <f t="shared" si="28"/>
        <v>0.27272727272727271</v>
      </c>
      <c r="I64" s="356">
        <f t="shared" si="28"/>
        <v>0.2</v>
      </c>
      <c r="J64" s="356">
        <f t="shared" si="28"/>
        <v>0.125</v>
      </c>
      <c r="K64" s="356">
        <f t="shared" si="28"/>
        <v>0.22222222222222221</v>
      </c>
      <c r="L64" s="356">
        <f t="shared" si="28"/>
        <v>0.3</v>
      </c>
      <c r="M64" s="356">
        <f t="shared" si="28"/>
        <v>0.33333333333333331</v>
      </c>
      <c r="N64" s="399">
        <f t="shared" si="28"/>
        <v>0.14285714285714285</v>
      </c>
      <c r="O64" s="246">
        <f>O63/O58</f>
        <v>0.29357798165137616</v>
      </c>
    </row>
    <row r="65" spans="1:15" x14ac:dyDescent="0.25">
      <c r="A65" s="28" t="s">
        <v>91</v>
      </c>
      <c r="B65" s="208" t="s">
        <v>301</v>
      </c>
      <c r="C65" s="287">
        <f>C61-C67</f>
        <v>6</v>
      </c>
      <c r="D65" s="287">
        <f>D61-D67</f>
        <v>5</v>
      </c>
      <c r="E65" s="287">
        <f>E61-E67</f>
        <v>6</v>
      </c>
      <c r="F65" s="40">
        <f t="shared" ref="F65:N65" si="29">F61-F67</f>
        <v>2</v>
      </c>
      <c r="G65" s="40">
        <f t="shared" si="29"/>
        <v>2</v>
      </c>
      <c r="H65" s="287">
        <f t="shared" si="29"/>
        <v>2</v>
      </c>
      <c r="I65" s="287">
        <f t="shared" si="29"/>
        <v>2</v>
      </c>
      <c r="J65" s="287">
        <f t="shared" si="29"/>
        <v>2</v>
      </c>
      <c r="K65" s="287">
        <f t="shared" si="29"/>
        <v>3</v>
      </c>
      <c r="L65" s="287">
        <f t="shared" si="29"/>
        <v>5</v>
      </c>
      <c r="M65" s="287">
        <f t="shared" si="29"/>
        <v>2</v>
      </c>
      <c r="N65" s="324">
        <f t="shared" si="29"/>
        <v>2</v>
      </c>
      <c r="O65" s="209">
        <f>SUM(C65:N65)</f>
        <v>39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0.46153846153846156</v>
      </c>
      <c r="D66" s="199">
        <f>D65/D58</f>
        <v>0.5</v>
      </c>
      <c r="E66" s="361">
        <f t="shared" ref="E66:N66" si="30">E65/E58</f>
        <v>0.5</v>
      </c>
      <c r="F66" s="199">
        <f t="shared" si="30"/>
        <v>0.25</v>
      </c>
      <c r="G66" s="199">
        <f t="shared" si="30"/>
        <v>0.25</v>
      </c>
      <c r="H66" s="361">
        <f t="shared" si="30"/>
        <v>0.18181818181818182</v>
      </c>
      <c r="I66" s="361">
        <f t="shared" si="30"/>
        <v>0.2</v>
      </c>
      <c r="J66" s="361">
        <f t="shared" si="30"/>
        <v>0.25</v>
      </c>
      <c r="K66" s="361">
        <f t="shared" si="30"/>
        <v>0.33333333333333331</v>
      </c>
      <c r="L66" s="361">
        <f t="shared" si="30"/>
        <v>0.5</v>
      </c>
      <c r="M66" s="361">
        <f t="shared" si="30"/>
        <v>0.66666666666666663</v>
      </c>
      <c r="N66" s="401">
        <f t="shared" si="30"/>
        <v>0.2857142857142857</v>
      </c>
      <c r="O66" s="248">
        <f>O65/O58</f>
        <v>0.3577981651376147</v>
      </c>
    </row>
    <row r="67" spans="1:15" ht="15.75" thickTop="1" x14ac:dyDescent="0.25">
      <c r="A67" s="28" t="s">
        <v>93</v>
      </c>
      <c r="B67" s="224" t="s">
        <v>302</v>
      </c>
      <c r="C67" s="359">
        <f>C69+C71+C73+C75+C77</f>
        <v>0</v>
      </c>
      <c r="D67" s="359">
        <f>D69+D71+D73+D75+D77</f>
        <v>1</v>
      </c>
      <c r="E67" s="359">
        <f>E69+E71+E73+E75+E77</f>
        <v>2</v>
      </c>
      <c r="F67" s="202">
        <f t="shared" ref="F67:N67" si="31">F69+F71+F73+F75+F77</f>
        <v>3</v>
      </c>
      <c r="G67" s="202">
        <f t="shared" si="31"/>
        <v>3</v>
      </c>
      <c r="H67" s="359">
        <f t="shared" si="31"/>
        <v>1</v>
      </c>
      <c r="I67" s="359">
        <f t="shared" si="31"/>
        <v>4</v>
      </c>
      <c r="J67" s="359">
        <f t="shared" si="31"/>
        <v>1</v>
      </c>
      <c r="K67" s="359">
        <f t="shared" si="31"/>
        <v>1</v>
      </c>
      <c r="L67" s="359">
        <f t="shared" si="31"/>
        <v>1</v>
      </c>
      <c r="M67" s="359">
        <f t="shared" si="31"/>
        <v>0</v>
      </c>
      <c r="N67" s="403">
        <f t="shared" si="31"/>
        <v>0</v>
      </c>
      <c r="O67" s="223">
        <f>SUM(C67:N67)</f>
        <v>17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2">D67/D58</f>
        <v>0.1</v>
      </c>
      <c r="E68" s="362">
        <f t="shared" si="32"/>
        <v>0.16666666666666666</v>
      </c>
      <c r="F68" s="249">
        <f t="shared" si="32"/>
        <v>0.375</v>
      </c>
      <c r="G68" s="249">
        <f t="shared" si="32"/>
        <v>0.375</v>
      </c>
      <c r="H68" s="362">
        <f t="shared" si="32"/>
        <v>9.0909090909090912E-2</v>
      </c>
      <c r="I68" s="362">
        <f t="shared" si="32"/>
        <v>0.4</v>
      </c>
      <c r="J68" s="362">
        <f t="shared" si="32"/>
        <v>0.125</v>
      </c>
      <c r="K68" s="362">
        <f t="shared" si="32"/>
        <v>0.1111111111111111</v>
      </c>
      <c r="L68" s="362">
        <f t="shared" si="32"/>
        <v>0.1</v>
      </c>
      <c r="M68" s="362">
        <f t="shared" si="32"/>
        <v>0</v>
      </c>
      <c r="N68" s="413">
        <f t="shared" si="32"/>
        <v>0</v>
      </c>
      <c r="O68" s="248">
        <f>O67/O58</f>
        <v>0.15596330275229359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357">
        <v>2</v>
      </c>
      <c r="F69" s="213">
        <v>1</v>
      </c>
      <c r="G69" s="213">
        <v>0</v>
      </c>
      <c r="H69" s="357">
        <v>0</v>
      </c>
      <c r="I69" s="357">
        <v>2</v>
      </c>
      <c r="J69" s="357">
        <v>1</v>
      </c>
      <c r="K69" s="357">
        <v>0</v>
      </c>
      <c r="L69" s="357">
        <v>1</v>
      </c>
      <c r="M69" s="357">
        <v>0</v>
      </c>
      <c r="N69" s="414">
        <v>0</v>
      </c>
      <c r="O69" s="27">
        <f>SUM(C69:N69)</f>
        <v>7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3">D69/D58</f>
        <v>0</v>
      </c>
      <c r="E70" s="356">
        <f t="shared" si="33"/>
        <v>0.16666666666666666</v>
      </c>
      <c r="F70" s="194">
        <f t="shared" si="33"/>
        <v>0.125</v>
      </c>
      <c r="G70" s="194">
        <f t="shared" si="33"/>
        <v>0</v>
      </c>
      <c r="H70" s="356">
        <f t="shared" si="33"/>
        <v>0</v>
      </c>
      <c r="I70" s="356">
        <f t="shared" si="33"/>
        <v>0.2</v>
      </c>
      <c r="J70" s="356">
        <f t="shared" si="33"/>
        <v>0.125</v>
      </c>
      <c r="K70" s="356">
        <f t="shared" si="33"/>
        <v>0</v>
      </c>
      <c r="L70" s="356">
        <f t="shared" si="33"/>
        <v>0.1</v>
      </c>
      <c r="M70" s="356">
        <f t="shared" si="33"/>
        <v>0</v>
      </c>
      <c r="N70" s="399">
        <f t="shared" si="33"/>
        <v>0</v>
      </c>
      <c r="O70" s="246">
        <f>O69/O58</f>
        <v>6.4220183486238536E-2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1</v>
      </c>
      <c r="E71" s="357">
        <v>0</v>
      </c>
      <c r="F71" s="213">
        <v>0</v>
      </c>
      <c r="G71" s="213">
        <v>1</v>
      </c>
      <c r="H71" s="357">
        <v>1</v>
      </c>
      <c r="I71" s="357">
        <v>2</v>
      </c>
      <c r="J71" s="357">
        <v>0</v>
      </c>
      <c r="K71" s="357">
        <v>0</v>
      </c>
      <c r="L71" s="357">
        <v>0</v>
      </c>
      <c r="M71" s="357">
        <v>0</v>
      </c>
      <c r="N71" s="414">
        <v>0</v>
      </c>
      <c r="O71" s="27">
        <f>SUM(C71:N71)</f>
        <v>5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4">D71/D58</f>
        <v>0.1</v>
      </c>
      <c r="E72" s="356">
        <f t="shared" si="34"/>
        <v>0</v>
      </c>
      <c r="F72" s="194">
        <f t="shared" si="34"/>
        <v>0</v>
      </c>
      <c r="G72" s="194">
        <f t="shared" si="34"/>
        <v>0.125</v>
      </c>
      <c r="H72" s="356">
        <f t="shared" si="34"/>
        <v>9.0909090909090912E-2</v>
      </c>
      <c r="I72" s="356">
        <f t="shared" si="34"/>
        <v>0.2</v>
      </c>
      <c r="J72" s="356">
        <f t="shared" si="34"/>
        <v>0</v>
      </c>
      <c r="K72" s="356">
        <f t="shared" si="34"/>
        <v>0</v>
      </c>
      <c r="L72" s="356">
        <f t="shared" si="34"/>
        <v>0</v>
      </c>
      <c r="M72" s="356">
        <f t="shared" si="34"/>
        <v>0</v>
      </c>
      <c r="N72" s="399">
        <f t="shared" si="34"/>
        <v>0</v>
      </c>
      <c r="O72" s="246">
        <f>O71/O58</f>
        <v>4.5871559633027525E-2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287">
        <v>0</v>
      </c>
      <c r="F73" s="40">
        <v>0</v>
      </c>
      <c r="G73" s="40">
        <v>0</v>
      </c>
      <c r="H73" s="287">
        <v>0</v>
      </c>
      <c r="I73" s="287">
        <v>0</v>
      </c>
      <c r="J73" s="287">
        <v>0</v>
      </c>
      <c r="K73" s="287">
        <v>0</v>
      </c>
      <c r="L73" s="287">
        <v>0</v>
      </c>
      <c r="M73" s="287">
        <v>0</v>
      </c>
      <c r="N73" s="324">
        <v>0</v>
      </c>
      <c r="O73" s="209">
        <f>SUM(C73:N73)</f>
        <v>0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5">D73/D58</f>
        <v>0</v>
      </c>
      <c r="E74" s="356">
        <f t="shared" si="35"/>
        <v>0</v>
      </c>
      <c r="F74" s="194">
        <f t="shared" si="35"/>
        <v>0</v>
      </c>
      <c r="G74" s="194">
        <f t="shared" si="35"/>
        <v>0</v>
      </c>
      <c r="H74" s="356">
        <f t="shared" si="35"/>
        <v>0</v>
      </c>
      <c r="I74" s="356">
        <f t="shared" si="35"/>
        <v>0</v>
      </c>
      <c r="J74" s="356">
        <f t="shared" si="35"/>
        <v>0</v>
      </c>
      <c r="K74" s="356">
        <f t="shared" si="35"/>
        <v>0</v>
      </c>
      <c r="L74" s="356">
        <f t="shared" si="35"/>
        <v>0</v>
      </c>
      <c r="M74" s="356">
        <f t="shared" si="35"/>
        <v>0</v>
      </c>
      <c r="N74" s="399">
        <f t="shared" si="35"/>
        <v>0</v>
      </c>
      <c r="O74" s="246">
        <f>O73/O58</f>
        <v>0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287">
        <v>0</v>
      </c>
      <c r="F75" s="40">
        <v>2</v>
      </c>
      <c r="G75" s="40">
        <v>2</v>
      </c>
      <c r="H75" s="287">
        <v>0</v>
      </c>
      <c r="I75" s="287">
        <v>0</v>
      </c>
      <c r="J75" s="287">
        <v>0</v>
      </c>
      <c r="K75" s="287">
        <v>1</v>
      </c>
      <c r="L75" s="287">
        <v>0</v>
      </c>
      <c r="M75" s="287">
        <v>0</v>
      </c>
      <c r="N75" s="324">
        <v>0</v>
      </c>
      <c r="O75" s="209">
        <f>SUM(C75:N75)</f>
        <v>5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6">D75/D58</f>
        <v>0</v>
      </c>
      <c r="E76" s="356">
        <f t="shared" si="36"/>
        <v>0</v>
      </c>
      <c r="F76" s="194">
        <f t="shared" si="36"/>
        <v>0.25</v>
      </c>
      <c r="G76" s="194">
        <f t="shared" si="36"/>
        <v>0.25</v>
      </c>
      <c r="H76" s="356">
        <f t="shared" si="36"/>
        <v>0</v>
      </c>
      <c r="I76" s="356">
        <f t="shared" si="36"/>
        <v>0</v>
      </c>
      <c r="J76" s="356">
        <f t="shared" si="36"/>
        <v>0</v>
      </c>
      <c r="K76" s="356">
        <f t="shared" si="36"/>
        <v>0.1111111111111111</v>
      </c>
      <c r="L76" s="356">
        <f t="shared" si="36"/>
        <v>0</v>
      </c>
      <c r="M76" s="356">
        <f t="shared" si="36"/>
        <v>0</v>
      </c>
      <c r="N76" s="399">
        <f t="shared" si="36"/>
        <v>0</v>
      </c>
      <c r="O76" s="246">
        <f>O75/O58</f>
        <v>4.5871559633027525E-2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287">
        <v>0</v>
      </c>
      <c r="F77" s="40">
        <v>0</v>
      </c>
      <c r="G77" s="40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7">D77/D58</f>
        <v>0</v>
      </c>
      <c r="E78" s="356">
        <f t="shared" si="37"/>
        <v>0</v>
      </c>
      <c r="F78" s="194">
        <f t="shared" si="37"/>
        <v>0</v>
      </c>
      <c r="G78" s="194">
        <f t="shared" si="37"/>
        <v>0</v>
      </c>
      <c r="H78" s="356">
        <f t="shared" si="37"/>
        <v>0</v>
      </c>
      <c r="I78" s="356">
        <f t="shared" si="37"/>
        <v>0</v>
      </c>
      <c r="J78" s="356">
        <f t="shared" si="37"/>
        <v>0</v>
      </c>
      <c r="K78" s="356">
        <f t="shared" si="37"/>
        <v>0</v>
      </c>
      <c r="L78" s="356">
        <f t="shared" si="37"/>
        <v>0</v>
      </c>
      <c r="M78" s="356">
        <f t="shared" si="37"/>
        <v>0</v>
      </c>
      <c r="N78" s="399">
        <f t="shared" si="37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287">
        <v>0</v>
      </c>
      <c r="F79" s="40">
        <v>0</v>
      </c>
      <c r="G79" s="40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0</v>
      </c>
      <c r="N79" s="324">
        <v>0</v>
      </c>
      <c r="O79" s="209">
        <f>SUM(C79:N79)</f>
        <v>0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8">D79/D58</f>
        <v>0</v>
      </c>
      <c r="E80" s="356">
        <f t="shared" si="38"/>
        <v>0</v>
      </c>
      <c r="F80" s="194">
        <f t="shared" si="38"/>
        <v>0</v>
      </c>
      <c r="G80" s="194">
        <f t="shared" si="38"/>
        <v>0</v>
      </c>
      <c r="H80" s="356">
        <f t="shared" si="38"/>
        <v>0</v>
      </c>
      <c r="I80" s="356">
        <f t="shared" si="38"/>
        <v>0</v>
      </c>
      <c r="J80" s="356">
        <f t="shared" si="38"/>
        <v>0</v>
      </c>
      <c r="K80" s="356">
        <f t="shared" si="38"/>
        <v>0</v>
      </c>
      <c r="L80" s="356">
        <f t="shared" si="38"/>
        <v>0</v>
      </c>
      <c r="M80" s="356">
        <f t="shared" si="38"/>
        <v>0</v>
      </c>
      <c r="N80" s="399">
        <f t="shared" si="38"/>
        <v>0</v>
      </c>
      <c r="O80" s="246">
        <f>O79/O58</f>
        <v>0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1</v>
      </c>
      <c r="E81" s="287">
        <v>1</v>
      </c>
      <c r="F81" s="40">
        <v>0</v>
      </c>
      <c r="G81" s="40">
        <v>0</v>
      </c>
      <c r="H81" s="287">
        <v>0</v>
      </c>
      <c r="I81" s="287">
        <v>2</v>
      </c>
      <c r="J81" s="287">
        <v>1</v>
      </c>
      <c r="K81" s="287">
        <v>0</v>
      </c>
      <c r="L81" s="287">
        <v>0</v>
      </c>
      <c r="M81" s="287">
        <v>0</v>
      </c>
      <c r="N81" s="324">
        <v>0</v>
      </c>
      <c r="O81" s="209">
        <f>SUM(C81:N81)</f>
        <v>5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9">D81/D58</f>
        <v>0.1</v>
      </c>
      <c r="E82" s="356">
        <f t="shared" si="39"/>
        <v>8.3333333333333329E-2</v>
      </c>
      <c r="F82" s="194">
        <f t="shared" si="39"/>
        <v>0</v>
      </c>
      <c r="G82" s="194">
        <f t="shared" si="39"/>
        <v>0</v>
      </c>
      <c r="H82" s="356">
        <f t="shared" si="39"/>
        <v>0</v>
      </c>
      <c r="I82" s="356">
        <f t="shared" si="39"/>
        <v>0.2</v>
      </c>
      <c r="J82" s="356">
        <f t="shared" si="39"/>
        <v>0.125</v>
      </c>
      <c r="K82" s="356">
        <f t="shared" si="39"/>
        <v>0</v>
      </c>
      <c r="L82" s="356">
        <f t="shared" si="39"/>
        <v>0</v>
      </c>
      <c r="M82" s="356">
        <f t="shared" si="39"/>
        <v>0</v>
      </c>
      <c r="N82" s="399">
        <f t="shared" si="39"/>
        <v>0</v>
      </c>
      <c r="O82" s="246">
        <f>O81/O58</f>
        <v>4.5871559633027525E-2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287">
        <v>0</v>
      </c>
      <c r="F83" s="40">
        <v>0</v>
      </c>
      <c r="G83" s="40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0">D83/D58</f>
        <v>0</v>
      </c>
      <c r="E84" s="356">
        <f t="shared" si="40"/>
        <v>0</v>
      </c>
      <c r="F84" s="194">
        <f t="shared" si="40"/>
        <v>0</v>
      </c>
      <c r="G84" s="194">
        <f t="shared" si="40"/>
        <v>0</v>
      </c>
      <c r="H84" s="356">
        <f t="shared" si="40"/>
        <v>0</v>
      </c>
      <c r="I84" s="356">
        <f t="shared" si="40"/>
        <v>0</v>
      </c>
      <c r="J84" s="356">
        <f t="shared" si="40"/>
        <v>0</v>
      </c>
      <c r="K84" s="356">
        <f t="shared" si="40"/>
        <v>0</v>
      </c>
      <c r="L84" s="356">
        <f t="shared" si="40"/>
        <v>0</v>
      </c>
      <c r="M84" s="356">
        <f t="shared" si="40"/>
        <v>0</v>
      </c>
      <c r="N84" s="399">
        <f t="shared" si="40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287">
        <v>1</v>
      </c>
      <c r="F85" s="40">
        <v>0</v>
      </c>
      <c r="G85" s="40">
        <v>0</v>
      </c>
      <c r="H85" s="287">
        <v>1</v>
      </c>
      <c r="I85" s="287">
        <v>0</v>
      </c>
      <c r="J85" s="287">
        <v>1</v>
      </c>
      <c r="K85" s="287">
        <v>0</v>
      </c>
      <c r="L85" s="287">
        <v>2</v>
      </c>
      <c r="M85" s="287">
        <v>0</v>
      </c>
      <c r="N85" s="324">
        <v>0</v>
      </c>
      <c r="O85" s="209">
        <f>SUM(C85:N85)</f>
        <v>5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1">D85/D58</f>
        <v>0</v>
      </c>
      <c r="E86" s="356">
        <f t="shared" si="41"/>
        <v>8.3333333333333329E-2</v>
      </c>
      <c r="F86" s="194">
        <f t="shared" si="41"/>
        <v>0</v>
      </c>
      <c r="G86" s="194">
        <f t="shared" si="41"/>
        <v>0</v>
      </c>
      <c r="H86" s="356">
        <f t="shared" si="41"/>
        <v>9.0909090909090912E-2</v>
      </c>
      <c r="I86" s="356">
        <f t="shared" si="41"/>
        <v>0</v>
      </c>
      <c r="J86" s="356">
        <f t="shared" si="41"/>
        <v>0.125</v>
      </c>
      <c r="K86" s="356">
        <f t="shared" si="41"/>
        <v>0</v>
      </c>
      <c r="L86" s="356">
        <f t="shared" si="41"/>
        <v>0.2</v>
      </c>
      <c r="M86" s="356">
        <f t="shared" si="41"/>
        <v>0</v>
      </c>
      <c r="N86" s="399">
        <f t="shared" si="41"/>
        <v>0</v>
      </c>
      <c r="O86" s="246">
        <f>O85/O58</f>
        <v>4.5871559633027525E-2</v>
      </c>
    </row>
    <row r="87" spans="1:15" ht="24.75" x14ac:dyDescent="0.25">
      <c r="A87" s="28" t="s">
        <v>227</v>
      </c>
      <c r="B87" s="215" t="s">
        <v>84</v>
      </c>
      <c r="C87" s="39">
        <v>4</v>
      </c>
      <c r="D87" s="40">
        <v>2</v>
      </c>
      <c r="E87" s="287">
        <v>0</v>
      </c>
      <c r="F87" s="40">
        <v>2</v>
      </c>
      <c r="G87" s="40">
        <v>1</v>
      </c>
      <c r="H87" s="287">
        <v>5</v>
      </c>
      <c r="I87" s="287">
        <v>1</v>
      </c>
      <c r="J87" s="287">
        <v>2</v>
      </c>
      <c r="K87" s="287">
        <v>1</v>
      </c>
      <c r="L87" s="287">
        <v>1</v>
      </c>
      <c r="M87" s="287">
        <v>0</v>
      </c>
      <c r="N87" s="324">
        <v>4</v>
      </c>
      <c r="O87" s="209">
        <f>SUM(C87:N87)</f>
        <v>23</v>
      </c>
    </row>
    <row r="88" spans="1:15" x14ac:dyDescent="0.25">
      <c r="A88" s="28" t="s">
        <v>230</v>
      </c>
      <c r="B88" s="192" t="s">
        <v>80</v>
      </c>
      <c r="C88" s="194">
        <f>C87/C58</f>
        <v>0.30769230769230771</v>
      </c>
      <c r="D88" s="194">
        <f t="shared" ref="D88:N88" si="42">D87/D58</f>
        <v>0.2</v>
      </c>
      <c r="E88" s="356">
        <f t="shared" si="42"/>
        <v>0</v>
      </c>
      <c r="F88" s="194">
        <f t="shared" si="42"/>
        <v>0.25</v>
      </c>
      <c r="G88" s="194">
        <f t="shared" si="42"/>
        <v>0.125</v>
      </c>
      <c r="H88" s="356">
        <f t="shared" si="42"/>
        <v>0.45454545454545453</v>
      </c>
      <c r="I88" s="356">
        <f t="shared" si="42"/>
        <v>0.1</v>
      </c>
      <c r="J88" s="356">
        <f t="shared" si="42"/>
        <v>0.25</v>
      </c>
      <c r="K88" s="356">
        <f t="shared" si="42"/>
        <v>0.1111111111111111</v>
      </c>
      <c r="L88" s="356">
        <f t="shared" si="42"/>
        <v>0.1</v>
      </c>
      <c r="M88" s="356">
        <f t="shared" si="42"/>
        <v>0</v>
      </c>
      <c r="N88" s="399">
        <f t="shared" si="42"/>
        <v>0.5714285714285714</v>
      </c>
      <c r="O88" s="246">
        <f>O87/O58</f>
        <v>0.21100917431192662</v>
      </c>
    </row>
    <row r="89" spans="1:15" ht="24.75" x14ac:dyDescent="0.25">
      <c r="A89" s="28" t="s">
        <v>231</v>
      </c>
      <c r="B89" s="215" t="s">
        <v>293</v>
      </c>
      <c r="C89" s="39">
        <v>1</v>
      </c>
      <c r="D89" s="40">
        <v>0</v>
      </c>
      <c r="E89" s="287">
        <v>1</v>
      </c>
      <c r="F89" s="40">
        <v>1</v>
      </c>
      <c r="G89" s="40">
        <v>2</v>
      </c>
      <c r="H89" s="287">
        <v>1</v>
      </c>
      <c r="I89" s="287">
        <v>0</v>
      </c>
      <c r="J89" s="287">
        <v>0</v>
      </c>
      <c r="K89" s="287">
        <v>3</v>
      </c>
      <c r="L89" s="287">
        <v>1</v>
      </c>
      <c r="M89" s="287">
        <v>1</v>
      </c>
      <c r="N89" s="324">
        <v>0</v>
      </c>
      <c r="O89" s="209">
        <f>SUM(C89:N89)</f>
        <v>11</v>
      </c>
    </row>
    <row r="90" spans="1:15" x14ac:dyDescent="0.25">
      <c r="A90" s="28" t="s">
        <v>233</v>
      </c>
      <c r="B90" s="192" t="s">
        <v>80</v>
      </c>
      <c r="C90" s="194">
        <f>C89/C58</f>
        <v>7.6923076923076927E-2</v>
      </c>
      <c r="D90" s="194">
        <f t="shared" ref="D90:N90" si="43">D89/D58</f>
        <v>0</v>
      </c>
      <c r="E90" s="356">
        <f t="shared" si="43"/>
        <v>8.3333333333333329E-2</v>
      </c>
      <c r="F90" s="194">
        <f t="shared" si="43"/>
        <v>0.125</v>
      </c>
      <c r="G90" s="194">
        <f t="shared" si="43"/>
        <v>0.25</v>
      </c>
      <c r="H90" s="356">
        <f t="shared" si="43"/>
        <v>9.0909090909090912E-2</v>
      </c>
      <c r="I90" s="356">
        <f t="shared" si="43"/>
        <v>0</v>
      </c>
      <c r="J90" s="356">
        <f t="shared" si="43"/>
        <v>0</v>
      </c>
      <c r="K90" s="356">
        <f t="shared" si="43"/>
        <v>0.33333333333333331</v>
      </c>
      <c r="L90" s="356">
        <f t="shared" si="43"/>
        <v>0.1</v>
      </c>
      <c r="M90" s="356">
        <f t="shared" si="43"/>
        <v>0.33333333333333331</v>
      </c>
      <c r="N90" s="399">
        <f t="shared" si="43"/>
        <v>0</v>
      </c>
      <c r="O90" s="246">
        <f>O89/O58</f>
        <v>0.10091743119266056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287">
        <v>0</v>
      </c>
      <c r="F91" s="40">
        <v>0</v>
      </c>
      <c r="G91" s="40">
        <v>0</v>
      </c>
      <c r="H91" s="287">
        <v>0</v>
      </c>
      <c r="I91" s="287">
        <v>0</v>
      </c>
      <c r="J91" s="287">
        <v>1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1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4">D91/D58</f>
        <v>0</v>
      </c>
      <c r="E92" s="356">
        <f t="shared" si="44"/>
        <v>0</v>
      </c>
      <c r="F92" s="194">
        <f t="shared" si="44"/>
        <v>0</v>
      </c>
      <c r="G92" s="194">
        <f t="shared" si="44"/>
        <v>0</v>
      </c>
      <c r="H92" s="356">
        <f t="shared" si="44"/>
        <v>0</v>
      </c>
      <c r="I92" s="356">
        <f t="shared" si="44"/>
        <v>0</v>
      </c>
      <c r="J92" s="356">
        <f t="shared" si="44"/>
        <v>0.125</v>
      </c>
      <c r="K92" s="356">
        <f t="shared" si="44"/>
        <v>0</v>
      </c>
      <c r="L92" s="356">
        <f t="shared" si="44"/>
        <v>0</v>
      </c>
      <c r="M92" s="356">
        <f t="shared" si="44"/>
        <v>0</v>
      </c>
      <c r="N92" s="399">
        <f t="shared" si="44"/>
        <v>0</v>
      </c>
      <c r="O92" s="246">
        <f>O91/O58</f>
        <v>9.1743119266055051E-3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287">
        <v>0</v>
      </c>
      <c r="F93" s="40">
        <v>0</v>
      </c>
      <c r="G93" s="40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5">D93/D58</f>
        <v>0</v>
      </c>
      <c r="E94" s="356">
        <f t="shared" si="45"/>
        <v>0</v>
      </c>
      <c r="F94" s="194">
        <f t="shared" si="45"/>
        <v>0</v>
      </c>
      <c r="G94" s="194">
        <f t="shared" si="45"/>
        <v>0</v>
      </c>
      <c r="H94" s="356">
        <f t="shared" si="45"/>
        <v>0</v>
      </c>
      <c r="I94" s="356">
        <f t="shared" si="45"/>
        <v>0</v>
      </c>
      <c r="J94" s="356">
        <f t="shared" si="45"/>
        <v>0</v>
      </c>
      <c r="K94" s="356">
        <f t="shared" si="45"/>
        <v>0</v>
      </c>
      <c r="L94" s="356">
        <f t="shared" si="45"/>
        <v>0</v>
      </c>
      <c r="M94" s="356">
        <f t="shared" si="45"/>
        <v>0</v>
      </c>
      <c r="N94" s="399">
        <f t="shared" si="45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289">
        <f>C58-C61-C79-C81-C83-C85-C87-C89-C91-C93</f>
        <v>2</v>
      </c>
      <c r="D95" s="289">
        <f>D58-D61-D79-D81-D83-D85-D87-D89-D91-D93</f>
        <v>1</v>
      </c>
      <c r="E95" s="289">
        <f>E58-E61-E79-E81-E83-E85-E87-E89-E91-E93</f>
        <v>1</v>
      </c>
      <c r="F95" s="289">
        <f>F58-F61-F79-F81-F83-F85-F87-F89-F91-F93</f>
        <v>0</v>
      </c>
      <c r="G95" s="76">
        <f t="shared" ref="G95:N95" si="46">G58-G61-G79-G81-G83-G85-G87-G89-G91-G93</f>
        <v>0</v>
      </c>
      <c r="H95" s="289">
        <f t="shared" si="46"/>
        <v>1</v>
      </c>
      <c r="I95" s="289">
        <f t="shared" si="46"/>
        <v>1</v>
      </c>
      <c r="J95" s="289">
        <f t="shared" si="46"/>
        <v>0</v>
      </c>
      <c r="K95" s="289">
        <f t="shared" si="46"/>
        <v>1</v>
      </c>
      <c r="L95" s="289">
        <f t="shared" si="46"/>
        <v>0</v>
      </c>
      <c r="M95" s="289">
        <f t="shared" si="46"/>
        <v>0</v>
      </c>
      <c r="N95" s="324">
        <f t="shared" si="46"/>
        <v>1</v>
      </c>
      <c r="O95" s="209">
        <v>0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0.15384615384615385</v>
      </c>
      <c r="D96" s="204">
        <f t="shared" ref="D96:N96" si="47">D95/D58</f>
        <v>0.1</v>
      </c>
      <c r="E96" s="360">
        <f t="shared" si="47"/>
        <v>8.3333333333333329E-2</v>
      </c>
      <c r="F96" s="204">
        <f t="shared" si="47"/>
        <v>0</v>
      </c>
      <c r="G96" s="204">
        <f t="shared" si="47"/>
        <v>0</v>
      </c>
      <c r="H96" s="360">
        <f t="shared" si="47"/>
        <v>9.0909090909090912E-2</v>
      </c>
      <c r="I96" s="360">
        <f t="shared" si="47"/>
        <v>0.1</v>
      </c>
      <c r="J96" s="360">
        <f t="shared" si="47"/>
        <v>0</v>
      </c>
      <c r="K96" s="360">
        <f t="shared" si="47"/>
        <v>0.1111111111111111</v>
      </c>
      <c r="L96" s="360">
        <f t="shared" si="47"/>
        <v>0</v>
      </c>
      <c r="M96" s="360">
        <f t="shared" si="47"/>
        <v>0</v>
      </c>
      <c r="N96" s="400">
        <f t="shared" si="47"/>
        <v>0.14285714285714285</v>
      </c>
      <c r="O96" s="250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8" t="s">
        <v>106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.75" customHeight="1" thickBot="1" x14ac:dyDescent="0.3">
      <c r="A2" s="59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118</v>
      </c>
      <c r="C3" s="6">
        <v>658</v>
      </c>
      <c r="D3" s="6">
        <v>676</v>
      </c>
      <c r="E3" s="285">
        <v>720</v>
      </c>
      <c r="F3" s="6">
        <v>665</v>
      </c>
      <c r="G3" s="6">
        <v>609</v>
      </c>
      <c r="H3" s="285">
        <v>608</v>
      </c>
      <c r="I3" s="285">
        <v>595</v>
      </c>
      <c r="J3" s="285">
        <v>591</v>
      </c>
      <c r="K3" s="285">
        <v>585</v>
      </c>
      <c r="L3" s="285">
        <v>560</v>
      </c>
      <c r="M3" s="285">
        <v>562</v>
      </c>
      <c r="N3" s="6">
        <v>528</v>
      </c>
      <c r="O3" s="322">
        <v>508</v>
      </c>
    </row>
    <row r="4" spans="1:15" x14ac:dyDescent="0.25">
      <c r="A4" s="12" t="s">
        <v>8</v>
      </c>
      <c r="B4" s="182" t="s">
        <v>117</v>
      </c>
      <c r="C4" s="184">
        <v>581</v>
      </c>
      <c r="D4" s="185">
        <v>597</v>
      </c>
      <c r="E4" s="185">
        <v>632</v>
      </c>
      <c r="F4" s="185">
        <v>589</v>
      </c>
      <c r="G4" s="185">
        <v>539</v>
      </c>
      <c r="H4" s="286">
        <v>537</v>
      </c>
      <c r="I4" s="286">
        <v>530</v>
      </c>
      <c r="J4" s="286">
        <v>530</v>
      </c>
      <c r="K4" s="286">
        <v>522</v>
      </c>
      <c r="L4" s="286">
        <v>497</v>
      </c>
      <c r="M4" s="286">
        <v>502</v>
      </c>
      <c r="N4" s="185">
        <v>474</v>
      </c>
      <c r="O4" s="323">
        <v>450</v>
      </c>
    </row>
    <row r="5" spans="1:15" x14ac:dyDescent="0.25">
      <c r="A5" s="12" t="s">
        <v>9</v>
      </c>
      <c r="B5" s="181" t="s">
        <v>15</v>
      </c>
      <c r="C5" s="183">
        <f>C4/C3</f>
        <v>0.88297872340425532</v>
      </c>
      <c r="D5" s="221">
        <f>D4/D3</f>
        <v>0.88313609467455623</v>
      </c>
      <c r="E5" s="221">
        <f t="shared" ref="E5:O5" si="0">E4/E3</f>
        <v>0.87777777777777777</v>
      </c>
      <c r="F5" s="221">
        <f t="shared" si="0"/>
        <v>0.88571428571428568</v>
      </c>
      <c r="G5" s="221">
        <f t="shared" si="0"/>
        <v>0.88505747126436785</v>
      </c>
      <c r="H5" s="354">
        <f t="shared" si="0"/>
        <v>0.88322368421052633</v>
      </c>
      <c r="I5" s="354">
        <f t="shared" si="0"/>
        <v>0.89075630252100846</v>
      </c>
      <c r="J5" s="354">
        <f t="shared" si="0"/>
        <v>0.89678510998307948</v>
      </c>
      <c r="K5" s="354">
        <f t="shared" si="0"/>
        <v>0.89230769230769236</v>
      </c>
      <c r="L5" s="354">
        <f t="shared" si="0"/>
        <v>0.88749999999999996</v>
      </c>
      <c r="M5" s="354">
        <f t="shared" si="0"/>
        <v>0.89323843416370108</v>
      </c>
      <c r="N5" s="221">
        <f t="shared" si="0"/>
        <v>0.89772727272727271</v>
      </c>
      <c r="O5" s="399">
        <f t="shared" si="0"/>
        <v>0.88582677165354329</v>
      </c>
    </row>
    <row r="6" spans="1:15" x14ac:dyDescent="0.25">
      <c r="A6" s="12" t="s">
        <v>10</v>
      </c>
      <c r="B6" s="186" t="s">
        <v>171</v>
      </c>
      <c r="C6" s="255">
        <v>22</v>
      </c>
      <c r="D6" s="40">
        <v>24</v>
      </c>
      <c r="E6" s="40">
        <v>29</v>
      </c>
      <c r="F6" s="40">
        <v>27</v>
      </c>
      <c r="G6" s="40">
        <v>24</v>
      </c>
      <c r="H6" s="287">
        <v>24</v>
      </c>
      <c r="I6" s="287">
        <v>25</v>
      </c>
      <c r="J6" s="287">
        <v>31</v>
      </c>
      <c r="K6" s="287">
        <v>32</v>
      </c>
      <c r="L6" s="287">
        <v>35</v>
      </c>
      <c r="M6" s="287">
        <v>35</v>
      </c>
      <c r="N6" s="40">
        <v>32</v>
      </c>
      <c r="O6" s="324">
        <v>31</v>
      </c>
    </row>
    <row r="7" spans="1:15" x14ac:dyDescent="0.25">
      <c r="A7" s="12" t="s">
        <v>11</v>
      </c>
      <c r="B7" s="181" t="s">
        <v>15</v>
      </c>
      <c r="C7" s="183">
        <f>C6/C3</f>
        <v>3.3434650455927049E-2</v>
      </c>
      <c r="D7" s="221">
        <f>D6/D3</f>
        <v>3.5502958579881658E-2</v>
      </c>
      <c r="E7" s="221">
        <f t="shared" ref="E7:O7" si="1">E6/E3</f>
        <v>4.027777777777778E-2</v>
      </c>
      <c r="F7" s="221">
        <f t="shared" si="1"/>
        <v>4.06015037593985E-2</v>
      </c>
      <c r="G7" s="221">
        <f t="shared" si="1"/>
        <v>3.9408866995073892E-2</v>
      </c>
      <c r="H7" s="354">
        <f t="shared" si="1"/>
        <v>3.9473684210526314E-2</v>
      </c>
      <c r="I7" s="354">
        <f t="shared" si="1"/>
        <v>4.2016806722689079E-2</v>
      </c>
      <c r="J7" s="354">
        <f t="shared" si="1"/>
        <v>5.2453468697123522E-2</v>
      </c>
      <c r="K7" s="354">
        <f t="shared" si="1"/>
        <v>5.4700854700854701E-2</v>
      </c>
      <c r="L7" s="354">
        <f t="shared" si="1"/>
        <v>6.25E-2</v>
      </c>
      <c r="M7" s="354">
        <f t="shared" si="1"/>
        <v>6.2277580071174378E-2</v>
      </c>
      <c r="N7" s="221">
        <f t="shared" si="1"/>
        <v>6.0606060606060608E-2</v>
      </c>
      <c r="O7" s="399">
        <f t="shared" si="1"/>
        <v>6.1023622047244097E-2</v>
      </c>
    </row>
    <row r="8" spans="1:15" x14ac:dyDescent="0.25">
      <c r="A8" s="12" t="s">
        <v>12</v>
      </c>
      <c r="B8" s="186" t="s">
        <v>119</v>
      </c>
      <c r="C8" s="255">
        <v>89</v>
      </c>
      <c r="D8" s="40">
        <v>83</v>
      </c>
      <c r="E8" s="40">
        <v>98</v>
      </c>
      <c r="F8" s="40">
        <v>102</v>
      </c>
      <c r="G8" s="40">
        <v>99</v>
      </c>
      <c r="H8" s="287">
        <v>107</v>
      </c>
      <c r="I8" s="287">
        <v>113</v>
      </c>
      <c r="J8" s="287">
        <v>115</v>
      </c>
      <c r="K8" s="287">
        <v>116</v>
      </c>
      <c r="L8" s="287">
        <v>97</v>
      </c>
      <c r="M8" s="287">
        <v>101</v>
      </c>
      <c r="N8" s="40">
        <v>99</v>
      </c>
      <c r="O8" s="324">
        <v>95</v>
      </c>
    </row>
    <row r="9" spans="1:15" x14ac:dyDescent="0.25">
      <c r="A9" s="12" t="s">
        <v>13</v>
      </c>
      <c r="B9" s="181" t="s">
        <v>15</v>
      </c>
      <c r="C9" s="183">
        <f>C8/C3</f>
        <v>0.13525835866261399</v>
      </c>
      <c r="D9" s="221">
        <f>D8/D3</f>
        <v>0.1227810650887574</v>
      </c>
      <c r="E9" s="221">
        <f t="shared" ref="E9:O9" si="2">E8/E3</f>
        <v>0.1361111111111111</v>
      </c>
      <c r="F9" s="221">
        <f t="shared" si="2"/>
        <v>0.15338345864661654</v>
      </c>
      <c r="G9" s="221">
        <f t="shared" si="2"/>
        <v>0.1625615763546798</v>
      </c>
      <c r="H9" s="354">
        <f t="shared" si="2"/>
        <v>0.17598684210526316</v>
      </c>
      <c r="I9" s="354">
        <f t="shared" si="2"/>
        <v>0.18991596638655461</v>
      </c>
      <c r="J9" s="354">
        <f t="shared" si="2"/>
        <v>0.19458544839255498</v>
      </c>
      <c r="K9" s="354">
        <f t="shared" si="2"/>
        <v>0.19829059829059828</v>
      </c>
      <c r="L9" s="354">
        <f t="shared" si="2"/>
        <v>0.17321428571428571</v>
      </c>
      <c r="M9" s="354">
        <f t="shared" si="2"/>
        <v>0.17971530249110321</v>
      </c>
      <c r="N9" s="221">
        <f t="shared" si="2"/>
        <v>0.1875</v>
      </c>
      <c r="O9" s="399">
        <f t="shared" si="2"/>
        <v>0.18700787401574803</v>
      </c>
    </row>
    <row r="10" spans="1:15" x14ac:dyDescent="0.25">
      <c r="A10" s="12" t="s">
        <v>18</v>
      </c>
      <c r="B10" s="186" t="s">
        <v>120</v>
      </c>
      <c r="C10" s="255">
        <v>418</v>
      </c>
      <c r="D10" s="40">
        <v>426</v>
      </c>
      <c r="E10" s="40">
        <v>455</v>
      </c>
      <c r="F10" s="40">
        <v>421</v>
      </c>
      <c r="G10" s="40">
        <v>382</v>
      </c>
      <c r="H10" s="287">
        <v>379</v>
      </c>
      <c r="I10" s="287">
        <v>364</v>
      </c>
      <c r="J10" s="287">
        <v>363</v>
      </c>
      <c r="K10" s="287">
        <v>357</v>
      </c>
      <c r="L10" s="287">
        <v>348</v>
      </c>
      <c r="M10" s="287">
        <v>350</v>
      </c>
      <c r="N10" s="40">
        <v>344</v>
      </c>
      <c r="O10" s="324">
        <v>320</v>
      </c>
    </row>
    <row r="11" spans="1:15" x14ac:dyDescent="0.25">
      <c r="A11" s="12" t="s">
        <v>19</v>
      </c>
      <c r="B11" s="181" t="s">
        <v>15</v>
      </c>
      <c r="C11" s="183">
        <f>C10/C3</f>
        <v>0.63525835866261393</v>
      </c>
      <c r="D11" s="221">
        <f>D10/D3</f>
        <v>0.63017751479289941</v>
      </c>
      <c r="E11" s="221">
        <f t="shared" ref="E11:O11" si="3">E10/E3</f>
        <v>0.63194444444444442</v>
      </c>
      <c r="F11" s="221">
        <f t="shared" si="3"/>
        <v>0.63308270676691725</v>
      </c>
      <c r="G11" s="221">
        <f t="shared" si="3"/>
        <v>0.62725779967159279</v>
      </c>
      <c r="H11" s="354">
        <f t="shared" si="3"/>
        <v>0.62335526315789469</v>
      </c>
      <c r="I11" s="354">
        <f t="shared" si="3"/>
        <v>0.61176470588235299</v>
      </c>
      <c r="J11" s="354">
        <f t="shared" si="3"/>
        <v>0.6142131979695431</v>
      </c>
      <c r="K11" s="354">
        <f t="shared" si="3"/>
        <v>0.61025641025641031</v>
      </c>
      <c r="L11" s="354">
        <f t="shared" si="3"/>
        <v>0.62142857142857144</v>
      </c>
      <c r="M11" s="354">
        <f t="shared" si="3"/>
        <v>0.62277580071174377</v>
      </c>
      <c r="N11" s="221">
        <f t="shared" si="3"/>
        <v>0.65151515151515149</v>
      </c>
      <c r="O11" s="399">
        <f t="shared" si="3"/>
        <v>0.62992125984251968</v>
      </c>
    </row>
    <row r="12" spans="1:15" ht="22.5" customHeight="1" x14ac:dyDescent="0.25">
      <c r="A12" s="12" t="s">
        <v>20</v>
      </c>
      <c r="B12" s="306" t="s">
        <v>121</v>
      </c>
      <c r="C12" s="255">
        <v>23</v>
      </c>
      <c r="D12" s="40">
        <v>31</v>
      </c>
      <c r="E12" s="40">
        <v>42</v>
      </c>
      <c r="F12" s="40">
        <v>32</v>
      </c>
      <c r="G12" s="40">
        <v>20</v>
      </c>
      <c r="H12" s="287">
        <v>17</v>
      </c>
      <c r="I12" s="287">
        <v>14</v>
      </c>
      <c r="J12" s="287">
        <v>14</v>
      </c>
      <c r="K12" s="287">
        <v>23</v>
      </c>
      <c r="L12" s="287">
        <v>35</v>
      </c>
      <c r="M12" s="287">
        <v>39</v>
      </c>
      <c r="N12" s="40">
        <v>36</v>
      </c>
      <c r="O12" s="324">
        <v>37</v>
      </c>
    </row>
    <row r="13" spans="1:15" x14ac:dyDescent="0.25">
      <c r="A13" s="12" t="s">
        <v>21</v>
      </c>
      <c r="B13" s="181" t="s">
        <v>15</v>
      </c>
      <c r="C13" s="183">
        <f>C12/C3</f>
        <v>3.4954407294832825E-2</v>
      </c>
      <c r="D13" s="221">
        <f>D12/D3</f>
        <v>4.5857988165680472E-2</v>
      </c>
      <c r="E13" s="221">
        <f t="shared" ref="E13:O13" si="4">E12/E3</f>
        <v>5.8333333333333334E-2</v>
      </c>
      <c r="F13" s="221">
        <f t="shared" si="4"/>
        <v>4.8120300751879702E-2</v>
      </c>
      <c r="G13" s="221">
        <f t="shared" si="4"/>
        <v>3.2840722495894911E-2</v>
      </c>
      <c r="H13" s="354">
        <f t="shared" si="4"/>
        <v>2.7960526315789474E-2</v>
      </c>
      <c r="I13" s="354">
        <f t="shared" si="4"/>
        <v>2.3529411764705882E-2</v>
      </c>
      <c r="J13" s="354">
        <f t="shared" si="4"/>
        <v>2.3688663282571912E-2</v>
      </c>
      <c r="K13" s="354">
        <f t="shared" si="4"/>
        <v>3.9316239316239315E-2</v>
      </c>
      <c r="L13" s="354">
        <f t="shared" si="4"/>
        <v>6.25E-2</v>
      </c>
      <c r="M13" s="354">
        <f t="shared" si="4"/>
        <v>6.9395017793594305E-2</v>
      </c>
      <c r="N13" s="221">
        <f t="shared" si="4"/>
        <v>6.8181818181818177E-2</v>
      </c>
      <c r="O13" s="399">
        <f t="shared" si="4"/>
        <v>7.2834645669291334E-2</v>
      </c>
    </row>
    <row r="14" spans="1:15" x14ac:dyDescent="0.25">
      <c r="A14" s="12" t="s">
        <v>22</v>
      </c>
      <c r="B14" s="186" t="s">
        <v>122</v>
      </c>
      <c r="C14" s="255">
        <v>154</v>
      </c>
      <c r="D14" s="40">
        <v>153</v>
      </c>
      <c r="E14" s="40">
        <v>166</v>
      </c>
      <c r="F14" s="40">
        <v>156</v>
      </c>
      <c r="G14" s="40">
        <v>142</v>
      </c>
      <c r="H14" s="287">
        <v>142</v>
      </c>
      <c r="I14" s="287">
        <v>132</v>
      </c>
      <c r="J14" s="287">
        <v>120</v>
      </c>
      <c r="K14" s="287">
        <v>116</v>
      </c>
      <c r="L14" s="287">
        <v>107</v>
      </c>
      <c r="M14" s="287">
        <v>103</v>
      </c>
      <c r="N14" s="40">
        <v>97</v>
      </c>
      <c r="O14" s="324">
        <v>90</v>
      </c>
    </row>
    <row r="15" spans="1:15" x14ac:dyDescent="0.25">
      <c r="A15" s="12" t="s">
        <v>23</v>
      </c>
      <c r="B15" s="181" t="s">
        <v>15</v>
      </c>
      <c r="C15" s="183">
        <f>C14/C3</f>
        <v>0.23404255319148937</v>
      </c>
      <c r="D15" s="221">
        <f>D14/D3</f>
        <v>0.22633136094674555</v>
      </c>
      <c r="E15" s="221">
        <f t="shared" ref="E15:O15" si="5">E14/E3</f>
        <v>0.23055555555555557</v>
      </c>
      <c r="F15" s="221">
        <f t="shared" si="5"/>
        <v>0.23458646616541354</v>
      </c>
      <c r="G15" s="221">
        <f t="shared" si="5"/>
        <v>0.23316912972085385</v>
      </c>
      <c r="H15" s="354">
        <f t="shared" si="5"/>
        <v>0.23355263157894737</v>
      </c>
      <c r="I15" s="354">
        <f t="shared" si="5"/>
        <v>0.22184873949579831</v>
      </c>
      <c r="J15" s="354">
        <f t="shared" si="5"/>
        <v>0.20304568527918782</v>
      </c>
      <c r="K15" s="354">
        <f t="shared" si="5"/>
        <v>0.19829059829059828</v>
      </c>
      <c r="L15" s="354">
        <f t="shared" si="5"/>
        <v>0.19107142857142856</v>
      </c>
      <c r="M15" s="354">
        <f t="shared" si="5"/>
        <v>0.18327402135231316</v>
      </c>
      <c r="N15" s="221">
        <f t="shared" si="5"/>
        <v>0.18371212121212122</v>
      </c>
      <c r="O15" s="399">
        <f t="shared" si="5"/>
        <v>0.17716535433070865</v>
      </c>
    </row>
    <row r="16" spans="1:15" x14ac:dyDescent="0.25">
      <c r="A16" s="12" t="s">
        <v>24</v>
      </c>
      <c r="B16" s="186" t="s">
        <v>123</v>
      </c>
      <c r="C16" s="255">
        <v>123</v>
      </c>
      <c r="D16" s="40">
        <v>127</v>
      </c>
      <c r="E16" s="40">
        <v>144</v>
      </c>
      <c r="F16" s="40">
        <v>122</v>
      </c>
      <c r="G16" s="40">
        <v>117</v>
      </c>
      <c r="H16" s="287">
        <v>117</v>
      </c>
      <c r="I16" s="287">
        <v>109</v>
      </c>
      <c r="J16" s="287">
        <v>103</v>
      </c>
      <c r="K16" s="287">
        <v>105</v>
      </c>
      <c r="L16" s="287">
        <v>107</v>
      </c>
      <c r="M16" s="287">
        <v>103</v>
      </c>
      <c r="N16" s="40">
        <v>86</v>
      </c>
      <c r="O16" s="324">
        <v>85</v>
      </c>
    </row>
    <row r="17" spans="1:15" x14ac:dyDescent="0.25">
      <c r="A17" s="12" t="s">
        <v>25</v>
      </c>
      <c r="B17" s="189" t="s">
        <v>15</v>
      </c>
      <c r="C17" s="183">
        <f>C16/C3</f>
        <v>0.18693009118541035</v>
      </c>
      <c r="D17" s="221">
        <f>D16/D3</f>
        <v>0.18786982248520709</v>
      </c>
      <c r="E17" s="221">
        <f t="shared" ref="E17:O17" si="6">E16/E3</f>
        <v>0.2</v>
      </c>
      <c r="F17" s="221">
        <f t="shared" si="6"/>
        <v>0.18345864661654135</v>
      </c>
      <c r="G17" s="221">
        <f t="shared" si="6"/>
        <v>0.19211822660098521</v>
      </c>
      <c r="H17" s="354">
        <f t="shared" si="6"/>
        <v>0.19243421052631579</v>
      </c>
      <c r="I17" s="354">
        <f t="shared" si="6"/>
        <v>0.18319327731092436</v>
      </c>
      <c r="J17" s="354">
        <f t="shared" si="6"/>
        <v>0.17428087986463622</v>
      </c>
      <c r="K17" s="354">
        <f t="shared" si="6"/>
        <v>0.17948717948717949</v>
      </c>
      <c r="L17" s="354">
        <f t="shared" si="6"/>
        <v>0.19107142857142856</v>
      </c>
      <c r="M17" s="354">
        <f t="shared" si="6"/>
        <v>0.18327402135231316</v>
      </c>
      <c r="N17" s="221">
        <f t="shared" si="6"/>
        <v>0.16287878787878787</v>
      </c>
      <c r="O17" s="399">
        <f t="shared" si="6"/>
        <v>0.1673228346456693</v>
      </c>
    </row>
    <row r="18" spans="1:15" ht="15.75" customHeight="1" x14ac:dyDescent="0.25">
      <c r="A18" s="12" t="s">
        <v>26</v>
      </c>
      <c r="B18" s="188" t="s">
        <v>124</v>
      </c>
      <c r="C18" s="255">
        <v>190</v>
      </c>
      <c r="D18" s="40">
        <v>190</v>
      </c>
      <c r="E18" s="40">
        <v>193</v>
      </c>
      <c r="F18" s="40">
        <v>182</v>
      </c>
      <c r="G18" s="40">
        <v>170</v>
      </c>
      <c r="H18" s="287">
        <v>170</v>
      </c>
      <c r="I18" s="287">
        <v>155</v>
      </c>
      <c r="J18" s="287">
        <v>149</v>
      </c>
      <c r="K18" s="287">
        <v>154</v>
      </c>
      <c r="L18" s="287">
        <v>144</v>
      </c>
      <c r="M18" s="287">
        <v>133</v>
      </c>
      <c r="N18" s="40">
        <v>132</v>
      </c>
      <c r="O18" s="324">
        <v>130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0.28875379939209728</v>
      </c>
      <c r="D19" s="231">
        <f>D18/D3</f>
        <v>0.28106508875739644</v>
      </c>
      <c r="E19" s="231">
        <f t="shared" ref="E19:O19" si="7">E18/E3</f>
        <v>0.26805555555555555</v>
      </c>
      <c r="F19" s="231">
        <f t="shared" si="7"/>
        <v>0.27368421052631581</v>
      </c>
      <c r="G19" s="231">
        <f t="shared" si="7"/>
        <v>0.27914614121510672</v>
      </c>
      <c r="H19" s="355">
        <f t="shared" si="7"/>
        <v>0.27960526315789475</v>
      </c>
      <c r="I19" s="355">
        <f t="shared" si="7"/>
        <v>0.26050420168067229</v>
      </c>
      <c r="J19" s="355">
        <f t="shared" si="7"/>
        <v>0.25211505922165822</v>
      </c>
      <c r="K19" s="355">
        <f t="shared" si="7"/>
        <v>0.26324786324786326</v>
      </c>
      <c r="L19" s="355">
        <f t="shared" si="7"/>
        <v>0.25714285714285712</v>
      </c>
      <c r="M19" s="355">
        <f t="shared" si="7"/>
        <v>0.23665480427046262</v>
      </c>
      <c r="N19" s="231">
        <f t="shared" si="7"/>
        <v>0.25</v>
      </c>
      <c r="O19" s="400">
        <f t="shared" si="7"/>
        <v>0.25590551181102361</v>
      </c>
    </row>
    <row r="20" spans="1:15" ht="20.100000000000001" customHeight="1" thickBot="1" x14ac:dyDescent="0.3">
      <c r="A20" s="19" t="s">
        <v>107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.75" customHeight="1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125</v>
      </c>
      <c r="C22" s="7">
        <v>86</v>
      </c>
      <c r="D22" s="8">
        <v>116</v>
      </c>
      <c r="E22" s="8">
        <v>84</v>
      </c>
      <c r="F22" s="8">
        <v>64</v>
      </c>
      <c r="G22" s="288">
        <v>82</v>
      </c>
      <c r="H22" s="288">
        <v>86</v>
      </c>
      <c r="I22" s="288">
        <v>75</v>
      </c>
      <c r="J22" s="288">
        <v>95</v>
      </c>
      <c r="K22" s="288">
        <v>93</v>
      </c>
      <c r="L22" s="288">
        <v>111</v>
      </c>
      <c r="M22" s="8">
        <v>81</v>
      </c>
      <c r="N22" s="288">
        <v>58</v>
      </c>
      <c r="O22" s="7">
        <f>SUM(C22:N22)</f>
        <v>1031</v>
      </c>
    </row>
    <row r="23" spans="1:15" x14ac:dyDescent="0.25">
      <c r="A23" s="9" t="s">
        <v>29</v>
      </c>
      <c r="B23" s="193" t="s">
        <v>126</v>
      </c>
      <c r="C23" s="196">
        <v>20</v>
      </c>
      <c r="D23" s="185">
        <v>44</v>
      </c>
      <c r="E23" s="185">
        <v>23</v>
      </c>
      <c r="F23" s="185">
        <v>16</v>
      </c>
      <c r="G23" s="286">
        <v>20</v>
      </c>
      <c r="H23" s="286">
        <v>28</v>
      </c>
      <c r="I23" s="286">
        <v>12</v>
      </c>
      <c r="J23" s="286">
        <v>23</v>
      </c>
      <c r="K23" s="286">
        <v>32</v>
      </c>
      <c r="L23" s="286">
        <v>38</v>
      </c>
      <c r="M23" s="185">
        <v>35</v>
      </c>
      <c r="N23" s="323">
        <v>14</v>
      </c>
      <c r="O23" s="193">
        <f>SUM(C23:N23)</f>
        <v>305</v>
      </c>
    </row>
    <row r="24" spans="1:15" x14ac:dyDescent="0.25">
      <c r="A24" s="9" t="s">
        <v>30</v>
      </c>
      <c r="B24" s="165" t="s">
        <v>69</v>
      </c>
      <c r="C24" s="194">
        <f>C23/C22</f>
        <v>0.23255813953488372</v>
      </c>
      <c r="D24" s="194">
        <f>D23/D22</f>
        <v>0.37931034482758619</v>
      </c>
      <c r="E24" s="194">
        <f t="shared" ref="E24:N24" si="8">E23/E22</f>
        <v>0.27380952380952384</v>
      </c>
      <c r="F24" s="194">
        <f>F23/F22</f>
        <v>0.25</v>
      </c>
      <c r="G24" s="356">
        <f t="shared" si="8"/>
        <v>0.24390243902439024</v>
      </c>
      <c r="H24" s="356">
        <f t="shared" si="8"/>
        <v>0.32558139534883723</v>
      </c>
      <c r="I24" s="356">
        <f t="shared" si="8"/>
        <v>0.16</v>
      </c>
      <c r="J24" s="356">
        <f t="shared" si="8"/>
        <v>0.24210526315789474</v>
      </c>
      <c r="K24" s="356">
        <f t="shared" si="8"/>
        <v>0.34408602150537637</v>
      </c>
      <c r="L24" s="356">
        <f t="shared" si="8"/>
        <v>0.34234234234234234</v>
      </c>
      <c r="M24" s="194">
        <f t="shared" si="8"/>
        <v>0.43209876543209874</v>
      </c>
      <c r="N24" s="356">
        <f t="shared" si="8"/>
        <v>0.2413793103448276</v>
      </c>
      <c r="O24" s="195">
        <f>O23/O22</f>
        <v>0.29582929194956353</v>
      </c>
    </row>
    <row r="25" spans="1:15" x14ac:dyDescent="0.25">
      <c r="A25" s="9" t="s">
        <v>31</v>
      </c>
      <c r="B25" s="84" t="s">
        <v>127</v>
      </c>
      <c r="C25" s="39">
        <v>66</v>
      </c>
      <c r="D25" s="76">
        <v>72</v>
      </c>
      <c r="E25" s="76">
        <f>E22-E23</f>
        <v>61</v>
      </c>
      <c r="F25" s="76">
        <f>F22-F23</f>
        <v>48</v>
      </c>
      <c r="G25" s="289">
        <f>G22-G23</f>
        <v>62</v>
      </c>
      <c r="H25" s="289">
        <f>H22-H23</f>
        <v>58</v>
      </c>
      <c r="I25" s="289">
        <f>I22-I23</f>
        <v>63</v>
      </c>
      <c r="J25" s="289">
        <v>72</v>
      </c>
      <c r="K25" s="289">
        <v>61</v>
      </c>
      <c r="L25" s="289">
        <v>73</v>
      </c>
      <c r="M25" s="76">
        <f t="shared" ref="M25:N25" si="9">M22-M23</f>
        <v>46</v>
      </c>
      <c r="N25" s="325">
        <f t="shared" si="9"/>
        <v>44</v>
      </c>
      <c r="O25" s="84">
        <f>SUM(C25:N25)</f>
        <v>726</v>
      </c>
    </row>
    <row r="26" spans="1:15" x14ac:dyDescent="0.25">
      <c r="A26" s="9" t="s">
        <v>32</v>
      </c>
      <c r="B26" s="165" t="s">
        <v>69</v>
      </c>
      <c r="C26" s="194">
        <f>C25/C22</f>
        <v>0.76744186046511631</v>
      </c>
      <c r="D26" s="194">
        <f>D25/D22</f>
        <v>0.62068965517241381</v>
      </c>
      <c r="E26" s="194">
        <f t="shared" ref="E26:N26" si="10">E25/E22</f>
        <v>0.72619047619047616</v>
      </c>
      <c r="F26" s="194">
        <f t="shared" si="10"/>
        <v>0.75</v>
      </c>
      <c r="G26" s="356">
        <f t="shared" si="10"/>
        <v>0.75609756097560976</v>
      </c>
      <c r="H26" s="356">
        <f t="shared" si="10"/>
        <v>0.67441860465116277</v>
      </c>
      <c r="I26" s="356">
        <f t="shared" si="10"/>
        <v>0.84</v>
      </c>
      <c r="J26" s="356">
        <f t="shared" si="10"/>
        <v>0.75789473684210529</v>
      </c>
      <c r="K26" s="356">
        <f t="shared" si="10"/>
        <v>0.65591397849462363</v>
      </c>
      <c r="L26" s="356">
        <f t="shared" si="10"/>
        <v>0.65765765765765771</v>
      </c>
      <c r="M26" s="194">
        <f t="shared" si="10"/>
        <v>0.5679012345679012</v>
      </c>
      <c r="N26" s="356">
        <f t="shared" si="10"/>
        <v>0.75862068965517238</v>
      </c>
      <c r="O26" s="195">
        <f>O25/O22</f>
        <v>0.70417070805043647</v>
      </c>
    </row>
    <row r="27" spans="1:15" x14ac:dyDescent="0.25">
      <c r="A27" s="9" t="s">
        <v>33</v>
      </c>
      <c r="B27" s="84" t="s">
        <v>128</v>
      </c>
      <c r="C27" s="39">
        <v>81</v>
      </c>
      <c r="D27" s="40">
        <v>101</v>
      </c>
      <c r="E27" s="40">
        <v>81</v>
      </c>
      <c r="F27" s="40">
        <v>61</v>
      </c>
      <c r="G27" s="287">
        <v>71</v>
      </c>
      <c r="H27" s="287">
        <v>78</v>
      </c>
      <c r="I27" s="287">
        <v>70</v>
      </c>
      <c r="J27" s="287">
        <v>80</v>
      </c>
      <c r="K27" s="287">
        <v>83</v>
      </c>
      <c r="L27" s="287">
        <v>96</v>
      </c>
      <c r="M27" s="40">
        <v>78</v>
      </c>
      <c r="N27" s="324">
        <v>51</v>
      </c>
      <c r="O27" s="84">
        <f>SUM(C27:N27)</f>
        <v>931</v>
      </c>
    </row>
    <row r="28" spans="1:15" x14ac:dyDescent="0.25">
      <c r="A28" s="9" t="s">
        <v>34</v>
      </c>
      <c r="B28" s="165" t="s">
        <v>69</v>
      </c>
      <c r="C28" s="194">
        <f>C27/C22</f>
        <v>0.94186046511627908</v>
      </c>
      <c r="D28" s="194">
        <f t="shared" ref="D28:N28" si="11">D27/D22</f>
        <v>0.87068965517241381</v>
      </c>
      <c r="E28" s="194">
        <f t="shared" si="11"/>
        <v>0.9642857142857143</v>
      </c>
      <c r="F28" s="194">
        <f t="shared" si="11"/>
        <v>0.953125</v>
      </c>
      <c r="G28" s="356">
        <f t="shared" si="11"/>
        <v>0.86585365853658536</v>
      </c>
      <c r="H28" s="356">
        <f t="shared" si="11"/>
        <v>0.90697674418604646</v>
      </c>
      <c r="I28" s="356">
        <f t="shared" si="11"/>
        <v>0.93333333333333335</v>
      </c>
      <c r="J28" s="356">
        <f t="shared" si="11"/>
        <v>0.84210526315789469</v>
      </c>
      <c r="K28" s="356">
        <f t="shared" si="11"/>
        <v>0.89247311827956988</v>
      </c>
      <c r="L28" s="356">
        <f t="shared" si="11"/>
        <v>0.86486486486486491</v>
      </c>
      <c r="M28" s="194">
        <f t="shared" si="11"/>
        <v>0.96296296296296291</v>
      </c>
      <c r="N28" s="356">
        <f t="shared" si="11"/>
        <v>0.87931034482758619</v>
      </c>
      <c r="O28" s="195">
        <f>O27/O22</f>
        <v>0.90300678952473323</v>
      </c>
    </row>
    <row r="29" spans="1:15" x14ac:dyDescent="0.25">
      <c r="A29" s="9" t="s">
        <v>35</v>
      </c>
      <c r="B29" s="84" t="s">
        <v>359</v>
      </c>
      <c r="C29" s="39">
        <v>5</v>
      </c>
      <c r="D29" s="40">
        <v>5</v>
      </c>
      <c r="E29" s="40">
        <v>3</v>
      </c>
      <c r="F29" s="40">
        <v>2</v>
      </c>
      <c r="G29" s="287">
        <v>5</v>
      </c>
      <c r="H29" s="287">
        <v>5</v>
      </c>
      <c r="I29" s="287">
        <v>7</v>
      </c>
      <c r="J29" s="287">
        <v>3</v>
      </c>
      <c r="K29" s="287">
        <v>7</v>
      </c>
      <c r="L29" s="287">
        <v>3</v>
      </c>
      <c r="M29" s="40">
        <v>6</v>
      </c>
      <c r="N29" s="324">
        <v>4</v>
      </c>
      <c r="O29" s="84">
        <f>SUM(C29:N29)</f>
        <v>55</v>
      </c>
    </row>
    <row r="30" spans="1:15" x14ac:dyDescent="0.25">
      <c r="A30" s="9" t="s">
        <v>36</v>
      </c>
      <c r="B30" s="165" t="s">
        <v>69</v>
      </c>
      <c r="C30" s="194">
        <f>C29/C22</f>
        <v>5.8139534883720929E-2</v>
      </c>
      <c r="D30" s="194">
        <f t="shared" ref="D30:N30" si="12">D29/D22</f>
        <v>4.3103448275862072E-2</v>
      </c>
      <c r="E30" s="194">
        <f t="shared" si="12"/>
        <v>3.5714285714285712E-2</v>
      </c>
      <c r="F30" s="194">
        <f t="shared" si="12"/>
        <v>3.125E-2</v>
      </c>
      <c r="G30" s="356">
        <f t="shared" si="12"/>
        <v>6.097560975609756E-2</v>
      </c>
      <c r="H30" s="356">
        <f t="shared" si="12"/>
        <v>5.8139534883720929E-2</v>
      </c>
      <c r="I30" s="356">
        <f t="shared" si="12"/>
        <v>9.3333333333333338E-2</v>
      </c>
      <c r="J30" s="356">
        <f t="shared" si="12"/>
        <v>3.1578947368421054E-2</v>
      </c>
      <c r="K30" s="356">
        <f t="shared" si="12"/>
        <v>7.5268817204301078E-2</v>
      </c>
      <c r="L30" s="356">
        <f t="shared" si="12"/>
        <v>2.7027027027027029E-2</v>
      </c>
      <c r="M30" s="194">
        <f t="shared" si="12"/>
        <v>7.407407407407407E-2</v>
      </c>
      <c r="N30" s="356">
        <f t="shared" si="12"/>
        <v>6.8965517241379309E-2</v>
      </c>
      <c r="O30" s="195">
        <f>O29/O22</f>
        <v>5.33462657613967E-2</v>
      </c>
    </row>
    <row r="31" spans="1:15" x14ac:dyDescent="0.25">
      <c r="A31" s="9" t="s">
        <v>37</v>
      </c>
      <c r="B31" s="84" t="s">
        <v>129</v>
      </c>
      <c r="C31" s="39">
        <v>5</v>
      </c>
      <c r="D31" s="40">
        <v>15</v>
      </c>
      <c r="E31" s="40">
        <v>3</v>
      </c>
      <c r="F31" s="40">
        <v>3</v>
      </c>
      <c r="G31" s="287">
        <v>11</v>
      </c>
      <c r="H31" s="287">
        <v>8</v>
      </c>
      <c r="I31" s="287">
        <f>I22-I27</f>
        <v>5</v>
      </c>
      <c r="J31" s="287">
        <v>15</v>
      </c>
      <c r="K31" s="287">
        <v>10</v>
      </c>
      <c r="L31" s="287">
        <v>15</v>
      </c>
      <c r="M31" s="40">
        <f t="shared" ref="M31:N31" si="13">M22-M27</f>
        <v>3</v>
      </c>
      <c r="N31" s="289">
        <f t="shared" si="13"/>
        <v>7</v>
      </c>
      <c r="O31" s="84">
        <f>SUM(C31:N31)</f>
        <v>100</v>
      </c>
    </row>
    <row r="32" spans="1:15" x14ac:dyDescent="0.25">
      <c r="A32" s="9" t="s">
        <v>46</v>
      </c>
      <c r="B32" s="165" t="s">
        <v>69</v>
      </c>
      <c r="C32" s="194">
        <f>C31/C22</f>
        <v>5.8139534883720929E-2</v>
      </c>
      <c r="D32" s="194">
        <f t="shared" ref="D32:N32" si="14">D31/D22</f>
        <v>0.12931034482758622</v>
      </c>
      <c r="E32" s="194">
        <f t="shared" si="14"/>
        <v>3.5714285714285712E-2</v>
      </c>
      <c r="F32" s="194">
        <f t="shared" si="14"/>
        <v>4.6875E-2</v>
      </c>
      <c r="G32" s="356">
        <f t="shared" si="14"/>
        <v>0.13414634146341464</v>
      </c>
      <c r="H32" s="356">
        <f t="shared" si="14"/>
        <v>9.3023255813953487E-2</v>
      </c>
      <c r="I32" s="356">
        <f t="shared" si="14"/>
        <v>6.6666666666666666E-2</v>
      </c>
      <c r="J32" s="356">
        <f t="shared" si="14"/>
        <v>0.15789473684210525</v>
      </c>
      <c r="K32" s="356">
        <f t="shared" si="14"/>
        <v>0.10752688172043011</v>
      </c>
      <c r="L32" s="356">
        <f t="shared" si="14"/>
        <v>0.13513513513513514</v>
      </c>
      <c r="M32" s="194">
        <f t="shared" si="14"/>
        <v>3.7037037037037035E-2</v>
      </c>
      <c r="N32" s="356">
        <f t="shared" si="14"/>
        <v>0.1206896551724138</v>
      </c>
      <c r="O32" s="195">
        <f>O31/O22</f>
        <v>9.6993210475266725E-2</v>
      </c>
    </row>
    <row r="33" spans="1:15" ht="24.75" customHeight="1" x14ac:dyDescent="0.25">
      <c r="A33" s="9" t="s">
        <v>47</v>
      </c>
      <c r="B33" s="197" t="s">
        <v>67</v>
      </c>
      <c r="C33" s="39">
        <v>10</v>
      </c>
      <c r="D33" s="40">
        <v>18</v>
      </c>
      <c r="E33" s="40">
        <v>10</v>
      </c>
      <c r="F33" s="40">
        <v>12</v>
      </c>
      <c r="G33" s="287">
        <v>6</v>
      </c>
      <c r="H33" s="287">
        <v>12</v>
      </c>
      <c r="I33" s="287">
        <v>5</v>
      </c>
      <c r="J33" s="287">
        <v>13</v>
      </c>
      <c r="K33" s="287">
        <v>19</v>
      </c>
      <c r="L33" s="287">
        <v>27</v>
      </c>
      <c r="M33" s="40">
        <v>8</v>
      </c>
      <c r="N33" s="324">
        <v>6</v>
      </c>
      <c r="O33" s="84">
        <f>SUM(C33:N33)</f>
        <v>146</v>
      </c>
    </row>
    <row r="34" spans="1:15" x14ac:dyDescent="0.25">
      <c r="A34" s="9" t="s">
        <v>48</v>
      </c>
      <c r="B34" s="165" t="s">
        <v>69</v>
      </c>
      <c r="C34" s="194">
        <f>C33/C22</f>
        <v>0.11627906976744186</v>
      </c>
      <c r="D34" s="194">
        <f t="shared" ref="D34:N34" si="15">D33/D22</f>
        <v>0.15517241379310345</v>
      </c>
      <c r="E34" s="194">
        <f t="shared" si="15"/>
        <v>0.11904761904761904</v>
      </c>
      <c r="F34" s="194">
        <f t="shared" si="15"/>
        <v>0.1875</v>
      </c>
      <c r="G34" s="356">
        <f t="shared" si="15"/>
        <v>7.3170731707317069E-2</v>
      </c>
      <c r="H34" s="356">
        <f t="shared" si="15"/>
        <v>0.13953488372093023</v>
      </c>
      <c r="I34" s="356">
        <f t="shared" si="15"/>
        <v>6.6666666666666666E-2</v>
      </c>
      <c r="J34" s="356">
        <f t="shared" si="15"/>
        <v>0.1368421052631579</v>
      </c>
      <c r="K34" s="356">
        <f t="shared" si="15"/>
        <v>0.20430107526881722</v>
      </c>
      <c r="L34" s="356">
        <f t="shared" si="15"/>
        <v>0.24324324324324326</v>
      </c>
      <c r="M34" s="194">
        <f t="shared" si="15"/>
        <v>9.8765432098765427E-2</v>
      </c>
      <c r="N34" s="356">
        <f t="shared" si="15"/>
        <v>0.10344827586206896</v>
      </c>
      <c r="O34" s="195">
        <f>O33/O22</f>
        <v>0.14161008729388944</v>
      </c>
    </row>
    <row r="35" spans="1:15" x14ac:dyDescent="0.25">
      <c r="A35" s="9" t="s">
        <v>49</v>
      </c>
      <c r="B35" s="84" t="s">
        <v>130</v>
      </c>
      <c r="C35" s="39">
        <v>15</v>
      </c>
      <c r="D35" s="40">
        <v>21</v>
      </c>
      <c r="E35" s="40">
        <v>15</v>
      </c>
      <c r="F35" s="40">
        <v>10</v>
      </c>
      <c r="G35" s="287">
        <v>18</v>
      </c>
      <c r="H35" s="287">
        <v>14</v>
      </c>
      <c r="I35" s="287">
        <v>5</v>
      </c>
      <c r="J35" s="287">
        <v>14</v>
      </c>
      <c r="K35" s="287">
        <v>11</v>
      </c>
      <c r="L35" s="287">
        <v>14</v>
      </c>
      <c r="M35" s="40">
        <v>7</v>
      </c>
      <c r="N35" s="324">
        <v>6</v>
      </c>
      <c r="O35" s="84">
        <f>SUM(C35:N35)</f>
        <v>150</v>
      </c>
    </row>
    <row r="36" spans="1:15" x14ac:dyDescent="0.25">
      <c r="A36" s="9" t="s">
        <v>50</v>
      </c>
      <c r="B36" s="198" t="s">
        <v>69</v>
      </c>
      <c r="C36" s="194">
        <f>C35/C22</f>
        <v>0.1744186046511628</v>
      </c>
      <c r="D36" s="194">
        <f t="shared" ref="D36:N36" si="16">D35/D22</f>
        <v>0.18103448275862069</v>
      </c>
      <c r="E36" s="194">
        <f t="shared" si="16"/>
        <v>0.17857142857142858</v>
      </c>
      <c r="F36" s="194">
        <f t="shared" si="16"/>
        <v>0.15625</v>
      </c>
      <c r="G36" s="356">
        <f t="shared" si="16"/>
        <v>0.21951219512195122</v>
      </c>
      <c r="H36" s="356">
        <f t="shared" si="16"/>
        <v>0.16279069767441862</v>
      </c>
      <c r="I36" s="356">
        <f t="shared" si="16"/>
        <v>6.6666666666666666E-2</v>
      </c>
      <c r="J36" s="356">
        <f t="shared" si="16"/>
        <v>0.14736842105263157</v>
      </c>
      <c r="K36" s="356">
        <f t="shared" si="16"/>
        <v>0.11827956989247312</v>
      </c>
      <c r="L36" s="356">
        <f t="shared" si="16"/>
        <v>0.12612612612612611</v>
      </c>
      <c r="M36" s="194">
        <f t="shared" si="16"/>
        <v>8.6419753086419748E-2</v>
      </c>
      <c r="N36" s="356">
        <f t="shared" si="16"/>
        <v>0.10344827586206896</v>
      </c>
      <c r="O36" s="195">
        <f>O35/O22</f>
        <v>0.14548981571290009</v>
      </c>
    </row>
    <row r="37" spans="1:15" x14ac:dyDescent="0.25">
      <c r="A37" s="9" t="s">
        <v>51</v>
      </c>
      <c r="B37" s="84" t="s">
        <v>133</v>
      </c>
      <c r="C37" s="39">
        <v>14</v>
      </c>
      <c r="D37" s="40">
        <v>29</v>
      </c>
      <c r="E37" s="40">
        <v>10</v>
      </c>
      <c r="F37" s="40">
        <v>10</v>
      </c>
      <c r="G37" s="287">
        <v>15</v>
      </c>
      <c r="H37" s="287">
        <v>17</v>
      </c>
      <c r="I37" s="287">
        <v>8</v>
      </c>
      <c r="J37" s="287">
        <v>23</v>
      </c>
      <c r="K37" s="287">
        <v>20</v>
      </c>
      <c r="L37" s="287">
        <v>25</v>
      </c>
      <c r="M37" s="40">
        <v>6</v>
      </c>
      <c r="N37" s="324">
        <v>8</v>
      </c>
      <c r="O37" s="84">
        <f>SUM(C37:N37)</f>
        <v>185</v>
      </c>
    </row>
    <row r="38" spans="1:15" x14ac:dyDescent="0.25">
      <c r="A38" s="9" t="s">
        <v>52</v>
      </c>
      <c r="B38" s="198" t="s">
        <v>69</v>
      </c>
      <c r="C38" s="194">
        <f>C37/C22</f>
        <v>0.16279069767441862</v>
      </c>
      <c r="D38" s="194">
        <f>D37/D22</f>
        <v>0.25</v>
      </c>
      <c r="E38" s="194">
        <f>E37/E22</f>
        <v>0.11904761904761904</v>
      </c>
      <c r="F38" s="194">
        <f t="shared" ref="F38:N38" si="17">F37/F22</f>
        <v>0.15625</v>
      </c>
      <c r="G38" s="356">
        <f t="shared" si="17"/>
        <v>0.18292682926829268</v>
      </c>
      <c r="H38" s="356">
        <f t="shared" si="17"/>
        <v>0.19767441860465115</v>
      </c>
      <c r="I38" s="356">
        <f t="shared" si="17"/>
        <v>0.10666666666666667</v>
      </c>
      <c r="J38" s="356">
        <f t="shared" si="17"/>
        <v>0.24210526315789474</v>
      </c>
      <c r="K38" s="356">
        <f t="shared" si="17"/>
        <v>0.21505376344086022</v>
      </c>
      <c r="L38" s="356">
        <f t="shared" si="17"/>
        <v>0.22522522522522523</v>
      </c>
      <c r="M38" s="194">
        <f t="shared" si="17"/>
        <v>7.407407407407407E-2</v>
      </c>
      <c r="N38" s="356">
        <f t="shared" si="17"/>
        <v>0.13793103448275862</v>
      </c>
      <c r="O38" s="195">
        <f>O37/O22</f>
        <v>0.17943743937924345</v>
      </c>
    </row>
    <row r="39" spans="1:15" ht="20.25" customHeight="1" x14ac:dyDescent="0.25">
      <c r="A39" s="9" t="s">
        <v>53</v>
      </c>
      <c r="B39" s="197" t="s">
        <v>116</v>
      </c>
      <c r="C39" s="39">
        <v>6</v>
      </c>
      <c r="D39" s="40">
        <v>11</v>
      </c>
      <c r="E39" s="40">
        <v>8</v>
      </c>
      <c r="F39" s="40">
        <v>4</v>
      </c>
      <c r="G39" s="287">
        <v>4</v>
      </c>
      <c r="H39" s="287">
        <v>8</v>
      </c>
      <c r="I39" s="287">
        <v>9</v>
      </c>
      <c r="J39" s="287">
        <v>13</v>
      </c>
      <c r="K39" s="287">
        <v>9</v>
      </c>
      <c r="L39" s="287">
        <v>5</v>
      </c>
      <c r="M39" s="40">
        <v>12</v>
      </c>
      <c r="N39" s="324">
        <v>5</v>
      </c>
      <c r="O39" s="84">
        <f>SUM(C39:N39)</f>
        <v>94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6.9767441860465115E-2</v>
      </c>
      <c r="D40" s="194">
        <f t="shared" ref="D40:N40" si="18">D39/D22</f>
        <v>9.4827586206896547E-2</v>
      </c>
      <c r="E40" s="194">
        <f t="shared" si="18"/>
        <v>9.5238095238095233E-2</v>
      </c>
      <c r="F40" s="194">
        <f t="shared" si="18"/>
        <v>6.25E-2</v>
      </c>
      <c r="G40" s="356">
        <f t="shared" si="18"/>
        <v>4.878048780487805E-2</v>
      </c>
      <c r="H40" s="356">
        <f t="shared" si="18"/>
        <v>9.3023255813953487E-2</v>
      </c>
      <c r="I40" s="356">
        <f t="shared" si="18"/>
        <v>0.12</v>
      </c>
      <c r="J40" s="356">
        <f t="shared" si="18"/>
        <v>0.1368421052631579</v>
      </c>
      <c r="K40" s="356">
        <f t="shared" si="18"/>
        <v>9.6774193548387094E-2</v>
      </c>
      <c r="L40" s="356">
        <f t="shared" si="18"/>
        <v>4.5045045045045043E-2</v>
      </c>
      <c r="M40" s="194">
        <f t="shared" si="18"/>
        <v>0.14814814814814814</v>
      </c>
      <c r="N40" s="356">
        <f t="shared" si="18"/>
        <v>8.6206896551724144E-2</v>
      </c>
      <c r="O40" s="195">
        <f>O39/O22</f>
        <v>9.1173617846750724E-2</v>
      </c>
    </row>
    <row r="41" spans="1:15" ht="28.5" customHeight="1" thickTop="1" thickBot="1" x14ac:dyDescent="0.3">
      <c r="A41" s="9" t="s">
        <v>55</v>
      </c>
      <c r="B41" s="30" t="s">
        <v>134</v>
      </c>
      <c r="C41" s="15">
        <v>71</v>
      </c>
      <c r="D41" s="15">
        <v>96</v>
      </c>
      <c r="E41" s="15">
        <v>71</v>
      </c>
      <c r="F41" s="15">
        <v>65</v>
      </c>
      <c r="G41" s="358">
        <v>69</v>
      </c>
      <c r="H41" s="358">
        <v>76</v>
      </c>
      <c r="I41" s="358">
        <v>57</v>
      </c>
      <c r="J41" s="358">
        <v>85</v>
      </c>
      <c r="K41" s="358">
        <v>80</v>
      </c>
      <c r="L41" s="358">
        <v>95</v>
      </c>
      <c r="M41" s="15">
        <v>64</v>
      </c>
      <c r="N41" s="402">
        <v>53</v>
      </c>
      <c r="O41" s="24"/>
    </row>
    <row r="42" spans="1:15" ht="15.75" thickTop="1" x14ac:dyDescent="0.25">
      <c r="A42" s="9" t="s">
        <v>56</v>
      </c>
      <c r="B42" s="200" t="s">
        <v>164</v>
      </c>
      <c r="C42" s="201">
        <v>33</v>
      </c>
      <c r="D42" s="202">
        <v>61</v>
      </c>
      <c r="E42" s="202">
        <v>43</v>
      </c>
      <c r="F42" s="202">
        <v>31</v>
      </c>
      <c r="G42" s="359">
        <v>44</v>
      </c>
      <c r="H42" s="359">
        <v>39</v>
      </c>
      <c r="I42" s="359">
        <v>28</v>
      </c>
      <c r="J42" s="359">
        <v>52</v>
      </c>
      <c r="K42" s="359">
        <v>46</v>
      </c>
      <c r="L42" s="395">
        <v>62</v>
      </c>
      <c r="M42" s="202">
        <v>31</v>
      </c>
      <c r="N42" s="403">
        <v>27</v>
      </c>
      <c r="O42" s="200">
        <f>SUM(C42:N42)</f>
        <v>497</v>
      </c>
    </row>
    <row r="43" spans="1:15" x14ac:dyDescent="0.25">
      <c r="A43" s="9" t="s">
        <v>57</v>
      </c>
      <c r="B43" s="165" t="s">
        <v>69</v>
      </c>
      <c r="C43" s="194">
        <f>C42/C22</f>
        <v>0.38372093023255816</v>
      </c>
      <c r="D43" s="194">
        <f t="shared" ref="D43:N43" si="19">D42/D22</f>
        <v>0.52586206896551724</v>
      </c>
      <c r="E43" s="194">
        <f t="shared" si="19"/>
        <v>0.51190476190476186</v>
      </c>
      <c r="F43" s="194">
        <f t="shared" si="19"/>
        <v>0.484375</v>
      </c>
      <c r="G43" s="356">
        <f t="shared" si="19"/>
        <v>0.53658536585365857</v>
      </c>
      <c r="H43" s="356">
        <f t="shared" si="19"/>
        <v>0.45348837209302323</v>
      </c>
      <c r="I43" s="356">
        <f t="shared" si="19"/>
        <v>0.37333333333333335</v>
      </c>
      <c r="J43" s="356">
        <f t="shared" si="19"/>
        <v>0.54736842105263162</v>
      </c>
      <c r="K43" s="356">
        <f t="shared" si="19"/>
        <v>0.4946236559139785</v>
      </c>
      <c r="L43" s="356">
        <f t="shared" si="19"/>
        <v>0.55855855855855852</v>
      </c>
      <c r="M43" s="194">
        <f t="shared" si="19"/>
        <v>0.38271604938271603</v>
      </c>
      <c r="N43" s="356">
        <f t="shared" si="19"/>
        <v>0.46551724137931033</v>
      </c>
      <c r="O43" s="195">
        <f>O42/O22</f>
        <v>0.48205625606207564</v>
      </c>
    </row>
    <row r="44" spans="1:15" x14ac:dyDescent="0.25">
      <c r="A44" s="9" t="s">
        <v>58</v>
      </c>
      <c r="B44" s="84" t="s">
        <v>165</v>
      </c>
      <c r="C44" s="39">
        <v>21</v>
      </c>
      <c r="D44" s="40">
        <v>23</v>
      </c>
      <c r="E44" s="40">
        <v>12</v>
      </c>
      <c r="F44" s="40">
        <v>20</v>
      </c>
      <c r="G44" s="287">
        <v>27</v>
      </c>
      <c r="H44" s="287">
        <v>19</v>
      </c>
      <c r="I44" s="287">
        <v>15</v>
      </c>
      <c r="J44" s="287">
        <v>15</v>
      </c>
      <c r="K44" s="287">
        <v>15</v>
      </c>
      <c r="L44" s="287">
        <v>14</v>
      </c>
      <c r="M44" s="40">
        <v>20</v>
      </c>
      <c r="N44" s="324">
        <v>15</v>
      </c>
      <c r="O44" s="84">
        <f>SUM(C44:N44)</f>
        <v>216</v>
      </c>
    </row>
    <row r="45" spans="1:15" x14ac:dyDescent="0.25">
      <c r="A45" s="9" t="s">
        <v>59</v>
      </c>
      <c r="B45" s="165" t="s">
        <v>69</v>
      </c>
      <c r="C45" s="194">
        <f>C44/C22</f>
        <v>0.2441860465116279</v>
      </c>
      <c r="D45" s="194">
        <f t="shared" ref="D45:N45" si="20">D44/D22</f>
        <v>0.19827586206896552</v>
      </c>
      <c r="E45" s="194">
        <f t="shared" si="20"/>
        <v>0.14285714285714285</v>
      </c>
      <c r="F45" s="194">
        <f t="shared" si="20"/>
        <v>0.3125</v>
      </c>
      <c r="G45" s="356">
        <f t="shared" si="20"/>
        <v>0.32926829268292684</v>
      </c>
      <c r="H45" s="356">
        <f t="shared" si="20"/>
        <v>0.22093023255813954</v>
      </c>
      <c r="I45" s="356">
        <f t="shared" si="20"/>
        <v>0.2</v>
      </c>
      <c r="J45" s="356">
        <f t="shared" si="20"/>
        <v>0.15789473684210525</v>
      </c>
      <c r="K45" s="356">
        <f t="shared" si="20"/>
        <v>0.16129032258064516</v>
      </c>
      <c r="L45" s="356">
        <f t="shared" si="20"/>
        <v>0.12612612612612611</v>
      </c>
      <c r="M45" s="194">
        <f t="shared" si="20"/>
        <v>0.24691358024691357</v>
      </c>
      <c r="N45" s="356">
        <f t="shared" si="20"/>
        <v>0.25862068965517243</v>
      </c>
      <c r="O45" s="195">
        <f>O44/O22</f>
        <v>0.20950533462657614</v>
      </c>
    </row>
    <row r="46" spans="1:15" x14ac:dyDescent="0.25">
      <c r="A46" s="9" t="s">
        <v>60</v>
      </c>
      <c r="B46" s="84" t="s">
        <v>166</v>
      </c>
      <c r="C46" s="39">
        <v>6</v>
      </c>
      <c r="D46" s="40">
        <v>9</v>
      </c>
      <c r="E46" s="40">
        <v>9</v>
      </c>
      <c r="F46" s="40">
        <v>11</v>
      </c>
      <c r="G46" s="287">
        <v>9</v>
      </c>
      <c r="H46" s="287">
        <v>10</v>
      </c>
      <c r="I46" s="287">
        <v>9</v>
      </c>
      <c r="J46" s="287">
        <v>10</v>
      </c>
      <c r="K46" s="287">
        <v>9</v>
      </c>
      <c r="L46" s="287">
        <v>12</v>
      </c>
      <c r="M46" s="40">
        <v>8</v>
      </c>
      <c r="N46" s="324">
        <v>7</v>
      </c>
      <c r="O46" s="84">
        <f>SUM(C46:N46)</f>
        <v>109</v>
      </c>
    </row>
    <row r="47" spans="1:15" x14ac:dyDescent="0.25">
      <c r="A47" s="9" t="s">
        <v>61</v>
      </c>
      <c r="B47" s="165" t="s">
        <v>69</v>
      </c>
      <c r="C47" s="194">
        <f>C46/C22</f>
        <v>6.9767441860465115E-2</v>
      </c>
      <c r="D47" s="194">
        <f t="shared" ref="D47:N47" si="21">D46/D22</f>
        <v>7.7586206896551727E-2</v>
      </c>
      <c r="E47" s="194">
        <f>E46/E22</f>
        <v>0.10714285714285714</v>
      </c>
      <c r="F47" s="194">
        <f t="shared" si="21"/>
        <v>0.171875</v>
      </c>
      <c r="G47" s="356">
        <f t="shared" si="21"/>
        <v>0.10975609756097561</v>
      </c>
      <c r="H47" s="356">
        <f t="shared" si="21"/>
        <v>0.11627906976744186</v>
      </c>
      <c r="I47" s="356">
        <f t="shared" si="21"/>
        <v>0.12</v>
      </c>
      <c r="J47" s="356">
        <f t="shared" si="21"/>
        <v>0.10526315789473684</v>
      </c>
      <c r="K47" s="356">
        <f t="shared" si="21"/>
        <v>9.6774193548387094E-2</v>
      </c>
      <c r="L47" s="356">
        <f t="shared" si="21"/>
        <v>0.10810810810810811</v>
      </c>
      <c r="M47" s="194">
        <f t="shared" si="21"/>
        <v>9.8765432098765427E-2</v>
      </c>
      <c r="N47" s="356">
        <f t="shared" si="21"/>
        <v>0.1206896551724138</v>
      </c>
      <c r="O47" s="195">
        <f>O46/O22</f>
        <v>0.10572259941804074</v>
      </c>
    </row>
    <row r="48" spans="1:15" x14ac:dyDescent="0.25">
      <c r="A48" s="9" t="s">
        <v>62</v>
      </c>
      <c r="B48" s="84" t="s">
        <v>167</v>
      </c>
      <c r="C48" s="39">
        <v>0</v>
      </c>
      <c r="D48" s="40">
        <v>5</v>
      </c>
      <c r="E48" s="40">
        <v>2</v>
      </c>
      <c r="F48" s="40">
        <v>2</v>
      </c>
      <c r="G48" s="287">
        <v>3</v>
      </c>
      <c r="H48" s="287">
        <v>2</v>
      </c>
      <c r="I48" s="287">
        <v>0</v>
      </c>
      <c r="J48" s="287">
        <v>2</v>
      </c>
      <c r="K48" s="287">
        <v>0</v>
      </c>
      <c r="L48" s="287">
        <v>0</v>
      </c>
      <c r="M48" s="40">
        <v>2</v>
      </c>
      <c r="N48" s="324">
        <v>3</v>
      </c>
      <c r="O48" s="84">
        <f>SUM(C48:N48)</f>
        <v>21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2">D48/D22</f>
        <v>4.3103448275862072E-2</v>
      </c>
      <c r="E49" s="194">
        <f t="shared" si="22"/>
        <v>2.3809523809523808E-2</v>
      </c>
      <c r="F49" s="194">
        <f t="shared" si="22"/>
        <v>3.125E-2</v>
      </c>
      <c r="G49" s="356">
        <f t="shared" si="22"/>
        <v>3.6585365853658534E-2</v>
      </c>
      <c r="H49" s="356">
        <f t="shared" si="22"/>
        <v>2.3255813953488372E-2</v>
      </c>
      <c r="I49" s="356">
        <f t="shared" si="22"/>
        <v>0</v>
      </c>
      <c r="J49" s="356">
        <f t="shared" si="22"/>
        <v>2.1052631578947368E-2</v>
      </c>
      <c r="K49" s="356">
        <f t="shared" si="22"/>
        <v>0</v>
      </c>
      <c r="L49" s="356">
        <f t="shared" si="22"/>
        <v>0</v>
      </c>
      <c r="M49" s="194">
        <f t="shared" si="22"/>
        <v>2.4691358024691357E-2</v>
      </c>
      <c r="N49" s="356">
        <f t="shared" si="22"/>
        <v>5.1724137931034482E-2</v>
      </c>
      <c r="O49" s="195">
        <f>O48/O22</f>
        <v>2.0368574199806012E-2</v>
      </c>
    </row>
    <row r="50" spans="1:15" ht="15" customHeight="1" x14ac:dyDescent="0.25">
      <c r="A50" s="9" t="s">
        <v>64</v>
      </c>
      <c r="B50" s="197" t="s">
        <v>168</v>
      </c>
      <c r="C50" s="39">
        <v>19</v>
      </c>
      <c r="D50" s="40">
        <v>13</v>
      </c>
      <c r="E50" s="40">
        <v>12</v>
      </c>
      <c r="F50" s="40">
        <v>10</v>
      </c>
      <c r="G50" s="287">
        <v>10</v>
      </c>
      <c r="H50" s="287">
        <v>13</v>
      </c>
      <c r="I50" s="287">
        <v>14</v>
      </c>
      <c r="J50" s="287">
        <v>0</v>
      </c>
      <c r="K50" s="287">
        <v>13</v>
      </c>
      <c r="L50" s="287">
        <v>15</v>
      </c>
      <c r="M50" s="40">
        <v>17</v>
      </c>
      <c r="N50" s="324">
        <v>13</v>
      </c>
      <c r="O50" s="84">
        <f>SUM(C50:N50)</f>
        <v>149</v>
      </c>
    </row>
    <row r="51" spans="1:15" x14ac:dyDescent="0.25">
      <c r="A51" s="9" t="s">
        <v>65</v>
      </c>
      <c r="B51" s="165" t="s">
        <v>69</v>
      </c>
      <c r="C51" s="194">
        <f>C50/C22</f>
        <v>0.22093023255813954</v>
      </c>
      <c r="D51" s="194">
        <f t="shared" ref="D51:N51" si="23">D50/D22</f>
        <v>0.11206896551724138</v>
      </c>
      <c r="E51" s="194">
        <f t="shared" si="23"/>
        <v>0.14285714285714285</v>
      </c>
      <c r="F51" s="194">
        <f t="shared" si="23"/>
        <v>0.15625</v>
      </c>
      <c r="G51" s="356">
        <f t="shared" si="23"/>
        <v>0.12195121951219512</v>
      </c>
      <c r="H51" s="356">
        <f t="shared" si="23"/>
        <v>0.15116279069767441</v>
      </c>
      <c r="I51" s="356">
        <f t="shared" si="23"/>
        <v>0.18666666666666668</v>
      </c>
      <c r="J51" s="356">
        <f t="shared" si="23"/>
        <v>0</v>
      </c>
      <c r="K51" s="356">
        <f t="shared" si="23"/>
        <v>0.13978494623655913</v>
      </c>
      <c r="L51" s="356">
        <f t="shared" si="23"/>
        <v>0.13513513513513514</v>
      </c>
      <c r="M51" s="194">
        <f t="shared" si="23"/>
        <v>0.20987654320987653</v>
      </c>
      <c r="N51" s="356">
        <f t="shared" si="23"/>
        <v>0.22413793103448276</v>
      </c>
      <c r="O51" s="195">
        <f>O50/O22</f>
        <v>0.14451988360814744</v>
      </c>
    </row>
    <row r="52" spans="1:15" ht="27.75" customHeight="1" x14ac:dyDescent="0.25">
      <c r="A52" s="9" t="s">
        <v>155</v>
      </c>
      <c r="B52" s="197" t="s">
        <v>169</v>
      </c>
      <c r="C52" s="39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40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4">D52/D22</f>
        <v>0</v>
      </c>
      <c r="E53" s="194">
        <f t="shared" si="24"/>
        <v>0</v>
      </c>
      <c r="F53" s="194">
        <f t="shared" si="24"/>
        <v>0</v>
      </c>
      <c r="G53" s="356">
        <f t="shared" si="24"/>
        <v>0</v>
      </c>
      <c r="H53" s="356">
        <f t="shared" si="24"/>
        <v>0</v>
      </c>
      <c r="I53" s="356">
        <f t="shared" si="24"/>
        <v>0</v>
      </c>
      <c r="J53" s="356">
        <f t="shared" si="24"/>
        <v>0</v>
      </c>
      <c r="K53" s="356">
        <f t="shared" si="24"/>
        <v>0</v>
      </c>
      <c r="L53" s="356">
        <f t="shared" si="24"/>
        <v>0</v>
      </c>
      <c r="M53" s="194">
        <f t="shared" si="24"/>
        <v>0</v>
      </c>
      <c r="N53" s="356">
        <f t="shared" si="24"/>
        <v>0</v>
      </c>
      <c r="O53" s="195">
        <f>O52/O22</f>
        <v>0</v>
      </c>
    </row>
    <row r="54" spans="1:15" x14ac:dyDescent="0.25">
      <c r="A54" s="9" t="s">
        <v>72</v>
      </c>
      <c r="B54" s="84" t="s">
        <v>170</v>
      </c>
      <c r="C54" s="39">
        <v>2</v>
      </c>
      <c r="D54" s="40">
        <v>3</v>
      </c>
      <c r="E54" s="40">
        <v>3</v>
      </c>
      <c r="F54" s="40">
        <v>6</v>
      </c>
      <c r="G54" s="287">
        <v>6</v>
      </c>
      <c r="H54" s="287">
        <v>5</v>
      </c>
      <c r="I54" s="287">
        <v>4</v>
      </c>
      <c r="J54" s="287">
        <v>4</v>
      </c>
      <c r="K54" s="287">
        <v>3</v>
      </c>
      <c r="L54" s="287">
        <v>6</v>
      </c>
      <c r="M54" s="40">
        <v>7</v>
      </c>
      <c r="N54" s="324">
        <v>3</v>
      </c>
      <c r="O54" s="84">
        <f>SUM(C54:N54)</f>
        <v>52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2.3255813953488372E-2</v>
      </c>
      <c r="D55" s="204">
        <f t="shared" ref="D55:N55" si="25">D54/D22</f>
        <v>2.5862068965517241E-2</v>
      </c>
      <c r="E55" s="204">
        <f t="shared" si="25"/>
        <v>3.5714285714285712E-2</v>
      </c>
      <c r="F55" s="204">
        <f t="shared" si="25"/>
        <v>9.375E-2</v>
      </c>
      <c r="G55" s="360">
        <f t="shared" si="25"/>
        <v>7.3170731707317069E-2</v>
      </c>
      <c r="H55" s="360">
        <f t="shared" si="25"/>
        <v>5.8139534883720929E-2</v>
      </c>
      <c r="I55" s="360">
        <f t="shared" si="25"/>
        <v>5.3333333333333337E-2</v>
      </c>
      <c r="J55" s="360">
        <f t="shared" si="25"/>
        <v>4.2105263157894736E-2</v>
      </c>
      <c r="K55" s="360">
        <f t="shared" si="25"/>
        <v>3.2258064516129031E-2</v>
      </c>
      <c r="L55" s="360">
        <f t="shared" si="25"/>
        <v>5.4054054054054057E-2</v>
      </c>
      <c r="M55" s="204">
        <f t="shared" si="25"/>
        <v>8.6419753086419748E-2</v>
      </c>
      <c r="N55" s="360">
        <f t="shared" si="25"/>
        <v>5.1724137931034482E-2</v>
      </c>
      <c r="O55" s="205">
        <f>O54/O22</f>
        <v>5.0436469447138699E-2</v>
      </c>
    </row>
    <row r="56" spans="1:15" ht="20.100000000000001" customHeight="1" thickBot="1" x14ac:dyDescent="0.3">
      <c r="A56" s="20" t="s">
        <v>328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54" t="s">
        <v>364</v>
      </c>
      <c r="E57" s="54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135</v>
      </c>
      <c r="C58" s="16">
        <v>68</v>
      </c>
      <c r="D58" s="16">
        <v>72</v>
      </c>
      <c r="E58" s="16">
        <v>139</v>
      </c>
      <c r="F58" s="16">
        <v>120</v>
      </c>
      <c r="G58" s="290">
        <v>83</v>
      </c>
      <c r="H58" s="290">
        <v>99</v>
      </c>
      <c r="I58" s="290">
        <v>79</v>
      </c>
      <c r="J58" s="290">
        <v>101</v>
      </c>
      <c r="K58" s="290">
        <v>118</v>
      </c>
      <c r="L58" s="290">
        <v>109</v>
      </c>
      <c r="M58" s="16">
        <v>115</v>
      </c>
      <c r="N58" s="290">
        <v>78</v>
      </c>
      <c r="O58" s="25">
        <f>SUM(C58:N58)</f>
        <v>1181</v>
      </c>
    </row>
    <row r="59" spans="1:15" x14ac:dyDescent="0.25">
      <c r="A59" s="28" t="s">
        <v>75</v>
      </c>
      <c r="B59" s="207" t="s">
        <v>136</v>
      </c>
      <c r="C59" s="196">
        <v>38</v>
      </c>
      <c r="D59" s="185">
        <v>34</v>
      </c>
      <c r="E59" s="185">
        <v>56</v>
      </c>
      <c r="F59" s="185">
        <v>67</v>
      </c>
      <c r="G59" s="286">
        <v>46</v>
      </c>
      <c r="H59" s="286">
        <v>50</v>
      </c>
      <c r="I59" s="286">
        <v>42</v>
      </c>
      <c r="J59" s="286">
        <v>52</v>
      </c>
      <c r="K59" s="286">
        <v>81</v>
      </c>
      <c r="L59" s="286">
        <v>59</v>
      </c>
      <c r="M59" s="185">
        <v>68</v>
      </c>
      <c r="N59" s="323">
        <v>53</v>
      </c>
      <c r="O59" s="26">
        <f>SUM(C59:N59)</f>
        <v>646</v>
      </c>
    </row>
    <row r="60" spans="1:15" x14ac:dyDescent="0.25">
      <c r="A60" s="28" t="s">
        <v>76</v>
      </c>
      <c r="B60" s="192" t="s">
        <v>80</v>
      </c>
      <c r="C60" s="258">
        <f>C59/C58</f>
        <v>0.55882352941176472</v>
      </c>
      <c r="D60" s="258">
        <f t="shared" ref="D60:N60" si="26">D59/D58</f>
        <v>0.47222222222222221</v>
      </c>
      <c r="E60" s="258">
        <f t="shared" si="26"/>
        <v>0.40287769784172661</v>
      </c>
      <c r="F60" s="258">
        <f t="shared" si="26"/>
        <v>0.55833333333333335</v>
      </c>
      <c r="G60" s="378">
        <f t="shared" si="26"/>
        <v>0.55421686746987953</v>
      </c>
      <c r="H60" s="378">
        <f t="shared" si="26"/>
        <v>0.50505050505050508</v>
      </c>
      <c r="I60" s="378">
        <f t="shared" si="26"/>
        <v>0.53164556962025311</v>
      </c>
      <c r="J60" s="378">
        <f t="shared" si="26"/>
        <v>0.51485148514851486</v>
      </c>
      <c r="K60" s="378">
        <f t="shared" si="26"/>
        <v>0.68644067796610164</v>
      </c>
      <c r="L60" s="378">
        <f t="shared" si="26"/>
        <v>0.54128440366972475</v>
      </c>
      <c r="M60" s="258">
        <f t="shared" si="26"/>
        <v>0.59130434782608698</v>
      </c>
      <c r="N60" s="404">
        <f t="shared" si="26"/>
        <v>0.67948717948717952</v>
      </c>
      <c r="O60" s="259">
        <f>O59/O58</f>
        <v>0.54699407281964441</v>
      </c>
    </row>
    <row r="61" spans="1:15" x14ac:dyDescent="0.25">
      <c r="A61" s="28" t="s">
        <v>87</v>
      </c>
      <c r="B61" s="208" t="s">
        <v>161</v>
      </c>
      <c r="C61" s="39">
        <v>37</v>
      </c>
      <c r="D61" s="40">
        <v>31</v>
      </c>
      <c r="E61" s="40">
        <v>40</v>
      </c>
      <c r="F61" s="40">
        <v>42</v>
      </c>
      <c r="G61" s="287">
        <v>36</v>
      </c>
      <c r="H61" s="287">
        <v>44</v>
      </c>
      <c r="I61" s="287">
        <v>28</v>
      </c>
      <c r="J61" s="287">
        <v>37</v>
      </c>
      <c r="K61" s="287">
        <v>75</v>
      </c>
      <c r="L61" s="287">
        <v>48</v>
      </c>
      <c r="M61" s="40">
        <v>50</v>
      </c>
      <c r="N61" s="324">
        <v>41</v>
      </c>
      <c r="O61" s="209">
        <f>SUM(C61:N61)</f>
        <v>509</v>
      </c>
    </row>
    <row r="62" spans="1:15" x14ac:dyDescent="0.25">
      <c r="A62" s="28" t="s">
        <v>88</v>
      </c>
      <c r="B62" s="192" t="s">
        <v>80</v>
      </c>
      <c r="C62" s="258">
        <f>C61/C58</f>
        <v>0.54411764705882348</v>
      </c>
      <c r="D62" s="258">
        <f t="shared" ref="D62:N62" si="27">D61/D58</f>
        <v>0.43055555555555558</v>
      </c>
      <c r="E62" s="258">
        <f t="shared" si="27"/>
        <v>0.28776978417266186</v>
      </c>
      <c r="F62" s="258">
        <f t="shared" si="27"/>
        <v>0.35</v>
      </c>
      <c r="G62" s="378">
        <f t="shared" si="27"/>
        <v>0.43373493975903615</v>
      </c>
      <c r="H62" s="378">
        <f t="shared" si="27"/>
        <v>0.44444444444444442</v>
      </c>
      <c r="I62" s="378">
        <f t="shared" si="27"/>
        <v>0.35443037974683544</v>
      </c>
      <c r="J62" s="378">
        <f t="shared" si="27"/>
        <v>0.36633663366336633</v>
      </c>
      <c r="K62" s="378">
        <f t="shared" si="27"/>
        <v>0.63559322033898302</v>
      </c>
      <c r="L62" s="378">
        <f t="shared" si="27"/>
        <v>0.44036697247706424</v>
      </c>
      <c r="M62" s="258">
        <f t="shared" si="27"/>
        <v>0.43478260869565216</v>
      </c>
      <c r="N62" s="404">
        <f t="shared" si="27"/>
        <v>0.52564102564102566</v>
      </c>
      <c r="O62" s="259">
        <f>O61/O58</f>
        <v>0.43099068585944117</v>
      </c>
    </row>
    <row r="63" spans="1:15" x14ac:dyDescent="0.25">
      <c r="A63" s="28" t="s">
        <v>89</v>
      </c>
      <c r="B63" s="208" t="s">
        <v>162</v>
      </c>
      <c r="C63" s="39">
        <v>1</v>
      </c>
      <c r="D63" s="40">
        <v>3</v>
      </c>
      <c r="E63" s="40">
        <v>16</v>
      </c>
      <c r="F63" s="40">
        <v>25</v>
      </c>
      <c r="G63" s="287">
        <v>10</v>
      </c>
      <c r="H63" s="287">
        <v>6</v>
      </c>
      <c r="I63" s="287">
        <v>14</v>
      </c>
      <c r="J63" s="287">
        <v>15</v>
      </c>
      <c r="K63" s="287">
        <v>6</v>
      </c>
      <c r="L63" s="287">
        <v>11</v>
      </c>
      <c r="M63" s="40">
        <v>18</v>
      </c>
      <c r="N63" s="324">
        <v>12</v>
      </c>
      <c r="O63" s="209">
        <f>SUM(C63:N63)</f>
        <v>137</v>
      </c>
    </row>
    <row r="64" spans="1:15" x14ac:dyDescent="0.25">
      <c r="A64" s="28" t="s">
        <v>90</v>
      </c>
      <c r="B64" s="192" t="s">
        <v>80</v>
      </c>
      <c r="C64" s="258">
        <f>C63/C58</f>
        <v>1.4705882352941176E-2</v>
      </c>
      <c r="D64" s="258">
        <f t="shared" ref="D64:N64" si="28">D63/D58</f>
        <v>4.1666666666666664E-2</v>
      </c>
      <c r="E64" s="258">
        <f t="shared" si="28"/>
        <v>0.11510791366906475</v>
      </c>
      <c r="F64" s="258">
        <f t="shared" si="28"/>
        <v>0.20833333333333334</v>
      </c>
      <c r="G64" s="378">
        <f t="shared" si="28"/>
        <v>0.12048192771084337</v>
      </c>
      <c r="H64" s="378">
        <f t="shared" si="28"/>
        <v>6.0606060606060608E-2</v>
      </c>
      <c r="I64" s="378">
        <f t="shared" si="28"/>
        <v>0.17721518987341772</v>
      </c>
      <c r="J64" s="378">
        <f t="shared" si="28"/>
        <v>0.14851485148514851</v>
      </c>
      <c r="K64" s="378">
        <f t="shared" si="28"/>
        <v>5.0847457627118647E-2</v>
      </c>
      <c r="L64" s="378">
        <f t="shared" si="28"/>
        <v>0.10091743119266056</v>
      </c>
      <c r="M64" s="258">
        <f t="shared" si="28"/>
        <v>0.15652173913043479</v>
      </c>
      <c r="N64" s="404">
        <f t="shared" si="28"/>
        <v>0.15384615384615385</v>
      </c>
      <c r="O64" s="259">
        <f>O63/O58</f>
        <v>0.11600338696020322</v>
      </c>
    </row>
    <row r="65" spans="1:15" x14ac:dyDescent="0.25">
      <c r="A65" s="28" t="s">
        <v>91</v>
      </c>
      <c r="B65" s="208" t="s">
        <v>137</v>
      </c>
      <c r="C65" s="39">
        <v>0</v>
      </c>
      <c r="D65" s="40">
        <v>0</v>
      </c>
      <c r="E65" s="40">
        <v>0</v>
      </c>
      <c r="F65" s="40">
        <v>0</v>
      </c>
      <c r="G65" s="287">
        <v>0</v>
      </c>
      <c r="H65" s="287">
        <v>0</v>
      </c>
      <c r="I65" s="287">
        <v>0</v>
      </c>
      <c r="J65" s="287">
        <v>0</v>
      </c>
      <c r="K65" s="287">
        <v>0</v>
      </c>
      <c r="L65" s="287">
        <v>1</v>
      </c>
      <c r="M65" s="40">
        <v>10</v>
      </c>
      <c r="N65" s="324">
        <v>0</v>
      </c>
      <c r="O65" s="209">
        <f>SUM(C65:N65)</f>
        <v>11</v>
      </c>
    </row>
    <row r="66" spans="1:15" x14ac:dyDescent="0.25">
      <c r="A66" s="28" t="s">
        <v>92</v>
      </c>
      <c r="B66" s="192" t="s">
        <v>80</v>
      </c>
      <c r="C66" s="258">
        <f>C65/C58</f>
        <v>0</v>
      </c>
      <c r="D66" s="258">
        <f t="shared" ref="D66:N66" si="29">D65/D58</f>
        <v>0</v>
      </c>
      <c r="E66" s="258">
        <f t="shared" si="29"/>
        <v>0</v>
      </c>
      <c r="F66" s="258">
        <f t="shared" si="29"/>
        <v>0</v>
      </c>
      <c r="G66" s="378">
        <f t="shared" si="29"/>
        <v>0</v>
      </c>
      <c r="H66" s="378">
        <f t="shared" si="29"/>
        <v>0</v>
      </c>
      <c r="I66" s="378">
        <f t="shared" si="29"/>
        <v>0</v>
      </c>
      <c r="J66" s="378">
        <f t="shared" si="29"/>
        <v>0</v>
      </c>
      <c r="K66" s="378">
        <f t="shared" si="29"/>
        <v>0</v>
      </c>
      <c r="L66" s="378">
        <f t="shared" si="29"/>
        <v>9.1743119266055051E-3</v>
      </c>
      <c r="M66" s="258">
        <f t="shared" si="29"/>
        <v>8.6956521739130432E-2</v>
      </c>
      <c r="N66" s="404">
        <f t="shared" si="29"/>
        <v>0</v>
      </c>
      <c r="O66" s="259">
        <f>O65/O58</f>
        <v>9.3141405588484331E-3</v>
      </c>
    </row>
    <row r="67" spans="1:15" x14ac:dyDescent="0.25">
      <c r="A67" s="28" t="s">
        <v>93</v>
      </c>
      <c r="B67" s="208" t="s">
        <v>138</v>
      </c>
      <c r="C67" s="39">
        <v>0</v>
      </c>
      <c r="D67" s="40">
        <v>3</v>
      </c>
      <c r="E67" s="40">
        <v>33</v>
      </c>
      <c r="F67" s="40">
        <v>8</v>
      </c>
      <c r="G67" s="287">
        <v>3</v>
      </c>
      <c r="H67" s="287">
        <v>3</v>
      </c>
      <c r="I67" s="287">
        <v>10</v>
      </c>
      <c r="J67" s="287">
        <v>7</v>
      </c>
      <c r="K67" s="287">
        <v>1</v>
      </c>
      <c r="L67" s="287">
        <v>2</v>
      </c>
      <c r="M67" s="40">
        <v>4</v>
      </c>
      <c r="N67" s="324">
        <v>3</v>
      </c>
      <c r="O67" s="209">
        <f>SUM(C67:N67)</f>
        <v>77</v>
      </c>
    </row>
    <row r="68" spans="1:15" x14ac:dyDescent="0.25">
      <c r="A68" s="28" t="s">
        <v>94</v>
      </c>
      <c r="B68" s="192" t="s">
        <v>80</v>
      </c>
      <c r="C68" s="258">
        <f>C67/C58</f>
        <v>0</v>
      </c>
      <c r="D68" s="258">
        <f t="shared" ref="D68:N68" si="30">D67/D58</f>
        <v>4.1666666666666664E-2</v>
      </c>
      <c r="E68" s="258">
        <f t="shared" si="30"/>
        <v>0.23741007194244604</v>
      </c>
      <c r="F68" s="258">
        <f t="shared" si="30"/>
        <v>6.6666666666666666E-2</v>
      </c>
      <c r="G68" s="378">
        <f t="shared" si="30"/>
        <v>3.614457831325301E-2</v>
      </c>
      <c r="H68" s="378">
        <f t="shared" si="30"/>
        <v>3.0303030303030304E-2</v>
      </c>
      <c r="I68" s="378">
        <f t="shared" si="30"/>
        <v>0.12658227848101267</v>
      </c>
      <c r="J68" s="378">
        <f t="shared" si="30"/>
        <v>6.9306930693069313E-2</v>
      </c>
      <c r="K68" s="378">
        <f t="shared" si="30"/>
        <v>8.4745762711864406E-3</v>
      </c>
      <c r="L68" s="378">
        <f t="shared" si="30"/>
        <v>1.834862385321101E-2</v>
      </c>
      <c r="M68" s="258">
        <f t="shared" si="30"/>
        <v>3.4782608695652174E-2</v>
      </c>
      <c r="N68" s="404">
        <f t="shared" si="30"/>
        <v>3.8461538461538464E-2</v>
      </c>
      <c r="O68" s="259">
        <f>O67/O58</f>
        <v>6.519898391193904E-2</v>
      </c>
    </row>
    <row r="69" spans="1:15" ht="24.75" customHeight="1" x14ac:dyDescent="0.25">
      <c r="A69" s="28" t="s">
        <v>95</v>
      </c>
      <c r="B69" s="215" t="s">
        <v>139</v>
      </c>
      <c r="C69" s="39">
        <v>0</v>
      </c>
      <c r="D69" s="40">
        <v>0</v>
      </c>
      <c r="E69" s="40">
        <v>0</v>
      </c>
      <c r="F69" s="40">
        <v>1</v>
      </c>
      <c r="G69" s="287">
        <v>0</v>
      </c>
      <c r="H69" s="287">
        <v>0</v>
      </c>
      <c r="I69" s="287">
        <v>0</v>
      </c>
      <c r="J69" s="287">
        <v>0</v>
      </c>
      <c r="K69" s="287">
        <v>0</v>
      </c>
      <c r="L69" s="287">
        <v>0</v>
      </c>
      <c r="M69" s="40">
        <v>0</v>
      </c>
      <c r="N69" s="324">
        <v>0</v>
      </c>
      <c r="O69" s="209">
        <f>SUM(C69:N69)</f>
        <v>1</v>
      </c>
    </row>
    <row r="70" spans="1:15" x14ac:dyDescent="0.25">
      <c r="A70" s="28" t="s">
        <v>96</v>
      </c>
      <c r="B70" s="192" t="s">
        <v>80</v>
      </c>
      <c r="C70" s="258">
        <f>C69/C58</f>
        <v>0</v>
      </c>
      <c r="D70" s="258">
        <f t="shared" ref="D70:N70" si="31">D69/D58</f>
        <v>0</v>
      </c>
      <c r="E70" s="258">
        <f t="shared" si="31"/>
        <v>0</v>
      </c>
      <c r="F70" s="258">
        <f t="shared" si="31"/>
        <v>8.3333333333333332E-3</v>
      </c>
      <c r="G70" s="378">
        <f t="shared" si="31"/>
        <v>0</v>
      </c>
      <c r="H70" s="378">
        <f t="shared" si="31"/>
        <v>0</v>
      </c>
      <c r="I70" s="378">
        <f t="shared" si="31"/>
        <v>0</v>
      </c>
      <c r="J70" s="378">
        <f t="shared" si="31"/>
        <v>0</v>
      </c>
      <c r="K70" s="378">
        <f t="shared" si="31"/>
        <v>0</v>
      </c>
      <c r="L70" s="378">
        <f t="shared" si="31"/>
        <v>0</v>
      </c>
      <c r="M70" s="258">
        <f t="shared" si="31"/>
        <v>0</v>
      </c>
      <c r="N70" s="404">
        <f t="shared" si="31"/>
        <v>0</v>
      </c>
      <c r="O70" s="259">
        <f>O69/O58</f>
        <v>8.4674005080440302E-4</v>
      </c>
    </row>
    <row r="71" spans="1:15" ht="27.75" customHeight="1" x14ac:dyDescent="0.25">
      <c r="A71" s="28" t="s">
        <v>97</v>
      </c>
      <c r="B71" s="215" t="s">
        <v>140</v>
      </c>
      <c r="C71" s="39">
        <v>0</v>
      </c>
      <c r="D71" s="40">
        <v>0</v>
      </c>
      <c r="E71" s="40">
        <v>0</v>
      </c>
      <c r="F71" s="40">
        <v>0</v>
      </c>
      <c r="G71" s="287">
        <v>3</v>
      </c>
      <c r="H71" s="287">
        <v>4</v>
      </c>
      <c r="I71" s="287">
        <v>2</v>
      </c>
      <c r="J71" s="287">
        <v>1</v>
      </c>
      <c r="K71" s="287">
        <v>1</v>
      </c>
      <c r="L71" s="287">
        <v>4</v>
      </c>
      <c r="M71" s="40">
        <v>1</v>
      </c>
      <c r="N71" s="324">
        <v>0</v>
      </c>
      <c r="O71" s="209">
        <f>SUM(C71:N71)</f>
        <v>16</v>
      </c>
    </row>
    <row r="72" spans="1:15" ht="12" customHeight="1" x14ac:dyDescent="0.25">
      <c r="A72" s="28" t="s">
        <v>98</v>
      </c>
      <c r="B72" s="192" t="s">
        <v>80</v>
      </c>
      <c r="C72" s="258">
        <f>C71/C58</f>
        <v>0</v>
      </c>
      <c r="D72" s="258">
        <f t="shared" ref="D72:N72" si="32">D71/D58</f>
        <v>0</v>
      </c>
      <c r="E72" s="258">
        <f t="shared" si="32"/>
        <v>0</v>
      </c>
      <c r="F72" s="258">
        <f t="shared" si="32"/>
        <v>0</v>
      </c>
      <c r="G72" s="378">
        <f t="shared" si="32"/>
        <v>3.614457831325301E-2</v>
      </c>
      <c r="H72" s="378">
        <f t="shared" si="32"/>
        <v>4.0404040404040407E-2</v>
      </c>
      <c r="I72" s="378">
        <f t="shared" si="32"/>
        <v>2.5316455696202531E-2</v>
      </c>
      <c r="J72" s="378">
        <f t="shared" si="32"/>
        <v>9.9009900990099011E-3</v>
      </c>
      <c r="K72" s="378">
        <f t="shared" si="32"/>
        <v>8.4745762711864406E-3</v>
      </c>
      <c r="L72" s="378">
        <f t="shared" si="32"/>
        <v>3.669724770642202E-2</v>
      </c>
      <c r="M72" s="258">
        <f t="shared" si="32"/>
        <v>8.6956521739130436E-3</v>
      </c>
      <c r="N72" s="404">
        <f t="shared" si="32"/>
        <v>0</v>
      </c>
      <c r="O72" s="259">
        <f>O71/O58</f>
        <v>1.3547840812870448E-2</v>
      </c>
    </row>
    <row r="73" spans="1:15" ht="24.75" customHeight="1" x14ac:dyDescent="0.25">
      <c r="A73" s="28" t="s">
        <v>99</v>
      </c>
      <c r="B73" s="215" t="s">
        <v>141</v>
      </c>
      <c r="C73" s="39">
        <v>9</v>
      </c>
      <c r="D73" s="40">
        <v>8</v>
      </c>
      <c r="E73" s="40">
        <v>20</v>
      </c>
      <c r="F73" s="40">
        <v>18</v>
      </c>
      <c r="G73" s="287">
        <v>16</v>
      </c>
      <c r="H73" s="287">
        <v>31</v>
      </c>
      <c r="I73" s="287">
        <v>11</v>
      </c>
      <c r="J73" s="287">
        <v>24</v>
      </c>
      <c r="K73" s="287">
        <v>17</v>
      </c>
      <c r="L73" s="287">
        <v>21</v>
      </c>
      <c r="M73" s="40">
        <v>15</v>
      </c>
      <c r="N73" s="324">
        <v>5</v>
      </c>
      <c r="O73" s="209">
        <f>SUM(C73:N73)</f>
        <v>195</v>
      </c>
    </row>
    <row r="74" spans="1:15" x14ac:dyDescent="0.25">
      <c r="A74" s="28" t="s">
        <v>100</v>
      </c>
      <c r="B74" s="192" t="s">
        <v>80</v>
      </c>
      <c r="C74" s="258">
        <f>C73/C58</f>
        <v>0.13235294117647059</v>
      </c>
      <c r="D74" s="258">
        <f t="shared" ref="D74:N74" si="33">D73/D58</f>
        <v>0.1111111111111111</v>
      </c>
      <c r="E74" s="258">
        <f t="shared" si="33"/>
        <v>0.14388489208633093</v>
      </c>
      <c r="F74" s="258">
        <f t="shared" si="33"/>
        <v>0.15</v>
      </c>
      <c r="G74" s="378">
        <f t="shared" si="33"/>
        <v>0.19277108433734941</v>
      </c>
      <c r="H74" s="378">
        <f>H73/H58</f>
        <v>0.31313131313131315</v>
      </c>
      <c r="I74" s="378">
        <f t="shared" si="33"/>
        <v>0.13924050632911392</v>
      </c>
      <c r="J74" s="378">
        <f t="shared" si="33"/>
        <v>0.23762376237623761</v>
      </c>
      <c r="K74" s="378">
        <f t="shared" si="33"/>
        <v>0.1440677966101695</v>
      </c>
      <c r="L74" s="378">
        <f t="shared" si="33"/>
        <v>0.19266055045871561</v>
      </c>
      <c r="M74" s="258">
        <f t="shared" si="33"/>
        <v>0.13043478260869565</v>
      </c>
      <c r="N74" s="404">
        <f t="shared" si="33"/>
        <v>6.4102564102564097E-2</v>
      </c>
      <c r="O74" s="259">
        <f>O73/O58</f>
        <v>0.1651143099068586</v>
      </c>
    </row>
    <row r="75" spans="1:15" ht="24.75" customHeight="1" x14ac:dyDescent="0.25">
      <c r="A75" s="28" t="s">
        <v>101</v>
      </c>
      <c r="B75" s="215" t="s">
        <v>142</v>
      </c>
      <c r="C75" s="39">
        <v>10</v>
      </c>
      <c r="D75" s="40">
        <v>16</v>
      </c>
      <c r="E75" s="40">
        <v>16</v>
      </c>
      <c r="F75" s="40">
        <v>17</v>
      </c>
      <c r="G75" s="287">
        <v>12</v>
      </c>
      <c r="H75" s="287">
        <v>9</v>
      </c>
      <c r="I75" s="287">
        <v>9</v>
      </c>
      <c r="J75" s="287">
        <v>12</v>
      </c>
      <c r="K75" s="287">
        <v>14</v>
      </c>
      <c r="L75" s="287">
        <v>12</v>
      </c>
      <c r="M75" s="40">
        <v>11</v>
      </c>
      <c r="N75" s="324">
        <v>8</v>
      </c>
      <c r="O75" s="209">
        <f>SUM(C75:N75)</f>
        <v>146</v>
      </c>
    </row>
    <row r="76" spans="1:15" x14ac:dyDescent="0.25">
      <c r="A76" s="28" t="s">
        <v>102</v>
      </c>
      <c r="B76" s="192" t="s">
        <v>80</v>
      </c>
      <c r="C76" s="258">
        <f>C75/C58</f>
        <v>0.14705882352941177</v>
      </c>
      <c r="D76" s="258">
        <f t="shared" ref="D76:N76" si="34">D75/D58</f>
        <v>0.22222222222222221</v>
      </c>
      <c r="E76" s="258">
        <f t="shared" si="34"/>
        <v>0.11510791366906475</v>
      </c>
      <c r="F76" s="258">
        <f t="shared" si="34"/>
        <v>0.14166666666666666</v>
      </c>
      <c r="G76" s="378">
        <f t="shared" si="34"/>
        <v>0.14457831325301204</v>
      </c>
      <c r="H76" s="378">
        <f t="shared" si="34"/>
        <v>9.0909090909090912E-2</v>
      </c>
      <c r="I76" s="378">
        <f t="shared" si="34"/>
        <v>0.11392405063291139</v>
      </c>
      <c r="J76" s="378">
        <f t="shared" si="34"/>
        <v>0.11881188118811881</v>
      </c>
      <c r="K76" s="378">
        <f t="shared" si="34"/>
        <v>0.11864406779661017</v>
      </c>
      <c r="L76" s="378">
        <f t="shared" si="34"/>
        <v>0.11009174311926606</v>
      </c>
      <c r="M76" s="258">
        <f t="shared" si="34"/>
        <v>9.5652173913043481E-2</v>
      </c>
      <c r="N76" s="404">
        <f t="shared" si="34"/>
        <v>0.10256410256410256</v>
      </c>
      <c r="O76" s="259">
        <f>O75/O58</f>
        <v>0.12362404741744284</v>
      </c>
    </row>
    <row r="77" spans="1:15" ht="27" customHeight="1" x14ac:dyDescent="0.25">
      <c r="A77" s="28" t="s">
        <v>103</v>
      </c>
      <c r="B77" s="215" t="s">
        <v>145</v>
      </c>
      <c r="C77" s="39">
        <v>3</v>
      </c>
      <c r="D77" s="40">
        <v>0</v>
      </c>
      <c r="E77" s="40">
        <v>1</v>
      </c>
      <c r="F77" s="40">
        <v>2</v>
      </c>
      <c r="G77" s="287">
        <v>0</v>
      </c>
      <c r="H77" s="287">
        <v>0</v>
      </c>
      <c r="I77" s="287">
        <v>2</v>
      </c>
      <c r="J77" s="287">
        <v>2</v>
      </c>
      <c r="K77" s="287">
        <v>1</v>
      </c>
      <c r="L77" s="287">
        <v>0</v>
      </c>
      <c r="M77" s="40">
        <v>2</v>
      </c>
      <c r="N77" s="324">
        <v>2</v>
      </c>
      <c r="O77" s="209">
        <f>SUM(C77:N77)</f>
        <v>15</v>
      </c>
    </row>
    <row r="78" spans="1:15" x14ac:dyDescent="0.25">
      <c r="A78" s="28" t="s">
        <v>104</v>
      </c>
      <c r="B78" s="192" t="s">
        <v>80</v>
      </c>
      <c r="C78" s="258">
        <f>C77/C58</f>
        <v>4.4117647058823532E-2</v>
      </c>
      <c r="D78" s="258">
        <f t="shared" ref="D78:N78" si="35">D77/D58</f>
        <v>0</v>
      </c>
      <c r="E78" s="258">
        <f t="shared" si="35"/>
        <v>7.1942446043165471E-3</v>
      </c>
      <c r="F78" s="258">
        <f t="shared" si="35"/>
        <v>1.6666666666666666E-2</v>
      </c>
      <c r="G78" s="378">
        <f t="shared" si="35"/>
        <v>0</v>
      </c>
      <c r="H78" s="378">
        <f t="shared" si="35"/>
        <v>0</v>
      </c>
      <c r="I78" s="378">
        <f t="shared" si="35"/>
        <v>2.5316455696202531E-2</v>
      </c>
      <c r="J78" s="378">
        <f t="shared" si="35"/>
        <v>1.9801980198019802E-2</v>
      </c>
      <c r="K78" s="378">
        <f t="shared" si="35"/>
        <v>8.4745762711864406E-3</v>
      </c>
      <c r="L78" s="378">
        <f t="shared" si="35"/>
        <v>0</v>
      </c>
      <c r="M78" s="258">
        <f t="shared" si="35"/>
        <v>1.7391304347826087E-2</v>
      </c>
      <c r="N78" s="404">
        <f t="shared" si="35"/>
        <v>2.564102564102564E-2</v>
      </c>
      <c r="O78" s="259">
        <f>O77/O58</f>
        <v>1.2701100762066046E-2</v>
      </c>
    </row>
    <row r="79" spans="1:15" ht="24.75" customHeight="1" x14ac:dyDescent="0.25">
      <c r="A79" s="28" t="s">
        <v>156</v>
      </c>
      <c r="B79" s="215" t="s">
        <v>146</v>
      </c>
      <c r="C79" s="39">
        <v>0</v>
      </c>
      <c r="D79" s="40">
        <v>0</v>
      </c>
      <c r="E79" s="40">
        <v>1</v>
      </c>
      <c r="F79" s="40">
        <v>0</v>
      </c>
      <c r="G79" s="287">
        <v>0</v>
      </c>
      <c r="H79" s="287">
        <v>1</v>
      </c>
      <c r="I79" s="287">
        <v>0</v>
      </c>
      <c r="J79" s="287">
        <v>0</v>
      </c>
      <c r="K79" s="287">
        <v>0</v>
      </c>
      <c r="L79" s="287">
        <v>0</v>
      </c>
      <c r="M79" s="40">
        <v>0</v>
      </c>
      <c r="N79" s="324">
        <v>1</v>
      </c>
      <c r="O79" s="209">
        <f>SUM(C79:N79)</f>
        <v>3</v>
      </c>
    </row>
    <row r="80" spans="1:15" x14ac:dyDescent="0.25">
      <c r="A80" s="28" t="s">
        <v>157</v>
      </c>
      <c r="B80" s="192" t="s">
        <v>80</v>
      </c>
      <c r="C80" s="258">
        <f>C79/C58</f>
        <v>0</v>
      </c>
      <c r="D80" s="258">
        <f t="shared" ref="D80:N80" si="36">D79/D58</f>
        <v>0</v>
      </c>
      <c r="E80" s="258">
        <f t="shared" si="36"/>
        <v>7.1942446043165471E-3</v>
      </c>
      <c r="F80" s="258">
        <f t="shared" si="36"/>
        <v>0</v>
      </c>
      <c r="G80" s="378">
        <f t="shared" si="36"/>
        <v>0</v>
      </c>
      <c r="H80" s="378">
        <f t="shared" si="36"/>
        <v>1.0101010101010102E-2</v>
      </c>
      <c r="I80" s="378">
        <f t="shared" si="36"/>
        <v>0</v>
      </c>
      <c r="J80" s="378">
        <f t="shared" si="36"/>
        <v>0</v>
      </c>
      <c r="K80" s="378">
        <f t="shared" si="36"/>
        <v>0</v>
      </c>
      <c r="L80" s="378">
        <f t="shared" si="36"/>
        <v>0</v>
      </c>
      <c r="M80" s="258">
        <f t="shared" si="36"/>
        <v>0</v>
      </c>
      <c r="N80" s="404">
        <f t="shared" si="36"/>
        <v>1.282051282051282E-2</v>
      </c>
      <c r="O80" s="259">
        <f>O79/O58</f>
        <v>2.5402201524132089E-3</v>
      </c>
    </row>
    <row r="81" spans="1:15" ht="24.75" customHeight="1" x14ac:dyDescent="0.25">
      <c r="A81" s="28" t="s">
        <v>158</v>
      </c>
      <c r="B81" s="215" t="s">
        <v>147</v>
      </c>
      <c r="C81" s="39">
        <v>8</v>
      </c>
      <c r="D81" s="40">
        <v>11</v>
      </c>
      <c r="E81" s="76">
        <v>12</v>
      </c>
      <c r="F81" s="76">
        <v>7</v>
      </c>
      <c r="G81" s="289">
        <f t="shared" ref="G81:L81" si="37">G58-G59-G65-G67-G71-G73-G75-G77-G79</f>
        <v>3</v>
      </c>
      <c r="H81" s="289">
        <f t="shared" si="37"/>
        <v>1</v>
      </c>
      <c r="I81" s="289">
        <f t="shared" si="37"/>
        <v>3</v>
      </c>
      <c r="J81" s="289">
        <f t="shared" si="37"/>
        <v>3</v>
      </c>
      <c r="K81" s="289">
        <f t="shared" si="37"/>
        <v>3</v>
      </c>
      <c r="L81" s="289">
        <f t="shared" si="37"/>
        <v>10</v>
      </c>
      <c r="M81" s="76">
        <f t="shared" ref="M81:N81" si="38">M58-M59-M65-M67-M69-M71-M73-M75-M77-M79</f>
        <v>4</v>
      </c>
      <c r="N81" s="324">
        <f t="shared" si="38"/>
        <v>6</v>
      </c>
      <c r="O81" s="209">
        <f>SUM(C81:N81)</f>
        <v>71</v>
      </c>
    </row>
    <row r="82" spans="1:15" ht="15.75" thickBot="1" x14ac:dyDescent="0.3">
      <c r="A82" s="28" t="s">
        <v>159</v>
      </c>
      <c r="B82" s="217" t="s">
        <v>80</v>
      </c>
      <c r="C82" s="260">
        <f>C81/C58</f>
        <v>0.11764705882352941</v>
      </c>
      <c r="D82" s="347">
        <f t="shared" ref="D82:N82" si="39">D81/D58</f>
        <v>0.15277777777777779</v>
      </c>
      <c r="E82" s="347">
        <f t="shared" si="39"/>
        <v>8.6330935251798566E-2</v>
      </c>
      <c r="F82" s="347">
        <f t="shared" si="39"/>
        <v>5.8333333333333334E-2</v>
      </c>
      <c r="G82" s="379">
        <f t="shared" si="39"/>
        <v>3.614457831325301E-2</v>
      </c>
      <c r="H82" s="379">
        <f t="shared" si="39"/>
        <v>1.0101010101010102E-2</v>
      </c>
      <c r="I82" s="379">
        <f t="shared" si="39"/>
        <v>3.7974683544303799E-2</v>
      </c>
      <c r="J82" s="379">
        <f t="shared" si="39"/>
        <v>2.9702970297029702E-2</v>
      </c>
      <c r="K82" s="379">
        <f t="shared" si="39"/>
        <v>2.5423728813559324E-2</v>
      </c>
      <c r="L82" s="379">
        <f t="shared" si="39"/>
        <v>9.1743119266055051E-2</v>
      </c>
      <c r="M82" s="347">
        <f t="shared" si="39"/>
        <v>3.4782608695652174E-2</v>
      </c>
      <c r="N82" s="405">
        <f t="shared" si="39"/>
        <v>7.6923076923076927E-2</v>
      </c>
      <c r="O82" s="261">
        <f>O81/O58</f>
        <v>6.0118543607112614E-2</v>
      </c>
    </row>
    <row r="83" spans="1:15" x14ac:dyDescent="0.25">
      <c r="J83" s="312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7"/>
  <sheetViews>
    <sheetView view="pageBreakPreview" zoomScaleNormal="100" zoomScaleSheetLayoutView="100" workbookViewId="0">
      <selection activeCell="N13" sqref="N13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0" t="s">
        <v>108</v>
      </c>
    </row>
    <row r="2" spans="1:15" ht="50.25" thickBot="1" x14ac:dyDescent="0.3">
      <c r="A2" s="60" t="s">
        <v>160</v>
      </c>
      <c r="B2" s="50" t="s">
        <v>0</v>
      </c>
      <c r="C2" s="51" t="s">
        <v>363</v>
      </c>
      <c r="D2" s="51" t="s">
        <v>364</v>
      </c>
      <c r="E2" s="51" t="s">
        <v>365</v>
      </c>
      <c r="F2" s="51" t="s">
        <v>366</v>
      </c>
      <c r="G2" s="51" t="s">
        <v>367</v>
      </c>
      <c r="H2" s="51" t="s">
        <v>368</v>
      </c>
      <c r="I2" s="51" t="s">
        <v>369</v>
      </c>
      <c r="J2" s="51" t="s">
        <v>370</v>
      </c>
      <c r="K2" s="51" t="s">
        <v>371</v>
      </c>
      <c r="L2" s="51" t="s">
        <v>372</v>
      </c>
      <c r="M2" s="51" t="s">
        <v>373</v>
      </c>
      <c r="N2" s="51" t="s">
        <v>374</v>
      </c>
      <c r="O2" s="52" t="s">
        <v>105</v>
      </c>
    </row>
    <row r="3" spans="1:15" ht="15" customHeight="1" x14ac:dyDescent="0.25">
      <c r="A3" s="9" t="s">
        <v>7</v>
      </c>
      <c r="B3" s="45" t="s">
        <v>109</v>
      </c>
      <c r="C3" s="264">
        <v>18</v>
      </c>
      <c r="D3" s="291">
        <v>57</v>
      </c>
      <c r="E3" s="3">
        <v>45</v>
      </c>
      <c r="F3" s="3">
        <v>21</v>
      </c>
      <c r="G3" s="3">
        <v>31</v>
      </c>
      <c r="H3" s="291">
        <v>21</v>
      </c>
      <c r="I3" s="3">
        <v>18</v>
      </c>
      <c r="J3" s="3">
        <v>32</v>
      </c>
      <c r="K3" s="3">
        <v>40</v>
      </c>
      <c r="L3" s="3">
        <v>32</v>
      </c>
      <c r="M3" s="3">
        <v>26</v>
      </c>
      <c r="N3" s="38">
        <v>15</v>
      </c>
      <c r="O3" s="42">
        <f>SUM(C3:N3)</f>
        <v>356</v>
      </c>
    </row>
    <row r="4" spans="1:15" x14ac:dyDescent="0.25">
      <c r="A4" s="9" t="s">
        <v>8</v>
      </c>
      <c r="B4" s="46" t="s">
        <v>110</v>
      </c>
      <c r="C4" s="265">
        <v>107</v>
      </c>
      <c r="D4" s="292">
        <v>127</v>
      </c>
      <c r="E4" s="4">
        <v>119</v>
      </c>
      <c r="F4" s="4">
        <v>80</v>
      </c>
      <c r="G4" s="4">
        <v>110</v>
      </c>
      <c r="H4" s="292">
        <v>98</v>
      </c>
      <c r="I4" s="4">
        <v>75</v>
      </c>
      <c r="J4" s="4">
        <v>93</v>
      </c>
      <c r="K4" s="4">
        <v>91</v>
      </c>
      <c r="L4" s="4">
        <v>64</v>
      </c>
      <c r="M4" s="4">
        <v>101</v>
      </c>
      <c r="N4" s="22">
        <v>108</v>
      </c>
      <c r="O4" s="42">
        <f t="shared" ref="O4:O9" si="0">SUM(C4:N4)</f>
        <v>1173</v>
      </c>
    </row>
    <row r="5" spans="1:15" x14ac:dyDescent="0.25">
      <c r="A5" s="9" t="s">
        <v>9</v>
      </c>
      <c r="B5" s="46" t="s">
        <v>111</v>
      </c>
      <c r="C5" s="265">
        <v>0</v>
      </c>
      <c r="D5" s="292">
        <v>0</v>
      </c>
      <c r="E5" s="4">
        <v>0</v>
      </c>
      <c r="F5" s="4">
        <v>0</v>
      </c>
      <c r="G5" s="4">
        <v>0</v>
      </c>
      <c r="H5" s="292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22"/>
      <c r="O5" s="42">
        <f t="shared" si="0"/>
        <v>0</v>
      </c>
    </row>
    <row r="6" spans="1:15" ht="26.25" x14ac:dyDescent="0.25">
      <c r="A6" s="9" t="s">
        <v>10</v>
      </c>
      <c r="B6" s="47" t="s">
        <v>113</v>
      </c>
      <c r="C6" s="11">
        <v>165</v>
      </c>
      <c r="D6" s="292">
        <v>0</v>
      </c>
      <c r="E6" s="4">
        <v>127</v>
      </c>
      <c r="F6" s="4">
        <v>68</v>
      </c>
      <c r="G6" s="4">
        <v>0</v>
      </c>
      <c r="H6" s="292">
        <v>20</v>
      </c>
      <c r="I6" s="4">
        <v>0</v>
      </c>
      <c r="J6" s="4">
        <v>0</v>
      </c>
      <c r="K6" s="4">
        <v>0</v>
      </c>
      <c r="L6" s="4">
        <v>0</v>
      </c>
      <c r="M6" s="4">
        <v>58</v>
      </c>
      <c r="N6" s="22">
        <v>0</v>
      </c>
      <c r="O6" s="42">
        <f t="shared" si="0"/>
        <v>438</v>
      </c>
    </row>
    <row r="7" spans="1:15" x14ac:dyDescent="0.25">
      <c r="A7" s="9" t="s">
        <v>11</v>
      </c>
      <c r="B7" s="46" t="s">
        <v>112</v>
      </c>
      <c r="C7" s="265">
        <v>0</v>
      </c>
      <c r="D7" s="292">
        <v>0</v>
      </c>
      <c r="E7" s="4">
        <v>0</v>
      </c>
      <c r="F7" s="4">
        <v>0</v>
      </c>
      <c r="G7" s="4">
        <v>0</v>
      </c>
      <c r="H7" s="292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22">
        <v>0</v>
      </c>
      <c r="O7" s="42">
        <f t="shared" si="0"/>
        <v>0</v>
      </c>
    </row>
    <row r="8" spans="1:15" x14ac:dyDescent="0.25">
      <c r="A8" s="9" t="s">
        <v>12</v>
      </c>
      <c r="B8" s="46" t="s">
        <v>114</v>
      </c>
      <c r="C8" s="265">
        <v>0</v>
      </c>
      <c r="D8" s="292">
        <v>0</v>
      </c>
      <c r="E8" s="4">
        <v>0</v>
      </c>
      <c r="F8" s="4">
        <v>0</v>
      </c>
      <c r="G8" s="4">
        <v>0</v>
      </c>
      <c r="H8" s="292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22">
        <v>0</v>
      </c>
      <c r="O8" s="42">
        <f t="shared" si="0"/>
        <v>0</v>
      </c>
    </row>
    <row r="9" spans="1:15" ht="15.75" thickBot="1" x14ac:dyDescent="0.3">
      <c r="A9" s="9" t="s">
        <v>13</v>
      </c>
      <c r="B9" s="48" t="s">
        <v>115</v>
      </c>
      <c r="C9" s="266">
        <v>0</v>
      </c>
      <c r="D9" s="287">
        <v>0</v>
      </c>
      <c r="E9" s="40">
        <v>0</v>
      </c>
      <c r="F9" s="40">
        <v>0</v>
      </c>
      <c r="G9" s="40">
        <v>0</v>
      </c>
      <c r="H9" s="287">
        <v>0</v>
      </c>
      <c r="I9" s="40">
        <v>0</v>
      </c>
      <c r="J9" s="40">
        <v>0</v>
      </c>
      <c r="K9" s="40">
        <v>0</v>
      </c>
      <c r="L9" s="40">
        <v>5</v>
      </c>
      <c r="M9" s="40">
        <v>58</v>
      </c>
      <c r="N9" s="41">
        <v>0</v>
      </c>
      <c r="O9" s="43">
        <f t="shared" si="0"/>
        <v>63</v>
      </c>
    </row>
    <row r="10" spans="1:15" ht="15.75" thickBot="1" x14ac:dyDescent="0.3">
      <c r="A10" s="9" t="s">
        <v>18</v>
      </c>
      <c r="B10" s="8" t="s">
        <v>148</v>
      </c>
      <c r="C10" s="267">
        <f t="shared" ref="C10:O10" si="1">SUM(C3:C9)</f>
        <v>290</v>
      </c>
      <c r="D10" s="267">
        <f t="shared" si="1"/>
        <v>184</v>
      </c>
      <c r="E10" s="267">
        <f t="shared" si="1"/>
        <v>291</v>
      </c>
      <c r="F10" s="267">
        <f t="shared" si="1"/>
        <v>169</v>
      </c>
      <c r="G10" s="267">
        <f t="shared" si="1"/>
        <v>141</v>
      </c>
      <c r="H10" s="267">
        <f t="shared" si="1"/>
        <v>139</v>
      </c>
      <c r="I10" s="267">
        <f t="shared" si="1"/>
        <v>93</v>
      </c>
      <c r="J10" s="267">
        <f t="shared" si="1"/>
        <v>125</v>
      </c>
      <c r="K10" s="267">
        <f t="shared" si="1"/>
        <v>131</v>
      </c>
      <c r="L10" s="267">
        <f t="shared" si="1"/>
        <v>101</v>
      </c>
      <c r="M10" s="267">
        <f t="shared" si="1"/>
        <v>243</v>
      </c>
      <c r="N10" s="267">
        <f t="shared" si="1"/>
        <v>123</v>
      </c>
      <c r="O10" s="267">
        <f t="shared" si="1"/>
        <v>2030</v>
      </c>
    </row>
    <row r="11" spans="1:15" ht="20.100000000000001" customHeight="1" thickBot="1" x14ac:dyDescent="0.3">
      <c r="A11" s="93" t="s">
        <v>149</v>
      </c>
    </row>
    <row r="12" spans="1:15" ht="50.25" thickBot="1" x14ac:dyDescent="0.3">
      <c r="A12" s="60" t="s">
        <v>160</v>
      </c>
      <c r="B12" s="63" t="s">
        <v>0</v>
      </c>
      <c r="C12" s="64" t="s">
        <v>363</v>
      </c>
      <c r="D12" s="65" t="s">
        <v>364</v>
      </c>
      <c r="E12" s="65" t="s">
        <v>365</v>
      </c>
      <c r="F12" s="65" t="s">
        <v>366</v>
      </c>
      <c r="G12" s="65" t="s">
        <v>367</v>
      </c>
      <c r="H12" s="65" t="s">
        <v>368</v>
      </c>
      <c r="I12" s="65" t="s">
        <v>369</v>
      </c>
      <c r="J12" s="65" t="s">
        <v>370</v>
      </c>
      <c r="K12" s="65" t="s">
        <v>371</v>
      </c>
      <c r="L12" s="65" t="s">
        <v>372</v>
      </c>
      <c r="M12" s="65" t="s">
        <v>373</v>
      </c>
      <c r="N12" s="66" t="s">
        <v>374</v>
      </c>
      <c r="O12" s="67" t="s">
        <v>105</v>
      </c>
    </row>
    <row r="13" spans="1:15" ht="15.75" thickBot="1" x14ac:dyDescent="0.3">
      <c r="A13" s="9" t="s">
        <v>19</v>
      </c>
      <c r="B13" s="91" t="s">
        <v>194</v>
      </c>
      <c r="C13" s="86">
        <v>0</v>
      </c>
      <c r="D13" s="86">
        <v>0</v>
      </c>
      <c r="E13" s="86">
        <v>0</v>
      </c>
      <c r="F13" s="86">
        <v>0</v>
      </c>
      <c r="G13" s="388">
        <v>0</v>
      </c>
      <c r="H13" s="86">
        <v>0</v>
      </c>
      <c r="I13" s="86">
        <v>0</v>
      </c>
      <c r="J13" s="86">
        <v>0</v>
      </c>
      <c r="K13" s="86">
        <f>SUM(K14:K23)</f>
        <v>33</v>
      </c>
      <c r="L13" s="86">
        <f>SUM(L14:L23)</f>
        <v>36</v>
      </c>
      <c r="M13" s="86">
        <f>SUM(M14:M23)</f>
        <v>22</v>
      </c>
      <c r="N13" s="86">
        <v>0</v>
      </c>
      <c r="O13" s="86">
        <f>SUM(C13:N13)</f>
        <v>91</v>
      </c>
    </row>
    <row r="14" spans="1:15" x14ac:dyDescent="0.25">
      <c r="A14" s="9" t="s">
        <v>20</v>
      </c>
      <c r="B14" s="31" t="s">
        <v>172</v>
      </c>
      <c r="C14" s="264">
        <v>0</v>
      </c>
      <c r="D14" s="3">
        <v>0</v>
      </c>
      <c r="E14" s="3">
        <v>0</v>
      </c>
      <c r="F14" s="3">
        <v>0</v>
      </c>
      <c r="G14" s="291">
        <v>0</v>
      </c>
      <c r="H14" s="3">
        <v>0</v>
      </c>
      <c r="I14" s="3">
        <v>0</v>
      </c>
      <c r="J14" s="3">
        <v>0</v>
      </c>
      <c r="K14" s="3">
        <v>33</v>
      </c>
      <c r="L14" s="3">
        <v>36</v>
      </c>
      <c r="M14" s="3">
        <v>22</v>
      </c>
      <c r="N14" s="74">
        <v>0</v>
      </c>
      <c r="O14" s="68">
        <f>SUM(C14:N14)</f>
        <v>91</v>
      </c>
    </row>
    <row r="15" spans="1:15" x14ac:dyDescent="0.25">
      <c r="A15" s="9" t="s">
        <v>21</v>
      </c>
      <c r="B15" s="29" t="s">
        <v>173</v>
      </c>
      <c r="C15" s="265">
        <v>0</v>
      </c>
      <c r="D15" s="4">
        <v>0</v>
      </c>
      <c r="E15" s="4">
        <v>0</v>
      </c>
      <c r="F15" s="4">
        <v>0</v>
      </c>
      <c r="G15" s="292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75">
        <v>0</v>
      </c>
      <c r="O15" s="68">
        <f t="shared" ref="O15:O27" si="2">SUM(C15:N15)</f>
        <v>0</v>
      </c>
    </row>
    <row r="16" spans="1:15" x14ac:dyDescent="0.25">
      <c r="A16" s="9" t="s">
        <v>22</v>
      </c>
      <c r="B16" s="29" t="s">
        <v>174</v>
      </c>
      <c r="C16" s="265">
        <v>0</v>
      </c>
      <c r="D16" s="4">
        <v>0</v>
      </c>
      <c r="E16" s="4">
        <v>0</v>
      </c>
      <c r="F16" s="4">
        <v>0</v>
      </c>
      <c r="G16" s="292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75">
        <v>0</v>
      </c>
      <c r="O16" s="68">
        <f t="shared" si="2"/>
        <v>0</v>
      </c>
    </row>
    <row r="17" spans="1:15" x14ac:dyDescent="0.25">
      <c r="A17" s="9" t="s">
        <v>23</v>
      </c>
      <c r="B17" s="29" t="s">
        <v>175</v>
      </c>
      <c r="C17" s="265">
        <v>0</v>
      </c>
      <c r="D17" s="4">
        <v>0</v>
      </c>
      <c r="E17" s="4">
        <v>0</v>
      </c>
      <c r="F17" s="4">
        <v>0</v>
      </c>
      <c r="G17" s="292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75">
        <v>0</v>
      </c>
      <c r="O17" s="68">
        <f t="shared" si="2"/>
        <v>0</v>
      </c>
    </row>
    <row r="18" spans="1:15" x14ac:dyDescent="0.25">
      <c r="A18" s="9" t="s">
        <v>24</v>
      </c>
      <c r="B18" s="29" t="s">
        <v>176</v>
      </c>
      <c r="C18" s="265">
        <v>0</v>
      </c>
      <c r="D18" s="4">
        <v>0</v>
      </c>
      <c r="E18" s="4">
        <v>0</v>
      </c>
      <c r="F18" s="4">
        <v>0</v>
      </c>
      <c r="G18" s="292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75">
        <v>0</v>
      </c>
      <c r="O18" s="68">
        <f t="shared" si="2"/>
        <v>0</v>
      </c>
    </row>
    <row r="19" spans="1:15" x14ac:dyDescent="0.25">
      <c r="A19" s="9" t="s">
        <v>25</v>
      </c>
      <c r="B19" s="29" t="s">
        <v>177</v>
      </c>
      <c r="C19" s="265">
        <v>0</v>
      </c>
      <c r="D19" s="4">
        <v>0</v>
      </c>
      <c r="E19" s="4">
        <v>0</v>
      </c>
      <c r="F19" s="4">
        <v>0</v>
      </c>
      <c r="G19" s="292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75">
        <v>0</v>
      </c>
      <c r="O19" s="68">
        <f t="shared" si="2"/>
        <v>0</v>
      </c>
    </row>
    <row r="20" spans="1:15" x14ac:dyDescent="0.25">
      <c r="A20" s="9" t="s">
        <v>26</v>
      </c>
      <c r="B20" s="29" t="s">
        <v>178</v>
      </c>
      <c r="C20" s="265">
        <v>0</v>
      </c>
      <c r="D20" s="4">
        <v>0</v>
      </c>
      <c r="E20" s="4">
        <v>0</v>
      </c>
      <c r="F20" s="4">
        <v>0</v>
      </c>
      <c r="G20" s="292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5">
        <v>0</v>
      </c>
      <c r="O20" s="68">
        <f t="shared" si="2"/>
        <v>0</v>
      </c>
    </row>
    <row r="21" spans="1:15" x14ac:dyDescent="0.25">
      <c r="A21" s="9" t="s">
        <v>27</v>
      </c>
      <c r="B21" s="29" t="s">
        <v>179</v>
      </c>
      <c r="C21" s="265">
        <v>0</v>
      </c>
      <c r="D21" s="4">
        <v>0</v>
      </c>
      <c r="E21" s="4">
        <v>0</v>
      </c>
      <c r="F21" s="4">
        <v>0</v>
      </c>
      <c r="G21" s="292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75">
        <v>0</v>
      </c>
      <c r="O21" s="68">
        <f t="shared" si="2"/>
        <v>0</v>
      </c>
    </row>
    <row r="22" spans="1:15" x14ac:dyDescent="0.25">
      <c r="A22" s="9" t="s">
        <v>28</v>
      </c>
      <c r="B22" s="29" t="s">
        <v>180</v>
      </c>
      <c r="C22" s="265">
        <v>0</v>
      </c>
      <c r="D22" s="4">
        <v>0</v>
      </c>
      <c r="E22" s="4">
        <v>0</v>
      </c>
      <c r="F22" s="4">
        <v>0</v>
      </c>
      <c r="G22" s="292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5">
        <v>0</v>
      </c>
      <c r="O22" s="68">
        <f t="shared" si="2"/>
        <v>0</v>
      </c>
    </row>
    <row r="23" spans="1:15" ht="15.75" thickBot="1" x14ac:dyDescent="0.3">
      <c r="A23" s="9" t="s">
        <v>29</v>
      </c>
      <c r="B23" s="100" t="s">
        <v>181</v>
      </c>
      <c r="C23" s="268">
        <v>0</v>
      </c>
      <c r="D23" s="40">
        <v>0</v>
      </c>
      <c r="E23" s="40">
        <v>0</v>
      </c>
      <c r="F23" s="40">
        <v>0</v>
      </c>
      <c r="G23" s="287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77">
        <v>0</v>
      </c>
      <c r="O23" s="62">
        <f t="shared" si="2"/>
        <v>0</v>
      </c>
    </row>
    <row r="24" spans="1:15" ht="15.75" thickBot="1" x14ac:dyDescent="0.3">
      <c r="A24" s="9" t="s">
        <v>30</v>
      </c>
      <c r="B24" s="101" t="s">
        <v>153</v>
      </c>
      <c r="C24" s="269">
        <v>60</v>
      </c>
      <c r="D24" s="78">
        <v>110</v>
      </c>
      <c r="E24" s="78">
        <v>100</v>
      </c>
      <c r="F24" s="78">
        <v>45</v>
      </c>
      <c r="G24" s="389">
        <v>100</v>
      </c>
      <c r="H24" s="78">
        <v>55</v>
      </c>
      <c r="I24" s="78">
        <v>78</v>
      </c>
      <c r="J24" s="78">
        <v>98</v>
      </c>
      <c r="K24" s="78">
        <v>110</v>
      </c>
      <c r="L24" s="78">
        <v>222</v>
      </c>
      <c r="M24" s="78">
        <v>255</v>
      </c>
      <c r="N24" s="79">
        <v>92</v>
      </c>
      <c r="O24" s="70">
        <f t="shared" si="2"/>
        <v>1325</v>
      </c>
    </row>
    <row r="25" spans="1:15" ht="15.75" thickBot="1" x14ac:dyDescent="0.3">
      <c r="A25" s="9" t="s">
        <v>31</v>
      </c>
      <c r="B25" s="102" t="s">
        <v>154</v>
      </c>
      <c r="C25" s="270">
        <v>5</v>
      </c>
      <c r="D25" s="78">
        <v>20</v>
      </c>
      <c r="E25" s="78">
        <v>14</v>
      </c>
      <c r="F25" s="78">
        <v>20</v>
      </c>
      <c r="G25" s="389">
        <v>14</v>
      </c>
      <c r="H25" s="78">
        <v>14</v>
      </c>
      <c r="I25" s="78">
        <v>10</v>
      </c>
      <c r="J25" s="78">
        <v>12</v>
      </c>
      <c r="K25" s="78">
        <v>15</v>
      </c>
      <c r="L25" s="78">
        <v>22</v>
      </c>
      <c r="M25" s="78">
        <v>21</v>
      </c>
      <c r="N25" s="79">
        <v>19</v>
      </c>
      <c r="O25" s="70">
        <f t="shared" si="2"/>
        <v>186</v>
      </c>
    </row>
    <row r="26" spans="1:15" ht="15.75" thickBot="1" x14ac:dyDescent="0.3">
      <c r="A26" s="9" t="s">
        <v>32</v>
      </c>
      <c r="B26" s="102" t="s">
        <v>150</v>
      </c>
      <c r="C26" s="270">
        <v>0</v>
      </c>
      <c r="D26" s="78">
        <v>1</v>
      </c>
      <c r="E26" s="78">
        <v>0</v>
      </c>
      <c r="F26" s="78">
        <v>2</v>
      </c>
      <c r="G26" s="389">
        <v>1</v>
      </c>
      <c r="H26" s="78">
        <v>0</v>
      </c>
      <c r="I26" s="78">
        <v>0</v>
      </c>
      <c r="J26" s="78">
        <v>6</v>
      </c>
      <c r="K26" s="78">
        <v>1</v>
      </c>
      <c r="L26" s="78">
        <v>3</v>
      </c>
      <c r="M26" s="78">
        <v>5</v>
      </c>
      <c r="N26" s="79">
        <v>0</v>
      </c>
      <c r="O26" s="70">
        <f t="shared" si="2"/>
        <v>19</v>
      </c>
    </row>
    <row r="27" spans="1:15" ht="15.75" thickBot="1" x14ac:dyDescent="0.3">
      <c r="A27" s="9" t="s">
        <v>33</v>
      </c>
      <c r="B27" s="102" t="s">
        <v>151</v>
      </c>
      <c r="C27" s="270">
        <v>22</v>
      </c>
      <c r="D27" s="78">
        <v>78</v>
      </c>
      <c r="E27" s="78">
        <v>176</v>
      </c>
      <c r="F27" s="78">
        <v>78</v>
      </c>
      <c r="G27" s="389">
        <v>66</v>
      </c>
      <c r="H27" s="78">
        <v>68</v>
      </c>
      <c r="I27" s="78">
        <v>92</v>
      </c>
      <c r="J27" s="78">
        <v>66</v>
      </c>
      <c r="K27" s="78">
        <v>106</v>
      </c>
      <c r="L27" s="78">
        <v>87</v>
      </c>
      <c r="M27" s="78">
        <v>63</v>
      </c>
      <c r="N27" s="79">
        <v>28</v>
      </c>
      <c r="O27" s="70">
        <f t="shared" si="2"/>
        <v>930</v>
      </c>
    </row>
    <row r="28" spans="1:15" ht="26.25" x14ac:dyDescent="0.25">
      <c r="A28" s="9" t="s">
        <v>34</v>
      </c>
      <c r="B28" s="89" t="s">
        <v>195</v>
      </c>
      <c r="C28" s="297">
        <f t="shared" ref="C28:D28" si="3">C27-C29</f>
        <v>0</v>
      </c>
      <c r="D28" s="297">
        <f t="shared" si="3"/>
        <v>48</v>
      </c>
      <c r="E28" s="297">
        <f>E27-E29</f>
        <v>79</v>
      </c>
      <c r="F28" s="297">
        <f t="shared" ref="F28:N28" si="4">F27-F29</f>
        <v>20</v>
      </c>
      <c r="G28" s="297">
        <f t="shared" si="4"/>
        <v>10</v>
      </c>
      <c r="H28" s="297">
        <f t="shared" si="4"/>
        <v>23</v>
      </c>
      <c r="I28" s="297">
        <f t="shared" si="4"/>
        <v>36</v>
      </c>
      <c r="J28" s="297">
        <f t="shared" si="4"/>
        <v>3</v>
      </c>
      <c r="K28" s="297">
        <f t="shared" si="4"/>
        <v>16</v>
      </c>
      <c r="L28" s="297">
        <f t="shared" si="4"/>
        <v>19</v>
      </c>
      <c r="M28" s="309">
        <f t="shared" si="4"/>
        <v>7</v>
      </c>
      <c r="N28" s="309">
        <f t="shared" si="4"/>
        <v>4</v>
      </c>
      <c r="O28" s="69">
        <f>SUM(C28:N28)</f>
        <v>265</v>
      </c>
    </row>
    <row r="29" spans="1:15" ht="26.25" x14ac:dyDescent="0.25">
      <c r="A29" s="9" t="s">
        <v>35</v>
      </c>
      <c r="B29" s="47" t="s">
        <v>196</v>
      </c>
      <c r="C29" s="271">
        <v>22</v>
      </c>
      <c r="D29" s="302">
        <v>30</v>
      </c>
      <c r="E29" s="302">
        <v>97</v>
      </c>
      <c r="F29" s="298">
        <v>58</v>
      </c>
      <c r="G29" s="298">
        <v>56</v>
      </c>
      <c r="H29" s="298">
        <v>45</v>
      </c>
      <c r="I29" s="298">
        <v>56</v>
      </c>
      <c r="J29" s="298">
        <v>63</v>
      </c>
      <c r="K29" s="298">
        <v>90</v>
      </c>
      <c r="L29" s="298">
        <v>68</v>
      </c>
      <c r="M29" s="61">
        <v>56</v>
      </c>
      <c r="N29" s="415">
        <v>24</v>
      </c>
      <c r="O29" s="69">
        <f t="shared" ref="O29:O31" si="5">SUM(C29:N29)</f>
        <v>665</v>
      </c>
    </row>
    <row r="30" spans="1:15" x14ac:dyDescent="0.25">
      <c r="A30" s="9" t="s">
        <v>36</v>
      </c>
      <c r="B30" s="46" t="s">
        <v>182</v>
      </c>
      <c r="C30" s="271">
        <v>0</v>
      </c>
      <c r="D30" s="298">
        <v>48</v>
      </c>
      <c r="E30" s="298">
        <v>79</v>
      </c>
      <c r="F30" s="298">
        <v>20</v>
      </c>
      <c r="G30" s="298">
        <v>10</v>
      </c>
      <c r="H30" s="298">
        <v>23</v>
      </c>
      <c r="I30" s="298">
        <v>36</v>
      </c>
      <c r="J30" s="298">
        <v>3</v>
      </c>
      <c r="K30" s="298">
        <v>16</v>
      </c>
      <c r="L30" s="298">
        <v>19</v>
      </c>
      <c r="M30" s="61">
        <v>7</v>
      </c>
      <c r="N30" s="415">
        <v>4</v>
      </c>
      <c r="O30" s="69">
        <f t="shared" si="5"/>
        <v>265</v>
      </c>
    </row>
    <row r="31" spans="1:15" ht="15.75" thickBot="1" x14ac:dyDescent="0.3">
      <c r="A31" s="9" t="s">
        <v>37</v>
      </c>
      <c r="B31" s="103" t="s">
        <v>183</v>
      </c>
      <c r="C31" s="299">
        <f t="shared" ref="C31:D31" si="6">C27-C30</f>
        <v>22</v>
      </c>
      <c r="D31" s="299">
        <f t="shared" si="6"/>
        <v>30</v>
      </c>
      <c r="E31" s="299">
        <f>E27-E30</f>
        <v>97</v>
      </c>
      <c r="F31" s="299">
        <f t="shared" ref="F31:N31" si="7">F27-F30</f>
        <v>58</v>
      </c>
      <c r="G31" s="299">
        <f t="shared" si="7"/>
        <v>56</v>
      </c>
      <c r="H31" s="299">
        <f t="shared" si="7"/>
        <v>45</v>
      </c>
      <c r="I31" s="299">
        <f t="shared" si="7"/>
        <v>56</v>
      </c>
      <c r="J31" s="299">
        <f t="shared" si="7"/>
        <v>63</v>
      </c>
      <c r="K31" s="299">
        <f t="shared" si="7"/>
        <v>90</v>
      </c>
      <c r="L31" s="299">
        <f t="shared" si="7"/>
        <v>68</v>
      </c>
      <c r="M31" s="72">
        <f t="shared" si="7"/>
        <v>56</v>
      </c>
      <c r="N31" s="72">
        <f t="shared" si="7"/>
        <v>24</v>
      </c>
      <c r="O31" s="62">
        <f t="shared" si="5"/>
        <v>665</v>
      </c>
    </row>
    <row r="32" spans="1:15" ht="15.75" thickBot="1" x14ac:dyDescent="0.3">
      <c r="A32" s="9" t="s">
        <v>46</v>
      </c>
      <c r="B32" s="91" t="s">
        <v>152</v>
      </c>
      <c r="C32" s="272">
        <f t="shared" ref="C32:N32" si="8">C33+C36+C37</f>
        <v>41</v>
      </c>
      <c r="D32" s="272">
        <f t="shared" si="8"/>
        <v>86</v>
      </c>
      <c r="E32" s="272">
        <f t="shared" si="8"/>
        <v>231</v>
      </c>
      <c r="F32" s="272">
        <f t="shared" si="8"/>
        <v>100</v>
      </c>
      <c r="G32" s="272">
        <f t="shared" si="8"/>
        <v>135</v>
      </c>
      <c r="H32" s="272">
        <f t="shared" si="8"/>
        <v>88</v>
      </c>
      <c r="I32" s="272">
        <f t="shared" si="8"/>
        <v>118</v>
      </c>
      <c r="J32" s="272">
        <f t="shared" si="8"/>
        <v>224</v>
      </c>
      <c r="K32" s="272">
        <f t="shared" si="8"/>
        <v>308</v>
      </c>
      <c r="L32" s="398">
        <f t="shared" si="8"/>
        <v>175</v>
      </c>
      <c r="M32" s="272">
        <f t="shared" si="8"/>
        <v>136</v>
      </c>
      <c r="N32" s="272">
        <f t="shared" si="8"/>
        <v>96</v>
      </c>
      <c r="O32" s="86">
        <f>SUM(C32:N32)</f>
        <v>1738</v>
      </c>
    </row>
    <row r="33" spans="1:15" ht="15.75" thickBot="1" x14ac:dyDescent="0.3">
      <c r="A33" s="9" t="s">
        <v>47</v>
      </c>
      <c r="B33" s="104" t="s">
        <v>184</v>
      </c>
      <c r="C33" s="273">
        <v>36</v>
      </c>
      <c r="D33" s="293">
        <v>31</v>
      </c>
      <c r="E33" s="293">
        <v>152</v>
      </c>
      <c r="F33" s="293">
        <v>78</v>
      </c>
      <c r="G33" s="384">
        <v>122</v>
      </c>
      <c r="H33" s="293">
        <v>54</v>
      </c>
      <c r="I33" s="293">
        <v>93</v>
      </c>
      <c r="J33" s="293">
        <v>219</v>
      </c>
      <c r="K33" s="293">
        <v>285</v>
      </c>
      <c r="L33" s="293">
        <v>154</v>
      </c>
      <c r="M33" s="384">
        <v>115</v>
      </c>
      <c r="N33" s="326">
        <v>87</v>
      </c>
      <c r="O33" s="80">
        <f>SUM(C33:N33)</f>
        <v>1426</v>
      </c>
    </row>
    <row r="34" spans="1:15" ht="25.5" thickTop="1" x14ac:dyDescent="0.25">
      <c r="A34" s="9" t="s">
        <v>48</v>
      </c>
      <c r="B34" s="105" t="s">
        <v>185</v>
      </c>
      <c r="C34" s="375">
        <f>C33-C35</f>
        <v>14</v>
      </c>
      <c r="D34" s="375">
        <f t="shared" ref="D34:N34" si="9">D33-D35</f>
        <v>1</v>
      </c>
      <c r="E34" s="375">
        <f t="shared" si="9"/>
        <v>41</v>
      </c>
      <c r="F34" s="375">
        <f t="shared" si="9"/>
        <v>20</v>
      </c>
      <c r="G34" s="264">
        <f t="shared" si="9"/>
        <v>66</v>
      </c>
      <c r="H34" s="375">
        <f t="shared" si="9"/>
        <v>9</v>
      </c>
      <c r="I34" s="375">
        <f t="shared" si="9"/>
        <v>37</v>
      </c>
      <c r="J34" s="375">
        <f t="shared" si="9"/>
        <v>156</v>
      </c>
      <c r="K34" s="375">
        <f t="shared" si="9"/>
        <v>194</v>
      </c>
      <c r="L34" s="375">
        <f t="shared" si="9"/>
        <v>87</v>
      </c>
      <c r="M34" s="264">
        <f t="shared" si="9"/>
        <v>59</v>
      </c>
      <c r="N34" s="264">
        <f t="shared" si="9"/>
        <v>60</v>
      </c>
      <c r="O34" s="23">
        <f t="shared" ref="O34:O40" si="10">SUM(C34:N34)</f>
        <v>744</v>
      </c>
    </row>
    <row r="35" spans="1:15" ht="25.5" thickBot="1" x14ac:dyDescent="0.3">
      <c r="A35" s="9" t="s">
        <v>49</v>
      </c>
      <c r="B35" s="106" t="s">
        <v>186</v>
      </c>
      <c r="C35" s="393">
        <v>22</v>
      </c>
      <c r="D35" s="305">
        <v>30</v>
      </c>
      <c r="E35" s="305">
        <v>111</v>
      </c>
      <c r="F35" s="305">
        <v>58</v>
      </c>
      <c r="G35" s="385">
        <v>56</v>
      </c>
      <c r="H35" s="305">
        <v>45</v>
      </c>
      <c r="I35" s="305">
        <v>56</v>
      </c>
      <c r="J35" s="305">
        <v>63</v>
      </c>
      <c r="K35" s="305">
        <v>91</v>
      </c>
      <c r="L35" s="305">
        <v>67</v>
      </c>
      <c r="M35" s="385">
        <v>56</v>
      </c>
      <c r="N35" s="416">
        <v>27</v>
      </c>
      <c r="O35" s="87">
        <f t="shared" si="10"/>
        <v>682</v>
      </c>
    </row>
    <row r="36" spans="1:15" ht="16.5" thickTop="1" thickBot="1" x14ac:dyDescent="0.3">
      <c r="A36" s="9" t="s">
        <v>50</v>
      </c>
      <c r="B36" s="107" t="s">
        <v>187</v>
      </c>
      <c r="C36" s="274">
        <v>5</v>
      </c>
      <c r="D36" s="294">
        <v>13</v>
      </c>
      <c r="E36" s="294">
        <v>54</v>
      </c>
      <c r="F36" s="294">
        <v>20</v>
      </c>
      <c r="G36" s="386">
        <v>10</v>
      </c>
      <c r="H36" s="294">
        <v>24</v>
      </c>
      <c r="I36" s="294">
        <v>13</v>
      </c>
      <c r="J36" s="294">
        <v>3</v>
      </c>
      <c r="K36" s="294">
        <v>16</v>
      </c>
      <c r="L36" s="294">
        <v>15</v>
      </c>
      <c r="M36" s="386">
        <v>12</v>
      </c>
      <c r="N36" s="328">
        <v>4</v>
      </c>
      <c r="O36" s="82">
        <f t="shared" si="10"/>
        <v>189</v>
      </c>
    </row>
    <row r="37" spans="1:15" ht="16.5" thickTop="1" thickBot="1" x14ac:dyDescent="0.3">
      <c r="A37" s="9" t="s">
        <v>51</v>
      </c>
      <c r="B37" s="108" t="s">
        <v>188</v>
      </c>
      <c r="C37" s="329">
        <f t="shared" ref="C37:N37" si="11">SUM(C38:C40)</f>
        <v>0</v>
      </c>
      <c r="D37" s="329">
        <f>SUM(D38:D40)</f>
        <v>42</v>
      </c>
      <c r="E37" s="329">
        <f t="shared" si="11"/>
        <v>25</v>
      </c>
      <c r="F37" s="329">
        <f t="shared" si="11"/>
        <v>2</v>
      </c>
      <c r="G37" s="387">
        <f t="shared" si="11"/>
        <v>3</v>
      </c>
      <c r="H37" s="329">
        <f t="shared" si="11"/>
        <v>10</v>
      </c>
      <c r="I37" s="329">
        <f t="shared" si="11"/>
        <v>12</v>
      </c>
      <c r="J37" s="329">
        <f t="shared" si="11"/>
        <v>2</v>
      </c>
      <c r="K37" s="329">
        <f t="shared" si="11"/>
        <v>7</v>
      </c>
      <c r="L37" s="329">
        <f t="shared" si="11"/>
        <v>6</v>
      </c>
      <c r="M37" s="387">
        <f t="shared" si="11"/>
        <v>9</v>
      </c>
      <c r="N37" s="329">
        <f t="shared" si="11"/>
        <v>5</v>
      </c>
      <c r="O37" s="81">
        <f t="shared" si="10"/>
        <v>123</v>
      </c>
    </row>
    <row r="38" spans="1:15" ht="15.75" thickTop="1" x14ac:dyDescent="0.25">
      <c r="A38" s="9" t="s">
        <v>52</v>
      </c>
      <c r="B38" s="31" t="s">
        <v>189</v>
      </c>
      <c r="C38" s="264">
        <v>0</v>
      </c>
      <c r="D38" s="291">
        <v>42</v>
      </c>
      <c r="E38" s="291">
        <v>25</v>
      </c>
      <c r="F38" s="291">
        <v>1</v>
      </c>
      <c r="G38" s="3">
        <v>3</v>
      </c>
      <c r="H38" s="291">
        <v>9</v>
      </c>
      <c r="I38" s="291">
        <v>12</v>
      </c>
      <c r="J38" s="291">
        <v>2</v>
      </c>
      <c r="K38" s="291">
        <v>7</v>
      </c>
      <c r="L38" s="291">
        <v>6</v>
      </c>
      <c r="M38" s="3">
        <v>9</v>
      </c>
      <c r="N38" s="327">
        <v>5</v>
      </c>
      <c r="O38" s="23">
        <f t="shared" si="10"/>
        <v>121</v>
      </c>
    </row>
    <row r="39" spans="1:15" x14ac:dyDescent="0.25">
      <c r="A39" s="9" t="s">
        <v>53</v>
      </c>
      <c r="B39" s="29" t="s">
        <v>190</v>
      </c>
      <c r="C39" s="265">
        <v>0</v>
      </c>
      <c r="D39" s="292">
        <v>0</v>
      </c>
      <c r="E39" s="292">
        <v>0</v>
      </c>
      <c r="F39" s="292">
        <v>0</v>
      </c>
      <c r="G39" s="4">
        <v>0</v>
      </c>
      <c r="H39" s="292">
        <v>0</v>
      </c>
      <c r="I39" s="292">
        <v>0</v>
      </c>
      <c r="J39" s="292">
        <v>0</v>
      </c>
      <c r="K39" s="292">
        <v>0</v>
      </c>
      <c r="L39" s="292">
        <v>0</v>
      </c>
      <c r="M39" s="4">
        <v>0</v>
      </c>
      <c r="N39" s="330">
        <v>0</v>
      </c>
      <c r="O39" s="23">
        <f t="shared" si="10"/>
        <v>0</v>
      </c>
    </row>
    <row r="40" spans="1:15" ht="15.75" thickBot="1" x14ac:dyDescent="0.3">
      <c r="A40" s="9" t="s">
        <v>54</v>
      </c>
      <c r="B40" s="109" t="s">
        <v>191</v>
      </c>
      <c r="C40" s="266">
        <v>0</v>
      </c>
      <c r="D40" s="287">
        <v>0</v>
      </c>
      <c r="E40" s="287">
        <v>0</v>
      </c>
      <c r="F40" s="287">
        <v>1</v>
      </c>
      <c r="G40" s="40">
        <v>0</v>
      </c>
      <c r="H40" s="287">
        <v>1</v>
      </c>
      <c r="I40" s="287">
        <v>0</v>
      </c>
      <c r="J40" s="287">
        <v>0</v>
      </c>
      <c r="K40" s="287">
        <v>0</v>
      </c>
      <c r="L40" s="287">
        <v>0</v>
      </c>
      <c r="M40" s="40">
        <v>0</v>
      </c>
      <c r="N40" s="324">
        <v>0</v>
      </c>
      <c r="O40" s="84">
        <f t="shared" si="10"/>
        <v>2</v>
      </c>
    </row>
    <row r="41" spans="1:15" ht="30.75" thickBot="1" x14ac:dyDescent="0.3">
      <c r="A41" s="9" t="s">
        <v>55</v>
      </c>
      <c r="B41" s="92" t="s">
        <v>192</v>
      </c>
      <c r="C41" s="272">
        <f t="shared" ref="C41:N41" si="12">SUM(C42:C43)</f>
        <v>144</v>
      </c>
      <c r="D41" s="272">
        <f t="shared" si="12"/>
        <v>270</v>
      </c>
      <c r="E41" s="272">
        <f t="shared" si="12"/>
        <v>300</v>
      </c>
      <c r="F41" s="272">
        <f t="shared" si="12"/>
        <v>158</v>
      </c>
      <c r="G41" s="272">
        <f t="shared" si="12"/>
        <v>188</v>
      </c>
      <c r="H41" s="272">
        <f t="shared" si="12"/>
        <v>190</v>
      </c>
      <c r="I41" s="272">
        <f t="shared" si="12"/>
        <v>192</v>
      </c>
      <c r="J41" s="272">
        <f t="shared" si="12"/>
        <v>158</v>
      </c>
      <c r="K41" s="272">
        <f t="shared" si="12"/>
        <v>210</v>
      </c>
      <c r="L41" s="272">
        <f t="shared" si="12"/>
        <v>187</v>
      </c>
      <c r="M41" s="272">
        <f t="shared" si="12"/>
        <v>173</v>
      </c>
      <c r="N41" s="272">
        <f t="shared" si="12"/>
        <v>118</v>
      </c>
      <c r="O41" s="86">
        <f>SUM(C41:N41)</f>
        <v>2288</v>
      </c>
    </row>
    <row r="42" spans="1:15" ht="26.25" x14ac:dyDescent="0.25">
      <c r="A42" s="9" t="s">
        <v>56</v>
      </c>
      <c r="B42" s="89" t="s">
        <v>197</v>
      </c>
      <c r="C42" s="309">
        <v>31</v>
      </c>
      <c r="D42" s="71">
        <v>137</v>
      </c>
      <c r="E42" s="71">
        <v>199</v>
      </c>
      <c r="F42" s="71">
        <v>59</v>
      </c>
      <c r="G42" s="71">
        <v>39</v>
      </c>
      <c r="H42" s="71">
        <v>54</v>
      </c>
      <c r="I42" s="71">
        <v>78</v>
      </c>
      <c r="J42" s="71">
        <v>19</v>
      </c>
      <c r="K42" s="71">
        <v>21</v>
      </c>
      <c r="L42" s="71">
        <v>35</v>
      </c>
      <c r="M42" s="71">
        <v>30</v>
      </c>
      <c r="N42" s="88">
        <v>7</v>
      </c>
      <c r="O42" s="69">
        <f t="shared" ref="O42:O46" si="13">SUM(C42:N42)</f>
        <v>709</v>
      </c>
    </row>
    <row r="43" spans="1:15" ht="27" thickBot="1" x14ac:dyDescent="0.3">
      <c r="A43" s="9" t="s">
        <v>57</v>
      </c>
      <c r="B43" s="90" t="s">
        <v>198</v>
      </c>
      <c r="C43" s="72">
        <v>113</v>
      </c>
      <c r="D43" s="73">
        <v>133</v>
      </c>
      <c r="E43" s="73">
        <v>101</v>
      </c>
      <c r="F43" s="73">
        <v>99</v>
      </c>
      <c r="G43" s="73">
        <v>149</v>
      </c>
      <c r="H43" s="73">
        <v>136</v>
      </c>
      <c r="I43" s="73">
        <v>114</v>
      </c>
      <c r="J43" s="73">
        <v>139</v>
      </c>
      <c r="K43" s="73">
        <v>189</v>
      </c>
      <c r="L43" s="73">
        <v>152</v>
      </c>
      <c r="M43" s="73">
        <v>143</v>
      </c>
      <c r="N43" s="85">
        <v>111</v>
      </c>
      <c r="O43" s="83">
        <f t="shared" si="13"/>
        <v>1579</v>
      </c>
    </row>
    <row r="44" spans="1:15" ht="45.75" thickBot="1" x14ac:dyDescent="0.3">
      <c r="A44" s="9" t="s">
        <v>58</v>
      </c>
      <c r="B44" s="92" t="s">
        <v>193</v>
      </c>
      <c r="C44" s="272">
        <f t="shared" ref="C44:N44" si="14">SUM(C45:C46)</f>
        <v>9</v>
      </c>
      <c r="D44" s="272">
        <f t="shared" si="14"/>
        <v>10</v>
      </c>
      <c r="E44" s="272">
        <f t="shared" si="14"/>
        <v>76</v>
      </c>
      <c r="F44" s="272">
        <f t="shared" si="14"/>
        <v>48</v>
      </c>
      <c r="G44" s="272">
        <f t="shared" si="14"/>
        <v>25</v>
      </c>
      <c r="H44" s="272">
        <f t="shared" si="14"/>
        <v>23</v>
      </c>
      <c r="I44" s="272">
        <f t="shared" si="14"/>
        <v>42</v>
      </c>
      <c r="J44" s="272">
        <f t="shared" si="14"/>
        <v>48</v>
      </c>
      <c r="K44" s="272">
        <f t="shared" si="14"/>
        <v>22</v>
      </c>
      <c r="L44" s="272">
        <f t="shared" si="14"/>
        <v>35</v>
      </c>
      <c r="M44" s="272">
        <f t="shared" si="14"/>
        <v>24</v>
      </c>
      <c r="N44" s="272">
        <f t="shared" si="14"/>
        <v>25</v>
      </c>
      <c r="O44" s="86">
        <f>SUM(C44:N44)</f>
        <v>387</v>
      </c>
    </row>
    <row r="45" spans="1:15" ht="26.25" x14ac:dyDescent="0.25">
      <c r="A45" s="9" t="s">
        <v>59</v>
      </c>
      <c r="B45" s="89" t="s">
        <v>199</v>
      </c>
      <c r="C45" s="309">
        <v>1</v>
      </c>
      <c r="D45" s="71">
        <v>8</v>
      </c>
      <c r="E45" s="71">
        <v>71</v>
      </c>
      <c r="F45" s="71">
        <v>47</v>
      </c>
      <c r="G45" s="71">
        <v>21</v>
      </c>
      <c r="H45" s="311">
        <v>15</v>
      </c>
      <c r="I45" s="71">
        <v>38</v>
      </c>
      <c r="J45" s="71">
        <v>14</v>
      </c>
      <c r="K45" s="71">
        <v>8</v>
      </c>
      <c r="L45" s="71">
        <v>21</v>
      </c>
      <c r="M45" s="71">
        <v>12</v>
      </c>
      <c r="N45" s="71">
        <v>12</v>
      </c>
      <c r="O45" s="69">
        <f>SUM(C45:N45)</f>
        <v>268</v>
      </c>
    </row>
    <row r="46" spans="1:15" ht="27" thickBot="1" x14ac:dyDescent="0.3">
      <c r="A46" s="9" t="s">
        <v>60</v>
      </c>
      <c r="B46" s="110" t="s">
        <v>200</v>
      </c>
      <c r="C46" s="308">
        <v>8</v>
      </c>
      <c r="D46" s="95">
        <v>2</v>
      </c>
      <c r="E46" s="95">
        <v>5</v>
      </c>
      <c r="F46" s="95">
        <v>1</v>
      </c>
      <c r="G46" s="95">
        <v>4</v>
      </c>
      <c r="H46" s="300">
        <v>8</v>
      </c>
      <c r="I46" s="95">
        <v>4</v>
      </c>
      <c r="J46" s="95">
        <v>34</v>
      </c>
      <c r="K46" s="95">
        <v>14</v>
      </c>
      <c r="L46" s="95">
        <v>14</v>
      </c>
      <c r="M46" s="95">
        <v>12</v>
      </c>
      <c r="N46" s="95">
        <v>13</v>
      </c>
      <c r="O46" s="62">
        <f t="shared" si="13"/>
        <v>119</v>
      </c>
    </row>
    <row r="47" spans="1:15" ht="20.100000000000001" customHeight="1" thickBot="1" x14ac:dyDescent="0.3">
      <c r="A47" s="20" t="s">
        <v>201</v>
      </c>
      <c r="B47" s="17"/>
      <c r="C47" s="17"/>
    </row>
    <row r="48" spans="1:15" ht="50.25" thickBot="1" x14ac:dyDescent="0.3">
      <c r="A48" s="60" t="s">
        <v>160</v>
      </c>
      <c r="B48" s="98" t="s">
        <v>0</v>
      </c>
      <c r="C48" s="99" t="s">
        <v>363</v>
      </c>
      <c r="D48" s="99" t="s">
        <v>364</v>
      </c>
      <c r="E48" s="99" t="s">
        <v>365</v>
      </c>
      <c r="F48" s="99" t="s">
        <v>366</v>
      </c>
      <c r="G48" s="99" t="s">
        <v>367</v>
      </c>
      <c r="H48" s="99" t="s">
        <v>368</v>
      </c>
      <c r="I48" s="99" t="s">
        <v>369</v>
      </c>
      <c r="J48" s="99" t="s">
        <v>370</v>
      </c>
      <c r="K48" s="99" t="s">
        <v>371</v>
      </c>
      <c r="L48" s="99" t="s">
        <v>372</v>
      </c>
      <c r="M48" s="99" t="s">
        <v>373</v>
      </c>
      <c r="N48" s="99" t="s">
        <v>374</v>
      </c>
      <c r="O48" s="97" t="s">
        <v>105</v>
      </c>
    </row>
    <row r="49" spans="1:15" x14ac:dyDescent="0.25">
      <c r="A49" s="9" t="s">
        <v>61</v>
      </c>
      <c r="B49" s="111" t="s">
        <v>202</v>
      </c>
      <c r="C49" s="263">
        <v>177</v>
      </c>
      <c r="D49" s="71">
        <v>245</v>
      </c>
      <c r="E49" s="71">
        <v>154</v>
      </c>
      <c r="F49" s="311">
        <v>122</v>
      </c>
      <c r="G49" s="311">
        <v>129</v>
      </c>
      <c r="H49" s="311">
        <v>51</v>
      </c>
      <c r="I49" s="71">
        <v>519</v>
      </c>
      <c r="J49" s="71">
        <v>96</v>
      </c>
      <c r="K49" s="71">
        <v>7</v>
      </c>
      <c r="L49" s="71">
        <v>77</v>
      </c>
      <c r="M49" s="71">
        <v>187</v>
      </c>
      <c r="N49" s="71">
        <v>163</v>
      </c>
      <c r="O49" s="69">
        <f>SUM(C49:N49)</f>
        <v>1927</v>
      </c>
    </row>
    <row r="50" spans="1:15" ht="15.75" thickBot="1" x14ac:dyDescent="0.3">
      <c r="A50" s="9" t="s">
        <v>62</v>
      </c>
      <c r="B50" s="48" t="s">
        <v>203</v>
      </c>
      <c r="C50" s="275">
        <v>55</v>
      </c>
      <c r="D50" s="95">
        <v>42</v>
      </c>
      <c r="E50" s="95">
        <v>27</v>
      </c>
      <c r="F50" s="300">
        <v>20</v>
      </c>
      <c r="G50" s="300">
        <v>26</v>
      </c>
      <c r="H50" s="300">
        <v>25</v>
      </c>
      <c r="I50" s="95">
        <v>42</v>
      </c>
      <c r="J50" s="95">
        <v>38</v>
      </c>
      <c r="K50" s="95">
        <v>31</v>
      </c>
      <c r="L50" s="95">
        <v>31</v>
      </c>
      <c r="M50" s="95">
        <v>24</v>
      </c>
      <c r="N50" s="95">
        <v>17</v>
      </c>
      <c r="O50" s="62">
        <f>SUM(C50:N50)</f>
        <v>378</v>
      </c>
    </row>
    <row r="51" spans="1:15" ht="20.100000000000001" customHeight="1" thickBot="1" x14ac:dyDescent="0.3">
      <c r="A51" s="20" t="s">
        <v>204</v>
      </c>
      <c r="C51" s="17"/>
    </row>
    <row r="52" spans="1:15" ht="50.25" thickBot="1" x14ac:dyDescent="0.3">
      <c r="A52" s="60" t="s">
        <v>160</v>
      </c>
      <c r="B52" s="112" t="s">
        <v>0</v>
      </c>
      <c r="C52" s="113" t="s">
        <v>363</v>
      </c>
      <c r="D52" s="99" t="s">
        <v>364</v>
      </c>
      <c r="E52" s="65" t="s">
        <v>365</v>
      </c>
      <c r="F52" s="99" t="s">
        <v>366</v>
      </c>
      <c r="G52" s="99" t="s">
        <v>367</v>
      </c>
      <c r="H52" s="99" t="s">
        <v>368</v>
      </c>
      <c r="I52" s="99" t="s">
        <v>369</v>
      </c>
      <c r="J52" s="99" t="s">
        <v>370</v>
      </c>
      <c r="K52" s="99" t="s">
        <v>371</v>
      </c>
      <c r="L52" s="99" t="s">
        <v>372</v>
      </c>
      <c r="M52" s="99" t="s">
        <v>373</v>
      </c>
      <c r="N52" s="99" t="s">
        <v>374</v>
      </c>
      <c r="O52" s="97" t="s">
        <v>105</v>
      </c>
    </row>
    <row r="53" spans="1:15" x14ac:dyDescent="0.25">
      <c r="A53" s="9" t="s">
        <v>63</v>
      </c>
      <c r="B53" s="111" t="s">
        <v>205</v>
      </c>
      <c r="C53" s="263">
        <v>0</v>
      </c>
      <c r="D53" s="71">
        <v>0</v>
      </c>
      <c r="E53" s="71">
        <v>0</v>
      </c>
      <c r="F53" s="71">
        <v>0</v>
      </c>
      <c r="G53" s="71">
        <v>0</v>
      </c>
      <c r="H53" s="311">
        <v>2</v>
      </c>
      <c r="I53" s="71">
        <v>0</v>
      </c>
      <c r="J53" s="71">
        <v>2</v>
      </c>
      <c r="K53" s="71">
        <v>0</v>
      </c>
      <c r="L53" s="71">
        <v>1</v>
      </c>
      <c r="M53" s="71">
        <v>0</v>
      </c>
      <c r="N53" s="71">
        <v>0</v>
      </c>
      <c r="O53" s="69">
        <f>SUM(C53:N53)</f>
        <v>5</v>
      </c>
    </row>
    <row r="54" spans="1:15" x14ac:dyDescent="0.25">
      <c r="A54" s="9" t="s">
        <v>64</v>
      </c>
      <c r="B54" s="46" t="s">
        <v>206</v>
      </c>
      <c r="C54" s="271">
        <v>0</v>
      </c>
      <c r="D54" s="61">
        <v>0</v>
      </c>
      <c r="E54" s="61">
        <v>0</v>
      </c>
      <c r="F54" s="61">
        <v>0</v>
      </c>
      <c r="G54" s="61">
        <v>0</v>
      </c>
      <c r="H54" s="298">
        <v>18</v>
      </c>
      <c r="I54" s="61">
        <v>0</v>
      </c>
      <c r="J54" s="61">
        <v>33</v>
      </c>
      <c r="K54" s="61">
        <v>0</v>
      </c>
      <c r="L54" s="61">
        <v>23</v>
      </c>
      <c r="M54" s="61">
        <v>0</v>
      </c>
      <c r="N54" s="61">
        <v>0</v>
      </c>
      <c r="O54" s="69">
        <f>SUM(C54:N54)</f>
        <v>74</v>
      </c>
    </row>
    <row r="55" spans="1:15" ht="15" customHeight="1" thickBot="1" x14ac:dyDescent="0.3">
      <c r="A55" s="9" t="s">
        <v>65</v>
      </c>
      <c r="B55" s="62" t="s">
        <v>207</v>
      </c>
      <c r="C55" s="275">
        <v>0</v>
      </c>
      <c r="D55" s="95">
        <v>0</v>
      </c>
      <c r="E55" s="95">
        <v>0</v>
      </c>
      <c r="F55" s="95">
        <v>0</v>
      </c>
      <c r="G55" s="95">
        <v>0</v>
      </c>
      <c r="H55" s="300">
        <v>0</v>
      </c>
      <c r="I55" s="95">
        <v>0</v>
      </c>
      <c r="J55" s="95">
        <v>0</v>
      </c>
      <c r="K55" s="95">
        <v>0</v>
      </c>
      <c r="L55" s="95">
        <v>7</v>
      </c>
      <c r="M55" s="95">
        <v>0</v>
      </c>
      <c r="N55" s="95">
        <v>0</v>
      </c>
      <c r="O55" s="62">
        <f>SUM(C55:N55)</f>
        <v>7</v>
      </c>
    </row>
    <row r="56" spans="1:15" s="94" customFormat="1" ht="20.100000000000001" customHeight="1" thickBot="1" x14ac:dyDescent="0.25">
      <c r="A56" s="124" t="s">
        <v>208</v>
      </c>
      <c r="C56" s="124"/>
    </row>
    <row r="57" spans="1:15" ht="50.25" thickBot="1" x14ac:dyDescent="0.3">
      <c r="A57" s="114" t="s">
        <v>160</v>
      </c>
      <c r="B57" s="115" t="s">
        <v>0</v>
      </c>
      <c r="C57" s="65" t="s">
        <v>363</v>
      </c>
      <c r="D57" s="65" t="s">
        <v>364</v>
      </c>
      <c r="E57" s="65" t="s">
        <v>365</v>
      </c>
      <c r="F57" s="65" t="s">
        <v>366</v>
      </c>
      <c r="G57" s="65" t="s">
        <v>367</v>
      </c>
      <c r="H57" s="65" t="s">
        <v>368</v>
      </c>
      <c r="I57" s="65" t="s">
        <v>369</v>
      </c>
      <c r="J57" s="99" t="s">
        <v>370</v>
      </c>
      <c r="K57" s="99" t="s">
        <v>371</v>
      </c>
      <c r="L57" s="99" t="s">
        <v>372</v>
      </c>
      <c r="M57" s="99" t="s">
        <v>373</v>
      </c>
      <c r="N57" s="99" t="s">
        <v>374</v>
      </c>
      <c r="O57" s="67" t="s">
        <v>105</v>
      </c>
    </row>
    <row r="58" spans="1:15" ht="26.25" x14ac:dyDescent="0.25">
      <c r="A58" s="123" t="s">
        <v>76</v>
      </c>
      <c r="B58" s="122" t="s">
        <v>209</v>
      </c>
      <c r="C58" s="263">
        <v>12</v>
      </c>
      <c r="D58" s="301">
        <v>15</v>
      </c>
      <c r="E58" s="301">
        <v>24</v>
      </c>
      <c r="F58" s="301">
        <v>27</v>
      </c>
      <c r="G58" s="301">
        <v>15</v>
      </c>
      <c r="H58" s="301">
        <v>20</v>
      </c>
      <c r="I58" s="301">
        <v>19</v>
      </c>
      <c r="J58" s="301">
        <v>15</v>
      </c>
      <c r="K58" s="301">
        <v>23</v>
      </c>
      <c r="L58" s="301">
        <v>29</v>
      </c>
      <c r="M58" s="71">
        <v>29</v>
      </c>
      <c r="N58" s="118">
        <v>30</v>
      </c>
      <c r="O58" s="119"/>
    </row>
    <row r="59" spans="1:15" ht="15.75" thickBot="1" x14ac:dyDescent="0.3">
      <c r="A59" s="123" t="s">
        <v>87</v>
      </c>
      <c r="B59" s="62" t="s">
        <v>210</v>
      </c>
      <c r="C59" s="276">
        <v>8</v>
      </c>
      <c r="D59" s="95">
        <v>11</v>
      </c>
      <c r="E59" s="95">
        <v>18</v>
      </c>
      <c r="F59" s="95">
        <v>12</v>
      </c>
      <c r="G59" s="95">
        <v>4</v>
      </c>
      <c r="H59" s="95">
        <v>17</v>
      </c>
      <c r="I59" s="95">
        <v>11</v>
      </c>
      <c r="J59" s="95">
        <v>6</v>
      </c>
      <c r="K59" s="394">
        <v>16</v>
      </c>
      <c r="L59" s="95">
        <v>14</v>
      </c>
      <c r="M59" s="95">
        <v>12</v>
      </c>
      <c r="N59" s="121">
        <v>16</v>
      </c>
      <c r="O59" s="62">
        <f>SUM(C59:N59)</f>
        <v>145</v>
      </c>
    </row>
    <row r="60" spans="1:15" ht="20.100000000000001" customHeight="1" thickBot="1" x14ac:dyDescent="0.3">
      <c r="A60" s="44"/>
      <c r="B60" s="20" t="s">
        <v>211</v>
      </c>
      <c r="C60" s="17"/>
    </row>
    <row r="61" spans="1:15" ht="50.25" thickBot="1" x14ac:dyDescent="0.3">
      <c r="A61" s="114" t="s">
        <v>160</v>
      </c>
      <c r="B61" s="115" t="s">
        <v>0</v>
      </c>
      <c r="C61" s="65" t="s">
        <v>363</v>
      </c>
      <c r="D61" s="99" t="s">
        <v>364</v>
      </c>
      <c r="E61" s="65" t="s">
        <v>365</v>
      </c>
      <c r="F61" s="99" t="s">
        <v>366</v>
      </c>
      <c r="G61" s="65" t="s">
        <v>367</v>
      </c>
      <c r="H61" s="99" t="s">
        <v>368</v>
      </c>
      <c r="I61" s="65" t="s">
        <v>369</v>
      </c>
      <c r="J61" s="99" t="s">
        <v>370</v>
      </c>
      <c r="K61" s="99" t="s">
        <v>371</v>
      </c>
      <c r="L61" s="99" t="s">
        <v>372</v>
      </c>
      <c r="M61" s="99" t="s">
        <v>373</v>
      </c>
      <c r="N61" s="99" t="s">
        <v>374</v>
      </c>
      <c r="O61" s="67" t="s">
        <v>105</v>
      </c>
    </row>
    <row r="62" spans="1:15" ht="26.25" x14ac:dyDescent="0.25">
      <c r="A62" s="123" t="s">
        <v>88</v>
      </c>
      <c r="B62" s="122" t="s">
        <v>212</v>
      </c>
      <c r="C62" s="313">
        <v>0</v>
      </c>
      <c r="D62" s="314">
        <v>0</v>
      </c>
      <c r="E62" s="315">
        <v>0</v>
      </c>
      <c r="F62" s="314">
        <v>0</v>
      </c>
      <c r="G62" s="254">
        <v>0</v>
      </c>
      <c r="H62" s="254">
        <v>0</v>
      </c>
      <c r="I62" s="254">
        <v>0</v>
      </c>
      <c r="J62" s="254">
        <v>0</v>
      </c>
      <c r="K62" s="254">
        <v>0</v>
      </c>
      <c r="L62" s="254">
        <v>0</v>
      </c>
      <c r="M62" s="254">
        <v>0</v>
      </c>
      <c r="N62" s="254">
        <v>0</v>
      </c>
      <c r="O62" s="69">
        <f>SUM(C62:N62)</f>
        <v>0</v>
      </c>
    </row>
    <row r="63" spans="1:15" ht="27" thickBot="1" x14ac:dyDescent="0.3">
      <c r="A63" s="123" t="s">
        <v>89</v>
      </c>
      <c r="B63" s="96" t="s">
        <v>213</v>
      </c>
      <c r="C63" s="316">
        <v>0</v>
      </c>
      <c r="D63" s="317">
        <v>0</v>
      </c>
      <c r="E63" s="318">
        <v>0</v>
      </c>
      <c r="F63" s="317">
        <v>0</v>
      </c>
      <c r="G63" s="253">
        <v>0</v>
      </c>
      <c r="H63" s="253">
        <v>0</v>
      </c>
      <c r="I63" s="253">
        <v>0</v>
      </c>
      <c r="J63" s="253">
        <v>0</v>
      </c>
      <c r="K63" s="253">
        <v>0</v>
      </c>
      <c r="L63" s="253">
        <v>0</v>
      </c>
      <c r="M63" s="253">
        <v>0</v>
      </c>
      <c r="N63" s="253">
        <v>0</v>
      </c>
      <c r="O63" s="62">
        <f>SUM(C63:N63)</f>
        <v>0</v>
      </c>
    </row>
    <row r="64" spans="1:15" ht="20.100000000000001" customHeight="1" thickBot="1" x14ac:dyDescent="0.3">
      <c r="A64" s="20" t="s">
        <v>217</v>
      </c>
      <c r="C64" s="17"/>
    </row>
    <row r="65" spans="1:15" ht="50.25" thickBot="1" x14ac:dyDescent="0.3">
      <c r="A65" s="156" t="s">
        <v>160</v>
      </c>
      <c r="B65" s="155" t="s">
        <v>0</v>
      </c>
      <c r="C65" s="65" t="s">
        <v>363</v>
      </c>
      <c r="D65" s="99" t="s">
        <v>364</v>
      </c>
      <c r="E65" s="65" t="s">
        <v>365</v>
      </c>
      <c r="F65" s="99" t="s">
        <v>366</v>
      </c>
      <c r="G65" s="65" t="s">
        <v>367</v>
      </c>
      <c r="H65" s="99" t="s">
        <v>368</v>
      </c>
      <c r="I65" s="65" t="s">
        <v>369</v>
      </c>
      <c r="J65" s="99" t="s">
        <v>370</v>
      </c>
      <c r="K65" s="99" t="s">
        <v>371</v>
      </c>
      <c r="L65" s="99" t="s">
        <v>372</v>
      </c>
      <c r="M65" s="99" t="s">
        <v>373</v>
      </c>
      <c r="N65" s="99" t="s">
        <v>374</v>
      </c>
      <c r="O65" s="67" t="s">
        <v>105</v>
      </c>
    </row>
    <row r="66" spans="1:15" ht="15.75" thickBot="1" x14ac:dyDescent="0.3">
      <c r="A66" s="9" t="s">
        <v>90</v>
      </c>
      <c r="B66" s="157" t="s">
        <v>214</v>
      </c>
      <c r="C66" s="319">
        <f t="shared" ref="C66:L66" si="15">SUM(C67,C71,C73,C77,C81,C85,C88,C90,)</f>
        <v>1</v>
      </c>
      <c r="D66" s="319">
        <f t="shared" si="15"/>
        <v>8</v>
      </c>
      <c r="E66" s="319">
        <f t="shared" si="15"/>
        <v>71</v>
      </c>
      <c r="F66" s="319">
        <f t="shared" si="15"/>
        <v>47</v>
      </c>
      <c r="G66" s="319">
        <f t="shared" si="15"/>
        <v>21</v>
      </c>
      <c r="H66" s="319">
        <f t="shared" si="15"/>
        <v>15</v>
      </c>
      <c r="I66" s="319">
        <f>SUM(I67,I71,I73,I77,I81,I85,I88,I90,)</f>
        <v>38</v>
      </c>
      <c r="J66" s="319">
        <f>SUM(J67,J71,J73,J77,J81,J85,J88,J90,)</f>
        <v>44</v>
      </c>
      <c r="K66" s="319">
        <f>SUM(K67,K71,K73,K77,K81,K85,K88,K90,)</f>
        <v>14</v>
      </c>
      <c r="L66" s="319">
        <f t="shared" si="15"/>
        <v>32</v>
      </c>
      <c r="M66" s="157">
        <f>M67+M71+M73+M77+M81+M85+M88+M90</f>
        <v>38</v>
      </c>
      <c r="N66" s="157">
        <f>N67+N71+N73+N77+N81+N85+N88+N90</f>
        <v>28</v>
      </c>
      <c r="O66" s="158">
        <f>SUM(C66:N66)</f>
        <v>357</v>
      </c>
    </row>
    <row r="67" spans="1:15" ht="16.5" thickTop="1" thickBot="1" x14ac:dyDescent="0.3">
      <c r="A67" s="9" t="s">
        <v>91</v>
      </c>
      <c r="B67" s="147" t="s">
        <v>215</v>
      </c>
      <c r="C67" s="277">
        <f t="shared" ref="C67:N67" si="16">SUM(C68:C70)</f>
        <v>0</v>
      </c>
      <c r="D67" s="277">
        <f t="shared" si="16"/>
        <v>0</v>
      </c>
      <c r="E67" s="277">
        <f t="shared" si="16"/>
        <v>25</v>
      </c>
      <c r="F67" s="277">
        <f t="shared" si="16"/>
        <v>22</v>
      </c>
      <c r="G67" s="277">
        <f t="shared" si="16"/>
        <v>3</v>
      </c>
      <c r="H67" s="277">
        <f t="shared" si="16"/>
        <v>2</v>
      </c>
      <c r="I67" s="277">
        <f t="shared" si="16"/>
        <v>21</v>
      </c>
      <c r="J67" s="277">
        <f t="shared" si="16"/>
        <v>3</v>
      </c>
      <c r="K67" s="277">
        <f t="shared" si="16"/>
        <v>3</v>
      </c>
      <c r="L67" s="277">
        <f t="shared" si="16"/>
        <v>9</v>
      </c>
      <c r="M67" s="277">
        <f t="shared" si="16"/>
        <v>4</v>
      </c>
      <c r="N67" s="277">
        <f t="shared" si="16"/>
        <v>3</v>
      </c>
      <c r="O67" s="136">
        <f>SUM(C67:N67)</f>
        <v>95</v>
      </c>
    </row>
    <row r="68" spans="1:15" ht="15.75" thickTop="1" x14ac:dyDescent="0.25">
      <c r="A68" s="9" t="s">
        <v>92</v>
      </c>
      <c r="B68" s="262" t="s">
        <v>340</v>
      </c>
      <c r="C68" s="278">
        <v>0</v>
      </c>
      <c r="D68" s="14">
        <v>0</v>
      </c>
      <c r="E68" s="14">
        <v>12</v>
      </c>
      <c r="F68" s="14">
        <v>20</v>
      </c>
      <c r="G68" s="14">
        <v>3</v>
      </c>
      <c r="H68" s="14">
        <v>2</v>
      </c>
      <c r="I68" s="14">
        <v>12</v>
      </c>
      <c r="J68" s="14">
        <v>3</v>
      </c>
      <c r="K68" s="14">
        <v>1</v>
      </c>
      <c r="L68" s="14">
        <v>0</v>
      </c>
      <c r="M68" s="14">
        <v>0</v>
      </c>
      <c r="N68" s="126">
        <v>0</v>
      </c>
      <c r="O68" s="127">
        <f>SUM(C68:N68)</f>
        <v>53</v>
      </c>
    </row>
    <row r="69" spans="1:15" x14ac:dyDescent="0.25">
      <c r="A69" s="9" t="s">
        <v>93</v>
      </c>
      <c r="B69" s="148" t="s">
        <v>378</v>
      </c>
      <c r="C69" s="278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1</v>
      </c>
      <c r="L69" s="14">
        <v>9</v>
      </c>
      <c r="M69" s="14">
        <v>4</v>
      </c>
      <c r="N69" s="126">
        <v>3</v>
      </c>
      <c r="O69" s="127">
        <f>SUM(C69:N69)</f>
        <v>17</v>
      </c>
    </row>
    <row r="70" spans="1:15" ht="15.75" thickBot="1" x14ac:dyDescent="0.3">
      <c r="A70" s="9" t="s">
        <v>95</v>
      </c>
      <c r="B70" s="149" t="s">
        <v>216</v>
      </c>
      <c r="C70" s="280">
        <v>0</v>
      </c>
      <c r="D70" s="130">
        <v>0</v>
      </c>
      <c r="E70" s="130">
        <v>13</v>
      </c>
      <c r="F70" s="130">
        <v>2</v>
      </c>
      <c r="G70" s="130">
        <v>0</v>
      </c>
      <c r="H70" s="130">
        <v>0</v>
      </c>
      <c r="I70" s="130">
        <v>9</v>
      </c>
      <c r="J70" s="130">
        <v>0</v>
      </c>
      <c r="K70" s="130">
        <v>1</v>
      </c>
      <c r="L70" s="130">
        <v>0</v>
      </c>
      <c r="M70" s="130">
        <v>0</v>
      </c>
      <c r="N70" s="131">
        <v>0</v>
      </c>
      <c r="O70" s="132">
        <f t="shared" ref="O70" si="17">SUM(C70:N70)</f>
        <v>25</v>
      </c>
    </row>
    <row r="71" spans="1:15" ht="16.5" thickTop="1" thickBot="1" x14ac:dyDescent="0.3">
      <c r="A71" s="9" t="s">
        <v>96</v>
      </c>
      <c r="B71" s="150" t="s">
        <v>218</v>
      </c>
      <c r="C71" s="137">
        <f t="shared" ref="C71:N71" si="18">SUM(C72)</f>
        <v>0</v>
      </c>
      <c r="D71" s="137">
        <f t="shared" si="18"/>
        <v>3</v>
      </c>
      <c r="E71" s="137">
        <f t="shared" si="18"/>
        <v>2</v>
      </c>
      <c r="F71" s="137">
        <f t="shared" si="18"/>
        <v>2</v>
      </c>
      <c r="G71" s="137">
        <f t="shared" si="18"/>
        <v>3</v>
      </c>
      <c r="H71" s="137">
        <f t="shared" si="18"/>
        <v>1</v>
      </c>
      <c r="I71" s="137">
        <f t="shared" si="18"/>
        <v>3</v>
      </c>
      <c r="J71" s="137">
        <f t="shared" si="18"/>
        <v>0</v>
      </c>
      <c r="K71" s="137">
        <f t="shared" si="18"/>
        <v>1</v>
      </c>
      <c r="L71" s="137">
        <f t="shared" si="18"/>
        <v>5</v>
      </c>
      <c r="M71" s="137">
        <f t="shared" si="18"/>
        <v>2</v>
      </c>
      <c r="N71" s="137">
        <f t="shared" si="18"/>
        <v>2</v>
      </c>
      <c r="O71" s="136">
        <f>SUM(C71:N71)</f>
        <v>24</v>
      </c>
    </row>
    <row r="72" spans="1:15" ht="16.5" thickTop="1" thickBot="1" x14ac:dyDescent="0.3">
      <c r="A72" s="9" t="s">
        <v>97</v>
      </c>
      <c r="B72" s="151" t="s">
        <v>341</v>
      </c>
      <c r="C72" s="281">
        <v>0</v>
      </c>
      <c r="D72" s="133">
        <v>3</v>
      </c>
      <c r="E72" s="133">
        <v>2</v>
      </c>
      <c r="F72" s="133">
        <v>2</v>
      </c>
      <c r="G72" s="133">
        <v>3</v>
      </c>
      <c r="H72" s="133">
        <v>1</v>
      </c>
      <c r="I72" s="133">
        <v>3</v>
      </c>
      <c r="J72" s="133">
        <v>0</v>
      </c>
      <c r="K72" s="133">
        <v>1</v>
      </c>
      <c r="L72" s="133">
        <v>5</v>
      </c>
      <c r="M72" s="133">
        <v>2</v>
      </c>
      <c r="N72" s="134">
        <v>2</v>
      </c>
      <c r="O72" s="135">
        <f>SUM(C72:N72)</f>
        <v>24</v>
      </c>
    </row>
    <row r="73" spans="1:15" ht="27.75" thickTop="1" thickBot="1" x14ac:dyDescent="0.3">
      <c r="A73" s="9" t="s">
        <v>98</v>
      </c>
      <c r="B73" s="152" t="s">
        <v>219</v>
      </c>
      <c r="C73" s="137">
        <f t="shared" ref="C73:N73" si="19">SUM(C74:C76)</f>
        <v>0</v>
      </c>
      <c r="D73" s="137">
        <f t="shared" si="19"/>
        <v>0</v>
      </c>
      <c r="E73" s="137">
        <f t="shared" si="19"/>
        <v>0</v>
      </c>
      <c r="F73" s="137">
        <f t="shared" si="19"/>
        <v>0</v>
      </c>
      <c r="G73" s="137">
        <f t="shared" si="19"/>
        <v>0</v>
      </c>
      <c r="H73" s="137">
        <f t="shared" si="19"/>
        <v>0</v>
      </c>
      <c r="I73" s="137">
        <f t="shared" si="19"/>
        <v>0</v>
      </c>
      <c r="J73" s="137">
        <f t="shared" si="19"/>
        <v>30</v>
      </c>
      <c r="K73" s="137">
        <f t="shared" si="19"/>
        <v>6</v>
      </c>
      <c r="L73" s="137">
        <f t="shared" si="19"/>
        <v>1</v>
      </c>
      <c r="M73" s="137">
        <f t="shared" si="19"/>
        <v>15</v>
      </c>
      <c r="N73" s="137">
        <f t="shared" si="19"/>
        <v>16</v>
      </c>
      <c r="O73" s="136">
        <f>SUM(C73:N73)</f>
        <v>68</v>
      </c>
    </row>
    <row r="74" spans="1:15" ht="15.75" thickTop="1" x14ac:dyDescent="0.25">
      <c r="A74" s="9" t="s">
        <v>100</v>
      </c>
      <c r="B74" s="140" t="s">
        <v>379</v>
      </c>
      <c r="C74" s="279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28">
        <v>14</v>
      </c>
      <c r="N74" s="129">
        <v>11</v>
      </c>
      <c r="O74" s="132">
        <f t="shared" ref="O74:O84" si="20">SUM(C74:N74)</f>
        <v>25</v>
      </c>
    </row>
    <row r="75" spans="1:15" x14ac:dyDescent="0.25">
      <c r="A75" s="9" t="s">
        <v>101</v>
      </c>
      <c r="B75" s="333" t="s">
        <v>342</v>
      </c>
      <c r="C75" s="280">
        <v>0</v>
      </c>
      <c r="D75" s="130">
        <v>0</v>
      </c>
      <c r="E75" s="130">
        <v>0</v>
      </c>
      <c r="F75" s="130">
        <v>0</v>
      </c>
      <c r="G75" s="130">
        <v>0</v>
      </c>
      <c r="H75" s="130">
        <v>0</v>
      </c>
      <c r="I75" s="130">
        <v>0</v>
      </c>
      <c r="J75" s="130">
        <v>24</v>
      </c>
      <c r="K75" s="130">
        <v>5</v>
      </c>
      <c r="L75" s="130">
        <v>1</v>
      </c>
      <c r="M75" s="130">
        <v>1</v>
      </c>
      <c r="N75" s="131">
        <v>5</v>
      </c>
      <c r="O75" s="132">
        <f t="shared" ref="O75" si="21">SUM(C75:N75)</f>
        <v>36</v>
      </c>
    </row>
    <row r="76" spans="1:15" ht="15.75" thickBot="1" x14ac:dyDescent="0.3">
      <c r="A76" s="9" t="s">
        <v>101</v>
      </c>
      <c r="B76" s="332" t="s">
        <v>377</v>
      </c>
      <c r="C76" s="280">
        <v>0</v>
      </c>
      <c r="D76" s="130">
        <v>0</v>
      </c>
      <c r="E76" s="130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6</v>
      </c>
      <c r="K76" s="130">
        <v>1</v>
      </c>
      <c r="L76" s="130">
        <v>0</v>
      </c>
      <c r="M76" s="130">
        <v>0</v>
      </c>
      <c r="N76" s="131">
        <v>0</v>
      </c>
      <c r="O76" s="132">
        <f t="shared" si="20"/>
        <v>7</v>
      </c>
    </row>
    <row r="77" spans="1:15" ht="27.75" thickTop="1" thickBot="1" x14ac:dyDescent="0.3">
      <c r="A77" s="9" t="s">
        <v>102</v>
      </c>
      <c r="B77" s="152" t="s">
        <v>220</v>
      </c>
      <c r="C77" s="137">
        <f t="shared" ref="C77:N77" si="22">SUM(C78:C80)</f>
        <v>1</v>
      </c>
      <c r="D77" s="137">
        <f t="shared" si="22"/>
        <v>1</v>
      </c>
      <c r="E77" s="137">
        <f t="shared" si="22"/>
        <v>3</v>
      </c>
      <c r="F77" s="137">
        <f t="shared" si="22"/>
        <v>12</v>
      </c>
      <c r="G77" s="137">
        <f t="shared" si="22"/>
        <v>11</v>
      </c>
      <c r="H77" s="137">
        <f t="shared" si="22"/>
        <v>9</v>
      </c>
      <c r="I77" s="137">
        <f t="shared" si="22"/>
        <v>2</v>
      </c>
      <c r="J77" s="137">
        <f t="shared" si="22"/>
        <v>2</v>
      </c>
      <c r="K77" s="137">
        <f t="shared" si="22"/>
        <v>2</v>
      </c>
      <c r="L77" s="137">
        <f t="shared" si="22"/>
        <v>3</v>
      </c>
      <c r="M77" s="137">
        <f t="shared" si="22"/>
        <v>1</v>
      </c>
      <c r="N77" s="137">
        <f t="shared" si="22"/>
        <v>4</v>
      </c>
      <c r="O77" s="136">
        <f>SUM(C77:N77)</f>
        <v>51</v>
      </c>
    </row>
    <row r="78" spans="1:15" ht="15.75" thickTop="1" x14ac:dyDescent="0.25">
      <c r="A78" s="9" t="s">
        <v>103</v>
      </c>
      <c r="B78" s="262" t="s">
        <v>344</v>
      </c>
      <c r="C78" s="282">
        <v>1</v>
      </c>
      <c r="D78" s="303">
        <v>1</v>
      </c>
      <c r="E78" s="303">
        <v>3</v>
      </c>
      <c r="F78" s="303">
        <v>8</v>
      </c>
      <c r="G78" s="303">
        <v>10</v>
      </c>
      <c r="H78" s="303">
        <v>9</v>
      </c>
      <c r="I78" s="303">
        <v>2</v>
      </c>
      <c r="J78" s="303">
        <v>2</v>
      </c>
      <c r="K78" s="320">
        <v>2</v>
      </c>
      <c r="L78" s="303">
        <v>2</v>
      </c>
      <c r="M78" s="303">
        <v>1</v>
      </c>
      <c r="N78" s="331">
        <v>3</v>
      </c>
      <c r="O78" s="132">
        <f t="shared" si="20"/>
        <v>44</v>
      </c>
    </row>
    <row r="79" spans="1:15" x14ac:dyDescent="0.25">
      <c r="A79" s="9" t="s">
        <v>104</v>
      </c>
      <c r="B79" s="148" t="s">
        <v>380</v>
      </c>
      <c r="C79" s="278">
        <v>0</v>
      </c>
      <c r="D79" s="14">
        <v>0</v>
      </c>
      <c r="E79" s="304">
        <v>0</v>
      </c>
      <c r="F79" s="14">
        <v>0</v>
      </c>
      <c r="G79" s="14">
        <v>0</v>
      </c>
      <c r="H79" s="14">
        <v>0</v>
      </c>
      <c r="I79" s="30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32">
        <f t="shared" si="20"/>
        <v>0</v>
      </c>
    </row>
    <row r="80" spans="1:15" ht="15.75" thickBot="1" x14ac:dyDescent="0.3">
      <c r="A80" s="9" t="s">
        <v>157</v>
      </c>
      <c r="B80" s="333" t="s">
        <v>343</v>
      </c>
      <c r="C80" s="280">
        <v>0</v>
      </c>
      <c r="D80" s="130">
        <v>0</v>
      </c>
      <c r="E80" s="130">
        <v>0</v>
      </c>
      <c r="F80" s="130">
        <v>4</v>
      </c>
      <c r="G80" s="130">
        <v>1</v>
      </c>
      <c r="H80" s="130">
        <v>0</v>
      </c>
      <c r="I80" s="130">
        <v>0</v>
      </c>
      <c r="J80" s="130">
        <v>0</v>
      </c>
      <c r="K80" s="130">
        <v>0</v>
      </c>
      <c r="L80" s="130">
        <v>1</v>
      </c>
      <c r="M80" s="130">
        <v>0</v>
      </c>
      <c r="N80" s="130">
        <v>1</v>
      </c>
      <c r="O80" s="132">
        <f t="shared" si="20"/>
        <v>7</v>
      </c>
    </row>
    <row r="81" spans="1:15" ht="27.75" thickTop="1" thickBot="1" x14ac:dyDescent="0.3">
      <c r="A81" s="9" t="s">
        <v>158</v>
      </c>
      <c r="B81" s="152" t="s">
        <v>221</v>
      </c>
      <c r="C81" s="137">
        <f t="shared" ref="C81:N81" si="23">SUM(C82:C84)</f>
        <v>0</v>
      </c>
      <c r="D81" s="137">
        <f t="shared" si="23"/>
        <v>4</v>
      </c>
      <c r="E81" s="137">
        <f t="shared" si="23"/>
        <v>41</v>
      </c>
      <c r="F81" s="137">
        <f t="shared" si="23"/>
        <v>10</v>
      </c>
      <c r="G81" s="137">
        <f t="shared" si="23"/>
        <v>4</v>
      </c>
      <c r="H81" s="137">
        <f t="shared" si="23"/>
        <v>3</v>
      </c>
      <c r="I81" s="137">
        <f t="shared" si="23"/>
        <v>11</v>
      </c>
      <c r="J81" s="137">
        <f t="shared" si="23"/>
        <v>9</v>
      </c>
      <c r="K81" s="137">
        <f t="shared" si="23"/>
        <v>2</v>
      </c>
      <c r="L81" s="137">
        <f t="shared" si="23"/>
        <v>4</v>
      </c>
      <c r="M81" s="137">
        <f t="shared" si="23"/>
        <v>5</v>
      </c>
      <c r="N81" s="137">
        <f t="shared" si="23"/>
        <v>3</v>
      </c>
      <c r="O81" s="136">
        <f>SUM(C81:N81)</f>
        <v>96</v>
      </c>
    </row>
    <row r="82" spans="1:15" ht="15.75" thickTop="1" x14ac:dyDescent="0.25">
      <c r="A82" s="9" t="s">
        <v>159</v>
      </c>
      <c r="B82" s="148" t="s">
        <v>381</v>
      </c>
      <c r="C82" s="337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1</v>
      </c>
      <c r="L82" s="14">
        <v>3</v>
      </c>
      <c r="M82" s="14">
        <v>4</v>
      </c>
      <c r="N82" s="14">
        <v>1</v>
      </c>
      <c r="O82" s="132">
        <f t="shared" si="20"/>
        <v>9</v>
      </c>
    </row>
    <row r="83" spans="1:15" x14ac:dyDescent="0.25">
      <c r="A83" s="9" t="s">
        <v>224</v>
      </c>
      <c r="B83" s="139" t="s">
        <v>345</v>
      </c>
      <c r="C83" s="279">
        <v>0</v>
      </c>
      <c r="D83" s="128">
        <v>1</v>
      </c>
      <c r="E83" s="128">
        <v>12</v>
      </c>
      <c r="F83" s="128">
        <v>1</v>
      </c>
      <c r="G83" s="128">
        <v>1</v>
      </c>
      <c r="H83" s="128">
        <v>1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32">
        <f t="shared" si="20"/>
        <v>16</v>
      </c>
    </row>
    <row r="84" spans="1:15" ht="15.75" thickBot="1" x14ac:dyDescent="0.3">
      <c r="A84" s="9" t="s">
        <v>225</v>
      </c>
      <c r="B84" s="140" t="s">
        <v>346</v>
      </c>
      <c r="C84" s="279">
        <v>0</v>
      </c>
      <c r="D84" s="128">
        <v>3</v>
      </c>
      <c r="E84" s="128">
        <v>29</v>
      </c>
      <c r="F84" s="128">
        <v>9</v>
      </c>
      <c r="G84" s="128">
        <v>3</v>
      </c>
      <c r="H84" s="128">
        <v>2</v>
      </c>
      <c r="I84" s="128">
        <v>11</v>
      </c>
      <c r="J84" s="128">
        <v>9</v>
      </c>
      <c r="K84" s="128">
        <v>1</v>
      </c>
      <c r="L84" s="128">
        <v>1</v>
      </c>
      <c r="M84" s="128">
        <v>1</v>
      </c>
      <c r="N84" s="128">
        <v>2</v>
      </c>
      <c r="O84" s="132">
        <f t="shared" si="20"/>
        <v>71</v>
      </c>
    </row>
    <row r="85" spans="1:15" ht="27.75" thickTop="1" thickBot="1" x14ac:dyDescent="0.3">
      <c r="A85" s="9" t="s">
        <v>226</v>
      </c>
      <c r="B85" s="152" t="s">
        <v>222</v>
      </c>
      <c r="C85" s="137">
        <f t="shared" ref="C85:J85" si="24">SUM(C86:C87)</f>
        <v>0</v>
      </c>
      <c r="D85" s="138">
        <f t="shared" si="24"/>
        <v>0</v>
      </c>
      <c r="E85" s="138">
        <f t="shared" si="24"/>
        <v>0</v>
      </c>
      <c r="F85" s="138">
        <f t="shared" si="24"/>
        <v>0</v>
      </c>
      <c r="G85" s="138">
        <f t="shared" si="24"/>
        <v>0</v>
      </c>
      <c r="H85" s="138">
        <f t="shared" si="24"/>
        <v>0</v>
      </c>
      <c r="I85" s="138">
        <f t="shared" si="24"/>
        <v>0</v>
      </c>
      <c r="J85" s="138">
        <f t="shared" si="24"/>
        <v>0</v>
      </c>
      <c r="K85" s="138">
        <v>0</v>
      </c>
      <c r="L85" s="138">
        <f>SUM(L86:L87)</f>
        <v>10</v>
      </c>
      <c r="M85" s="138">
        <f>SUM(M86:M87)</f>
        <v>11</v>
      </c>
      <c r="N85" s="137">
        <f>SUM(N86:N87)</f>
        <v>0</v>
      </c>
      <c r="O85" s="136">
        <f>SUM(C85:N85)</f>
        <v>21</v>
      </c>
    </row>
    <row r="86" spans="1:15" ht="15.75" thickTop="1" x14ac:dyDescent="0.25">
      <c r="A86" s="9" t="s">
        <v>227</v>
      </c>
      <c r="B86" s="148" t="s">
        <v>382</v>
      </c>
      <c r="C86" s="338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10</v>
      </c>
      <c r="M86" s="14">
        <v>11</v>
      </c>
      <c r="N86" s="14">
        <v>0</v>
      </c>
      <c r="O86" s="132">
        <f>SUM(C86:N86)</f>
        <v>21</v>
      </c>
    </row>
    <row r="87" spans="1:15" ht="15.75" thickBot="1" x14ac:dyDescent="0.3">
      <c r="A87" s="9" t="s">
        <v>231</v>
      </c>
      <c r="B87" s="140" t="s">
        <v>347</v>
      </c>
      <c r="C87" s="28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2">
        <f t="shared" ref="O87" si="25">SUM(C87:N87)</f>
        <v>0</v>
      </c>
    </row>
    <row r="88" spans="1:15" ht="27.75" thickTop="1" thickBot="1" x14ac:dyDescent="0.3">
      <c r="A88" s="9" t="s">
        <v>233</v>
      </c>
      <c r="B88" s="152" t="s">
        <v>228</v>
      </c>
      <c r="C88" s="137">
        <f t="shared" ref="C88:N88" si="26">SUM(C89)</f>
        <v>0</v>
      </c>
      <c r="D88" s="137">
        <f t="shared" si="26"/>
        <v>0</v>
      </c>
      <c r="E88" s="137">
        <f>SUM(E89)</f>
        <v>0</v>
      </c>
      <c r="F88" s="137">
        <f t="shared" si="26"/>
        <v>1</v>
      </c>
      <c r="G88" s="137">
        <f t="shared" si="26"/>
        <v>0</v>
      </c>
      <c r="H88" s="137">
        <f t="shared" si="26"/>
        <v>0</v>
      </c>
      <c r="I88" s="137">
        <f t="shared" si="26"/>
        <v>1</v>
      </c>
      <c r="J88" s="137">
        <f t="shared" si="26"/>
        <v>0</v>
      </c>
      <c r="K88" s="137">
        <f t="shared" si="26"/>
        <v>0</v>
      </c>
      <c r="L88" s="137">
        <f t="shared" si="26"/>
        <v>0</v>
      </c>
      <c r="M88" s="137">
        <f t="shared" si="26"/>
        <v>0</v>
      </c>
      <c r="N88" s="137">
        <f t="shared" si="26"/>
        <v>0</v>
      </c>
      <c r="O88" s="136">
        <f>SUM(C88:N88)</f>
        <v>2</v>
      </c>
    </row>
    <row r="89" spans="1:15" ht="16.5" thickTop="1" thickBot="1" x14ac:dyDescent="0.3">
      <c r="A89" s="9" t="s">
        <v>234</v>
      </c>
      <c r="B89" s="153" t="s">
        <v>348</v>
      </c>
      <c r="C89" s="283">
        <v>0</v>
      </c>
      <c r="D89" s="142">
        <v>0</v>
      </c>
      <c r="E89" s="142">
        <v>0</v>
      </c>
      <c r="F89" s="142">
        <v>1</v>
      </c>
      <c r="G89" s="142">
        <v>0</v>
      </c>
      <c r="H89" s="142">
        <v>0</v>
      </c>
      <c r="I89" s="142">
        <v>1</v>
      </c>
      <c r="J89" s="142">
        <v>0</v>
      </c>
      <c r="K89" s="142">
        <v>0</v>
      </c>
      <c r="L89" s="142">
        <v>0</v>
      </c>
      <c r="M89" s="142">
        <v>0</v>
      </c>
      <c r="N89" s="143">
        <v>0</v>
      </c>
      <c r="O89" s="141">
        <f>SUM(C89:N89)</f>
        <v>2</v>
      </c>
    </row>
    <row r="90" spans="1:15" ht="16.5" thickTop="1" thickBot="1" x14ac:dyDescent="0.3">
      <c r="A90" s="9" t="s">
        <v>235</v>
      </c>
      <c r="B90" s="154" t="s">
        <v>232</v>
      </c>
      <c r="C90" s="284">
        <v>0</v>
      </c>
      <c r="D90" s="144">
        <v>0</v>
      </c>
      <c r="E90" s="144">
        <v>0</v>
      </c>
      <c r="F90" s="144">
        <v>0</v>
      </c>
      <c r="G90" s="144">
        <v>0</v>
      </c>
      <c r="H90" s="144">
        <v>0</v>
      </c>
      <c r="I90" s="144">
        <v>0</v>
      </c>
      <c r="J90" s="144">
        <v>0</v>
      </c>
      <c r="K90" s="144">
        <v>0</v>
      </c>
      <c r="L90" s="144">
        <v>0</v>
      </c>
      <c r="M90" s="144">
        <v>0</v>
      </c>
      <c r="N90" s="144">
        <v>0</v>
      </c>
      <c r="O90" s="145">
        <f>SUM(C90:N90)</f>
        <v>0</v>
      </c>
    </row>
    <row r="91" spans="1:15" ht="20.100000000000001" customHeight="1" thickBot="1" x14ac:dyDescent="0.3">
      <c r="A91" s="49" t="s">
        <v>229</v>
      </c>
      <c r="C91" s="17"/>
    </row>
    <row r="92" spans="1:15" ht="50.25" thickBot="1" x14ac:dyDescent="0.3">
      <c r="A92" s="156" t="s">
        <v>160</v>
      </c>
      <c r="B92" s="155" t="s">
        <v>0</v>
      </c>
      <c r="C92" s="65" t="s">
        <v>363</v>
      </c>
      <c r="D92" s="99" t="s">
        <v>364</v>
      </c>
      <c r="E92" s="65" t="s">
        <v>365</v>
      </c>
      <c r="F92" s="99" t="s">
        <v>366</v>
      </c>
      <c r="G92" s="65" t="s">
        <v>367</v>
      </c>
      <c r="H92" s="99" t="s">
        <v>368</v>
      </c>
      <c r="I92" s="65" t="s">
        <v>369</v>
      </c>
      <c r="J92" s="99" t="s">
        <v>370</v>
      </c>
      <c r="K92" s="99" t="s">
        <v>371</v>
      </c>
      <c r="L92" s="99" t="s">
        <v>372</v>
      </c>
      <c r="M92" s="99" t="s">
        <v>373</v>
      </c>
      <c r="N92" s="99" t="s">
        <v>374</v>
      </c>
      <c r="O92" s="67" t="s">
        <v>105</v>
      </c>
    </row>
    <row r="93" spans="1:15" ht="26.25" x14ac:dyDescent="0.25">
      <c r="A93" s="9" t="s">
        <v>236</v>
      </c>
      <c r="B93" s="146" t="s">
        <v>239</v>
      </c>
      <c r="C93" s="309">
        <v>11</v>
      </c>
      <c r="D93" s="71">
        <v>7</v>
      </c>
      <c r="E93" s="71">
        <v>26</v>
      </c>
      <c r="F93" s="71">
        <v>13</v>
      </c>
      <c r="G93" s="71">
        <v>20</v>
      </c>
      <c r="H93" s="311">
        <v>31</v>
      </c>
      <c r="I93" s="71">
        <v>15</v>
      </c>
      <c r="J93" s="71">
        <v>23</v>
      </c>
      <c r="K93" s="71">
        <v>11</v>
      </c>
      <c r="L93" s="71">
        <v>10</v>
      </c>
      <c r="M93" s="71">
        <v>12</v>
      </c>
      <c r="N93" s="88">
        <v>1</v>
      </c>
      <c r="O93" s="120">
        <f>SUM(C93:N93)</f>
        <v>180</v>
      </c>
    </row>
    <row r="94" spans="1:15" ht="26.25" x14ac:dyDescent="0.25">
      <c r="A94" s="9" t="s">
        <v>237</v>
      </c>
      <c r="B94" s="366" t="s">
        <v>238</v>
      </c>
      <c r="C94" s="396">
        <v>1</v>
      </c>
      <c r="D94" s="61">
        <v>0</v>
      </c>
      <c r="E94" s="61">
        <v>1</v>
      </c>
      <c r="F94" s="61">
        <v>1</v>
      </c>
      <c r="G94" s="61">
        <v>0</v>
      </c>
      <c r="H94" s="298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373">
        <v>0</v>
      </c>
      <c r="O94" s="374">
        <f>SUM(C94:N94)</f>
        <v>3</v>
      </c>
    </row>
    <row r="95" spans="1:15" ht="27" thickBot="1" x14ac:dyDescent="0.3">
      <c r="A95" s="9" t="s">
        <v>237</v>
      </c>
      <c r="B95" s="365" t="s">
        <v>376</v>
      </c>
      <c r="C95" s="367">
        <v>46</v>
      </c>
      <c r="D95" s="368">
        <v>54</v>
      </c>
      <c r="E95" s="369">
        <v>52</v>
      </c>
      <c r="F95" s="368">
        <v>98</v>
      </c>
      <c r="G95" s="368">
        <v>59</v>
      </c>
      <c r="H95" s="370">
        <v>43</v>
      </c>
      <c r="I95" s="368">
        <v>29</v>
      </c>
      <c r="J95" s="368">
        <v>76</v>
      </c>
      <c r="K95" s="368">
        <v>44</v>
      </c>
      <c r="L95" s="368">
        <v>33</v>
      </c>
      <c r="M95" s="368">
        <v>39</v>
      </c>
      <c r="N95" s="371">
        <v>45</v>
      </c>
      <c r="O95" s="372">
        <f>SUM(C95:N95)</f>
        <v>618</v>
      </c>
    </row>
    <row r="96" spans="1:15" x14ac:dyDescent="0.25">
      <c r="A96" s="44"/>
    </row>
    <row r="97" spans="1:1" x14ac:dyDescent="0.25">
      <c r="A97" s="44"/>
    </row>
  </sheetData>
  <phoneticPr fontId="2" type="noConversion"/>
  <pageMargins left="0.7" right="0.7" top="0.75" bottom="0.75" header="0.3" footer="0.3"/>
  <pageSetup paperSize="9" scale="46" fitToHeight="0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zoomScaleNormal="100" zoomScaleSheetLayoutView="100" workbookViewId="0">
      <selection activeCell="N62" sqref="N62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7" customFormat="1" ht="20.100000000000001" customHeight="1" thickBot="1" x14ac:dyDescent="0.3">
      <c r="A1" s="20" t="s">
        <v>361</v>
      </c>
      <c r="O1" s="168" t="s">
        <v>384</v>
      </c>
    </row>
    <row r="2" spans="1:26" ht="49.5" x14ac:dyDescent="0.25">
      <c r="A2" s="60" t="s">
        <v>160</v>
      </c>
      <c r="B2" s="159" t="s">
        <v>0</v>
      </c>
      <c r="C2" s="116" t="s">
        <v>363</v>
      </c>
      <c r="D2" s="116" t="s">
        <v>364</v>
      </c>
      <c r="E2" s="116" t="s">
        <v>365</v>
      </c>
      <c r="F2" s="116" t="s">
        <v>366</v>
      </c>
      <c r="G2" s="116" t="s">
        <v>367</v>
      </c>
      <c r="H2" s="116" t="s">
        <v>368</v>
      </c>
      <c r="I2" s="116" t="s">
        <v>369</v>
      </c>
      <c r="J2" s="116" t="s">
        <v>370</v>
      </c>
      <c r="K2" s="116" t="s">
        <v>371</v>
      </c>
      <c r="L2" s="116" t="s">
        <v>372</v>
      </c>
      <c r="M2" s="116" t="s">
        <v>373</v>
      </c>
      <c r="N2" s="117" t="s">
        <v>374</v>
      </c>
      <c r="O2" s="179" t="s">
        <v>160</v>
      </c>
      <c r="P2" s="159" t="s">
        <v>272</v>
      </c>
      <c r="Q2" s="176" t="s">
        <v>273</v>
      </c>
      <c r="R2" s="176" t="s">
        <v>274</v>
      </c>
      <c r="S2" s="176" t="s">
        <v>275</v>
      </c>
      <c r="T2" s="177" t="s">
        <v>276</v>
      </c>
      <c r="U2" s="176" t="s">
        <v>277</v>
      </c>
      <c r="V2" s="176" t="s">
        <v>282</v>
      </c>
      <c r="W2" s="176" t="s">
        <v>281</v>
      </c>
      <c r="X2" s="176" t="s">
        <v>278</v>
      </c>
      <c r="Y2" s="176" t="s">
        <v>279</v>
      </c>
      <c r="Z2" s="178" t="s">
        <v>280</v>
      </c>
    </row>
    <row r="3" spans="1:26" ht="18.75" customHeight="1" thickBot="1" x14ac:dyDescent="0.3">
      <c r="A3" s="1" t="s">
        <v>7</v>
      </c>
      <c r="B3" s="166" t="s">
        <v>5</v>
      </c>
      <c r="C3" s="233">
        <v>1171</v>
      </c>
      <c r="D3" s="233">
        <v>1235</v>
      </c>
      <c r="E3" s="233">
        <v>1159</v>
      </c>
      <c r="F3" s="233">
        <v>1079</v>
      </c>
      <c r="G3" s="335">
        <v>1043</v>
      </c>
      <c r="H3" s="335">
        <v>1034</v>
      </c>
      <c r="I3" s="335">
        <v>1011</v>
      </c>
      <c r="J3" s="335">
        <v>960</v>
      </c>
      <c r="K3" s="335">
        <v>952</v>
      </c>
      <c r="L3" s="335">
        <v>940</v>
      </c>
      <c r="M3" s="233">
        <f t="shared" ref="M3:N3" si="0">M4+M6+M8+M10+M12+M14</f>
        <v>907</v>
      </c>
      <c r="N3" s="406">
        <f t="shared" si="0"/>
        <v>867</v>
      </c>
      <c r="O3" s="28" t="s">
        <v>7</v>
      </c>
      <c r="P3" s="166" t="s">
        <v>5</v>
      </c>
      <c r="Q3" s="167">
        <v>297</v>
      </c>
      <c r="R3" s="167">
        <v>152</v>
      </c>
      <c r="S3" s="167">
        <v>48</v>
      </c>
      <c r="T3" s="167">
        <v>42</v>
      </c>
      <c r="U3" s="167">
        <v>64</v>
      </c>
      <c r="V3" s="167">
        <v>20</v>
      </c>
      <c r="W3" s="167">
        <v>69</v>
      </c>
      <c r="X3" s="167">
        <v>98</v>
      </c>
      <c r="Y3" s="167">
        <v>29</v>
      </c>
      <c r="Z3" s="166">
        <v>48</v>
      </c>
    </row>
    <row r="4" spans="1:26" x14ac:dyDescent="0.25">
      <c r="A4" s="1" t="s">
        <v>8</v>
      </c>
      <c r="B4" s="164" t="s">
        <v>240</v>
      </c>
      <c r="C4" s="161">
        <v>139</v>
      </c>
      <c r="D4" s="341">
        <v>167</v>
      </c>
      <c r="E4" s="341">
        <v>137</v>
      </c>
      <c r="F4" s="341">
        <v>128</v>
      </c>
      <c r="G4" s="380">
        <v>125</v>
      </c>
      <c r="H4" s="380">
        <v>123</v>
      </c>
      <c r="I4" s="380">
        <v>117</v>
      </c>
      <c r="J4" s="380">
        <v>112</v>
      </c>
      <c r="K4" s="380">
        <v>143</v>
      </c>
      <c r="L4" s="380">
        <v>152</v>
      </c>
      <c r="M4" s="341">
        <v>139</v>
      </c>
      <c r="N4" s="407">
        <v>128</v>
      </c>
      <c r="O4" s="28" t="s">
        <v>8</v>
      </c>
      <c r="P4" s="164" t="s">
        <v>240</v>
      </c>
      <c r="Q4" s="161">
        <v>32</v>
      </c>
      <c r="R4" s="341">
        <v>12</v>
      </c>
      <c r="S4" s="341">
        <v>7</v>
      </c>
      <c r="T4" s="341">
        <v>9</v>
      </c>
      <c r="U4" s="341">
        <v>19</v>
      </c>
      <c r="V4" s="341">
        <v>4</v>
      </c>
      <c r="W4" s="341">
        <v>14</v>
      </c>
      <c r="X4" s="341">
        <v>11</v>
      </c>
      <c r="Y4" s="341">
        <v>6</v>
      </c>
      <c r="Z4" s="342">
        <v>14</v>
      </c>
    </row>
    <row r="5" spans="1:26" x14ac:dyDescent="0.25">
      <c r="A5" s="1" t="s">
        <v>9</v>
      </c>
      <c r="B5" s="165" t="s">
        <v>15</v>
      </c>
      <c r="C5" s="194">
        <f>C4/C3</f>
        <v>0.11870196413321947</v>
      </c>
      <c r="D5" s="194">
        <f>D4/D3</f>
        <v>0.13522267206477734</v>
      </c>
      <c r="E5" s="194">
        <f t="shared" ref="E5:N5" si="1">E4/E3</f>
        <v>0.1182053494391717</v>
      </c>
      <c r="F5" s="194">
        <f t="shared" si="1"/>
        <v>0.11862835959221502</v>
      </c>
      <c r="G5" s="356">
        <f t="shared" si="1"/>
        <v>0.11984659635666348</v>
      </c>
      <c r="H5" s="356">
        <f t="shared" si="1"/>
        <v>0.11895551257253385</v>
      </c>
      <c r="I5" s="356">
        <f t="shared" si="1"/>
        <v>0.11572700296735905</v>
      </c>
      <c r="J5" s="356">
        <f t="shared" si="1"/>
        <v>0.11666666666666667</v>
      </c>
      <c r="K5" s="356">
        <f t="shared" si="1"/>
        <v>0.15021008403361344</v>
      </c>
      <c r="L5" s="356">
        <f t="shared" si="1"/>
        <v>0.16170212765957448</v>
      </c>
      <c r="M5" s="194">
        <f t="shared" si="1"/>
        <v>0.15325248070562295</v>
      </c>
      <c r="N5" s="408">
        <f t="shared" si="1"/>
        <v>0.14763552479815456</v>
      </c>
      <c r="O5" s="28" t="s">
        <v>9</v>
      </c>
      <c r="P5" s="165" t="s">
        <v>15</v>
      </c>
      <c r="Q5" s="194">
        <f>Q4/Q3</f>
        <v>0.10774410774410774</v>
      </c>
      <c r="R5" s="194">
        <f t="shared" ref="R5:Z5" si="2">R4/R3</f>
        <v>7.8947368421052627E-2</v>
      </c>
      <c r="S5" s="194">
        <f t="shared" si="2"/>
        <v>0.14583333333333334</v>
      </c>
      <c r="T5" s="194">
        <f t="shared" si="2"/>
        <v>0.21428571428571427</v>
      </c>
      <c r="U5" s="194">
        <f t="shared" si="2"/>
        <v>0.296875</v>
      </c>
      <c r="V5" s="194">
        <f t="shared" si="2"/>
        <v>0.2</v>
      </c>
      <c r="W5" s="221">
        <v>0.20289855072463769</v>
      </c>
      <c r="X5" s="194">
        <f t="shared" si="2"/>
        <v>0.11224489795918367</v>
      </c>
      <c r="Y5" s="194">
        <f t="shared" si="2"/>
        <v>0.20689655172413793</v>
      </c>
      <c r="Z5" s="229">
        <f t="shared" si="2"/>
        <v>0.29166666666666669</v>
      </c>
    </row>
    <row r="6" spans="1:26" x14ac:dyDescent="0.25">
      <c r="A6" s="1" t="s">
        <v>10</v>
      </c>
      <c r="B6" s="103" t="s">
        <v>241</v>
      </c>
      <c r="C6" s="72">
        <v>309</v>
      </c>
      <c r="D6" s="73">
        <v>334</v>
      </c>
      <c r="E6" s="73">
        <v>313</v>
      </c>
      <c r="F6" s="73">
        <v>276</v>
      </c>
      <c r="G6" s="381">
        <v>270</v>
      </c>
      <c r="H6" s="381">
        <v>267</v>
      </c>
      <c r="I6" s="381">
        <v>267</v>
      </c>
      <c r="J6" s="381">
        <v>246</v>
      </c>
      <c r="K6" s="381">
        <v>244</v>
      </c>
      <c r="L6" s="381">
        <v>247</v>
      </c>
      <c r="M6" s="73">
        <v>228</v>
      </c>
      <c r="N6" s="409">
        <v>214</v>
      </c>
      <c r="O6" s="28" t="s">
        <v>10</v>
      </c>
      <c r="P6" s="103" t="s">
        <v>241</v>
      </c>
      <c r="Q6" s="72">
        <v>74</v>
      </c>
      <c r="R6" s="73">
        <v>35</v>
      </c>
      <c r="S6" s="73">
        <v>8</v>
      </c>
      <c r="T6" s="73">
        <v>9</v>
      </c>
      <c r="U6" s="73">
        <v>17</v>
      </c>
      <c r="V6" s="73">
        <v>3</v>
      </c>
      <c r="W6" s="344">
        <v>14</v>
      </c>
      <c r="X6" s="73">
        <v>31</v>
      </c>
      <c r="Y6" s="73">
        <v>9</v>
      </c>
      <c r="Z6" s="85">
        <v>14</v>
      </c>
    </row>
    <row r="7" spans="1:26" x14ac:dyDescent="0.25">
      <c r="A7" s="1" t="s">
        <v>11</v>
      </c>
      <c r="B7" s="165" t="s">
        <v>15</v>
      </c>
      <c r="C7" s="194">
        <f>C6/C3</f>
        <v>0.26387702818104186</v>
      </c>
      <c r="D7" s="194">
        <f t="shared" ref="D7:N7" si="3">D6/D3</f>
        <v>0.27044534412955468</v>
      </c>
      <c r="E7" s="194">
        <f t="shared" si="3"/>
        <v>0.27006039689387401</v>
      </c>
      <c r="F7" s="194">
        <f t="shared" si="3"/>
        <v>0.2557924003707136</v>
      </c>
      <c r="G7" s="356">
        <f t="shared" si="3"/>
        <v>0.25886864813039312</v>
      </c>
      <c r="H7" s="356">
        <f t="shared" si="3"/>
        <v>0.25822050290135395</v>
      </c>
      <c r="I7" s="356">
        <f t="shared" si="3"/>
        <v>0.26409495548961426</v>
      </c>
      <c r="J7" s="356">
        <f t="shared" si="3"/>
        <v>0.25624999999999998</v>
      </c>
      <c r="K7" s="356">
        <f t="shared" si="3"/>
        <v>0.25630252100840334</v>
      </c>
      <c r="L7" s="356">
        <f t="shared" si="3"/>
        <v>0.26276595744680853</v>
      </c>
      <c r="M7" s="194">
        <f t="shared" si="3"/>
        <v>0.25137816979051819</v>
      </c>
      <c r="N7" s="408">
        <f t="shared" si="3"/>
        <v>0.24682814302191464</v>
      </c>
      <c r="O7" s="28" t="s">
        <v>11</v>
      </c>
      <c r="P7" s="165" t="s">
        <v>15</v>
      </c>
      <c r="Q7" s="194">
        <f>Q6/Q3</f>
        <v>0.24915824915824916</v>
      </c>
      <c r="R7" s="194">
        <f t="shared" ref="R7:Z7" si="4">R6/R3</f>
        <v>0.23026315789473684</v>
      </c>
      <c r="S7" s="194">
        <f t="shared" si="4"/>
        <v>0.16666666666666666</v>
      </c>
      <c r="T7" s="194">
        <f t="shared" si="4"/>
        <v>0.21428571428571427</v>
      </c>
      <c r="U7" s="194">
        <f t="shared" si="4"/>
        <v>0.265625</v>
      </c>
      <c r="V7" s="194">
        <f t="shared" si="4"/>
        <v>0.15</v>
      </c>
      <c r="W7" s="221">
        <v>0.20289855072463769</v>
      </c>
      <c r="X7" s="194">
        <f t="shared" si="4"/>
        <v>0.31632653061224492</v>
      </c>
      <c r="Y7" s="194">
        <f t="shared" si="4"/>
        <v>0.31034482758620691</v>
      </c>
      <c r="Z7" s="229">
        <f t="shared" si="4"/>
        <v>0.29166666666666669</v>
      </c>
    </row>
    <row r="8" spans="1:26" x14ac:dyDescent="0.25">
      <c r="A8" s="1" t="s">
        <v>12</v>
      </c>
      <c r="B8" s="103" t="s">
        <v>242</v>
      </c>
      <c r="C8" s="72">
        <v>280</v>
      </c>
      <c r="D8" s="73">
        <v>289</v>
      </c>
      <c r="E8" s="73">
        <v>286</v>
      </c>
      <c r="F8" s="73">
        <v>263</v>
      </c>
      <c r="G8" s="381">
        <v>255</v>
      </c>
      <c r="H8" s="381">
        <v>257</v>
      </c>
      <c r="I8" s="381">
        <v>261</v>
      </c>
      <c r="J8" s="381">
        <v>246</v>
      </c>
      <c r="K8" s="381">
        <v>226</v>
      </c>
      <c r="L8" s="381">
        <v>216</v>
      </c>
      <c r="M8" s="73">
        <v>211</v>
      </c>
      <c r="N8" s="409">
        <v>209</v>
      </c>
      <c r="O8" s="28" t="s">
        <v>12</v>
      </c>
      <c r="P8" s="103" t="s">
        <v>242</v>
      </c>
      <c r="Q8" s="72">
        <v>74</v>
      </c>
      <c r="R8" s="73">
        <v>44</v>
      </c>
      <c r="S8" s="73">
        <v>17</v>
      </c>
      <c r="T8" s="73">
        <v>6</v>
      </c>
      <c r="U8" s="73">
        <v>9</v>
      </c>
      <c r="V8" s="73">
        <v>4</v>
      </c>
      <c r="W8" s="344">
        <v>17</v>
      </c>
      <c r="X8" s="73">
        <v>22</v>
      </c>
      <c r="Y8" s="73">
        <v>7</v>
      </c>
      <c r="Z8" s="85">
        <v>9</v>
      </c>
    </row>
    <row r="9" spans="1:26" x14ac:dyDescent="0.25">
      <c r="A9" s="1" t="s">
        <v>13</v>
      </c>
      <c r="B9" s="165" t="s">
        <v>15</v>
      </c>
      <c r="C9" s="194">
        <f>C8/C3</f>
        <v>0.23911187019641333</v>
      </c>
      <c r="D9" s="194">
        <f t="shared" ref="D9:N9" si="5">D8/D3</f>
        <v>0.23400809716599191</v>
      </c>
      <c r="E9" s="194">
        <f t="shared" si="5"/>
        <v>0.24676445211389128</v>
      </c>
      <c r="F9" s="194">
        <f t="shared" si="5"/>
        <v>0.24374420759962928</v>
      </c>
      <c r="G9" s="356">
        <f t="shared" si="5"/>
        <v>0.24448705656759348</v>
      </c>
      <c r="H9" s="356">
        <f t="shared" si="5"/>
        <v>0.24854932301740812</v>
      </c>
      <c r="I9" s="356">
        <f t="shared" si="5"/>
        <v>0.25816023738872401</v>
      </c>
      <c r="J9" s="356">
        <f t="shared" si="5"/>
        <v>0.25624999999999998</v>
      </c>
      <c r="K9" s="356">
        <f t="shared" si="5"/>
        <v>0.23739495798319327</v>
      </c>
      <c r="L9" s="356">
        <f t="shared" si="5"/>
        <v>0.22978723404255319</v>
      </c>
      <c r="M9" s="194">
        <f t="shared" si="5"/>
        <v>0.23263506063947079</v>
      </c>
      <c r="N9" s="408">
        <f t="shared" si="5"/>
        <v>0.24106113033448673</v>
      </c>
      <c r="O9" s="28" t="s">
        <v>13</v>
      </c>
      <c r="P9" s="165" t="s">
        <v>15</v>
      </c>
      <c r="Q9" s="194">
        <f>Q8/Q3</f>
        <v>0.24915824915824916</v>
      </c>
      <c r="R9" s="194">
        <f t="shared" ref="R9:Z9" si="6">R8/R3</f>
        <v>0.28947368421052633</v>
      </c>
      <c r="S9" s="194">
        <f t="shared" si="6"/>
        <v>0.35416666666666669</v>
      </c>
      <c r="T9" s="194">
        <f t="shared" si="6"/>
        <v>0.14285714285714285</v>
      </c>
      <c r="U9" s="194">
        <f t="shared" si="6"/>
        <v>0.140625</v>
      </c>
      <c r="V9" s="194">
        <f t="shared" si="6"/>
        <v>0.2</v>
      </c>
      <c r="W9" s="221">
        <v>0.24637681159420291</v>
      </c>
      <c r="X9" s="194">
        <f t="shared" si="6"/>
        <v>0.22448979591836735</v>
      </c>
      <c r="Y9" s="194">
        <f t="shared" si="6"/>
        <v>0.2413793103448276</v>
      </c>
      <c r="Z9" s="229">
        <f t="shared" si="6"/>
        <v>0.1875</v>
      </c>
    </row>
    <row r="10" spans="1:26" x14ac:dyDescent="0.25">
      <c r="A10" s="1" t="s">
        <v>18</v>
      </c>
      <c r="B10" s="103" t="s">
        <v>243</v>
      </c>
      <c r="C10" s="162">
        <v>226</v>
      </c>
      <c r="D10" s="73">
        <v>217</v>
      </c>
      <c r="E10" s="73">
        <v>199</v>
      </c>
      <c r="F10" s="73">
        <v>196</v>
      </c>
      <c r="G10" s="381">
        <v>193</v>
      </c>
      <c r="H10" s="381">
        <v>188</v>
      </c>
      <c r="I10" s="381">
        <v>182</v>
      </c>
      <c r="J10" s="381">
        <v>185</v>
      </c>
      <c r="K10" s="381">
        <v>175</v>
      </c>
      <c r="L10" s="381">
        <v>158</v>
      </c>
      <c r="M10" s="73">
        <v>163</v>
      </c>
      <c r="N10" s="409">
        <v>157</v>
      </c>
      <c r="O10" s="28" t="s">
        <v>18</v>
      </c>
      <c r="P10" s="103" t="s">
        <v>243</v>
      </c>
      <c r="Q10" s="162">
        <v>63</v>
      </c>
      <c r="R10" s="73">
        <v>24</v>
      </c>
      <c r="S10" s="73">
        <v>11</v>
      </c>
      <c r="T10" s="73">
        <v>5</v>
      </c>
      <c r="U10" s="73">
        <v>8</v>
      </c>
      <c r="V10" s="73">
        <v>3</v>
      </c>
      <c r="W10" s="344">
        <v>14</v>
      </c>
      <c r="X10" s="73">
        <v>18</v>
      </c>
      <c r="Y10" s="73">
        <v>5</v>
      </c>
      <c r="Z10" s="85">
        <v>6</v>
      </c>
    </row>
    <row r="11" spans="1:26" x14ac:dyDescent="0.25">
      <c r="A11" s="1" t="s">
        <v>19</v>
      </c>
      <c r="B11" s="165" t="s">
        <v>15</v>
      </c>
      <c r="C11" s="194">
        <f>C10/C3</f>
        <v>0.19299743808710504</v>
      </c>
      <c r="D11" s="194">
        <f t="shared" ref="D11:N11" si="7">D10/D3</f>
        <v>0.1757085020242915</v>
      </c>
      <c r="E11" s="194">
        <f t="shared" si="7"/>
        <v>0.17169974115616912</v>
      </c>
      <c r="F11" s="194">
        <f t="shared" si="7"/>
        <v>0.18164967562557924</v>
      </c>
      <c r="G11" s="356">
        <f t="shared" si="7"/>
        <v>0.18504314477468839</v>
      </c>
      <c r="H11" s="356">
        <f t="shared" si="7"/>
        <v>0.18181818181818182</v>
      </c>
      <c r="I11" s="356">
        <f t="shared" si="7"/>
        <v>0.18001978239366964</v>
      </c>
      <c r="J11" s="356">
        <f t="shared" si="7"/>
        <v>0.19270833333333334</v>
      </c>
      <c r="K11" s="356">
        <f t="shared" si="7"/>
        <v>0.18382352941176472</v>
      </c>
      <c r="L11" s="356">
        <f t="shared" si="7"/>
        <v>0.16808510638297872</v>
      </c>
      <c r="M11" s="194">
        <f t="shared" si="7"/>
        <v>0.17971334068357223</v>
      </c>
      <c r="N11" s="408">
        <f t="shared" si="7"/>
        <v>0.18108419838523646</v>
      </c>
      <c r="O11" s="28" t="s">
        <v>19</v>
      </c>
      <c r="P11" s="165" t="s">
        <v>15</v>
      </c>
      <c r="Q11" s="194">
        <f>Q10/Q3</f>
        <v>0.21212121212121213</v>
      </c>
      <c r="R11" s="194">
        <f t="shared" ref="R11:Z11" si="8">R10/R3</f>
        <v>0.15789473684210525</v>
      </c>
      <c r="S11" s="194">
        <f t="shared" si="8"/>
        <v>0.22916666666666666</v>
      </c>
      <c r="T11" s="194">
        <f t="shared" si="8"/>
        <v>0.11904761904761904</v>
      </c>
      <c r="U11" s="194">
        <f t="shared" si="8"/>
        <v>0.125</v>
      </c>
      <c r="V11" s="194">
        <f t="shared" si="8"/>
        <v>0.15</v>
      </c>
      <c r="W11" s="221">
        <v>0.20289855072463769</v>
      </c>
      <c r="X11" s="194">
        <f t="shared" si="8"/>
        <v>0.18367346938775511</v>
      </c>
      <c r="Y11" s="194">
        <f t="shared" si="8"/>
        <v>0.17241379310344829</v>
      </c>
      <c r="Z11" s="229">
        <f t="shared" si="8"/>
        <v>0.125</v>
      </c>
    </row>
    <row r="12" spans="1:26" x14ac:dyDescent="0.25">
      <c r="A12" s="1" t="s">
        <v>20</v>
      </c>
      <c r="B12" s="103" t="s">
        <v>244</v>
      </c>
      <c r="C12" s="72">
        <v>140</v>
      </c>
      <c r="D12" s="73">
        <v>149</v>
      </c>
      <c r="E12" s="73">
        <v>144</v>
      </c>
      <c r="F12" s="73">
        <v>139</v>
      </c>
      <c r="G12" s="381">
        <v>132</v>
      </c>
      <c r="H12" s="381">
        <v>131</v>
      </c>
      <c r="I12" s="381">
        <v>123</v>
      </c>
      <c r="J12" s="381">
        <v>111</v>
      </c>
      <c r="K12" s="381">
        <v>108</v>
      </c>
      <c r="L12" s="381">
        <v>109</v>
      </c>
      <c r="M12" s="73">
        <v>106</v>
      </c>
      <c r="N12" s="409">
        <v>104</v>
      </c>
      <c r="O12" s="28" t="s">
        <v>20</v>
      </c>
      <c r="P12" s="103" t="s">
        <v>244</v>
      </c>
      <c r="Q12" s="72">
        <v>37</v>
      </c>
      <c r="R12" s="73">
        <v>25</v>
      </c>
      <c r="S12" s="73">
        <v>2</v>
      </c>
      <c r="T12" s="73">
        <v>8</v>
      </c>
      <c r="U12" s="73">
        <v>5</v>
      </c>
      <c r="V12" s="73">
        <v>3</v>
      </c>
      <c r="W12" s="344">
        <v>10</v>
      </c>
      <c r="X12" s="73">
        <v>11</v>
      </c>
      <c r="Y12" s="73">
        <v>0</v>
      </c>
      <c r="Z12" s="85">
        <v>3</v>
      </c>
    </row>
    <row r="13" spans="1:26" x14ac:dyDescent="0.25">
      <c r="A13" s="1" t="s">
        <v>21</v>
      </c>
      <c r="B13" s="165" t="s">
        <v>15</v>
      </c>
      <c r="C13" s="194">
        <f>C12/C3</f>
        <v>0.11955593509820667</v>
      </c>
      <c r="D13" s="194">
        <f t="shared" ref="D13:N13" si="9">D12/D3</f>
        <v>0.12064777327935222</v>
      </c>
      <c r="E13" s="194">
        <f t="shared" si="9"/>
        <v>0.12424503882657463</v>
      </c>
      <c r="F13" s="194">
        <f t="shared" si="9"/>
        <v>0.12882298424467098</v>
      </c>
      <c r="G13" s="356">
        <f t="shared" si="9"/>
        <v>0.12655800575263662</v>
      </c>
      <c r="H13" s="356">
        <f t="shared" si="9"/>
        <v>0.12669245647969052</v>
      </c>
      <c r="I13" s="356">
        <f t="shared" si="9"/>
        <v>0.12166172106824925</v>
      </c>
      <c r="J13" s="356">
        <f t="shared" si="9"/>
        <v>0.11562500000000001</v>
      </c>
      <c r="K13" s="356">
        <f t="shared" si="9"/>
        <v>0.1134453781512605</v>
      </c>
      <c r="L13" s="356">
        <f t="shared" si="9"/>
        <v>0.11595744680851064</v>
      </c>
      <c r="M13" s="194">
        <f t="shared" si="9"/>
        <v>0.11686879823594266</v>
      </c>
      <c r="N13" s="408">
        <f t="shared" si="9"/>
        <v>0.11995386389850057</v>
      </c>
      <c r="O13" s="28" t="s">
        <v>21</v>
      </c>
      <c r="P13" s="165" t="s">
        <v>15</v>
      </c>
      <c r="Q13" s="194">
        <f>Q12/Q3</f>
        <v>0.12457912457912458</v>
      </c>
      <c r="R13" s="194">
        <f t="shared" ref="R13:Z13" si="10">R12/R3</f>
        <v>0.16447368421052633</v>
      </c>
      <c r="S13" s="194">
        <v>0.04</v>
      </c>
      <c r="T13" s="194">
        <f t="shared" si="10"/>
        <v>0.19047619047619047</v>
      </c>
      <c r="U13" s="194">
        <f t="shared" si="10"/>
        <v>7.8125E-2</v>
      </c>
      <c r="V13" s="194">
        <f t="shared" si="10"/>
        <v>0.15</v>
      </c>
      <c r="W13" s="221">
        <v>0.14492753623188406</v>
      </c>
      <c r="X13" s="194">
        <f t="shared" si="10"/>
        <v>0.11224489795918367</v>
      </c>
      <c r="Y13" s="194">
        <f t="shared" si="10"/>
        <v>0</v>
      </c>
      <c r="Z13" s="229">
        <f t="shared" si="10"/>
        <v>6.25E-2</v>
      </c>
    </row>
    <row r="14" spans="1:26" x14ac:dyDescent="0.25">
      <c r="A14" s="1" t="s">
        <v>22</v>
      </c>
      <c r="B14" s="103" t="s">
        <v>245</v>
      </c>
      <c r="C14" s="162">
        <v>77</v>
      </c>
      <c r="D14" s="73">
        <v>79</v>
      </c>
      <c r="E14" s="73">
        <v>80</v>
      </c>
      <c r="F14" s="73">
        <v>77</v>
      </c>
      <c r="G14" s="381">
        <v>68</v>
      </c>
      <c r="H14" s="381">
        <v>68</v>
      </c>
      <c r="I14" s="381">
        <v>61</v>
      </c>
      <c r="J14" s="381">
        <v>60</v>
      </c>
      <c r="K14" s="381">
        <v>56</v>
      </c>
      <c r="L14" s="381">
        <v>58</v>
      </c>
      <c r="M14" s="73">
        <v>60</v>
      </c>
      <c r="N14" s="409">
        <v>55</v>
      </c>
      <c r="O14" s="28" t="s">
        <v>22</v>
      </c>
      <c r="P14" s="103" t="s">
        <v>245</v>
      </c>
      <c r="Q14" s="162">
        <v>17</v>
      </c>
      <c r="R14" s="73">
        <v>12</v>
      </c>
      <c r="S14" s="73">
        <v>3</v>
      </c>
      <c r="T14" s="73">
        <v>5</v>
      </c>
      <c r="U14" s="73">
        <v>6</v>
      </c>
      <c r="V14" s="73">
        <v>3</v>
      </c>
      <c r="W14" s="344">
        <v>0</v>
      </c>
      <c r="X14" s="73">
        <v>5</v>
      </c>
      <c r="Y14" s="73">
        <v>2</v>
      </c>
      <c r="Z14" s="85">
        <v>2</v>
      </c>
    </row>
    <row r="15" spans="1:26" ht="15.75" thickBot="1" x14ac:dyDescent="0.3">
      <c r="A15" s="1" t="s">
        <v>23</v>
      </c>
      <c r="B15" s="169" t="s">
        <v>15</v>
      </c>
      <c r="C15" s="204">
        <f>C14/C3</f>
        <v>6.575576430401367E-2</v>
      </c>
      <c r="D15" s="204">
        <f t="shared" ref="D15:N15" si="11">D14/D3</f>
        <v>6.396761133603239E-2</v>
      </c>
      <c r="E15" s="204">
        <f t="shared" si="11"/>
        <v>6.9025021570319242E-2</v>
      </c>
      <c r="F15" s="204">
        <f t="shared" si="11"/>
        <v>7.1362372567191842E-2</v>
      </c>
      <c r="G15" s="360">
        <f t="shared" si="11"/>
        <v>6.5196548418024927E-2</v>
      </c>
      <c r="H15" s="360">
        <f t="shared" si="11"/>
        <v>6.5764023210831718E-2</v>
      </c>
      <c r="I15" s="360">
        <f t="shared" si="11"/>
        <v>6.0336300692383778E-2</v>
      </c>
      <c r="J15" s="360">
        <f t="shared" si="11"/>
        <v>6.25E-2</v>
      </c>
      <c r="K15" s="360">
        <f t="shared" si="11"/>
        <v>5.8823529411764705E-2</v>
      </c>
      <c r="L15" s="360">
        <f t="shared" si="11"/>
        <v>6.1702127659574467E-2</v>
      </c>
      <c r="M15" s="204">
        <f t="shared" si="11"/>
        <v>6.6152149944873215E-2</v>
      </c>
      <c r="N15" s="410">
        <f t="shared" si="11"/>
        <v>6.3437139561707032E-2</v>
      </c>
      <c r="O15" s="28" t="s">
        <v>23</v>
      </c>
      <c r="P15" s="169" t="s">
        <v>15</v>
      </c>
      <c r="Q15" s="204">
        <f>Q14/Q3</f>
        <v>5.7239057239057242E-2</v>
      </c>
      <c r="R15" s="204">
        <f t="shared" ref="R15:Z15" si="12">R14/R3</f>
        <v>7.8947368421052627E-2</v>
      </c>
      <c r="S15" s="204">
        <f t="shared" si="12"/>
        <v>6.25E-2</v>
      </c>
      <c r="T15" s="204">
        <f t="shared" si="12"/>
        <v>0.11904761904761904</v>
      </c>
      <c r="U15" s="204">
        <f t="shared" si="12"/>
        <v>9.375E-2</v>
      </c>
      <c r="V15" s="204">
        <f t="shared" si="12"/>
        <v>0.15</v>
      </c>
      <c r="W15" s="204">
        <v>0</v>
      </c>
      <c r="X15" s="204">
        <f t="shared" si="12"/>
        <v>5.1020408163265307E-2</v>
      </c>
      <c r="Y15" s="204">
        <f t="shared" si="12"/>
        <v>6.8965517241379309E-2</v>
      </c>
      <c r="Z15" s="343">
        <f t="shared" si="12"/>
        <v>4.1666666666666664E-2</v>
      </c>
    </row>
    <row r="16" spans="1:26" ht="15.75" thickBot="1" x14ac:dyDescent="0.3">
      <c r="A16" s="1" t="s">
        <v>24</v>
      </c>
      <c r="B16" s="170"/>
      <c r="C16" s="418">
        <f t="shared" ref="C16:N16" si="13">SUM(C4+C6+C8+C10+C12+C14)</f>
        <v>1171</v>
      </c>
      <c r="D16" s="418">
        <f t="shared" si="13"/>
        <v>1235</v>
      </c>
      <c r="E16" s="418">
        <f t="shared" si="13"/>
        <v>1159</v>
      </c>
      <c r="F16" s="418">
        <f t="shared" si="13"/>
        <v>1079</v>
      </c>
      <c r="G16" s="418">
        <f t="shared" si="13"/>
        <v>1043</v>
      </c>
      <c r="H16" s="418">
        <f t="shared" si="13"/>
        <v>1034</v>
      </c>
      <c r="I16" s="418">
        <f t="shared" si="13"/>
        <v>1011</v>
      </c>
      <c r="J16" s="418">
        <f t="shared" si="13"/>
        <v>960</v>
      </c>
      <c r="K16" s="418">
        <f t="shared" si="13"/>
        <v>952</v>
      </c>
      <c r="L16" s="418">
        <f t="shared" si="13"/>
        <v>940</v>
      </c>
      <c r="M16" s="418">
        <f t="shared" si="13"/>
        <v>907</v>
      </c>
      <c r="N16" s="418">
        <f t="shared" si="13"/>
        <v>867</v>
      </c>
      <c r="O16" s="28" t="s">
        <v>24</v>
      </c>
      <c r="P16" s="170"/>
      <c r="Q16" s="417">
        <f>SUM(Q4+Q6+Q8+Q10+Q12+Q14)</f>
        <v>297</v>
      </c>
      <c r="R16" s="417">
        <f t="shared" ref="R16:V16" si="14">SUM(R4+R6+R8+R10+R12+R14)</f>
        <v>152</v>
      </c>
      <c r="S16" s="417">
        <f t="shared" si="14"/>
        <v>48</v>
      </c>
      <c r="T16" s="417">
        <f t="shared" si="14"/>
        <v>42</v>
      </c>
      <c r="U16" s="417">
        <f t="shared" si="14"/>
        <v>64</v>
      </c>
      <c r="V16" s="417">
        <f t="shared" si="14"/>
        <v>20</v>
      </c>
      <c r="W16" s="417">
        <v>69</v>
      </c>
      <c r="X16" s="417">
        <f>SUM(X4+X6+X8+X10+X12+X14)</f>
        <v>98</v>
      </c>
      <c r="Y16" s="417">
        <f>SUM(Y4+Y6+Y8+Y10+Y12+Y14)</f>
        <v>29</v>
      </c>
      <c r="Z16" s="417">
        <f>SUM(Z4+Z6+Z8+Z10+Z12+Z14)</f>
        <v>48</v>
      </c>
    </row>
    <row r="17" spans="1:26" ht="15" customHeight="1" x14ac:dyDescent="0.25">
      <c r="A17" s="1" t="s">
        <v>25</v>
      </c>
      <c r="B17" s="171" t="s">
        <v>246</v>
      </c>
      <c r="C17" s="163">
        <v>166</v>
      </c>
      <c r="D17" s="344">
        <v>172</v>
      </c>
      <c r="E17" s="344">
        <v>166</v>
      </c>
      <c r="F17" s="344">
        <v>154</v>
      </c>
      <c r="G17" s="382">
        <v>153</v>
      </c>
      <c r="H17" s="382">
        <v>158</v>
      </c>
      <c r="I17" s="382">
        <v>162</v>
      </c>
      <c r="J17" s="382">
        <v>161</v>
      </c>
      <c r="K17" s="382">
        <v>147</v>
      </c>
      <c r="L17" s="382">
        <v>150</v>
      </c>
      <c r="M17" s="344">
        <v>134</v>
      </c>
      <c r="N17" s="407">
        <v>125</v>
      </c>
      <c r="O17" s="28" t="s">
        <v>25</v>
      </c>
      <c r="P17" s="171" t="s">
        <v>246</v>
      </c>
      <c r="Q17" s="163">
        <v>54</v>
      </c>
      <c r="R17" s="344">
        <v>18</v>
      </c>
      <c r="S17" s="344">
        <v>5</v>
      </c>
      <c r="T17" s="344">
        <v>2</v>
      </c>
      <c r="U17" s="344">
        <v>6</v>
      </c>
      <c r="V17" s="344">
        <v>1</v>
      </c>
      <c r="W17" s="341">
        <v>14</v>
      </c>
      <c r="X17" s="344">
        <v>13</v>
      </c>
      <c r="Y17" s="344">
        <v>5</v>
      </c>
      <c r="Z17" s="345">
        <v>7</v>
      </c>
    </row>
    <row r="18" spans="1:26" x14ac:dyDescent="0.25">
      <c r="A18" s="1" t="s">
        <v>26</v>
      </c>
      <c r="B18" s="165" t="s">
        <v>15</v>
      </c>
      <c r="C18" s="194">
        <f>C17/C3</f>
        <v>0.14175918018787362</v>
      </c>
      <c r="D18" s="194">
        <f t="shared" ref="D18:N18" si="15">D17/D3</f>
        <v>0.13927125506072874</v>
      </c>
      <c r="E18" s="194">
        <f t="shared" si="15"/>
        <v>0.14322691975841242</v>
      </c>
      <c r="F18" s="194">
        <f t="shared" si="15"/>
        <v>0.14272474513438368</v>
      </c>
      <c r="G18" s="356">
        <f t="shared" si="15"/>
        <v>0.14669223394055608</v>
      </c>
      <c r="H18" s="356">
        <f t="shared" si="15"/>
        <v>0.15280464216634429</v>
      </c>
      <c r="I18" s="356">
        <f t="shared" si="15"/>
        <v>0.16023738872403562</v>
      </c>
      <c r="J18" s="356">
        <f t="shared" si="15"/>
        <v>0.16770833333333332</v>
      </c>
      <c r="K18" s="356">
        <f t="shared" si="15"/>
        <v>0.15441176470588236</v>
      </c>
      <c r="L18" s="356">
        <f t="shared" si="15"/>
        <v>0.15957446808510639</v>
      </c>
      <c r="M18" s="194">
        <f t="shared" si="15"/>
        <v>0.14773980154355015</v>
      </c>
      <c r="N18" s="356">
        <f t="shared" si="15"/>
        <v>0.14417531718569782</v>
      </c>
      <c r="O18" s="28" t="s">
        <v>26</v>
      </c>
      <c r="P18" s="165" t="s">
        <v>15</v>
      </c>
      <c r="Q18" s="194">
        <f>Q17/Q3</f>
        <v>0.18181818181818182</v>
      </c>
      <c r="R18" s="194">
        <f t="shared" ref="R18:Z18" si="16">R17/R3</f>
        <v>0.11842105263157894</v>
      </c>
      <c r="S18" s="194">
        <f t="shared" si="16"/>
        <v>0.10416666666666667</v>
      </c>
      <c r="T18" s="194">
        <f t="shared" si="16"/>
        <v>4.7619047619047616E-2</v>
      </c>
      <c r="U18" s="194">
        <f t="shared" si="16"/>
        <v>9.375E-2</v>
      </c>
      <c r="V18" s="194">
        <f t="shared" si="16"/>
        <v>0.05</v>
      </c>
      <c r="W18" s="221">
        <v>0.20289855072463769</v>
      </c>
      <c r="X18" s="194">
        <f t="shared" si="16"/>
        <v>0.1326530612244898</v>
      </c>
      <c r="Y18" s="194">
        <f t="shared" si="16"/>
        <v>0.17241379310344829</v>
      </c>
      <c r="Z18" s="229">
        <f t="shared" si="16"/>
        <v>0.14583333333333334</v>
      </c>
    </row>
    <row r="19" spans="1:26" ht="28.5" customHeight="1" x14ac:dyDescent="0.25">
      <c r="A19" s="1" t="s">
        <v>27</v>
      </c>
      <c r="B19" s="90" t="s">
        <v>247</v>
      </c>
      <c r="C19" s="72">
        <v>282</v>
      </c>
      <c r="D19" s="73">
        <v>295</v>
      </c>
      <c r="E19" s="73">
        <v>274</v>
      </c>
      <c r="F19" s="73">
        <v>253</v>
      </c>
      <c r="G19" s="381">
        <v>252</v>
      </c>
      <c r="H19" s="381">
        <v>246</v>
      </c>
      <c r="I19" s="381">
        <v>240</v>
      </c>
      <c r="J19" s="381">
        <v>221</v>
      </c>
      <c r="K19" s="381">
        <v>233</v>
      </c>
      <c r="L19" s="381">
        <v>228</v>
      </c>
      <c r="M19" s="73">
        <v>211</v>
      </c>
      <c r="N19" s="409">
        <v>215</v>
      </c>
      <c r="O19" s="28" t="s">
        <v>27</v>
      </c>
      <c r="P19" s="90" t="s">
        <v>247</v>
      </c>
      <c r="Q19" s="72">
        <v>64</v>
      </c>
      <c r="R19" s="73">
        <v>40</v>
      </c>
      <c r="S19" s="73">
        <v>11</v>
      </c>
      <c r="T19" s="73">
        <v>11</v>
      </c>
      <c r="U19" s="73">
        <v>15</v>
      </c>
      <c r="V19" s="73">
        <v>6</v>
      </c>
      <c r="W19" s="344">
        <v>16</v>
      </c>
      <c r="X19" s="73">
        <v>27</v>
      </c>
      <c r="Y19" s="73">
        <v>12</v>
      </c>
      <c r="Z19" s="85">
        <v>13</v>
      </c>
    </row>
    <row r="20" spans="1:26" x14ac:dyDescent="0.25">
      <c r="A20" s="1" t="s">
        <v>28</v>
      </c>
      <c r="B20" s="165" t="s">
        <v>15</v>
      </c>
      <c r="C20" s="194">
        <f>C19/C3</f>
        <v>0.2408198121263877</v>
      </c>
      <c r="D20" s="194">
        <f t="shared" ref="D20:N20" si="17">D19/D3</f>
        <v>0.23886639676113361</v>
      </c>
      <c r="E20" s="194">
        <f t="shared" si="17"/>
        <v>0.2364106988783434</v>
      </c>
      <c r="F20" s="194">
        <f t="shared" si="17"/>
        <v>0.2344763670064875</v>
      </c>
      <c r="G20" s="356">
        <f t="shared" si="17"/>
        <v>0.24161073825503357</v>
      </c>
      <c r="H20" s="356">
        <f t="shared" si="17"/>
        <v>0.23791102514506771</v>
      </c>
      <c r="I20" s="356">
        <f t="shared" si="17"/>
        <v>0.23738872403560832</v>
      </c>
      <c r="J20" s="356">
        <f t="shared" si="17"/>
        <v>0.23020833333333332</v>
      </c>
      <c r="K20" s="356">
        <f t="shared" si="17"/>
        <v>0.24474789915966386</v>
      </c>
      <c r="L20" s="356">
        <f t="shared" si="17"/>
        <v>0.24255319148936169</v>
      </c>
      <c r="M20" s="194">
        <f t="shared" si="17"/>
        <v>0.23263506063947079</v>
      </c>
      <c r="N20" s="356">
        <f t="shared" si="17"/>
        <v>0.24798154555940022</v>
      </c>
      <c r="O20" s="28" t="s">
        <v>28</v>
      </c>
      <c r="P20" s="165" t="s">
        <v>15</v>
      </c>
      <c r="Q20" s="194">
        <f>Q19/Q3</f>
        <v>0.21548821548821548</v>
      </c>
      <c r="R20" s="194">
        <f t="shared" ref="R20:Z20" si="18">R19/R3</f>
        <v>0.26315789473684209</v>
      </c>
      <c r="S20" s="194">
        <f t="shared" si="18"/>
        <v>0.22916666666666666</v>
      </c>
      <c r="T20" s="194">
        <f t="shared" si="18"/>
        <v>0.26190476190476192</v>
      </c>
      <c r="U20" s="194">
        <f t="shared" si="18"/>
        <v>0.234375</v>
      </c>
      <c r="V20" s="194">
        <f t="shared" si="18"/>
        <v>0.3</v>
      </c>
      <c r="W20" s="221">
        <v>0.2318840579710145</v>
      </c>
      <c r="X20" s="194">
        <f t="shared" si="18"/>
        <v>0.27551020408163263</v>
      </c>
      <c r="Y20" s="194">
        <f t="shared" si="18"/>
        <v>0.41379310344827586</v>
      </c>
      <c r="Z20" s="229">
        <f t="shared" si="18"/>
        <v>0.27083333333333331</v>
      </c>
    </row>
    <row r="21" spans="1:26" ht="15" customHeight="1" x14ac:dyDescent="0.25">
      <c r="A21" s="1" t="s">
        <v>29</v>
      </c>
      <c r="B21" s="90" t="s">
        <v>248</v>
      </c>
      <c r="C21" s="72">
        <v>146</v>
      </c>
      <c r="D21" s="73">
        <v>151</v>
      </c>
      <c r="E21" s="73">
        <v>139</v>
      </c>
      <c r="F21" s="73">
        <v>129</v>
      </c>
      <c r="G21" s="381">
        <v>127</v>
      </c>
      <c r="H21" s="381">
        <v>132</v>
      </c>
      <c r="I21" s="381">
        <v>138</v>
      </c>
      <c r="J21" s="381">
        <v>126</v>
      </c>
      <c r="K21" s="381">
        <v>121</v>
      </c>
      <c r="L21" s="381">
        <v>116</v>
      </c>
      <c r="M21" s="73">
        <v>115</v>
      </c>
      <c r="N21" s="409">
        <v>106</v>
      </c>
      <c r="O21" s="28" t="s">
        <v>29</v>
      </c>
      <c r="P21" s="90" t="s">
        <v>248</v>
      </c>
      <c r="Q21" s="72">
        <v>42</v>
      </c>
      <c r="R21" s="73">
        <v>19</v>
      </c>
      <c r="S21" s="73">
        <v>6</v>
      </c>
      <c r="T21" s="73">
        <v>6</v>
      </c>
      <c r="U21" s="73">
        <v>8</v>
      </c>
      <c r="V21" s="73">
        <v>4</v>
      </c>
      <c r="W21" s="344">
        <v>9</v>
      </c>
      <c r="X21" s="73">
        <v>6</v>
      </c>
      <c r="Y21" s="73">
        <v>4</v>
      </c>
      <c r="Z21" s="85">
        <v>2</v>
      </c>
    </row>
    <row r="22" spans="1:26" x14ac:dyDescent="0.25">
      <c r="A22" s="1" t="s">
        <v>30</v>
      </c>
      <c r="B22" s="165" t="s">
        <v>15</v>
      </c>
      <c r="C22" s="194">
        <f>C21/C3</f>
        <v>0.12467976088812981</v>
      </c>
      <c r="D22" s="194">
        <f t="shared" ref="D22:N22" si="19">D21/D3</f>
        <v>0.12226720647773279</v>
      </c>
      <c r="E22" s="194">
        <f t="shared" si="19"/>
        <v>0.11993097497842968</v>
      </c>
      <c r="F22" s="194">
        <f t="shared" si="19"/>
        <v>0.11955514365152919</v>
      </c>
      <c r="G22" s="356">
        <f t="shared" si="19"/>
        <v>0.12176414189837009</v>
      </c>
      <c r="H22" s="356">
        <f t="shared" si="19"/>
        <v>0.1276595744680851</v>
      </c>
      <c r="I22" s="356">
        <f t="shared" si="19"/>
        <v>0.13649851632047477</v>
      </c>
      <c r="J22" s="356">
        <f t="shared" si="19"/>
        <v>0.13125000000000001</v>
      </c>
      <c r="K22" s="356">
        <f t="shared" si="19"/>
        <v>0.12710084033613445</v>
      </c>
      <c r="L22" s="356">
        <f t="shared" si="19"/>
        <v>0.12340425531914893</v>
      </c>
      <c r="M22" s="194">
        <f t="shared" si="19"/>
        <v>0.12679162072767364</v>
      </c>
      <c r="N22" s="356">
        <f t="shared" si="19"/>
        <v>0.12226066897347174</v>
      </c>
      <c r="O22" s="28" t="s">
        <v>30</v>
      </c>
      <c r="P22" s="165" t="s">
        <v>15</v>
      </c>
      <c r="Q22" s="194">
        <f>Q21/Q3</f>
        <v>0.14141414141414141</v>
      </c>
      <c r="R22" s="194">
        <f t="shared" ref="R22:Z22" si="20">R21/R3</f>
        <v>0.125</v>
      </c>
      <c r="S22" s="194">
        <f t="shared" si="20"/>
        <v>0.125</v>
      </c>
      <c r="T22" s="194">
        <f t="shared" si="20"/>
        <v>0.14285714285714285</v>
      </c>
      <c r="U22" s="194">
        <f t="shared" si="20"/>
        <v>0.125</v>
      </c>
      <c r="V22" s="194">
        <f t="shared" si="20"/>
        <v>0.2</v>
      </c>
      <c r="W22" s="221">
        <v>0.13043478260869565</v>
      </c>
      <c r="X22" s="194">
        <f t="shared" si="20"/>
        <v>6.1224489795918366E-2</v>
      </c>
      <c r="Y22" s="194">
        <f t="shared" si="20"/>
        <v>0.13793103448275862</v>
      </c>
      <c r="Z22" s="229">
        <f t="shared" si="20"/>
        <v>4.1666666666666664E-2</v>
      </c>
    </row>
    <row r="23" spans="1:26" x14ac:dyDescent="0.25">
      <c r="A23" s="1" t="s">
        <v>31</v>
      </c>
      <c r="B23" s="103" t="s">
        <v>249</v>
      </c>
      <c r="C23" s="72">
        <v>326</v>
      </c>
      <c r="D23" s="73">
        <v>352</v>
      </c>
      <c r="E23" s="73">
        <v>313</v>
      </c>
      <c r="F23" s="73">
        <v>294</v>
      </c>
      <c r="G23" s="381">
        <v>272</v>
      </c>
      <c r="H23" s="381">
        <v>269</v>
      </c>
      <c r="I23" s="381">
        <v>261</v>
      </c>
      <c r="J23" s="381">
        <v>250</v>
      </c>
      <c r="K23" s="381">
        <v>257</v>
      </c>
      <c r="L23" s="381">
        <v>249</v>
      </c>
      <c r="M23" s="73">
        <v>251</v>
      </c>
      <c r="N23" s="409">
        <v>233</v>
      </c>
      <c r="O23" s="28" t="s">
        <v>31</v>
      </c>
      <c r="P23" s="103" t="s">
        <v>249</v>
      </c>
      <c r="Q23" s="72">
        <v>65</v>
      </c>
      <c r="R23" s="73">
        <v>42</v>
      </c>
      <c r="S23" s="73">
        <v>13</v>
      </c>
      <c r="T23" s="73">
        <v>15</v>
      </c>
      <c r="U23" s="73">
        <v>23</v>
      </c>
      <c r="V23" s="73">
        <v>7</v>
      </c>
      <c r="W23" s="344">
        <v>16</v>
      </c>
      <c r="X23" s="73">
        <v>28</v>
      </c>
      <c r="Y23" s="73">
        <v>6</v>
      </c>
      <c r="Z23" s="85">
        <v>18</v>
      </c>
    </row>
    <row r="24" spans="1:26" x14ac:dyDescent="0.25">
      <c r="A24" s="1" t="s">
        <v>32</v>
      </c>
      <c r="B24" s="165" t="s">
        <v>15</v>
      </c>
      <c r="C24" s="194">
        <f>C23/C3</f>
        <v>0.27839453458582408</v>
      </c>
      <c r="D24" s="194">
        <f t="shared" ref="D24:N24" si="21">D23/D3</f>
        <v>0.28502024291497974</v>
      </c>
      <c r="E24" s="194">
        <f t="shared" si="21"/>
        <v>0.27006039689387401</v>
      </c>
      <c r="F24" s="194">
        <f t="shared" si="21"/>
        <v>0.27247451343836887</v>
      </c>
      <c r="G24" s="356">
        <f t="shared" si="21"/>
        <v>0.26078619367209971</v>
      </c>
      <c r="H24" s="356">
        <f t="shared" si="21"/>
        <v>0.26015473887814311</v>
      </c>
      <c r="I24" s="356">
        <f t="shared" si="21"/>
        <v>0.25816023738872401</v>
      </c>
      <c r="J24" s="356">
        <f t="shared" si="21"/>
        <v>0.26041666666666669</v>
      </c>
      <c r="K24" s="356">
        <f t="shared" si="21"/>
        <v>0.2699579831932773</v>
      </c>
      <c r="L24" s="356">
        <f t="shared" si="21"/>
        <v>0.26489361702127662</v>
      </c>
      <c r="M24" s="194">
        <f t="shared" si="21"/>
        <v>0.27673649393605293</v>
      </c>
      <c r="N24" s="356">
        <f t="shared" si="21"/>
        <v>0.26874279123414069</v>
      </c>
      <c r="O24" s="28" t="s">
        <v>32</v>
      </c>
      <c r="P24" s="165" t="s">
        <v>15</v>
      </c>
      <c r="Q24" s="194">
        <f>Q23/Q3</f>
        <v>0.21885521885521886</v>
      </c>
      <c r="R24" s="221">
        <f t="shared" ref="R24" si="22">R23/R3</f>
        <v>0.27631578947368424</v>
      </c>
      <c r="S24" s="221">
        <f t="shared" ref="S24" si="23">S23/S3</f>
        <v>0.27083333333333331</v>
      </c>
      <c r="T24" s="221">
        <f t="shared" ref="T24" si="24">T23/T3</f>
        <v>0.35714285714285715</v>
      </c>
      <c r="U24" s="221">
        <f t="shared" ref="U24" si="25">U23/U3</f>
        <v>0.359375</v>
      </c>
      <c r="V24" s="221">
        <f t="shared" ref="V24" si="26">V23/V3</f>
        <v>0.35</v>
      </c>
      <c r="W24" s="221">
        <v>0.2318840579710145</v>
      </c>
      <c r="X24" s="221">
        <f t="shared" ref="X24" si="27">X23/X3</f>
        <v>0.2857142857142857</v>
      </c>
      <c r="Y24" s="221">
        <f t="shared" ref="Y24" si="28">Y23/Y3</f>
        <v>0.20689655172413793</v>
      </c>
      <c r="Z24" s="230">
        <f t="shared" ref="Z24" si="29">Z23/Z3</f>
        <v>0.375</v>
      </c>
    </row>
    <row r="25" spans="1:26" ht="15" customHeight="1" x14ac:dyDescent="0.25">
      <c r="A25" s="1" t="s">
        <v>33</v>
      </c>
      <c r="B25" s="90" t="s">
        <v>250</v>
      </c>
      <c r="C25" s="72">
        <v>251</v>
      </c>
      <c r="D25" s="73">
        <v>265</v>
      </c>
      <c r="E25" s="73">
        <v>267</v>
      </c>
      <c r="F25" s="73">
        <v>249</v>
      </c>
      <c r="G25" s="381">
        <v>239</v>
      </c>
      <c r="H25" s="381">
        <v>229</v>
      </c>
      <c r="I25" s="381">
        <v>210</v>
      </c>
      <c r="J25" s="381">
        <v>202</v>
      </c>
      <c r="K25" s="381">
        <v>194</v>
      </c>
      <c r="L25" s="381">
        <v>197</v>
      </c>
      <c r="M25" s="73">
        <v>196</v>
      </c>
      <c r="N25" s="409">
        <v>188</v>
      </c>
      <c r="O25" s="28" t="s">
        <v>33</v>
      </c>
      <c r="P25" s="90" t="s">
        <v>250</v>
      </c>
      <c r="Q25" s="72">
        <v>72</v>
      </c>
      <c r="R25" s="73">
        <v>33</v>
      </c>
      <c r="S25" s="73">
        <v>13</v>
      </c>
      <c r="T25" s="73">
        <v>8</v>
      </c>
      <c r="U25" s="73">
        <v>12</v>
      </c>
      <c r="V25" s="73">
        <v>2</v>
      </c>
      <c r="W25" s="344">
        <v>14</v>
      </c>
      <c r="X25" s="73">
        <v>24</v>
      </c>
      <c r="Y25" s="73">
        <v>2</v>
      </c>
      <c r="Z25" s="85">
        <v>8</v>
      </c>
    </row>
    <row r="26" spans="1:26" ht="15.75" thickBot="1" x14ac:dyDescent="0.3">
      <c r="A26" s="1" t="s">
        <v>34</v>
      </c>
      <c r="B26" s="169" t="s">
        <v>15</v>
      </c>
      <c r="C26" s="203">
        <f>C25/C3</f>
        <v>0.21434671221178481</v>
      </c>
      <c r="D26" s="231">
        <f t="shared" ref="D26:N26" si="30">D25/D3</f>
        <v>0.2145748987854251</v>
      </c>
      <c r="E26" s="231">
        <f t="shared" si="30"/>
        <v>0.23037100949094047</v>
      </c>
      <c r="F26" s="231">
        <f t="shared" si="30"/>
        <v>0.23076923076923078</v>
      </c>
      <c r="G26" s="355">
        <f t="shared" si="30"/>
        <v>0.22914669223394055</v>
      </c>
      <c r="H26" s="355">
        <f t="shared" si="30"/>
        <v>0.22147001934235977</v>
      </c>
      <c r="I26" s="355">
        <f t="shared" si="30"/>
        <v>0.20771513353115728</v>
      </c>
      <c r="J26" s="355">
        <f t="shared" si="30"/>
        <v>0.21041666666666667</v>
      </c>
      <c r="K26" s="355">
        <f t="shared" si="30"/>
        <v>0.20378151260504201</v>
      </c>
      <c r="L26" s="355">
        <f t="shared" si="30"/>
        <v>0.20957446808510638</v>
      </c>
      <c r="M26" s="231">
        <f t="shared" si="30"/>
        <v>0.21609702315325249</v>
      </c>
      <c r="N26" s="360">
        <f t="shared" si="30"/>
        <v>0.21683967704728951</v>
      </c>
      <c r="O26" s="28" t="s">
        <v>34</v>
      </c>
      <c r="P26" s="169" t="s">
        <v>15</v>
      </c>
      <c r="Q26" s="203">
        <f>Q25/Q3</f>
        <v>0.24242424242424243</v>
      </c>
      <c r="R26" s="231">
        <f t="shared" ref="R26" si="31">R25/R3</f>
        <v>0.21710526315789475</v>
      </c>
      <c r="S26" s="231">
        <f t="shared" ref="S26" si="32">S25/S3</f>
        <v>0.27083333333333331</v>
      </c>
      <c r="T26" s="231">
        <f t="shared" ref="T26" si="33">T25/T3</f>
        <v>0.19047619047619047</v>
      </c>
      <c r="U26" s="231">
        <f t="shared" ref="U26" si="34">U25/U3</f>
        <v>0.1875</v>
      </c>
      <c r="V26" s="204">
        <f t="shared" ref="V26" si="35">V25/V3</f>
        <v>0.1</v>
      </c>
      <c r="W26" s="231">
        <v>0.20289855072463769</v>
      </c>
      <c r="X26" s="231">
        <f t="shared" ref="X26" si="36">X25/X3</f>
        <v>0.24489795918367346</v>
      </c>
      <c r="Y26" s="231">
        <f t="shared" ref="Y26" si="37">Y25/Y3</f>
        <v>6.8965517241379309E-2</v>
      </c>
      <c r="Z26" s="232">
        <f t="shared" ref="Z26" si="38">Z25/Z3</f>
        <v>0.16666666666666666</v>
      </c>
    </row>
    <row r="27" spans="1:26" ht="15.75" thickBot="1" x14ac:dyDescent="0.3">
      <c r="A27" s="1" t="s">
        <v>35</v>
      </c>
      <c r="B27" s="170"/>
      <c r="C27" s="417">
        <f t="shared" ref="C27:M27" si="39">SUM(C17+C19+C21+C23+C25)</f>
        <v>1171</v>
      </c>
      <c r="D27" s="417">
        <f t="shared" si="39"/>
        <v>1235</v>
      </c>
      <c r="E27" s="417">
        <f t="shared" si="39"/>
        <v>1159</v>
      </c>
      <c r="F27" s="417">
        <f t="shared" si="39"/>
        <v>1079</v>
      </c>
      <c r="G27" s="417">
        <f t="shared" si="39"/>
        <v>1043</v>
      </c>
      <c r="H27" s="417">
        <f t="shared" si="39"/>
        <v>1034</v>
      </c>
      <c r="I27" s="417">
        <f t="shared" si="39"/>
        <v>1011</v>
      </c>
      <c r="J27" s="417">
        <f t="shared" si="39"/>
        <v>960</v>
      </c>
      <c r="K27" s="417">
        <f t="shared" si="39"/>
        <v>952</v>
      </c>
      <c r="L27" s="417">
        <f t="shared" si="39"/>
        <v>940</v>
      </c>
      <c r="M27" s="417">
        <f t="shared" si="39"/>
        <v>907</v>
      </c>
      <c r="N27" s="417">
        <f>SUM(N17+N19+N21+N23+N25)</f>
        <v>867</v>
      </c>
      <c r="O27" s="28" t="s">
        <v>35</v>
      </c>
      <c r="P27" s="170"/>
      <c r="Q27" s="417">
        <f t="shared" ref="Q27:V27" si="40">SUM(Q17+Q19+Q21+Q23+Q25)</f>
        <v>297</v>
      </c>
      <c r="R27" s="417">
        <f t="shared" si="40"/>
        <v>152</v>
      </c>
      <c r="S27" s="417">
        <f>SUM(S17+S19+S21+S23+S25)</f>
        <v>48</v>
      </c>
      <c r="T27" s="417">
        <f t="shared" si="40"/>
        <v>42</v>
      </c>
      <c r="U27" s="417">
        <f t="shared" si="40"/>
        <v>64</v>
      </c>
      <c r="V27" s="417">
        <f t="shared" si="40"/>
        <v>20</v>
      </c>
      <c r="W27" s="417">
        <v>69</v>
      </c>
      <c r="X27" s="417">
        <f>SUM(X17+X19+X21+X23+X25)</f>
        <v>98</v>
      </c>
      <c r="Y27" s="417">
        <f>SUM(Y17+Y19+Y21+Y23+Y25)</f>
        <v>29</v>
      </c>
      <c r="Z27" s="417">
        <f>SUM(Z17+Z19+Z21+Z23+Z25)</f>
        <v>48</v>
      </c>
    </row>
    <row r="28" spans="1:26" ht="15" customHeight="1" x14ac:dyDescent="0.25">
      <c r="A28" s="1" t="s">
        <v>36</v>
      </c>
      <c r="B28" s="172" t="s">
        <v>251</v>
      </c>
      <c r="C28" s="234">
        <v>163</v>
      </c>
      <c r="D28" s="348">
        <v>220</v>
      </c>
      <c r="E28" s="348">
        <v>132</v>
      </c>
      <c r="F28" s="348">
        <v>106</v>
      </c>
      <c r="G28" s="383">
        <v>116</v>
      </c>
      <c r="H28" s="383">
        <v>156</v>
      </c>
      <c r="I28" s="383">
        <v>118</v>
      </c>
      <c r="J28" s="383">
        <v>111</v>
      </c>
      <c r="K28" s="383">
        <v>161</v>
      </c>
      <c r="L28" s="383">
        <v>159</v>
      </c>
      <c r="M28" s="348">
        <v>137</v>
      </c>
      <c r="N28" s="411">
        <v>82</v>
      </c>
      <c r="O28" s="28" t="s">
        <v>36</v>
      </c>
      <c r="P28" s="172" t="s">
        <v>251</v>
      </c>
      <c r="Q28" s="161">
        <v>31</v>
      </c>
      <c r="R28" s="341">
        <v>12</v>
      </c>
      <c r="S28" s="341">
        <v>8</v>
      </c>
      <c r="T28" s="341">
        <v>6</v>
      </c>
      <c r="U28" s="341">
        <v>4</v>
      </c>
      <c r="V28" s="341">
        <v>1</v>
      </c>
      <c r="W28" s="341">
        <v>4</v>
      </c>
      <c r="X28" s="341">
        <v>9</v>
      </c>
      <c r="Y28" s="341">
        <v>4</v>
      </c>
      <c r="Z28" s="342">
        <v>3</v>
      </c>
    </row>
    <row r="29" spans="1:26" x14ac:dyDescent="0.25">
      <c r="A29" s="1" t="s">
        <v>37</v>
      </c>
      <c r="B29" s="165" t="s">
        <v>15</v>
      </c>
      <c r="C29" s="194">
        <f>C28/C3</f>
        <v>0.13919726729291204</v>
      </c>
      <c r="D29" s="194">
        <f t="shared" ref="D29:N29" si="41">D28/D3</f>
        <v>0.17813765182186234</v>
      </c>
      <c r="E29" s="194">
        <f t="shared" si="41"/>
        <v>0.11389128559102675</v>
      </c>
      <c r="F29" s="194">
        <f t="shared" si="41"/>
        <v>9.8239110287303061E-2</v>
      </c>
      <c r="G29" s="356">
        <f t="shared" si="41"/>
        <v>0.1112176414189837</v>
      </c>
      <c r="H29" s="356">
        <f t="shared" si="41"/>
        <v>0.15087040618955513</v>
      </c>
      <c r="I29" s="356">
        <f t="shared" si="41"/>
        <v>0.11671612265084075</v>
      </c>
      <c r="J29" s="356">
        <f t="shared" si="41"/>
        <v>0.11562500000000001</v>
      </c>
      <c r="K29" s="356">
        <f t="shared" si="41"/>
        <v>0.16911764705882354</v>
      </c>
      <c r="L29" s="356">
        <f t="shared" si="41"/>
        <v>0.16914893617021276</v>
      </c>
      <c r="M29" s="194">
        <f t="shared" si="41"/>
        <v>0.15104740904079383</v>
      </c>
      <c r="N29" s="356">
        <f t="shared" si="41"/>
        <v>9.4579008073817764E-2</v>
      </c>
      <c r="O29" s="28" t="s">
        <v>37</v>
      </c>
      <c r="P29" s="165" t="s">
        <v>15</v>
      </c>
      <c r="Q29" s="194">
        <f>Q28/Q3</f>
        <v>0.10437710437710437</v>
      </c>
      <c r="R29" s="221">
        <f t="shared" ref="R29" si="42">R28/R3</f>
        <v>7.8947368421052627E-2</v>
      </c>
      <c r="S29" s="221">
        <f t="shared" ref="S29" si="43">S28/S3</f>
        <v>0.16666666666666666</v>
      </c>
      <c r="T29" s="221">
        <f t="shared" ref="T29" si="44">T28/T3</f>
        <v>0.14285714285714285</v>
      </c>
      <c r="U29" s="221">
        <f t="shared" ref="U29" si="45">U28/U3</f>
        <v>6.25E-2</v>
      </c>
      <c r="V29" s="221">
        <f t="shared" ref="V29" si="46">V28/V3</f>
        <v>0.05</v>
      </c>
      <c r="W29" s="221">
        <v>5.7971014492753624E-2</v>
      </c>
      <c r="X29" s="221">
        <f t="shared" ref="X29" si="47">X28/X3</f>
        <v>9.1836734693877556E-2</v>
      </c>
      <c r="Y29" s="221">
        <f t="shared" ref="Y29" si="48">Y28/Y3</f>
        <v>0.13793103448275862</v>
      </c>
      <c r="Z29" s="230">
        <f t="shared" ref="Z29" si="49">Z28/Z3</f>
        <v>6.25E-2</v>
      </c>
    </row>
    <row r="30" spans="1:26" ht="15" customHeight="1" x14ac:dyDescent="0.25">
      <c r="A30" s="1" t="s">
        <v>46</v>
      </c>
      <c r="B30" s="171" t="s">
        <v>252</v>
      </c>
      <c r="C30" s="162">
        <v>171</v>
      </c>
      <c r="D30" s="73">
        <v>182</v>
      </c>
      <c r="E30" s="73">
        <v>234</v>
      </c>
      <c r="F30" s="73">
        <v>208</v>
      </c>
      <c r="G30" s="381">
        <v>154</v>
      </c>
      <c r="H30" s="381">
        <v>136</v>
      </c>
      <c r="I30" s="381">
        <v>178</v>
      </c>
      <c r="J30" s="381">
        <v>186</v>
      </c>
      <c r="K30" s="381">
        <v>147</v>
      </c>
      <c r="L30" s="381">
        <v>170</v>
      </c>
      <c r="M30" s="73">
        <v>202</v>
      </c>
      <c r="N30" s="409">
        <v>211</v>
      </c>
      <c r="O30" s="28" t="s">
        <v>46</v>
      </c>
      <c r="P30" s="171" t="s">
        <v>252</v>
      </c>
      <c r="Q30" s="162">
        <v>61</v>
      </c>
      <c r="R30" s="73">
        <v>31</v>
      </c>
      <c r="S30" s="73">
        <v>10</v>
      </c>
      <c r="T30" s="73">
        <v>10</v>
      </c>
      <c r="U30" s="73">
        <v>16</v>
      </c>
      <c r="V30" s="73">
        <v>8</v>
      </c>
      <c r="W30" s="344">
        <v>19</v>
      </c>
      <c r="X30" s="73">
        <v>32</v>
      </c>
      <c r="Y30" s="73">
        <v>7</v>
      </c>
      <c r="Z30" s="85">
        <v>17</v>
      </c>
    </row>
    <row r="31" spans="1:26" x14ac:dyDescent="0.25">
      <c r="A31" s="1" t="s">
        <v>47</v>
      </c>
      <c r="B31" s="165" t="s">
        <v>15</v>
      </c>
      <c r="C31" s="194">
        <f>C30/C3</f>
        <v>0.14602903501280956</v>
      </c>
      <c r="D31" s="194">
        <f t="shared" ref="D31:N31" si="50">D30/D3</f>
        <v>0.14736842105263157</v>
      </c>
      <c r="E31" s="194">
        <f t="shared" si="50"/>
        <v>0.20189818809318377</v>
      </c>
      <c r="F31" s="194">
        <f t="shared" si="50"/>
        <v>0.19277108433734941</v>
      </c>
      <c r="G31" s="356">
        <f t="shared" si="50"/>
        <v>0.1476510067114094</v>
      </c>
      <c r="H31" s="356">
        <f t="shared" si="50"/>
        <v>0.13152804642166344</v>
      </c>
      <c r="I31" s="356">
        <f t="shared" si="50"/>
        <v>0.17606330365974282</v>
      </c>
      <c r="J31" s="356">
        <f t="shared" si="50"/>
        <v>0.19375000000000001</v>
      </c>
      <c r="K31" s="356">
        <f t="shared" si="50"/>
        <v>0.15441176470588236</v>
      </c>
      <c r="L31" s="356">
        <f t="shared" si="50"/>
        <v>0.18085106382978725</v>
      </c>
      <c r="M31" s="194">
        <f t="shared" si="50"/>
        <v>0.2227122381477398</v>
      </c>
      <c r="N31" s="356">
        <f t="shared" si="50"/>
        <v>0.24336793540945789</v>
      </c>
      <c r="O31" s="28" t="s">
        <v>47</v>
      </c>
      <c r="P31" s="165" t="s">
        <v>15</v>
      </c>
      <c r="Q31" s="194">
        <f>Q30/Q3</f>
        <v>0.2053872053872054</v>
      </c>
      <c r="R31" s="221">
        <f t="shared" ref="R31" si="51">R30/R3</f>
        <v>0.20394736842105263</v>
      </c>
      <c r="S31" s="221">
        <f t="shared" ref="S31" si="52">S30/S3</f>
        <v>0.20833333333333334</v>
      </c>
      <c r="T31" s="221">
        <f t="shared" ref="T31" si="53">T30/T3</f>
        <v>0.23809523809523808</v>
      </c>
      <c r="U31" s="221">
        <f t="shared" ref="U31" si="54">U30/U3</f>
        <v>0.25</v>
      </c>
      <c r="V31" s="221">
        <f t="shared" ref="V31" si="55">V30/V3</f>
        <v>0.4</v>
      </c>
      <c r="W31" s="221">
        <v>0.27536231884057971</v>
      </c>
      <c r="X31" s="221">
        <f t="shared" ref="X31" si="56">X30/X3</f>
        <v>0.32653061224489793</v>
      </c>
      <c r="Y31" s="221">
        <f t="shared" ref="Y31" si="57">Y30/Y3</f>
        <v>0.2413793103448276</v>
      </c>
      <c r="Z31" s="230">
        <f t="shared" ref="Z31" si="58">Z30/Z3</f>
        <v>0.35416666666666669</v>
      </c>
    </row>
    <row r="32" spans="1:26" ht="15" customHeight="1" x14ac:dyDescent="0.25">
      <c r="A32" s="1" t="s">
        <v>48</v>
      </c>
      <c r="B32" s="171" t="s">
        <v>253</v>
      </c>
      <c r="C32" s="162">
        <v>141</v>
      </c>
      <c r="D32" s="73">
        <v>164</v>
      </c>
      <c r="E32" s="73">
        <v>149</v>
      </c>
      <c r="F32" s="73">
        <v>150</v>
      </c>
      <c r="G32" s="381">
        <v>168</v>
      </c>
      <c r="H32" s="381">
        <v>172</v>
      </c>
      <c r="I32" s="381">
        <v>158</v>
      </c>
      <c r="J32" s="381">
        <v>124</v>
      </c>
      <c r="K32" s="381">
        <v>129</v>
      </c>
      <c r="L32" s="381">
        <v>131</v>
      </c>
      <c r="M32" s="73">
        <v>115</v>
      </c>
      <c r="N32" s="409">
        <v>134</v>
      </c>
      <c r="O32" s="28" t="s">
        <v>48</v>
      </c>
      <c r="P32" s="171" t="s">
        <v>253</v>
      </c>
      <c r="Q32" s="162">
        <v>35</v>
      </c>
      <c r="R32" s="73">
        <v>22</v>
      </c>
      <c r="S32" s="73">
        <v>7</v>
      </c>
      <c r="T32" s="73">
        <v>6</v>
      </c>
      <c r="U32" s="73">
        <v>15</v>
      </c>
      <c r="V32" s="73">
        <v>4</v>
      </c>
      <c r="W32" s="344">
        <v>16</v>
      </c>
      <c r="X32" s="73">
        <v>13</v>
      </c>
      <c r="Y32" s="73">
        <v>8</v>
      </c>
      <c r="Z32" s="85">
        <v>8</v>
      </c>
    </row>
    <row r="33" spans="1:26" x14ac:dyDescent="0.25">
      <c r="A33" s="1" t="s">
        <v>49</v>
      </c>
      <c r="B33" s="165" t="s">
        <v>15</v>
      </c>
      <c r="C33" s="194">
        <f>C32/C3</f>
        <v>0.12040990606319385</v>
      </c>
      <c r="D33" s="194">
        <f t="shared" ref="D33:N33" si="59">D32/D3</f>
        <v>0.13279352226720648</v>
      </c>
      <c r="E33" s="194">
        <f t="shared" si="59"/>
        <v>0.12855910267471959</v>
      </c>
      <c r="F33" s="194">
        <f t="shared" si="59"/>
        <v>0.13901760889712697</v>
      </c>
      <c r="G33" s="356">
        <f t="shared" si="59"/>
        <v>0.16107382550335569</v>
      </c>
      <c r="H33" s="356">
        <f t="shared" si="59"/>
        <v>0.16634429400386846</v>
      </c>
      <c r="I33" s="356">
        <f t="shared" si="59"/>
        <v>0.1562809099901088</v>
      </c>
      <c r="J33" s="356">
        <f t="shared" si="59"/>
        <v>0.12916666666666668</v>
      </c>
      <c r="K33" s="356">
        <f t="shared" si="59"/>
        <v>0.13550420168067226</v>
      </c>
      <c r="L33" s="356">
        <f t="shared" si="59"/>
        <v>0.13936170212765958</v>
      </c>
      <c r="M33" s="194">
        <f t="shared" si="59"/>
        <v>0.12679162072767364</v>
      </c>
      <c r="N33" s="356">
        <f t="shared" si="59"/>
        <v>0.15455594002306805</v>
      </c>
      <c r="O33" s="28" t="s">
        <v>49</v>
      </c>
      <c r="P33" s="165" t="s">
        <v>15</v>
      </c>
      <c r="Q33" s="194">
        <f>Q32/Q3</f>
        <v>0.11784511784511785</v>
      </c>
      <c r="R33" s="221">
        <f t="shared" ref="R33" si="60">R32/R3</f>
        <v>0.14473684210526316</v>
      </c>
      <c r="S33" s="221">
        <f t="shared" ref="S33" si="61">S32/S3</f>
        <v>0.14583333333333334</v>
      </c>
      <c r="T33" s="221">
        <f t="shared" ref="T33" si="62">T32/T3</f>
        <v>0.14285714285714285</v>
      </c>
      <c r="U33" s="221">
        <f t="shared" ref="U33" si="63">U32/U3</f>
        <v>0.234375</v>
      </c>
      <c r="V33" s="221">
        <f t="shared" ref="V33" si="64">V32/V3</f>
        <v>0.2</v>
      </c>
      <c r="W33" s="221">
        <v>0.2318840579710145</v>
      </c>
      <c r="X33" s="221">
        <f t="shared" ref="X33" si="65">X32/X3</f>
        <v>0.1326530612244898</v>
      </c>
      <c r="Y33" s="221">
        <f t="shared" ref="Y33" si="66">Y32/Y3</f>
        <v>0.27586206896551724</v>
      </c>
      <c r="Z33" s="230">
        <v>0.03</v>
      </c>
    </row>
    <row r="34" spans="1:26" ht="15" customHeight="1" x14ac:dyDescent="0.25">
      <c r="A34" s="1" t="s">
        <v>50</v>
      </c>
      <c r="B34" s="171" t="s">
        <v>254</v>
      </c>
      <c r="C34" s="162">
        <v>144</v>
      </c>
      <c r="D34" s="73">
        <v>123</v>
      </c>
      <c r="E34" s="73">
        <v>132</v>
      </c>
      <c r="F34" s="73">
        <v>133</v>
      </c>
      <c r="G34" s="381">
        <v>145</v>
      </c>
      <c r="H34" s="381">
        <v>135</v>
      </c>
      <c r="I34" s="381">
        <v>139</v>
      </c>
      <c r="J34" s="381">
        <v>152</v>
      </c>
      <c r="K34" s="381">
        <v>140</v>
      </c>
      <c r="L34" s="381">
        <v>133</v>
      </c>
      <c r="M34" s="73">
        <v>128</v>
      </c>
      <c r="N34" s="409">
        <v>127</v>
      </c>
      <c r="O34" s="28" t="s">
        <v>50</v>
      </c>
      <c r="P34" s="171" t="s">
        <v>254</v>
      </c>
      <c r="Q34" s="162">
        <v>46</v>
      </c>
      <c r="R34" s="73">
        <v>23</v>
      </c>
      <c r="S34" s="73">
        <v>3</v>
      </c>
      <c r="T34" s="73">
        <v>4</v>
      </c>
      <c r="U34" s="73">
        <v>10</v>
      </c>
      <c r="V34" s="73">
        <v>3</v>
      </c>
      <c r="W34" s="344">
        <v>13</v>
      </c>
      <c r="X34" s="73">
        <v>13</v>
      </c>
      <c r="Y34" s="73">
        <v>7</v>
      </c>
      <c r="Z34" s="85">
        <v>5</v>
      </c>
    </row>
    <row r="35" spans="1:26" x14ac:dyDescent="0.25">
      <c r="A35" s="1" t="s">
        <v>51</v>
      </c>
      <c r="B35" s="165" t="s">
        <v>15</v>
      </c>
      <c r="C35" s="194">
        <f>C34/C3</f>
        <v>0.12297181895815543</v>
      </c>
      <c r="D35" s="194">
        <f t="shared" ref="D35:N35" si="67">D34/D3</f>
        <v>9.9595141700404857E-2</v>
      </c>
      <c r="E35" s="194">
        <f t="shared" si="67"/>
        <v>0.11389128559102675</v>
      </c>
      <c r="F35" s="194">
        <f t="shared" si="67"/>
        <v>0.12326227988878591</v>
      </c>
      <c r="G35" s="356">
        <f t="shared" si="67"/>
        <v>0.13902205177372962</v>
      </c>
      <c r="H35" s="356">
        <f t="shared" si="67"/>
        <v>0.13056092843326886</v>
      </c>
      <c r="I35" s="356">
        <f t="shared" si="67"/>
        <v>0.13748763600395647</v>
      </c>
      <c r="J35" s="356">
        <f t="shared" si="67"/>
        <v>0.15833333333333333</v>
      </c>
      <c r="K35" s="356">
        <f t="shared" si="67"/>
        <v>0.14705882352941177</v>
      </c>
      <c r="L35" s="356">
        <f t="shared" si="67"/>
        <v>0.14148936170212767</v>
      </c>
      <c r="M35" s="194">
        <f t="shared" si="67"/>
        <v>0.14112458654906285</v>
      </c>
      <c r="N35" s="356">
        <f t="shared" si="67"/>
        <v>0.14648212226066898</v>
      </c>
      <c r="O35" s="28" t="s">
        <v>51</v>
      </c>
      <c r="P35" s="165" t="s">
        <v>15</v>
      </c>
      <c r="Q35" s="194">
        <f>Q34/Q3</f>
        <v>0.15488215488215487</v>
      </c>
      <c r="R35" s="221">
        <f t="shared" ref="R35" si="68">R34/R3</f>
        <v>0.15131578947368421</v>
      </c>
      <c r="S35" s="221">
        <f t="shared" ref="S35" si="69">S34/S3</f>
        <v>6.25E-2</v>
      </c>
      <c r="T35" s="221">
        <f t="shared" ref="T35" si="70">T34/T3</f>
        <v>9.5238095238095233E-2</v>
      </c>
      <c r="U35" s="221">
        <f t="shared" ref="U35" si="71">U34/U3</f>
        <v>0.15625</v>
      </c>
      <c r="V35" s="221">
        <f t="shared" ref="V35" si="72">V34/V3</f>
        <v>0.15</v>
      </c>
      <c r="W35" s="221">
        <v>0.18840579710144928</v>
      </c>
      <c r="X35" s="221">
        <f t="shared" ref="X35" si="73">X34/X3</f>
        <v>0.1326530612244898</v>
      </c>
      <c r="Y35" s="221">
        <f t="shared" ref="Y35" si="74">Y34/Y3</f>
        <v>0.2413793103448276</v>
      </c>
      <c r="Z35" s="230">
        <f t="shared" ref="Z35" si="75">Z34/Z3</f>
        <v>0.10416666666666667</v>
      </c>
    </row>
    <row r="36" spans="1:26" ht="15" customHeight="1" x14ac:dyDescent="0.25">
      <c r="A36" s="1" t="s">
        <v>52</v>
      </c>
      <c r="B36" s="171" t="s">
        <v>255</v>
      </c>
      <c r="C36" s="162">
        <v>174</v>
      </c>
      <c r="D36" s="73">
        <v>175</v>
      </c>
      <c r="E36" s="73">
        <v>158</v>
      </c>
      <c r="F36" s="73">
        <v>143</v>
      </c>
      <c r="G36" s="381">
        <v>134</v>
      </c>
      <c r="H36" s="381">
        <v>133</v>
      </c>
      <c r="I36" s="381">
        <v>122</v>
      </c>
      <c r="J36" s="381">
        <v>110</v>
      </c>
      <c r="K36" s="381">
        <v>109</v>
      </c>
      <c r="L36" s="381">
        <v>96</v>
      </c>
      <c r="M36" s="73">
        <v>93</v>
      </c>
      <c r="N36" s="409">
        <v>97</v>
      </c>
      <c r="O36" s="28" t="s">
        <v>52</v>
      </c>
      <c r="P36" s="171" t="s">
        <v>255</v>
      </c>
      <c r="Q36" s="162">
        <v>37</v>
      </c>
      <c r="R36" s="73">
        <v>20</v>
      </c>
      <c r="S36" s="73">
        <v>8</v>
      </c>
      <c r="T36" s="73">
        <v>4</v>
      </c>
      <c r="U36" s="73">
        <v>6</v>
      </c>
      <c r="V36" s="73">
        <v>2</v>
      </c>
      <c r="W36" s="344">
        <v>4</v>
      </c>
      <c r="X36" s="73">
        <v>6</v>
      </c>
      <c r="Y36" s="73">
        <v>2</v>
      </c>
      <c r="Z36" s="85">
        <v>8</v>
      </c>
    </row>
    <row r="37" spans="1:26" x14ac:dyDescent="0.25">
      <c r="A37" s="1" t="s">
        <v>53</v>
      </c>
      <c r="B37" s="165" t="s">
        <v>15</v>
      </c>
      <c r="C37" s="194">
        <f>C36/C3</f>
        <v>0.14859094790777114</v>
      </c>
      <c r="D37" s="194">
        <f t="shared" ref="D37:N37" si="76">D36/D3</f>
        <v>0.1417004048582996</v>
      </c>
      <c r="E37" s="194">
        <f t="shared" si="76"/>
        <v>0.1363244176013805</v>
      </c>
      <c r="F37" s="194">
        <f t="shared" si="76"/>
        <v>0.13253012048192772</v>
      </c>
      <c r="G37" s="356">
        <f t="shared" si="76"/>
        <v>0.12847555129434324</v>
      </c>
      <c r="H37" s="356">
        <f t="shared" si="76"/>
        <v>0.1286266924564797</v>
      </c>
      <c r="I37" s="356">
        <f t="shared" si="76"/>
        <v>0.12067260138476756</v>
      </c>
      <c r="J37" s="356">
        <f t="shared" si="76"/>
        <v>0.11458333333333333</v>
      </c>
      <c r="K37" s="356">
        <f t="shared" si="76"/>
        <v>0.11449579831932773</v>
      </c>
      <c r="L37" s="356">
        <f t="shared" si="76"/>
        <v>0.10212765957446808</v>
      </c>
      <c r="M37" s="194">
        <f t="shared" si="76"/>
        <v>0.10253583241455347</v>
      </c>
      <c r="N37" s="356">
        <f t="shared" si="76"/>
        <v>0.1118800461361015</v>
      </c>
      <c r="O37" s="28" t="s">
        <v>53</v>
      </c>
      <c r="P37" s="165" t="s">
        <v>15</v>
      </c>
      <c r="Q37" s="194">
        <f>Q36/Q3</f>
        <v>0.12457912457912458</v>
      </c>
      <c r="R37" s="221">
        <f t="shared" ref="R37" si="77">R36/R3</f>
        <v>0.13157894736842105</v>
      </c>
      <c r="S37" s="221">
        <f t="shared" ref="S37" si="78">S36/S3</f>
        <v>0.16666666666666666</v>
      </c>
      <c r="T37" s="221">
        <f t="shared" ref="T37" si="79">T36/T3</f>
        <v>9.5238095238095233E-2</v>
      </c>
      <c r="U37" s="221">
        <f t="shared" ref="U37:V37" si="80">U36/U3</f>
        <v>9.375E-2</v>
      </c>
      <c r="V37" s="221">
        <f t="shared" si="80"/>
        <v>0.1</v>
      </c>
      <c r="W37" s="221">
        <v>5.7971014492753624E-2</v>
      </c>
      <c r="X37" s="221">
        <f t="shared" ref="X37" si="81">X36/X3</f>
        <v>6.1224489795918366E-2</v>
      </c>
      <c r="Y37" s="221">
        <f t="shared" ref="Y37" si="82">Y36/Y3</f>
        <v>6.8965517241379309E-2</v>
      </c>
      <c r="Z37" s="230">
        <f t="shared" ref="Z37" si="83">Z36/Z3</f>
        <v>0.16666666666666666</v>
      </c>
    </row>
    <row r="38" spans="1:26" ht="15" customHeight="1" x14ac:dyDescent="0.25">
      <c r="A38" s="1" t="s">
        <v>54</v>
      </c>
      <c r="B38" s="171" t="s">
        <v>256</v>
      </c>
      <c r="C38" s="162">
        <v>378</v>
      </c>
      <c r="D38" s="73">
        <v>371</v>
      </c>
      <c r="E38" s="73">
        <v>354</v>
      </c>
      <c r="F38" s="73">
        <v>339</v>
      </c>
      <c r="G38" s="381">
        <v>326</v>
      </c>
      <c r="H38" s="381">
        <v>302</v>
      </c>
      <c r="I38" s="381">
        <v>296</v>
      </c>
      <c r="J38" s="381">
        <v>277</v>
      </c>
      <c r="K38" s="381">
        <v>266</v>
      </c>
      <c r="L38" s="381">
        <v>251</v>
      </c>
      <c r="M38" s="73">
        <v>232</v>
      </c>
      <c r="N38" s="409">
        <v>216</v>
      </c>
      <c r="O38" s="28" t="s">
        <v>54</v>
      </c>
      <c r="P38" s="171" t="s">
        <v>256</v>
      </c>
      <c r="Q38" s="162">
        <v>87</v>
      </c>
      <c r="R38" s="73">
        <v>44</v>
      </c>
      <c r="S38" s="73">
        <v>12</v>
      </c>
      <c r="T38" s="73">
        <v>12</v>
      </c>
      <c r="U38" s="73">
        <v>13</v>
      </c>
      <c r="V38" s="73">
        <v>2</v>
      </c>
      <c r="W38" s="344">
        <v>13</v>
      </c>
      <c r="X38" s="73">
        <v>25</v>
      </c>
      <c r="Y38" s="73">
        <v>1</v>
      </c>
      <c r="Z38" s="85">
        <v>7</v>
      </c>
    </row>
    <row r="39" spans="1:26" ht="15.75" thickBot="1" x14ac:dyDescent="0.3">
      <c r="A39" s="1" t="s">
        <v>55</v>
      </c>
      <c r="B39" s="169" t="s">
        <v>15</v>
      </c>
      <c r="C39" s="203">
        <f>C38/C3</f>
        <v>0.32280102476515798</v>
      </c>
      <c r="D39" s="231">
        <f t="shared" ref="D39:N39" si="84">D38/D3</f>
        <v>0.30040485829959512</v>
      </c>
      <c r="E39" s="231">
        <f t="shared" si="84"/>
        <v>0.30543572044866263</v>
      </c>
      <c r="F39" s="231">
        <f t="shared" si="84"/>
        <v>0.31417979610750696</v>
      </c>
      <c r="G39" s="355">
        <f t="shared" si="84"/>
        <v>0.31255992329817833</v>
      </c>
      <c r="H39" s="355">
        <f t="shared" si="84"/>
        <v>0.29206963249516443</v>
      </c>
      <c r="I39" s="355">
        <f t="shared" si="84"/>
        <v>0.29277942631058357</v>
      </c>
      <c r="J39" s="355">
        <f t="shared" si="84"/>
        <v>0.28854166666666664</v>
      </c>
      <c r="K39" s="355">
        <f t="shared" si="84"/>
        <v>0.27941176470588236</v>
      </c>
      <c r="L39" s="355">
        <f t="shared" si="84"/>
        <v>0.26702127659574471</v>
      </c>
      <c r="M39" s="231">
        <f t="shared" si="84"/>
        <v>0.25578831312017641</v>
      </c>
      <c r="N39" s="360">
        <f t="shared" si="84"/>
        <v>0.2491349480968858</v>
      </c>
      <c r="O39" s="28" t="s">
        <v>55</v>
      </c>
      <c r="P39" s="169" t="s">
        <v>15</v>
      </c>
      <c r="Q39" s="203">
        <f>Q38/Q3</f>
        <v>0.29292929292929293</v>
      </c>
      <c r="R39" s="231">
        <f>R38/R3</f>
        <v>0.28947368421052633</v>
      </c>
      <c r="S39" s="231">
        <f t="shared" ref="S39" si="85">S38/S3</f>
        <v>0.25</v>
      </c>
      <c r="T39" s="231">
        <f t="shared" ref="T39" si="86">T38/T3</f>
        <v>0.2857142857142857</v>
      </c>
      <c r="U39" s="231">
        <f t="shared" ref="U39" si="87">U38/U3</f>
        <v>0.203125</v>
      </c>
      <c r="V39" s="231">
        <f t="shared" ref="V39" si="88">V38/V3</f>
        <v>0.1</v>
      </c>
      <c r="W39" s="231">
        <v>0.18840579710144928</v>
      </c>
      <c r="X39" s="231">
        <f t="shared" ref="X39" si="89">X38/X3</f>
        <v>0.25510204081632654</v>
      </c>
      <c r="Y39" s="231">
        <f t="shared" ref="Y39" si="90">Y38/Y3</f>
        <v>3.4482758620689655E-2</v>
      </c>
      <c r="Z39" s="232">
        <f t="shared" ref="Z39" si="91">Z38/Z3</f>
        <v>0.14583333333333334</v>
      </c>
    </row>
    <row r="40" spans="1:26" ht="15.75" thickBot="1" x14ac:dyDescent="0.3">
      <c r="A40" s="1" t="s">
        <v>56</v>
      </c>
      <c r="B40" s="170"/>
      <c r="C40" s="417">
        <f t="shared" ref="C40:M40" si="92">SUM(C28+C30+C32+C34+C36+C38)</f>
        <v>1171</v>
      </c>
      <c r="D40" s="417">
        <f t="shared" si="92"/>
        <v>1235</v>
      </c>
      <c r="E40" s="417">
        <f t="shared" si="92"/>
        <v>1159</v>
      </c>
      <c r="F40" s="417">
        <f t="shared" si="92"/>
        <v>1079</v>
      </c>
      <c r="G40" s="417">
        <f t="shared" si="92"/>
        <v>1043</v>
      </c>
      <c r="H40" s="417">
        <f t="shared" si="92"/>
        <v>1034</v>
      </c>
      <c r="I40" s="417">
        <f t="shared" si="92"/>
        <v>1011</v>
      </c>
      <c r="J40" s="417">
        <f t="shared" si="92"/>
        <v>960</v>
      </c>
      <c r="K40" s="417">
        <f t="shared" si="92"/>
        <v>952</v>
      </c>
      <c r="L40" s="417">
        <f t="shared" si="92"/>
        <v>940</v>
      </c>
      <c r="M40" s="417">
        <f t="shared" si="92"/>
        <v>907</v>
      </c>
      <c r="N40" s="417">
        <f>SUM(N28+N30+N32+N34+N36+N38)</f>
        <v>867</v>
      </c>
      <c r="O40" s="28" t="s">
        <v>56</v>
      </c>
      <c r="P40" s="170"/>
      <c r="Q40" s="417">
        <f t="shared" ref="Q40:V40" si="93">SUM(Q28+Q30+Q32+Q34+Q36+Q38)</f>
        <v>297</v>
      </c>
      <c r="R40" s="417">
        <f t="shared" si="93"/>
        <v>152</v>
      </c>
      <c r="S40" s="417">
        <f t="shared" si="93"/>
        <v>48</v>
      </c>
      <c r="T40" s="417">
        <f t="shared" si="93"/>
        <v>42</v>
      </c>
      <c r="U40" s="417">
        <f t="shared" si="93"/>
        <v>64</v>
      </c>
      <c r="V40" s="417">
        <f t="shared" si="93"/>
        <v>20</v>
      </c>
      <c r="W40" s="417">
        <v>69</v>
      </c>
      <c r="X40" s="417">
        <f>SUM(X28+X30+X32+X34+X36+X38)</f>
        <v>98</v>
      </c>
      <c r="Y40" s="417">
        <f>SUM(Y28+Y30+Y32+Y34+Y36+Y38)</f>
        <v>29</v>
      </c>
      <c r="Z40" s="417">
        <f>SUM(Z28+Z30+Z32+Z34+Z36+Z38)</f>
        <v>48</v>
      </c>
    </row>
    <row r="41" spans="1:26" ht="15" customHeight="1" x14ac:dyDescent="0.25">
      <c r="A41" s="1" t="s">
        <v>57</v>
      </c>
      <c r="B41" s="238" t="s">
        <v>257</v>
      </c>
      <c r="C41" s="237">
        <v>180</v>
      </c>
      <c r="D41" s="341">
        <v>192</v>
      </c>
      <c r="E41" s="341">
        <v>176</v>
      </c>
      <c r="F41" s="341">
        <v>165</v>
      </c>
      <c r="G41" s="380">
        <v>153</v>
      </c>
      <c r="H41" s="380">
        <v>159</v>
      </c>
      <c r="I41" s="380">
        <v>158</v>
      </c>
      <c r="J41" s="380">
        <v>149</v>
      </c>
      <c r="K41" s="380">
        <v>153</v>
      </c>
      <c r="L41" s="380">
        <v>156</v>
      </c>
      <c r="M41" s="341">
        <v>146</v>
      </c>
      <c r="N41" s="407">
        <v>134</v>
      </c>
      <c r="O41" s="28" t="s">
        <v>57</v>
      </c>
      <c r="P41" s="243" t="s">
        <v>257</v>
      </c>
      <c r="Q41" s="237">
        <v>51</v>
      </c>
      <c r="R41" s="341">
        <v>17</v>
      </c>
      <c r="S41" s="341">
        <v>6</v>
      </c>
      <c r="T41" s="341">
        <v>7</v>
      </c>
      <c r="U41" s="341">
        <v>9</v>
      </c>
      <c r="V41" s="341">
        <v>2</v>
      </c>
      <c r="W41" s="341">
        <v>10</v>
      </c>
      <c r="X41" s="341">
        <v>20</v>
      </c>
      <c r="Y41" s="341">
        <v>5</v>
      </c>
      <c r="Z41" s="342">
        <v>7</v>
      </c>
    </row>
    <row r="42" spans="1:26" x14ac:dyDescent="0.25">
      <c r="A42" s="1" t="s">
        <v>58</v>
      </c>
      <c r="B42" s="239" t="s">
        <v>15</v>
      </c>
      <c r="C42" s="194">
        <f>C41/C3</f>
        <v>0.15371477369769429</v>
      </c>
      <c r="D42" s="221">
        <f t="shared" ref="D42:N42" si="94">D41/D3</f>
        <v>0.15546558704453442</v>
      </c>
      <c r="E42" s="221">
        <f t="shared" si="94"/>
        <v>0.15185504745470232</v>
      </c>
      <c r="F42" s="221">
        <f t="shared" si="94"/>
        <v>0.15291936978683968</v>
      </c>
      <c r="G42" s="354">
        <f t="shared" si="94"/>
        <v>0.14669223394055608</v>
      </c>
      <c r="H42" s="354">
        <f t="shared" si="94"/>
        <v>0.15377176015473887</v>
      </c>
      <c r="I42" s="354">
        <f t="shared" si="94"/>
        <v>0.1562809099901088</v>
      </c>
      <c r="J42" s="354">
        <f t="shared" si="94"/>
        <v>0.15520833333333334</v>
      </c>
      <c r="K42" s="354">
        <f t="shared" si="94"/>
        <v>0.16071428571428573</v>
      </c>
      <c r="L42" s="354">
        <f t="shared" si="94"/>
        <v>0.16595744680851063</v>
      </c>
      <c r="M42" s="221">
        <f t="shared" si="94"/>
        <v>0.16097023153252479</v>
      </c>
      <c r="N42" s="354">
        <f t="shared" si="94"/>
        <v>0.15455594002306805</v>
      </c>
      <c r="O42" s="28" t="s">
        <v>58</v>
      </c>
      <c r="P42" s="198" t="s">
        <v>15</v>
      </c>
      <c r="Q42" s="194">
        <f>Q41/Q3</f>
        <v>0.17171717171717171</v>
      </c>
      <c r="R42" s="221">
        <f t="shared" ref="R42" si="95">R41/R3</f>
        <v>0.1118421052631579</v>
      </c>
      <c r="S42" s="221">
        <f t="shared" ref="S42" si="96">S41/S3</f>
        <v>0.125</v>
      </c>
      <c r="T42" s="221">
        <f t="shared" ref="T42" si="97">T41/T3</f>
        <v>0.16666666666666666</v>
      </c>
      <c r="U42" s="221">
        <f t="shared" ref="U42" si="98">U41/U3</f>
        <v>0.140625</v>
      </c>
      <c r="V42" s="221">
        <f t="shared" ref="V42" si="99">V41/V3</f>
        <v>0.1</v>
      </c>
      <c r="W42" s="221">
        <v>0.14492753623188406</v>
      </c>
      <c r="X42" s="221">
        <f t="shared" ref="X42" si="100">X41/X3</f>
        <v>0.20408163265306123</v>
      </c>
      <c r="Y42" s="221">
        <f t="shared" ref="Y42" si="101">Y41/Y3</f>
        <v>0.17241379310344829</v>
      </c>
      <c r="Z42" s="230">
        <f t="shared" ref="Z42" si="102">Z41/Z3</f>
        <v>0.14583333333333334</v>
      </c>
    </row>
    <row r="43" spans="1:26" ht="15" customHeight="1" x14ac:dyDescent="0.25">
      <c r="A43" s="1" t="s">
        <v>59</v>
      </c>
      <c r="B43" s="240" t="s">
        <v>258</v>
      </c>
      <c r="C43" s="72">
        <v>305</v>
      </c>
      <c r="D43" s="73">
        <v>331</v>
      </c>
      <c r="E43" s="73">
        <v>309</v>
      </c>
      <c r="F43" s="73">
        <v>294</v>
      </c>
      <c r="G43" s="381">
        <v>290</v>
      </c>
      <c r="H43" s="381">
        <v>274</v>
      </c>
      <c r="I43" s="381">
        <v>261</v>
      </c>
      <c r="J43" s="381">
        <v>243</v>
      </c>
      <c r="K43" s="381">
        <v>252</v>
      </c>
      <c r="L43" s="381">
        <v>256</v>
      </c>
      <c r="M43" s="73">
        <v>261</v>
      </c>
      <c r="N43" s="409">
        <v>245</v>
      </c>
      <c r="O43" s="28" t="s">
        <v>59</v>
      </c>
      <c r="P43" s="244" t="s">
        <v>258</v>
      </c>
      <c r="Q43" s="72">
        <v>83</v>
      </c>
      <c r="R43" s="73">
        <v>43</v>
      </c>
      <c r="S43" s="73">
        <v>9</v>
      </c>
      <c r="T43" s="73">
        <v>9</v>
      </c>
      <c r="U43" s="73">
        <v>22</v>
      </c>
      <c r="V43" s="73">
        <v>7</v>
      </c>
      <c r="W43" s="344">
        <v>14</v>
      </c>
      <c r="X43" s="73">
        <v>34</v>
      </c>
      <c r="Y43" s="73">
        <v>9</v>
      </c>
      <c r="Z43" s="85">
        <v>15</v>
      </c>
    </row>
    <row r="44" spans="1:26" x14ac:dyDescent="0.25">
      <c r="A44" s="1" t="s">
        <v>60</v>
      </c>
      <c r="B44" s="239" t="s">
        <v>15</v>
      </c>
      <c r="C44" s="194">
        <f>C43/C3</f>
        <v>0.26046114432109307</v>
      </c>
      <c r="D44" s="221">
        <f t="shared" ref="D44:N44" si="103">D43/D3</f>
        <v>0.26801619433198381</v>
      </c>
      <c r="E44" s="221">
        <f t="shared" si="103"/>
        <v>0.26660914581535805</v>
      </c>
      <c r="F44" s="221">
        <f t="shared" si="103"/>
        <v>0.27247451343836887</v>
      </c>
      <c r="G44" s="354">
        <f t="shared" si="103"/>
        <v>0.27804410354745923</v>
      </c>
      <c r="H44" s="354">
        <f t="shared" si="103"/>
        <v>0.26499032882011603</v>
      </c>
      <c r="I44" s="354">
        <f t="shared" si="103"/>
        <v>0.25816023738872401</v>
      </c>
      <c r="J44" s="354">
        <f t="shared" si="103"/>
        <v>0.25312499999999999</v>
      </c>
      <c r="K44" s="354">
        <f t="shared" si="103"/>
        <v>0.26470588235294118</v>
      </c>
      <c r="L44" s="354">
        <f t="shared" si="103"/>
        <v>0.2723404255319149</v>
      </c>
      <c r="M44" s="221">
        <f t="shared" si="103"/>
        <v>0.28776185226019846</v>
      </c>
      <c r="N44" s="354">
        <f t="shared" si="103"/>
        <v>0.28258362168396772</v>
      </c>
      <c r="O44" s="28" t="s">
        <v>60</v>
      </c>
      <c r="P44" s="198" t="s">
        <v>15</v>
      </c>
      <c r="Q44" s="194">
        <f>Q43/Q3</f>
        <v>0.27946127946127947</v>
      </c>
      <c r="R44" s="221">
        <f t="shared" ref="R44" si="104">R43/R3</f>
        <v>0.28289473684210525</v>
      </c>
      <c r="S44" s="221">
        <f t="shared" ref="S44" si="105">S43/S3</f>
        <v>0.1875</v>
      </c>
      <c r="T44" s="221">
        <f t="shared" ref="T44" si="106">T43/T3</f>
        <v>0.21428571428571427</v>
      </c>
      <c r="U44" s="221">
        <f t="shared" ref="U44" si="107">U43/U3</f>
        <v>0.34375</v>
      </c>
      <c r="V44" s="221">
        <f t="shared" ref="V44" si="108">V43/V3</f>
        <v>0.35</v>
      </c>
      <c r="W44" s="221">
        <v>0.20289855072463769</v>
      </c>
      <c r="X44" s="221">
        <f t="shared" ref="X44" si="109">X43/X3</f>
        <v>0.34693877551020408</v>
      </c>
      <c r="Y44" s="221">
        <f t="shared" ref="Y44" si="110">Y43/Y3</f>
        <v>0.31034482758620691</v>
      </c>
      <c r="Z44" s="230">
        <f t="shared" ref="Z44" si="111">Z43/Z3</f>
        <v>0.3125</v>
      </c>
    </row>
    <row r="45" spans="1:26" ht="15" customHeight="1" x14ac:dyDescent="0.25">
      <c r="A45" s="1" t="s">
        <v>61</v>
      </c>
      <c r="B45" s="240" t="s">
        <v>259</v>
      </c>
      <c r="C45" s="72">
        <v>202</v>
      </c>
      <c r="D45" s="73">
        <v>221</v>
      </c>
      <c r="E45" s="73">
        <v>211</v>
      </c>
      <c r="F45" s="73">
        <v>183</v>
      </c>
      <c r="G45" s="381">
        <v>186</v>
      </c>
      <c r="H45" s="381">
        <v>181</v>
      </c>
      <c r="I45" s="381">
        <v>176</v>
      </c>
      <c r="J45" s="381">
        <v>165</v>
      </c>
      <c r="K45" s="381">
        <v>161</v>
      </c>
      <c r="L45" s="381">
        <v>157</v>
      </c>
      <c r="M45" s="73">
        <v>148</v>
      </c>
      <c r="N45" s="409">
        <v>140</v>
      </c>
      <c r="O45" s="28" t="s">
        <v>61</v>
      </c>
      <c r="P45" s="244" t="s">
        <v>259</v>
      </c>
      <c r="Q45" s="72">
        <v>49</v>
      </c>
      <c r="R45" s="73">
        <v>26</v>
      </c>
      <c r="S45" s="73">
        <v>10</v>
      </c>
      <c r="T45" s="73">
        <v>3</v>
      </c>
      <c r="U45" s="73">
        <v>8</v>
      </c>
      <c r="V45" s="73">
        <v>2</v>
      </c>
      <c r="W45" s="344">
        <v>8</v>
      </c>
      <c r="X45" s="73">
        <v>19</v>
      </c>
      <c r="Y45" s="73">
        <v>7</v>
      </c>
      <c r="Z45" s="85">
        <v>8</v>
      </c>
    </row>
    <row r="46" spans="1:26" x14ac:dyDescent="0.25">
      <c r="A46" s="1" t="s">
        <v>62</v>
      </c>
      <c r="B46" s="239" t="s">
        <v>15</v>
      </c>
      <c r="C46" s="194">
        <f>C45/C3</f>
        <v>0.17250213492741248</v>
      </c>
      <c r="D46" s="221">
        <f t="shared" ref="D46:N46" si="112">D45/D3</f>
        <v>0.17894736842105263</v>
      </c>
      <c r="E46" s="221">
        <f t="shared" si="112"/>
        <v>0.182053494391717</v>
      </c>
      <c r="F46" s="221">
        <f t="shared" si="112"/>
        <v>0.16960148285449489</v>
      </c>
      <c r="G46" s="354">
        <f t="shared" si="112"/>
        <v>0.17833173537871524</v>
      </c>
      <c r="H46" s="354">
        <f t="shared" si="112"/>
        <v>0.17504835589941972</v>
      </c>
      <c r="I46" s="354">
        <f t="shared" si="112"/>
        <v>0.17408506429277942</v>
      </c>
      <c r="J46" s="354">
        <f t="shared" si="112"/>
        <v>0.171875</v>
      </c>
      <c r="K46" s="354">
        <f t="shared" si="112"/>
        <v>0.16911764705882354</v>
      </c>
      <c r="L46" s="354">
        <f t="shared" si="112"/>
        <v>0.16702127659574467</v>
      </c>
      <c r="M46" s="221">
        <f t="shared" si="112"/>
        <v>0.1631753031973539</v>
      </c>
      <c r="N46" s="354">
        <f t="shared" si="112"/>
        <v>0.16147635524798154</v>
      </c>
      <c r="O46" s="28" t="s">
        <v>62</v>
      </c>
      <c r="P46" s="198" t="s">
        <v>15</v>
      </c>
      <c r="Q46" s="194">
        <f>Q45/Q3</f>
        <v>0.16498316498316498</v>
      </c>
      <c r="R46" s="221">
        <f t="shared" ref="R46" si="113">R45/R3</f>
        <v>0.17105263157894737</v>
      </c>
      <c r="S46" s="221">
        <f t="shared" ref="S46" si="114">S45/S3</f>
        <v>0.20833333333333334</v>
      </c>
      <c r="T46" s="221">
        <f t="shared" ref="T46" si="115">T45/T3</f>
        <v>7.1428571428571425E-2</v>
      </c>
      <c r="U46" s="221">
        <f t="shared" ref="U46" si="116">U45/U3</f>
        <v>0.125</v>
      </c>
      <c r="V46" s="221">
        <f t="shared" ref="V46" si="117">V45/V3</f>
        <v>0.1</v>
      </c>
      <c r="W46" s="221">
        <v>0.11594202898550725</v>
      </c>
      <c r="X46" s="221">
        <f t="shared" ref="X46" si="118">X45/X3</f>
        <v>0.19387755102040816</v>
      </c>
      <c r="Y46" s="221">
        <f t="shared" ref="Y46" si="119">Y45/Y3</f>
        <v>0.2413793103448276</v>
      </c>
      <c r="Z46" s="230">
        <f t="shared" ref="Z46" si="120">Z45/Z3</f>
        <v>0.16666666666666666</v>
      </c>
    </row>
    <row r="47" spans="1:26" ht="15" customHeight="1" x14ac:dyDescent="0.25">
      <c r="A47" s="1" t="s">
        <v>63</v>
      </c>
      <c r="B47" s="240" t="s">
        <v>260</v>
      </c>
      <c r="C47" s="72">
        <v>218</v>
      </c>
      <c r="D47" s="73">
        <v>207</v>
      </c>
      <c r="E47" s="73">
        <v>199</v>
      </c>
      <c r="F47" s="73">
        <v>185</v>
      </c>
      <c r="G47" s="381">
        <v>179</v>
      </c>
      <c r="H47" s="381">
        <v>192</v>
      </c>
      <c r="I47" s="381">
        <v>199</v>
      </c>
      <c r="J47" s="381">
        <v>185</v>
      </c>
      <c r="K47" s="381">
        <v>171</v>
      </c>
      <c r="L47" s="381">
        <v>161</v>
      </c>
      <c r="M47" s="73">
        <v>162</v>
      </c>
      <c r="N47" s="409">
        <v>161</v>
      </c>
      <c r="O47" s="28" t="s">
        <v>63</v>
      </c>
      <c r="P47" s="244" t="s">
        <v>260</v>
      </c>
      <c r="Q47" s="72">
        <v>53</v>
      </c>
      <c r="R47" s="73">
        <v>37</v>
      </c>
      <c r="S47" s="73">
        <v>8</v>
      </c>
      <c r="T47" s="73">
        <v>10</v>
      </c>
      <c r="U47" s="73">
        <v>3</v>
      </c>
      <c r="V47" s="73">
        <v>5</v>
      </c>
      <c r="W47" s="344">
        <v>18</v>
      </c>
      <c r="X47" s="73">
        <v>10</v>
      </c>
      <c r="Y47" s="73">
        <v>5</v>
      </c>
      <c r="Z47" s="85">
        <v>12</v>
      </c>
    </row>
    <row r="48" spans="1:26" x14ac:dyDescent="0.25">
      <c r="A48" s="1" t="s">
        <v>64</v>
      </c>
      <c r="B48" s="239" t="s">
        <v>15</v>
      </c>
      <c r="C48" s="194">
        <f>C47/C3</f>
        <v>0.18616567036720752</v>
      </c>
      <c r="D48" s="221">
        <f t="shared" ref="D48:N48" si="121">D47/D3</f>
        <v>0.16761133603238867</v>
      </c>
      <c r="E48" s="221">
        <f t="shared" si="121"/>
        <v>0.17169974115616912</v>
      </c>
      <c r="F48" s="221">
        <f t="shared" si="121"/>
        <v>0.17145505097312327</v>
      </c>
      <c r="G48" s="354">
        <f t="shared" si="121"/>
        <v>0.1716203259827421</v>
      </c>
      <c r="H48" s="354">
        <f t="shared" si="121"/>
        <v>0.18568665377176016</v>
      </c>
      <c r="I48" s="354">
        <f t="shared" si="121"/>
        <v>0.19683481701285854</v>
      </c>
      <c r="J48" s="354">
        <f t="shared" si="121"/>
        <v>0.19270833333333334</v>
      </c>
      <c r="K48" s="354">
        <f t="shared" si="121"/>
        <v>0.1796218487394958</v>
      </c>
      <c r="L48" s="354">
        <f t="shared" si="121"/>
        <v>0.17127659574468085</v>
      </c>
      <c r="M48" s="221">
        <f t="shared" si="121"/>
        <v>0.17861080485115766</v>
      </c>
      <c r="N48" s="354">
        <f t="shared" si="121"/>
        <v>0.18569780853517878</v>
      </c>
      <c r="O48" s="28" t="s">
        <v>64</v>
      </c>
      <c r="P48" s="198" t="s">
        <v>15</v>
      </c>
      <c r="Q48" s="194">
        <f>Q47/Q3</f>
        <v>0.17845117845117844</v>
      </c>
      <c r="R48" s="221">
        <f t="shared" ref="R48" si="122">R47/R3</f>
        <v>0.24342105263157895</v>
      </c>
      <c r="S48" s="221">
        <f t="shared" ref="S48" si="123">S47/S3</f>
        <v>0.16666666666666666</v>
      </c>
      <c r="T48" s="221">
        <f t="shared" ref="T48" si="124">T47/T3</f>
        <v>0.23809523809523808</v>
      </c>
      <c r="U48" s="221">
        <f t="shared" ref="U48" si="125">U47/U3</f>
        <v>4.6875E-2</v>
      </c>
      <c r="V48" s="221">
        <f t="shared" ref="V48" si="126">V47/V3</f>
        <v>0.25</v>
      </c>
      <c r="W48" s="221">
        <v>0.2608695652173913</v>
      </c>
      <c r="X48" s="221">
        <f t="shared" ref="X48" si="127">X47/X3</f>
        <v>0.10204081632653061</v>
      </c>
      <c r="Y48" s="221">
        <f t="shared" ref="Y48" si="128">Y47/Y3</f>
        <v>0.17241379310344829</v>
      </c>
      <c r="Z48" s="230">
        <f t="shared" ref="Z48" si="129">Z47/Z3</f>
        <v>0.25</v>
      </c>
    </row>
    <row r="49" spans="1:26" ht="15" customHeight="1" x14ac:dyDescent="0.25">
      <c r="A49" s="1" t="s">
        <v>65</v>
      </c>
      <c r="B49" s="240" t="s">
        <v>261</v>
      </c>
      <c r="C49" s="72">
        <v>96</v>
      </c>
      <c r="D49" s="73">
        <v>98</v>
      </c>
      <c r="E49" s="73">
        <v>100</v>
      </c>
      <c r="F49" s="73">
        <v>99</v>
      </c>
      <c r="G49" s="381">
        <v>90</v>
      </c>
      <c r="H49" s="381">
        <v>89</v>
      </c>
      <c r="I49" s="381">
        <v>88</v>
      </c>
      <c r="J49" s="381">
        <v>86</v>
      </c>
      <c r="K49" s="381">
        <v>77</v>
      </c>
      <c r="L49" s="381">
        <v>74</v>
      </c>
      <c r="M49" s="73">
        <v>71</v>
      </c>
      <c r="N49" s="409">
        <v>71</v>
      </c>
      <c r="O49" s="28" t="s">
        <v>65</v>
      </c>
      <c r="P49" s="244" t="s">
        <v>261</v>
      </c>
      <c r="Q49" s="72">
        <v>22</v>
      </c>
      <c r="R49" s="73">
        <v>16</v>
      </c>
      <c r="S49" s="73">
        <v>4</v>
      </c>
      <c r="T49" s="73">
        <v>3</v>
      </c>
      <c r="U49" s="73">
        <v>5</v>
      </c>
      <c r="V49" s="73">
        <v>4</v>
      </c>
      <c r="W49" s="344">
        <v>7</v>
      </c>
      <c r="X49" s="73">
        <v>8</v>
      </c>
      <c r="Y49" s="73">
        <v>0</v>
      </c>
      <c r="Z49" s="85">
        <v>2</v>
      </c>
    </row>
    <row r="50" spans="1:26" x14ac:dyDescent="0.25">
      <c r="A50" s="1" t="s">
        <v>155</v>
      </c>
      <c r="B50" s="239" t="s">
        <v>15</v>
      </c>
      <c r="C50" s="194">
        <f>C49/C3</f>
        <v>8.1981212638770284E-2</v>
      </c>
      <c r="D50" s="221">
        <f t="shared" ref="D50:N50" si="130">D49/D3</f>
        <v>7.9352226720647775E-2</v>
      </c>
      <c r="E50" s="221">
        <f t="shared" si="130"/>
        <v>8.6281276962899056E-2</v>
      </c>
      <c r="F50" s="221">
        <f t="shared" si="130"/>
        <v>9.1751621872103797E-2</v>
      </c>
      <c r="G50" s="354">
        <f t="shared" si="130"/>
        <v>8.6289549376797697E-2</v>
      </c>
      <c r="H50" s="354">
        <f t="shared" si="130"/>
        <v>8.6073500967117994E-2</v>
      </c>
      <c r="I50" s="354">
        <f t="shared" si="130"/>
        <v>8.7042532146389712E-2</v>
      </c>
      <c r="J50" s="354">
        <f t="shared" si="130"/>
        <v>8.9583333333333334E-2</v>
      </c>
      <c r="K50" s="354">
        <f t="shared" si="130"/>
        <v>8.0882352941176475E-2</v>
      </c>
      <c r="L50" s="354">
        <f t="shared" si="130"/>
        <v>7.8723404255319152E-2</v>
      </c>
      <c r="M50" s="221">
        <f t="shared" si="130"/>
        <v>7.8280044101433299E-2</v>
      </c>
      <c r="N50" s="354">
        <f t="shared" si="130"/>
        <v>8.1891580161476352E-2</v>
      </c>
      <c r="O50" s="28" t="s">
        <v>155</v>
      </c>
      <c r="P50" s="198" t="s">
        <v>15</v>
      </c>
      <c r="Q50" s="194">
        <f>Q49/Q3</f>
        <v>7.407407407407407E-2</v>
      </c>
      <c r="R50" s="221">
        <f t="shared" ref="R50" si="131">R49/R3</f>
        <v>0.10526315789473684</v>
      </c>
      <c r="S50" s="221">
        <f t="shared" ref="S50" si="132">S49/S3</f>
        <v>8.3333333333333329E-2</v>
      </c>
      <c r="T50" s="221">
        <f t="shared" ref="T50" si="133">T49/T3</f>
        <v>7.1428571428571425E-2</v>
      </c>
      <c r="U50" s="221">
        <f t="shared" ref="U50" si="134">U49/U3</f>
        <v>7.8125E-2</v>
      </c>
      <c r="V50" s="221">
        <f t="shared" ref="V50" si="135">V49/V3</f>
        <v>0.2</v>
      </c>
      <c r="W50" s="221">
        <v>0.10144927536231885</v>
      </c>
      <c r="X50" s="221">
        <f t="shared" ref="X50" si="136">X49/X3</f>
        <v>8.1632653061224483E-2</v>
      </c>
      <c r="Y50" s="221">
        <f t="shared" ref="Y50" si="137">Y49/Y3</f>
        <v>0</v>
      </c>
      <c r="Z50" s="230">
        <f t="shared" ref="Z50" si="138">Z49/Z3</f>
        <v>4.1666666666666664E-2</v>
      </c>
    </row>
    <row r="51" spans="1:26" ht="15" customHeight="1" x14ac:dyDescent="0.25">
      <c r="A51" s="1" t="s">
        <v>66</v>
      </c>
      <c r="B51" s="240" t="s">
        <v>262</v>
      </c>
      <c r="C51" s="72">
        <v>50</v>
      </c>
      <c r="D51" s="73">
        <v>58</v>
      </c>
      <c r="E51" s="73">
        <v>52</v>
      </c>
      <c r="F51" s="73">
        <v>51</v>
      </c>
      <c r="G51" s="381">
        <v>46</v>
      </c>
      <c r="H51" s="381">
        <v>44</v>
      </c>
      <c r="I51" s="381">
        <v>38</v>
      </c>
      <c r="J51" s="381">
        <v>37</v>
      </c>
      <c r="K51" s="381">
        <v>36</v>
      </c>
      <c r="L51" s="381">
        <v>37</v>
      </c>
      <c r="M51" s="73">
        <v>36</v>
      </c>
      <c r="N51" s="409">
        <v>31</v>
      </c>
      <c r="O51" s="28" t="s">
        <v>66</v>
      </c>
      <c r="P51" s="244" t="s">
        <v>262</v>
      </c>
      <c r="Q51" s="72">
        <v>8</v>
      </c>
      <c r="R51" s="73">
        <v>5</v>
      </c>
      <c r="S51" s="73">
        <v>3</v>
      </c>
      <c r="T51" s="73">
        <v>5</v>
      </c>
      <c r="U51" s="73">
        <v>5</v>
      </c>
      <c r="V51" s="73">
        <v>0</v>
      </c>
      <c r="W51" s="344">
        <v>2</v>
      </c>
      <c r="X51" s="73">
        <v>2</v>
      </c>
      <c r="Y51" s="73">
        <v>1</v>
      </c>
      <c r="Z51" s="85">
        <v>0</v>
      </c>
    </row>
    <row r="52" spans="1:26" x14ac:dyDescent="0.25">
      <c r="A52" s="1" t="s">
        <v>72</v>
      </c>
      <c r="B52" s="239" t="s">
        <v>15</v>
      </c>
      <c r="C52" s="194">
        <f>C51/C3</f>
        <v>4.2698548249359522E-2</v>
      </c>
      <c r="D52" s="221">
        <f t="shared" ref="D52:N52" si="139">D51/D3</f>
        <v>4.6963562753036439E-2</v>
      </c>
      <c r="E52" s="221">
        <f t="shared" si="139"/>
        <v>4.4866264020707508E-2</v>
      </c>
      <c r="F52" s="221">
        <f t="shared" si="139"/>
        <v>4.7265987025023166E-2</v>
      </c>
      <c r="G52" s="354">
        <f t="shared" si="139"/>
        <v>4.4103547459252157E-2</v>
      </c>
      <c r="H52" s="354">
        <f t="shared" si="139"/>
        <v>4.2553191489361701E-2</v>
      </c>
      <c r="I52" s="354">
        <f t="shared" si="139"/>
        <v>3.7586547972304651E-2</v>
      </c>
      <c r="J52" s="354">
        <f t="shared" si="139"/>
        <v>3.8541666666666669E-2</v>
      </c>
      <c r="K52" s="354">
        <f t="shared" si="139"/>
        <v>3.7815126050420166E-2</v>
      </c>
      <c r="L52" s="354">
        <f t="shared" si="139"/>
        <v>3.9361702127659576E-2</v>
      </c>
      <c r="M52" s="221">
        <f t="shared" si="139"/>
        <v>3.9691289966923927E-2</v>
      </c>
      <c r="N52" s="354">
        <f t="shared" si="139"/>
        <v>3.5755478662053058E-2</v>
      </c>
      <c r="O52" s="28" t="s">
        <v>72</v>
      </c>
      <c r="P52" s="198" t="s">
        <v>15</v>
      </c>
      <c r="Q52" s="194">
        <f>Q51/Q3</f>
        <v>2.6936026936026935E-2</v>
      </c>
      <c r="R52" s="221">
        <f t="shared" ref="R52" si="140">R51/R3</f>
        <v>3.2894736842105261E-2</v>
      </c>
      <c r="S52" s="221">
        <f t="shared" ref="S52" si="141">S51/S3</f>
        <v>6.25E-2</v>
      </c>
      <c r="T52" s="221">
        <f t="shared" ref="T52" si="142">T51/T3</f>
        <v>0.11904761904761904</v>
      </c>
      <c r="U52" s="221">
        <f t="shared" ref="U52" si="143">U51/U3</f>
        <v>7.8125E-2</v>
      </c>
      <c r="V52" s="221">
        <f t="shared" ref="V52" si="144">V51/V3</f>
        <v>0</v>
      </c>
      <c r="W52" s="221">
        <v>2.8985507246376812E-2</v>
      </c>
      <c r="X52" s="221">
        <f t="shared" ref="X52" si="145">X51/X3</f>
        <v>2.0408163265306121E-2</v>
      </c>
      <c r="Y52" s="221">
        <f t="shared" ref="Y52" si="146">Y51/Y3</f>
        <v>3.4482758620689655E-2</v>
      </c>
      <c r="Z52" s="230">
        <f t="shared" ref="Z52" si="147">Z51/Z3</f>
        <v>0</v>
      </c>
    </row>
    <row r="53" spans="1:26" ht="15" customHeight="1" x14ac:dyDescent="0.25">
      <c r="A53" s="1" t="s">
        <v>73</v>
      </c>
      <c r="B53" s="241" t="s">
        <v>263</v>
      </c>
      <c r="C53" s="72">
        <v>120</v>
      </c>
      <c r="D53" s="73">
        <v>128</v>
      </c>
      <c r="E53" s="73">
        <v>112</v>
      </c>
      <c r="F53" s="73">
        <v>102</v>
      </c>
      <c r="G53" s="381">
        <v>99</v>
      </c>
      <c r="H53" s="381">
        <v>95</v>
      </c>
      <c r="I53" s="381">
        <v>91</v>
      </c>
      <c r="J53" s="381">
        <v>95</v>
      </c>
      <c r="K53" s="381">
        <v>102</v>
      </c>
      <c r="L53" s="381">
        <v>99</v>
      </c>
      <c r="M53" s="73">
        <v>83</v>
      </c>
      <c r="N53" s="409">
        <v>85</v>
      </c>
      <c r="O53" s="28" t="s">
        <v>73</v>
      </c>
      <c r="P53" s="68" t="s">
        <v>263</v>
      </c>
      <c r="Q53" s="72">
        <v>31</v>
      </c>
      <c r="R53" s="73">
        <v>8</v>
      </c>
      <c r="S53" s="73">
        <v>8</v>
      </c>
      <c r="T53" s="73">
        <v>5</v>
      </c>
      <c r="U53" s="73">
        <v>12</v>
      </c>
      <c r="V53" s="73">
        <v>0</v>
      </c>
      <c r="W53" s="344">
        <v>10</v>
      </c>
      <c r="X53" s="73">
        <v>5</v>
      </c>
      <c r="Y53" s="73">
        <v>2</v>
      </c>
      <c r="Z53" s="85">
        <v>4</v>
      </c>
    </row>
    <row r="54" spans="1:26" ht="15.75" thickBot="1" x14ac:dyDescent="0.3">
      <c r="A54" s="1" t="s">
        <v>74</v>
      </c>
      <c r="B54" s="242" t="s">
        <v>15</v>
      </c>
      <c r="C54" s="204">
        <f>C53/C3</f>
        <v>0.10247651579846286</v>
      </c>
      <c r="D54" s="231">
        <f t="shared" ref="D54:N54" si="148">D53/D3</f>
        <v>0.10364372469635627</v>
      </c>
      <c r="E54" s="231">
        <f t="shared" si="148"/>
        <v>9.6635030198446936E-2</v>
      </c>
      <c r="F54" s="231">
        <f t="shared" si="148"/>
        <v>9.4531974050046333E-2</v>
      </c>
      <c r="G54" s="355">
        <f t="shared" si="148"/>
        <v>9.4918504314477473E-2</v>
      </c>
      <c r="H54" s="355">
        <f t="shared" si="148"/>
        <v>9.187620889748549E-2</v>
      </c>
      <c r="I54" s="355">
        <f t="shared" si="148"/>
        <v>9.0009891196834821E-2</v>
      </c>
      <c r="J54" s="355">
        <f t="shared" si="148"/>
        <v>9.8958333333333329E-2</v>
      </c>
      <c r="K54" s="355">
        <f t="shared" si="148"/>
        <v>0.10714285714285714</v>
      </c>
      <c r="L54" s="355">
        <f t="shared" si="148"/>
        <v>0.10531914893617021</v>
      </c>
      <c r="M54" s="231">
        <f t="shared" si="148"/>
        <v>9.1510474090407939E-2</v>
      </c>
      <c r="N54" s="355">
        <f t="shared" si="148"/>
        <v>9.8039215686274508E-2</v>
      </c>
      <c r="O54" s="28" t="s">
        <v>74</v>
      </c>
      <c r="P54" s="245" t="s">
        <v>15</v>
      </c>
      <c r="Q54" s="204">
        <f>Q53/Q3</f>
        <v>0.10437710437710437</v>
      </c>
      <c r="R54" s="231">
        <f t="shared" ref="R54" si="149">R53/R3</f>
        <v>5.2631578947368418E-2</v>
      </c>
      <c r="S54" s="231">
        <f t="shared" ref="S54" si="150">S53/S3</f>
        <v>0.16666666666666666</v>
      </c>
      <c r="T54" s="231">
        <f t="shared" ref="T54" si="151">T53/T3</f>
        <v>0.11904761904761904</v>
      </c>
      <c r="U54" s="231">
        <f t="shared" ref="U54" si="152">U53/U3</f>
        <v>0.1875</v>
      </c>
      <c r="V54" s="231">
        <f t="shared" ref="V54" si="153">V53/V3</f>
        <v>0</v>
      </c>
      <c r="W54" s="231">
        <v>0.14492753623188406</v>
      </c>
      <c r="X54" s="231">
        <f t="shared" ref="X54" si="154">X53/X3</f>
        <v>5.1020408163265307E-2</v>
      </c>
      <c r="Y54" s="231">
        <f t="shared" ref="Y54" si="155">Y53/Y3</f>
        <v>6.8965517241379309E-2</v>
      </c>
      <c r="Z54" s="232">
        <f t="shared" ref="Z54" si="156">Z53/Z3</f>
        <v>8.3333333333333329E-2</v>
      </c>
    </row>
    <row r="55" spans="1:26" ht="15.75" thickBot="1" x14ac:dyDescent="0.3">
      <c r="A55" s="1" t="s">
        <v>75</v>
      </c>
      <c r="B55" s="125"/>
      <c r="C55" s="417">
        <f>SUM(C41+C43+C45+C47+C49+C51+C53)</f>
        <v>1171</v>
      </c>
      <c r="D55" s="417">
        <f>SUM(D41+D43+D45+D47+D49+D51+D53)</f>
        <v>1235</v>
      </c>
      <c r="E55" s="417">
        <f>SUM(E41+E43+E45+E47+E49+E51+E53)</f>
        <v>1159</v>
      </c>
      <c r="F55" s="417">
        <f>SUM(F41+F43+F45+F47+F49+F51+F53)</f>
        <v>1079</v>
      </c>
      <c r="G55" s="417">
        <f>SUM(G41+G43+G45+G47+G49+G51+G53)</f>
        <v>1043</v>
      </c>
      <c r="H55" s="417">
        <f t="shared" ref="H55:N55" si="157">SUM(H41+H43+H45+H47+H49+H51+H53)</f>
        <v>1034</v>
      </c>
      <c r="I55" s="417">
        <f t="shared" si="157"/>
        <v>1011</v>
      </c>
      <c r="J55" s="417">
        <f t="shared" si="157"/>
        <v>960</v>
      </c>
      <c r="K55" s="417">
        <f t="shared" si="157"/>
        <v>952</v>
      </c>
      <c r="L55" s="417">
        <f t="shared" si="157"/>
        <v>940</v>
      </c>
      <c r="M55" s="417">
        <f t="shared" si="157"/>
        <v>907</v>
      </c>
      <c r="N55" s="417">
        <f t="shared" si="157"/>
        <v>867</v>
      </c>
      <c r="O55" s="28" t="s">
        <v>75</v>
      </c>
      <c r="P55" s="125"/>
      <c r="Q55" s="417">
        <f t="shared" ref="Q55:V55" si="158">SUM(Q41+Q43+Q45+Q47+Q49+Q51+Q53)</f>
        <v>297</v>
      </c>
      <c r="R55" s="417">
        <f t="shared" si="158"/>
        <v>152</v>
      </c>
      <c r="S55" s="417">
        <f t="shared" si="158"/>
        <v>48</v>
      </c>
      <c r="T55" s="417">
        <f t="shared" si="158"/>
        <v>42</v>
      </c>
      <c r="U55" s="417">
        <f t="shared" si="158"/>
        <v>64</v>
      </c>
      <c r="V55" s="417">
        <f t="shared" si="158"/>
        <v>20</v>
      </c>
      <c r="W55" s="417">
        <v>69</v>
      </c>
      <c r="X55" s="417">
        <f>SUM(X41+X43+X45+X47+X49+X51+X53)</f>
        <v>98</v>
      </c>
      <c r="Y55" s="417">
        <f>SUM(Y41+Y43+Y45+Y47+Y49+Y51+Y53)</f>
        <v>29</v>
      </c>
      <c r="Z55" s="417">
        <f>SUM(Z41+Z43+Z45+Z47+Z49+Z51+Z53)</f>
        <v>48</v>
      </c>
    </row>
    <row r="56" spans="1:26" ht="30" x14ac:dyDescent="0.25">
      <c r="A56" s="1" t="s">
        <v>76</v>
      </c>
      <c r="B56" s="173" t="s">
        <v>283</v>
      </c>
      <c r="C56" s="235">
        <v>987</v>
      </c>
      <c r="D56" s="235">
        <v>1021</v>
      </c>
      <c r="E56" s="235">
        <v>953</v>
      </c>
      <c r="F56" s="235">
        <v>904</v>
      </c>
      <c r="G56" s="295">
        <v>877</v>
      </c>
      <c r="H56" s="295">
        <v>857</v>
      </c>
      <c r="I56" s="295">
        <v>822</v>
      </c>
      <c r="J56" s="295">
        <v>771</v>
      </c>
      <c r="K56" s="295">
        <v>782</v>
      </c>
      <c r="L56" s="295">
        <v>779</v>
      </c>
      <c r="M56" s="235">
        <v>747</v>
      </c>
      <c r="N56" s="295">
        <v>706</v>
      </c>
      <c r="O56" s="28" t="s">
        <v>76</v>
      </c>
      <c r="P56" s="173" t="s">
        <v>360</v>
      </c>
      <c r="Q56" s="346">
        <v>247</v>
      </c>
      <c r="R56" s="346">
        <v>118</v>
      </c>
      <c r="S56" s="346">
        <v>38</v>
      </c>
      <c r="T56" s="346">
        <v>40</v>
      </c>
      <c r="U56" s="346">
        <v>56</v>
      </c>
      <c r="V56" s="346">
        <v>14</v>
      </c>
      <c r="W56" s="346">
        <v>53</v>
      </c>
      <c r="X56" s="346">
        <v>78</v>
      </c>
      <c r="Y56" s="346">
        <v>22</v>
      </c>
      <c r="Z56" s="346">
        <v>40</v>
      </c>
    </row>
    <row r="57" spans="1:26" ht="15.75" thickBot="1" x14ac:dyDescent="0.3">
      <c r="A57" s="1" t="s">
        <v>87</v>
      </c>
      <c r="B57" s="174" t="s">
        <v>15</v>
      </c>
      <c r="C57" s="236">
        <f>C56/C3</f>
        <v>0.84286934244235701</v>
      </c>
      <c r="D57" s="236">
        <f t="shared" ref="D57:N57" si="159">D56/D3</f>
        <v>0.82672064777327936</v>
      </c>
      <c r="E57" s="236">
        <f t="shared" si="159"/>
        <v>0.822260569456428</v>
      </c>
      <c r="F57" s="236">
        <f t="shared" si="159"/>
        <v>0.83781278962001848</v>
      </c>
      <c r="G57" s="336">
        <f t="shared" si="159"/>
        <v>0.84084372003835095</v>
      </c>
      <c r="H57" s="336">
        <f t="shared" si="159"/>
        <v>0.82882011605415862</v>
      </c>
      <c r="I57" s="336">
        <f t="shared" si="159"/>
        <v>0.81305637982195844</v>
      </c>
      <c r="J57" s="336">
        <f t="shared" si="159"/>
        <v>0.80312499999999998</v>
      </c>
      <c r="K57" s="336">
        <f t="shared" si="159"/>
        <v>0.8214285714285714</v>
      </c>
      <c r="L57" s="336">
        <f t="shared" si="159"/>
        <v>0.8287234042553191</v>
      </c>
      <c r="M57" s="236">
        <f t="shared" si="159"/>
        <v>0.82359426681367143</v>
      </c>
      <c r="N57" s="336">
        <f t="shared" si="159"/>
        <v>0.81430219146482119</v>
      </c>
      <c r="O57" s="28" t="s">
        <v>87</v>
      </c>
      <c r="P57" s="174" t="s">
        <v>15</v>
      </c>
      <c r="Q57" s="236">
        <f>Q56/Q3</f>
        <v>0.83164983164983164</v>
      </c>
      <c r="R57" s="236">
        <f t="shared" ref="R57:Z57" si="160">R56/R3</f>
        <v>0.77631578947368418</v>
      </c>
      <c r="S57" s="236">
        <f t="shared" si="160"/>
        <v>0.79166666666666663</v>
      </c>
      <c r="T57" s="236">
        <f t="shared" si="160"/>
        <v>0.95238095238095233</v>
      </c>
      <c r="U57" s="236">
        <f t="shared" si="160"/>
        <v>0.875</v>
      </c>
      <c r="V57" s="236">
        <f t="shared" si="160"/>
        <v>0.7</v>
      </c>
      <c r="W57" s="236">
        <v>0.76811594202898548</v>
      </c>
      <c r="X57" s="236">
        <f t="shared" si="160"/>
        <v>0.79591836734693877</v>
      </c>
      <c r="Y57" s="236">
        <f t="shared" si="160"/>
        <v>0.75862068965517238</v>
      </c>
      <c r="Z57" s="236">
        <f t="shared" si="160"/>
        <v>0.83333333333333337</v>
      </c>
    </row>
    <row r="58" spans="1:26" x14ac:dyDescent="0.25">
      <c r="A58" s="1" t="s">
        <v>88</v>
      </c>
      <c r="B58" s="175" t="s">
        <v>264</v>
      </c>
      <c r="C58" s="163">
        <v>285</v>
      </c>
      <c r="D58" s="344">
        <v>325</v>
      </c>
      <c r="E58" s="344">
        <v>284</v>
      </c>
      <c r="F58" s="344">
        <v>264</v>
      </c>
      <c r="G58" s="382">
        <v>259</v>
      </c>
      <c r="H58" s="382">
        <v>254</v>
      </c>
      <c r="I58" s="382">
        <v>242</v>
      </c>
      <c r="J58" s="382">
        <v>230</v>
      </c>
      <c r="K58" s="382">
        <v>267</v>
      </c>
      <c r="L58" s="382">
        <v>280</v>
      </c>
      <c r="M58" s="344">
        <v>254</v>
      </c>
      <c r="N58" s="412">
        <v>231</v>
      </c>
      <c r="O58" s="28" t="s">
        <v>88</v>
      </c>
      <c r="P58" s="175" t="s">
        <v>264</v>
      </c>
      <c r="Q58" s="163">
        <v>68</v>
      </c>
      <c r="R58" s="344">
        <v>23</v>
      </c>
      <c r="S58" s="344">
        <v>14</v>
      </c>
      <c r="T58" s="344">
        <v>14</v>
      </c>
      <c r="U58" s="344">
        <v>31</v>
      </c>
      <c r="V58" s="344">
        <v>5</v>
      </c>
      <c r="W58" s="344">
        <v>22</v>
      </c>
      <c r="X58" s="344">
        <v>22</v>
      </c>
      <c r="Y58" s="344">
        <v>12</v>
      </c>
      <c r="Z58" s="342">
        <v>20</v>
      </c>
    </row>
    <row r="59" spans="1:26" x14ac:dyDescent="0.25">
      <c r="A59" s="1" t="s">
        <v>89</v>
      </c>
      <c r="B59" s="165" t="s">
        <v>15</v>
      </c>
      <c r="C59" s="194">
        <f>C58/C3</f>
        <v>0.24338172502134928</v>
      </c>
      <c r="D59" s="194">
        <f t="shared" ref="D59:N59" si="161">D58/D3</f>
        <v>0.26315789473684209</v>
      </c>
      <c r="E59" s="194">
        <f t="shared" si="161"/>
        <v>0.2450388265746333</v>
      </c>
      <c r="F59" s="194">
        <f t="shared" si="161"/>
        <v>0.24467099165894346</v>
      </c>
      <c r="G59" s="356">
        <f t="shared" si="161"/>
        <v>0.24832214765100671</v>
      </c>
      <c r="H59" s="356">
        <f t="shared" si="161"/>
        <v>0.24564796905222436</v>
      </c>
      <c r="I59" s="356">
        <f t="shared" si="161"/>
        <v>0.23936696340257171</v>
      </c>
      <c r="J59" s="356">
        <f t="shared" si="161"/>
        <v>0.23958333333333334</v>
      </c>
      <c r="K59" s="356">
        <f t="shared" si="161"/>
        <v>0.28046218487394958</v>
      </c>
      <c r="L59" s="356">
        <f t="shared" si="161"/>
        <v>0.2978723404255319</v>
      </c>
      <c r="M59" s="194">
        <f t="shared" si="161"/>
        <v>0.28004410143329656</v>
      </c>
      <c r="N59" s="356">
        <f t="shared" si="161"/>
        <v>0.26643598615916952</v>
      </c>
      <c r="O59" s="28" t="s">
        <v>89</v>
      </c>
      <c r="P59" s="165" t="s">
        <v>15</v>
      </c>
      <c r="Q59" s="194">
        <f>Q58/Q3</f>
        <v>0.22895622895622897</v>
      </c>
      <c r="R59" s="221">
        <f t="shared" ref="R59" si="162">R58/R3</f>
        <v>0.15131578947368421</v>
      </c>
      <c r="S59" s="221">
        <f t="shared" ref="S59" si="163">S58/S3</f>
        <v>0.29166666666666669</v>
      </c>
      <c r="T59" s="221">
        <f t="shared" ref="T59" si="164">T58/T3</f>
        <v>0.33333333333333331</v>
      </c>
      <c r="U59" s="221">
        <f t="shared" ref="U59" si="165">U58/U3</f>
        <v>0.484375</v>
      </c>
      <c r="V59" s="221">
        <f t="shared" ref="V59" si="166">V58/V3</f>
        <v>0.25</v>
      </c>
      <c r="W59" s="221">
        <v>0.3188405797101449</v>
      </c>
      <c r="X59" s="221">
        <f t="shared" ref="X59" si="167">X58/X3</f>
        <v>0.22448979591836735</v>
      </c>
      <c r="Y59" s="221">
        <f t="shared" ref="Y59" si="168">Y58/Y3</f>
        <v>0.41379310344827586</v>
      </c>
      <c r="Z59" s="230">
        <f t="shared" ref="Z59" si="169">Z58/Z3</f>
        <v>0.41666666666666669</v>
      </c>
    </row>
    <row r="60" spans="1:26" x14ac:dyDescent="0.25">
      <c r="A60" s="1" t="s">
        <v>90</v>
      </c>
      <c r="B60" s="175" t="s">
        <v>265</v>
      </c>
      <c r="C60" s="72">
        <v>139</v>
      </c>
      <c r="D60" s="73">
        <v>167</v>
      </c>
      <c r="E60" s="73">
        <v>137</v>
      </c>
      <c r="F60" s="73">
        <v>128</v>
      </c>
      <c r="G60" s="381">
        <v>125</v>
      </c>
      <c r="H60" s="381">
        <v>123</v>
      </c>
      <c r="I60" s="381">
        <v>117</v>
      </c>
      <c r="J60" s="381">
        <v>112</v>
      </c>
      <c r="K60" s="381">
        <v>143</v>
      </c>
      <c r="L60" s="381">
        <v>152</v>
      </c>
      <c r="M60" s="73">
        <v>139</v>
      </c>
      <c r="N60" s="409">
        <v>128</v>
      </c>
      <c r="O60" s="28" t="s">
        <v>90</v>
      </c>
      <c r="P60" s="175" t="s">
        <v>265</v>
      </c>
      <c r="Q60" s="72">
        <v>32</v>
      </c>
      <c r="R60" s="73">
        <v>12</v>
      </c>
      <c r="S60" s="73">
        <v>7</v>
      </c>
      <c r="T60" s="73">
        <v>9</v>
      </c>
      <c r="U60" s="73">
        <v>19</v>
      </c>
      <c r="V60" s="73">
        <v>4</v>
      </c>
      <c r="W60" s="344">
        <v>14</v>
      </c>
      <c r="X60" s="73">
        <v>11</v>
      </c>
      <c r="Y60" s="73">
        <v>6</v>
      </c>
      <c r="Z60" s="85">
        <v>14</v>
      </c>
    </row>
    <row r="61" spans="1:26" x14ac:dyDescent="0.25">
      <c r="A61" s="1" t="s">
        <v>91</v>
      </c>
      <c r="B61" s="165" t="s">
        <v>15</v>
      </c>
      <c r="C61" s="194">
        <f>C60/C3</f>
        <v>0.11870196413321947</v>
      </c>
      <c r="D61" s="194">
        <f t="shared" ref="D61:N61" si="170">D60/D3</f>
        <v>0.13522267206477734</v>
      </c>
      <c r="E61" s="194">
        <f t="shared" si="170"/>
        <v>0.1182053494391717</v>
      </c>
      <c r="F61" s="194">
        <f t="shared" si="170"/>
        <v>0.11862835959221502</v>
      </c>
      <c r="G61" s="356">
        <f t="shared" si="170"/>
        <v>0.11984659635666348</v>
      </c>
      <c r="H61" s="356">
        <f t="shared" si="170"/>
        <v>0.11895551257253385</v>
      </c>
      <c r="I61" s="356">
        <f t="shared" si="170"/>
        <v>0.11572700296735905</v>
      </c>
      <c r="J61" s="356">
        <f t="shared" si="170"/>
        <v>0.11666666666666667</v>
      </c>
      <c r="K61" s="356">
        <f t="shared" si="170"/>
        <v>0.15021008403361344</v>
      </c>
      <c r="L61" s="356">
        <f t="shared" si="170"/>
        <v>0.16170212765957448</v>
      </c>
      <c r="M61" s="194">
        <f t="shared" si="170"/>
        <v>0.15325248070562295</v>
      </c>
      <c r="N61" s="356">
        <f t="shared" si="170"/>
        <v>0.14763552479815456</v>
      </c>
      <c r="O61" s="28" t="s">
        <v>91</v>
      </c>
      <c r="P61" s="165" t="s">
        <v>15</v>
      </c>
      <c r="Q61" s="194">
        <f>Q60/Q3</f>
        <v>0.10774410774410774</v>
      </c>
      <c r="R61" s="221">
        <f t="shared" ref="R61" si="171">R60/R3</f>
        <v>7.8947368421052627E-2</v>
      </c>
      <c r="S61" s="221">
        <f t="shared" ref="S61" si="172">S60/S3</f>
        <v>0.14583333333333334</v>
      </c>
      <c r="T61" s="221">
        <f t="shared" ref="T61" si="173">T60/T3</f>
        <v>0.21428571428571427</v>
      </c>
      <c r="U61" s="221">
        <f t="shared" ref="U61" si="174">U60/U3</f>
        <v>0.296875</v>
      </c>
      <c r="V61" s="221">
        <f t="shared" ref="V61" si="175">V60/V3</f>
        <v>0.2</v>
      </c>
      <c r="W61" s="221">
        <v>0.20289855072463769</v>
      </c>
      <c r="X61" s="221">
        <f t="shared" ref="X61" si="176">X60/X3</f>
        <v>0.11224489795918367</v>
      </c>
      <c r="Y61" s="221">
        <f t="shared" ref="Y61" si="177">Y60/Y3</f>
        <v>0.20689655172413793</v>
      </c>
      <c r="Z61" s="230">
        <f t="shared" ref="Z61" si="178">Z60/Z3</f>
        <v>0.29166666666666669</v>
      </c>
    </row>
    <row r="62" spans="1:26" x14ac:dyDescent="0.25">
      <c r="A62" s="1" t="s">
        <v>92</v>
      </c>
      <c r="B62" s="175" t="s">
        <v>266</v>
      </c>
      <c r="C62" s="72">
        <v>641</v>
      </c>
      <c r="D62" s="73">
        <v>628</v>
      </c>
      <c r="E62" s="73">
        <v>594</v>
      </c>
      <c r="F62" s="73">
        <v>563</v>
      </c>
      <c r="G62" s="381">
        <v>545</v>
      </c>
      <c r="H62" s="381">
        <v>524</v>
      </c>
      <c r="I62" s="381">
        <v>496</v>
      </c>
      <c r="J62" s="381">
        <v>455</v>
      </c>
      <c r="K62" s="381">
        <v>438</v>
      </c>
      <c r="L62" s="381">
        <v>410</v>
      </c>
      <c r="M62" s="73">
        <v>401</v>
      </c>
      <c r="N62" s="409">
        <v>391</v>
      </c>
      <c r="O62" s="28" t="s">
        <v>92</v>
      </c>
      <c r="P62" s="175" t="s">
        <v>266</v>
      </c>
      <c r="Q62" s="72">
        <v>155</v>
      </c>
      <c r="R62" s="73">
        <v>78</v>
      </c>
      <c r="S62" s="73">
        <v>25</v>
      </c>
      <c r="T62" s="73">
        <v>19</v>
      </c>
      <c r="U62" s="73">
        <v>20</v>
      </c>
      <c r="V62" s="73">
        <v>6</v>
      </c>
      <c r="W62" s="344">
        <v>25</v>
      </c>
      <c r="X62" s="73">
        <v>43</v>
      </c>
      <c r="Y62" s="73">
        <v>4</v>
      </c>
      <c r="Z62" s="85">
        <v>16</v>
      </c>
    </row>
    <row r="63" spans="1:26" x14ac:dyDescent="0.25">
      <c r="A63" s="1" t="s">
        <v>93</v>
      </c>
      <c r="B63" s="165" t="s">
        <v>15</v>
      </c>
      <c r="C63" s="194">
        <f>C62/C3</f>
        <v>0.54739538855678904</v>
      </c>
      <c r="D63" s="194">
        <f t="shared" ref="D63:N63" si="179">D62/D3</f>
        <v>0.50850202429149793</v>
      </c>
      <c r="E63" s="194">
        <f t="shared" si="179"/>
        <v>0.51251078515962034</v>
      </c>
      <c r="F63" s="194">
        <f t="shared" si="179"/>
        <v>0.52177942539388322</v>
      </c>
      <c r="G63" s="356">
        <f t="shared" si="179"/>
        <v>0.52253116011505274</v>
      </c>
      <c r="H63" s="356">
        <f t="shared" si="179"/>
        <v>0.50676982591876207</v>
      </c>
      <c r="I63" s="356">
        <f t="shared" si="179"/>
        <v>0.49060336300692386</v>
      </c>
      <c r="J63" s="356">
        <f t="shared" si="179"/>
        <v>0.47395833333333331</v>
      </c>
      <c r="K63" s="356">
        <f t="shared" si="179"/>
        <v>0.46008403361344535</v>
      </c>
      <c r="L63" s="356">
        <f t="shared" si="179"/>
        <v>0.43617021276595747</v>
      </c>
      <c r="M63" s="194">
        <f t="shared" si="179"/>
        <v>0.44211686879823592</v>
      </c>
      <c r="N63" s="356">
        <f t="shared" si="179"/>
        <v>0.45098039215686275</v>
      </c>
      <c r="O63" s="28" t="s">
        <v>93</v>
      </c>
      <c r="P63" s="165" t="s">
        <v>15</v>
      </c>
      <c r="Q63" s="194">
        <f>Q62/Q3</f>
        <v>0.52188552188552184</v>
      </c>
      <c r="R63" s="221">
        <f t="shared" ref="R63" si="180">R62/R3</f>
        <v>0.51315789473684215</v>
      </c>
      <c r="S63" s="221">
        <f t="shared" ref="S63" si="181">S62/S3</f>
        <v>0.52083333333333337</v>
      </c>
      <c r="T63" s="221">
        <f t="shared" ref="T63" si="182">T62/T3</f>
        <v>0.45238095238095238</v>
      </c>
      <c r="U63" s="221">
        <f t="shared" ref="U63" si="183">U62/U3</f>
        <v>0.3125</v>
      </c>
      <c r="V63" s="221">
        <f t="shared" ref="V63" si="184">V62/V3</f>
        <v>0.3</v>
      </c>
      <c r="W63" s="221">
        <v>0.36231884057971014</v>
      </c>
      <c r="X63" s="221">
        <f t="shared" ref="X63" si="185">X62/X3</f>
        <v>0.43877551020408162</v>
      </c>
      <c r="Y63" s="221">
        <f t="shared" ref="Y63" si="186">Y62/Y3</f>
        <v>0.13793103448275862</v>
      </c>
      <c r="Z63" s="230">
        <f t="shared" ref="Z63" si="187">Z62/Z3</f>
        <v>0.33333333333333331</v>
      </c>
    </row>
    <row r="64" spans="1:26" x14ac:dyDescent="0.25">
      <c r="A64" s="1" t="s">
        <v>94</v>
      </c>
      <c r="B64" s="175" t="s">
        <v>267</v>
      </c>
      <c r="C64" s="72">
        <v>324</v>
      </c>
      <c r="D64" s="73">
        <v>327</v>
      </c>
      <c r="E64" s="73">
        <v>314</v>
      </c>
      <c r="F64" s="73">
        <v>310</v>
      </c>
      <c r="G64" s="381">
        <v>295</v>
      </c>
      <c r="H64" s="381">
        <v>294</v>
      </c>
      <c r="I64" s="381">
        <v>273</v>
      </c>
      <c r="J64" s="381">
        <v>264</v>
      </c>
      <c r="K64" s="381">
        <v>249</v>
      </c>
      <c r="L64" s="381">
        <v>249</v>
      </c>
      <c r="M64" s="73">
        <v>247</v>
      </c>
      <c r="N64" s="409">
        <v>236</v>
      </c>
      <c r="O64" s="28" t="s">
        <v>94</v>
      </c>
      <c r="P64" s="175" t="s">
        <v>267</v>
      </c>
      <c r="Q64" s="72">
        <v>87</v>
      </c>
      <c r="R64" s="73">
        <v>45</v>
      </c>
      <c r="S64" s="73">
        <v>12</v>
      </c>
      <c r="T64" s="73">
        <v>16</v>
      </c>
      <c r="U64" s="73">
        <v>15</v>
      </c>
      <c r="V64" s="73">
        <v>7</v>
      </c>
      <c r="W64" s="344">
        <v>18</v>
      </c>
      <c r="X64" s="73">
        <v>25</v>
      </c>
      <c r="Y64" s="73">
        <v>3</v>
      </c>
      <c r="Z64" s="85">
        <v>8</v>
      </c>
    </row>
    <row r="65" spans="1:26" x14ac:dyDescent="0.25">
      <c r="A65" s="1" t="s">
        <v>95</v>
      </c>
      <c r="B65" s="165" t="s">
        <v>15</v>
      </c>
      <c r="C65" s="194">
        <f>C64/C3</f>
        <v>0.27668659265584972</v>
      </c>
      <c r="D65" s="194">
        <f t="shared" ref="D65:N65" si="188">D64/D3</f>
        <v>0.26477732793522268</v>
      </c>
      <c r="E65" s="194">
        <f t="shared" si="188"/>
        <v>0.27092320966350303</v>
      </c>
      <c r="F65" s="194">
        <f t="shared" si="188"/>
        <v>0.28730305838739573</v>
      </c>
      <c r="G65" s="356">
        <f t="shared" si="188"/>
        <v>0.28283796740172579</v>
      </c>
      <c r="H65" s="356">
        <f t="shared" si="188"/>
        <v>0.28433268858800775</v>
      </c>
      <c r="I65" s="356">
        <f t="shared" si="188"/>
        <v>0.27002967359050445</v>
      </c>
      <c r="J65" s="356">
        <f t="shared" si="188"/>
        <v>0.27500000000000002</v>
      </c>
      <c r="K65" s="356">
        <f t="shared" si="188"/>
        <v>0.26155462184873951</v>
      </c>
      <c r="L65" s="356">
        <f t="shared" si="188"/>
        <v>0.26489361702127662</v>
      </c>
      <c r="M65" s="194">
        <f t="shared" si="188"/>
        <v>0.27232635060639471</v>
      </c>
      <c r="N65" s="356">
        <f t="shared" si="188"/>
        <v>0.27220299884659749</v>
      </c>
      <c r="O65" s="28" t="s">
        <v>95</v>
      </c>
      <c r="P65" s="165" t="s">
        <v>15</v>
      </c>
      <c r="Q65" s="194">
        <f>Q64/Q3</f>
        <v>0.29292929292929293</v>
      </c>
      <c r="R65" s="221">
        <f>R64/R3</f>
        <v>0.29605263157894735</v>
      </c>
      <c r="S65" s="221">
        <f t="shared" ref="S65" si="189">S64/S3</f>
        <v>0.25</v>
      </c>
      <c r="T65" s="221">
        <f t="shared" ref="T65" si="190">T64/T3</f>
        <v>0.38095238095238093</v>
      </c>
      <c r="U65" s="221">
        <f t="shared" ref="U65" si="191">U64/U3</f>
        <v>0.234375</v>
      </c>
      <c r="V65" s="221">
        <f t="shared" ref="V65" si="192">V64/V3</f>
        <v>0.35</v>
      </c>
      <c r="W65" s="221">
        <v>0.2608695652173913</v>
      </c>
      <c r="X65" s="221">
        <f t="shared" ref="X65" si="193">X64/X3</f>
        <v>0.25510204081632654</v>
      </c>
      <c r="Y65" s="221">
        <f t="shared" ref="Y65" si="194">Y64/Y3</f>
        <v>0.10344827586206896</v>
      </c>
      <c r="Z65" s="230">
        <f t="shared" ref="Z65" si="195">Z64/Z3</f>
        <v>0.16666666666666666</v>
      </c>
    </row>
    <row r="66" spans="1:26" ht="15" customHeight="1" x14ac:dyDescent="0.25">
      <c r="A66" s="1" t="s">
        <v>96</v>
      </c>
      <c r="B66" s="171" t="s">
        <v>268</v>
      </c>
      <c r="C66" s="72">
        <v>15</v>
      </c>
      <c r="D66" s="73">
        <v>45</v>
      </c>
      <c r="E66" s="73">
        <v>57</v>
      </c>
      <c r="F66" s="73">
        <v>61</v>
      </c>
      <c r="G66" s="381">
        <v>75</v>
      </c>
      <c r="H66" s="381">
        <v>67</v>
      </c>
      <c r="I66" s="381">
        <v>34</v>
      </c>
      <c r="J66" s="381">
        <v>38</v>
      </c>
      <c r="K66" s="381">
        <v>33</v>
      </c>
      <c r="L66" s="381">
        <v>37</v>
      </c>
      <c r="M66" s="73">
        <v>42</v>
      </c>
      <c r="N66" s="409">
        <v>49</v>
      </c>
      <c r="O66" s="28" t="s">
        <v>96</v>
      </c>
      <c r="P66" s="171" t="s">
        <v>268</v>
      </c>
      <c r="Q66" s="72">
        <v>21</v>
      </c>
      <c r="R66" s="73">
        <v>10</v>
      </c>
      <c r="S66" s="73">
        <v>1</v>
      </c>
      <c r="T66" s="73">
        <v>3</v>
      </c>
      <c r="U66" s="73">
        <v>0</v>
      </c>
      <c r="V66" s="73">
        <v>1</v>
      </c>
      <c r="W66" s="344">
        <v>2</v>
      </c>
      <c r="X66" s="73">
        <v>9</v>
      </c>
      <c r="Y66" s="73">
        <v>1</v>
      </c>
      <c r="Z66" s="85">
        <v>1</v>
      </c>
    </row>
    <row r="67" spans="1:26" x14ac:dyDescent="0.25">
      <c r="A67" s="1" t="s">
        <v>97</v>
      </c>
      <c r="B67" s="165" t="s">
        <v>15</v>
      </c>
      <c r="C67" s="194">
        <f>C66/C3</f>
        <v>1.2809564474807857E-2</v>
      </c>
      <c r="D67" s="194">
        <f t="shared" ref="D67:N67" si="196">D66/D3</f>
        <v>3.643724696356275E-2</v>
      </c>
      <c r="E67" s="194">
        <f t="shared" si="196"/>
        <v>4.9180327868852458E-2</v>
      </c>
      <c r="F67" s="194">
        <f t="shared" si="196"/>
        <v>5.6533827618164965E-2</v>
      </c>
      <c r="G67" s="356">
        <f t="shared" si="196"/>
        <v>7.1907957813998086E-2</v>
      </c>
      <c r="H67" s="356">
        <f t="shared" si="196"/>
        <v>6.479690522243714E-2</v>
      </c>
      <c r="I67" s="356">
        <f t="shared" si="196"/>
        <v>3.3630069238377844E-2</v>
      </c>
      <c r="J67" s="356">
        <f t="shared" si="196"/>
        <v>3.9583333333333331E-2</v>
      </c>
      <c r="K67" s="356">
        <f t="shared" si="196"/>
        <v>3.4663865546218489E-2</v>
      </c>
      <c r="L67" s="356">
        <f t="shared" si="196"/>
        <v>3.9361702127659576E-2</v>
      </c>
      <c r="M67" s="194">
        <f t="shared" si="196"/>
        <v>4.6306504961411248E-2</v>
      </c>
      <c r="N67" s="356">
        <f t="shared" si="196"/>
        <v>5.6516724336793542E-2</v>
      </c>
      <c r="O67" s="28" t="s">
        <v>97</v>
      </c>
      <c r="P67" s="165" t="s">
        <v>15</v>
      </c>
      <c r="Q67" s="194">
        <f>Q66/Q3</f>
        <v>7.0707070707070704E-2</v>
      </c>
      <c r="R67" s="221">
        <f t="shared" ref="R67" si="197">R66/R3</f>
        <v>6.5789473684210523E-2</v>
      </c>
      <c r="S67" s="221">
        <f t="shared" ref="S67" si="198">S66/S3</f>
        <v>2.0833333333333332E-2</v>
      </c>
      <c r="T67" s="221">
        <f t="shared" ref="T67" si="199">T66/T3</f>
        <v>7.1428571428571425E-2</v>
      </c>
      <c r="U67" s="221">
        <f t="shared" ref="U67" si="200">U66/U3</f>
        <v>0</v>
      </c>
      <c r="V67" s="221">
        <f t="shared" ref="V67" si="201">V66/V3</f>
        <v>0.05</v>
      </c>
      <c r="W67" s="221">
        <v>2.8985507246376812E-2</v>
      </c>
      <c r="X67" s="221">
        <f t="shared" ref="X67" si="202">X66/X3</f>
        <v>9.1836734693877556E-2</v>
      </c>
      <c r="Y67" s="221">
        <f t="shared" ref="Y67" si="203">Y66/Y3</f>
        <v>3.4482758620689655E-2</v>
      </c>
      <c r="Z67" s="230">
        <f t="shared" ref="Z67" si="204">Z66/Z3</f>
        <v>2.0833333333333332E-2</v>
      </c>
    </row>
    <row r="68" spans="1:26" ht="15" customHeight="1" x14ac:dyDescent="0.25">
      <c r="A68" s="1" t="s">
        <v>98</v>
      </c>
      <c r="B68" s="171" t="s">
        <v>269</v>
      </c>
      <c r="C68" s="72">
        <v>197</v>
      </c>
      <c r="D68" s="73">
        <v>195</v>
      </c>
      <c r="E68" s="73">
        <v>192</v>
      </c>
      <c r="F68" s="73">
        <v>172</v>
      </c>
      <c r="G68" s="381">
        <v>171</v>
      </c>
      <c r="H68" s="381">
        <v>164</v>
      </c>
      <c r="I68" s="381">
        <v>160</v>
      </c>
      <c r="J68" s="381">
        <v>146</v>
      </c>
      <c r="K68" s="381">
        <v>141</v>
      </c>
      <c r="L68" s="381">
        <v>144</v>
      </c>
      <c r="M68" s="73">
        <v>143</v>
      </c>
      <c r="N68" s="409">
        <v>143</v>
      </c>
      <c r="O68" s="28" t="s">
        <v>98</v>
      </c>
      <c r="P68" s="171" t="s">
        <v>269</v>
      </c>
      <c r="Q68" s="72">
        <v>49</v>
      </c>
      <c r="R68" s="73">
        <v>25</v>
      </c>
      <c r="S68" s="73">
        <v>6</v>
      </c>
      <c r="T68" s="73">
        <v>4</v>
      </c>
      <c r="U68" s="73">
        <v>13</v>
      </c>
      <c r="V68" s="73">
        <v>1</v>
      </c>
      <c r="W68" s="344">
        <v>10</v>
      </c>
      <c r="X68" s="73">
        <v>17</v>
      </c>
      <c r="Y68" s="73">
        <v>8</v>
      </c>
      <c r="Z68" s="85">
        <v>10</v>
      </c>
    </row>
    <row r="69" spans="1:26" x14ac:dyDescent="0.25">
      <c r="A69" s="1" t="s">
        <v>99</v>
      </c>
      <c r="B69" s="165" t="s">
        <v>15</v>
      </c>
      <c r="C69" s="194">
        <f>C68/C3</f>
        <v>0.16823228010247651</v>
      </c>
      <c r="D69" s="194">
        <f t="shared" ref="D69:N69" si="205">D68/D3</f>
        <v>0.15789473684210525</v>
      </c>
      <c r="E69" s="194">
        <f t="shared" si="205"/>
        <v>0.16566005176876616</v>
      </c>
      <c r="F69" s="194">
        <f t="shared" si="205"/>
        <v>0.15940685820203893</v>
      </c>
      <c r="G69" s="356">
        <f t="shared" si="205"/>
        <v>0.16395014381591563</v>
      </c>
      <c r="H69" s="356">
        <f t="shared" si="205"/>
        <v>0.15860735009671179</v>
      </c>
      <c r="I69" s="356">
        <f t="shared" si="205"/>
        <v>0.15825914935707219</v>
      </c>
      <c r="J69" s="356">
        <f t="shared" si="205"/>
        <v>0.15208333333333332</v>
      </c>
      <c r="K69" s="356">
        <f t="shared" si="205"/>
        <v>0.14810924369747899</v>
      </c>
      <c r="L69" s="356">
        <f t="shared" si="205"/>
        <v>0.15319148936170213</v>
      </c>
      <c r="M69" s="194">
        <f t="shared" si="205"/>
        <v>0.15766262403528114</v>
      </c>
      <c r="N69" s="356">
        <f t="shared" si="205"/>
        <v>0.16493656286043828</v>
      </c>
      <c r="O69" s="28" t="s">
        <v>99</v>
      </c>
      <c r="P69" s="165" t="s">
        <v>15</v>
      </c>
      <c r="Q69" s="194">
        <f>Q68/Q3</f>
        <v>0.16498316498316498</v>
      </c>
      <c r="R69" s="221">
        <f t="shared" ref="R69" si="206">R68/R3</f>
        <v>0.16447368421052633</v>
      </c>
      <c r="S69" s="221">
        <f t="shared" ref="S69" si="207">S68/S3</f>
        <v>0.125</v>
      </c>
      <c r="T69" s="221">
        <f t="shared" ref="T69" si="208">T68/T3</f>
        <v>9.5238095238095233E-2</v>
      </c>
      <c r="U69" s="221">
        <f t="shared" ref="U69" si="209">U68/U3</f>
        <v>0.203125</v>
      </c>
      <c r="V69" s="221">
        <f t="shared" ref="V69" si="210">V68/V3</f>
        <v>0.05</v>
      </c>
      <c r="W69" s="221">
        <v>0.14492753623188406</v>
      </c>
      <c r="X69" s="221">
        <f t="shared" ref="X69" si="211">X68/X3</f>
        <v>0.17346938775510204</v>
      </c>
      <c r="Y69" s="221">
        <f t="shared" ref="Y69" si="212">Y68/Y3</f>
        <v>0.27586206896551724</v>
      </c>
      <c r="Z69" s="230">
        <f t="shared" ref="Z69" si="213">Z68/Z3</f>
        <v>0.20833333333333334</v>
      </c>
    </row>
    <row r="70" spans="1:26" ht="25.5" customHeight="1" x14ac:dyDescent="0.25">
      <c r="A70" s="1" t="s">
        <v>100</v>
      </c>
      <c r="B70" s="171" t="s">
        <v>270</v>
      </c>
      <c r="C70" s="72">
        <v>3</v>
      </c>
      <c r="D70" s="73">
        <v>3</v>
      </c>
      <c r="E70" s="73">
        <v>2</v>
      </c>
      <c r="F70" s="73">
        <v>2</v>
      </c>
      <c r="G70" s="381">
        <v>2</v>
      </c>
      <c r="H70" s="381">
        <v>2</v>
      </c>
      <c r="I70" s="381">
        <v>2</v>
      </c>
      <c r="J70" s="381">
        <v>1</v>
      </c>
      <c r="K70" s="381">
        <v>1</v>
      </c>
      <c r="L70" s="381">
        <v>1</v>
      </c>
      <c r="M70" s="73">
        <v>1</v>
      </c>
      <c r="N70" s="409">
        <v>1</v>
      </c>
      <c r="O70" s="28" t="s">
        <v>100</v>
      </c>
      <c r="P70" s="171" t="s">
        <v>270</v>
      </c>
      <c r="Q70" s="72">
        <v>0</v>
      </c>
      <c r="R70" s="73">
        <v>1</v>
      </c>
      <c r="S70" s="73">
        <v>0</v>
      </c>
      <c r="T70" s="73">
        <v>0</v>
      </c>
      <c r="U70" s="73">
        <v>0</v>
      </c>
      <c r="V70" s="73">
        <v>0</v>
      </c>
      <c r="W70" s="344">
        <v>0</v>
      </c>
      <c r="X70" s="73">
        <v>0</v>
      </c>
      <c r="Y70" s="73">
        <v>0</v>
      </c>
      <c r="Z70" s="85">
        <v>0</v>
      </c>
    </row>
    <row r="71" spans="1:26" x14ac:dyDescent="0.25">
      <c r="A71" s="1" t="s">
        <v>101</v>
      </c>
      <c r="B71" s="165" t="s">
        <v>15</v>
      </c>
      <c r="C71" s="194">
        <f>C70/C3</f>
        <v>2.5619128949615714E-3</v>
      </c>
      <c r="D71" s="194">
        <f t="shared" ref="D71:N71" si="214">D70/D3</f>
        <v>2.4291497975708503E-3</v>
      </c>
      <c r="E71" s="194">
        <f t="shared" si="214"/>
        <v>1.7256255392579811E-3</v>
      </c>
      <c r="F71" s="194">
        <f t="shared" si="214"/>
        <v>1.8535681186283596E-3</v>
      </c>
      <c r="G71" s="356">
        <f t="shared" si="214"/>
        <v>1.9175455417066154E-3</v>
      </c>
      <c r="H71" s="356">
        <f t="shared" si="214"/>
        <v>1.9342359767891683E-3</v>
      </c>
      <c r="I71" s="356">
        <f t="shared" si="214"/>
        <v>1.9782393669634025E-3</v>
      </c>
      <c r="J71" s="356">
        <f t="shared" si="214"/>
        <v>1.0416666666666667E-3</v>
      </c>
      <c r="K71" s="356">
        <f t="shared" si="214"/>
        <v>1.0504201680672268E-3</v>
      </c>
      <c r="L71" s="356">
        <f t="shared" si="214"/>
        <v>1.0638297872340426E-3</v>
      </c>
      <c r="M71" s="194">
        <f t="shared" si="214"/>
        <v>1.1025358324145535E-3</v>
      </c>
      <c r="N71" s="356">
        <f t="shared" si="214"/>
        <v>1.1534025374855825E-3</v>
      </c>
      <c r="O71" s="28" t="s">
        <v>101</v>
      </c>
      <c r="P71" s="165" t="s">
        <v>15</v>
      </c>
      <c r="Q71" s="194">
        <f>Q70/Q3</f>
        <v>0</v>
      </c>
      <c r="R71" s="221">
        <f t="shared" ref="R71" si="215">R70/R3</f>
        <v>6.5789473684210523E-3</v>
      </c>
      <c r="S71" s="221">
        <f t="shared" ref="S71" si="216">S70/S3</f>
        <v>0</v>
      </c>
      <c r="T71" s="221">
        <f t="shared" ref="T71" si="217">T70/T3</f>
        <v>0</v>
      </c>
      <c r="U71" s="221">
        <f t="shared" ref="U71" si="218">U70/U3</f>
        <v>0</v>
      </c>
      <c r="V71" s="221">
        <f t="shared" ref="V71" si="219">V70/V3</f>
        <v>0</v>
      </c>
      <c r="W71" s="221">
        <v>0</v>
      </c>
      <c r="X71" s="221">
        <f t="shared" ref="X71" si="220">X70/X3</f>
        <v>0</v>
      </c>
      <c r="Y71" s="221">
        <f t="shared" ref="Y71" si="221">Y70/Y3</f>
        <v>0</v>
      </c>
      <c r="Z71" s="230">
        <f t="shared" ref="Z71" si="222">Z70/Z3</f>
        <v>0</v>
      </c>
    </row>
    <row r="72" spans="1:26" x14ac:dyDescent="0.25">
      <c r="A72" s="1" t="s">
        <v>102</v>
      </c>
      <c r="B72" s="175" t="s">
        <v>271</v>
      </c>
      <c r="C72" s="72">
        <v>103</v>
      </c>
      <c r="D72" s="73">
        <v>108</v>
      </c>
      <c r="E72" s="73">
        <v>99</v>
      </c>
      <c r="F72" s="73">
        <v>99</v>
      </c>
      <c r="G72" s="381">
        <v>99</v>
      </c>
      <c r="H72" s="381">
        <v>94</v>
      </c>
      <c r="I72" s="381">
        <v>90</v>
      </c>
      <c r="J72" s="381">
        <v>89</v>
      </c>
      <c r="K72" s="381">
        <v>90</v>
      </c>
      <c r="L72" s="381">
        <v>89</v>
      </c>
      <c r="M72" s="73">
        <v>86</v>
      </c>
      <c r="N72" s="409">
        <v>86</v>
      </c>
      <c r="O72" s="28" t="s">
        <v>102</v>
      </c>
      <c r="P72" s="175" t="s">
        <v>271</v>
      </c>
      <c r="Q72" s="72">
        <v>31</v>
      </c>
      <c r="R72" s="73">
        <v>12</v>
      </c>
      <c r="S72" s="73">
        <v>4</v>
      </c>
      <c r="T72" s="73">
        <v>3</v>
      </c>
      <c r="U72" s="73">
        <v>5</v>
      </c>
      <c r="V72" s="73">
        <v>0</v>
      </c>
      <c r="W72" s="344">
        <v>11</v>
      </c>
      <c r="X72" s="73">
        <v>14</v>
      </c>
      <c r="Y72" s="73">
        <v>3</v>
      </c>
      <c r="Z72" s="85">
        <v>3</v>
      </c>
    </row>
    <row r="73" spans="1:26" ht="15.75" thickBot="1" x14ac:dyDescent="0.3">
      <c r="A73" s="1" t="s">
        <v>103</v>
      </c>
      <c r="B73" s="169" t="s">
        <v>15</v>
      </c>
      <c r="C73" s="204">
        <f>C72/C3</f>
        <v>8.7959009393680621E-2</v>
      </c>
      <c r="D73" s="204">
        <f t="shared" ref="D73:N73" si="223">D72/D3</f>
        <v>8.7449392712550603E-2</v>
      </c>
      <c r="E73" s="204">
        <f t="shared" si="223"/>
        <v>8.5418464193270066E-2</v>
      </c>
      <c r="F73" s="204">
        <f t="shared" si="223"/>
        <v>9.1751621872103797E-2</v>
      </c>
      <c r="G73" s="360">
        <f t="shared" si="223"/>
        <v>9.4918504314477473E-2</v>
      </c>
      <c r="H73" s="360">
        <f t="shared" si="223"/>
        <v>9.0909090909090912E-2</v>
      </c>
      <c r="I73" s="360">
        <f t="shared" si="223"/>
        <v>8.9020771513353122E-2</v>
      </c>
      <c r="J73" s="360">
        <f t="shared" si="223"/>
        <v>9.2708333333333337E-2</v>
      </c>
      <c r="K73" s="360">
        <f t="shared" si="223"/>
        <v>9.4537815126050417E-2</v>
      </c>
      <c r="L73" s="360">
        <f t="shared" si="223"/>
        <v>9.4680851063829785E-2</v>
      </c>
      <c r="M73" s="204">
        <f t="shared" si="223"/>
        <v>9.4818081587651593E-2</v>
      </c>
      <c r="N73" s="360">
        <f t="shared" si="223"/>
        <v>9.919261822376009E-2</v>
      </c>
      <c r="O73" s="28" t="s">
        <v>103</v>
      </c>
      <c r="P73" s="169" t="s">
        <v>15</v>
      </c>
      <c r="Q73" s="204">
        <f>Q72/Q3</f>
        <v>0.10437710437710437</v>
      </c>
      <c r="R73" s="231">
        <f t="shared" ref="R73" si="224">R72/R3</f>
        <v>7.8947368421052627E-2</v>
      </c>
      <c r="S73" s="231">
        <f t="shared" ref="S73" si="225">S72/S3</f>
        <v>8.3333333333333329E-2</v>
      </c>
      <c r="T73" s="231">
        <f t="shared" ref="T73" si="226">T72/T3</f>
        <v>7.1428571428571425E-2</v>
      </c>
      <c r="U73" s="231">
        <f t="shared" ref="U73" si="227">U72/U3</f>
        <v>7.8125E-2</v>
      </c>
      <c r="V73" s="231">
        <f t="shared" ref="V73" si="228">V72/V3</f>
        <v>0</v>
      </c>
      <c r="W73" s="231">
        <v>0.15942028985507245</v>
      </c>
      <c r="X73" s="231">
        <f t="shared" ref="X73" si="229">X72/X3</f>
        <v>0.14285714285714285</v>
      </c>
      <c r="Y73" s="231">
        <f t="shared" ref="Y73" si="230">Y72/Y3</f>
        <v>0.10344827586206896</v>
      </c>
      <c r="Z73" s="232">
        <f t="shared" ref="Z73" si="231">Z72/Z3</f>
        <v>6.25E-2</v>
      </c>
    </row>
  </sheetData>
  <phoneticPr fontId="2" type="noConversion"/>
  <pageMargins left="0.7" right="0.7" top="0.75" bottom="0.75" header="0.3" footer="0.3"/>
  <pageSetup paperSize="9" scale="26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M8" sqref="M8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27" t="s">
        <v>284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387</v>
      </c>
      <c r="D3" s="6">
        <v>400</v>
      </c>
      <c r="E3" s="6">
        <v>427</v>
      </c>
      <c r="F3" s="6">
        <v>396</v>
      </c>
      <c r="G3" s="6">
        <v>377</v>
      </c>
      <c r="H3" s="285">
        <v>369</v>
      </c>
      <c r="I3" s="285">
        <v>365</v>
      </c>
      <c r="J3" s="285">
        <v>364</v>
      </c>
      <c r="K3" s="285">
        <v>353</v>
      </c>
      <c r="L3" s="285">
        <v>341</v>
      </c>
      <c r="M3" s="285">
        <v>334</v>
      </c>
      <c r="N3" s="285">
        <v>298</v>
      </c>
      <c r="O3" s="322">
        <v>297</v>
      </c>
    </row>
    <row r="4" spans="1:15" x14ac:dyDescent="0.25">
      <c r="A4" s="12" t="s">
        <v>8</v>
      </c>
      <c r="B4" s="182" t="s">
        <v>41</v>
      </c>
      <c r="C4" s="184">
        <v>350</v>
      </c>
      <c r="D4" s="185">
        <v>358</v>
      </c>
      <c r="E4" s="185">
        <v>389</v>
      </c>
      <c r="F4" s="185">
        <v>360</v>
      </c>
      <c r="G4" s="185">
        <v>342</v>
      </c>
      <c r="H4" s="286">
        <v>332</v>
      </c>
      <c r="I4" s="286">
        <v>329</v>
      </c>
      <c r="J4" s="286">
        <v>332</v>
      </c>
      <c r="K4" s="286">
        <v>317</v>
      </c>
      <c r="L4" s="286">
        <v>303</v>
      </c>
      <c r="M4" s="286">
        <v>299</v>
      </c>
      <c r="N4" s="286">
        <v>268</v>
      </c>
      <c r="O4" s="323">
        <v>266</v>
      </c>
    </row>
    <row r="5" spans="1:15" x14ac:dyDescent="0.25">
      <c r="A5" s="12" t="s">
        <v>9</v>
      </c>
      <c r="B5" s="181" t="s">
        <v>15</v>
      </c>
      <c r="C5" s="183">
        <v>0.90439276485788112</v>
      </c>
      <c r="D5" s="221">
        <f>D4/D3</f>
        <v>0.89500000000000002</v>
      </c>
      <c r="E5" s="221">
        <f t="shared" ref="E5:O5" si="0">E4/E3</f>
        <v>0.91100702576112413</v>
      </c>
      <c r="F5" s="221">
        <f t="shared" si="0"/>
        <v>0.90909090909090906</v>
      </c>
      <c r="G5" s="221">
        <f t="shared" si="0"/>
        <v>0.90716180371352784</v>
      </c>
      <c r="H5" s="354">
        <f t="shared" si="0"/>
        <v>0.89972899728997291</v>
      </c>
      <c r="I5" s="354">
        <f t="shared" si="0"/>
        <v>0.90136986301369859</v>
      </c>
      <c r="J5" s="354">
        <f t="shared" si="0"/>
        <v>0.91208791208791207</v>
      </c>
      <c r="K5" s="354">
        <f t="shared" si="0"/>
        <v>0.89801699716713879</v>
      </c>
      <c r="L5" s="354">
        <f t="shared" si="0"/>
        <v>0.88856304985337242</v>
      </c>
      <c r="M5" s="354">
        <f t="shared" si="0"/>
        <v>0.89520958083832336</v>
      </c>
      <c r="N5" s="354">
        <f t="shared" si="0"/>
        <v>0.89932885906040272</v>
      </c>
      <c r="O5" s="399">
        <f t="shared" si="0"/>
        <v>0.89562289562289565</v>
      </c>
    </row>
    <row r="6" spans="1:15" x14ac:dyDescent="0.25">
      <c r="A6" s="12" t="s">
        <v>10</v>
      </c>
      <c r="B6" s="186" t="s">
        <v>285</v>
      </c>
      <c r="C6" s="187">
        <v>18</v>
      </c>
      <c r="D6" s="40">
        <v>15</v>
      </c>
      <c r="E6" s="40">
        <v>16</v>
      </c>
      <c r="F6" s="40">
        <v>14</v>
      </c>
      <c r="G6" s="40">
        <v>15</v>
      </c>
      <c r="H6" s="287">
        <v>11</v>
      </c>
      <c r="I6" s="287">
        <v>13</v>
      </c>
      <c r="J6" s="287">
        <v>16</v>
      </c>
      <c r="K6" s="287">
        <v>18</v>
      </c>
      <c r="L6" s="287">
        <v>17</v>
      </c>
      <c r="M6" s="287">
        <v>17</v>
      </c>
      <c r="N6" s="287">
        <v>17</v>
      </c>
      <c r="O6" s="324">
        <v>17</v>
      </c>
    </row>
    <row r="7" spans="1:15" x14ac:dyDescent="0.25">
      <c r="A7" s="12" t="s">
        <v>11</v>
      </c>
      <c r="B7" s="181" t="s">
        <v>15</v>
      </c>
      <c r="C7" s="183">
        <v>4.6511627906976744E-2</v>
      </c>
      <c r="D7" s="221">
        <f>D6/D3</f>
        <v>3.7499999999999999E-2</v>
      </c>
      <c r="E7" s="221">
        <f t="shared" ref="E7:O7" si="1">E6/E3</f>
        <v>3.7470725995316159E-2</v>
      </c>
      <c r="F7" s="221">
        <f t="shared" si="1"/>
        <v>3.5353535353535352E-2</v>
      </c>
      <c r="G7" s="221">
        <f t="shared" si="1"/>
        <v>3.9787798408488062E-2</v>
      </c>
      <c r="H7" s="354">
        <f t="shared" si="1"/>
        <v>2.9810298102981029E-2</v>
      </c>
      <c r="I7" s="354">
        <f t="shared" si="1"/>
        <v>3.5616438356164383E-2</v>
      </c>
      <c r="J7" s="354">
        <f t="shared" si="1"/>
        <v>4.3956043956043959E-2</v>
      </c>
      <c r="K7" s="354">
        <f t="shared" si="1"/>
        <v>5.0991501416430593E-2</v>
      </c>
      <c r="L7" s="354">
        <f t="shared" si="1"/>
        <v>4.9853372434017593E-2</v>
      </c>
      <c r="M7" s="354">
        <f t="shared" si="1"/>
        <v>5.089820359281437E-2</v>
      </c>
      <c r="N7" s="354">
        <f t="shared" si="1"/>
        <v>5.7046979865771813E-2</v>
      </c>
      <c r="O7" s="399">
        <f t="shared" si="1"/>
        <v>5.7239057239057242E-2</v>
      </c>
    </row>
    <row r="8" spans="1:15" x14ac:dyDescent="0.25">
      <c r="A8" s="12" t="s">
        <v>12</v>
      </c>
      <c r="B8" s="186" t="s">
        <v>16</v>
      </c>
      <c r="C8" s="187">
        <v>34</v>
      </c>
      <c r="D8" s="40">
        <v>33</v>
      </c>
      <c r="E8" s="40">
        <v>51</v>
      </c>
      <c r="F8" s="40">
        <v>46</v>
      </c>
      <c r="G8" s="40">
        <v>47</v>
      </c>
      <c r="H8" s="287">
        <v>43</v>
      </c>
      <c r="I8" s="287">
        <v>44</v>
      </c>
      <c r="J8" s="287">
        <v>50</v>
      </c>
      <c r="K8" s="287">
        <v>52</v>
      </c>
      <c r="L8" s="287">
        <v>42</v>
      </c>
      <c r="M8" s="287">
        <v>42</v>
      </c>
      <c r="N8" s="287">
        <v>40</v>
      </c>
      <c r="O8" s="324">
        <v>44</v>
      </c>
    </row>
    <row r="9" spans="1:15" x14ac:dyDescent="0.25">
      <c r="A9" s="12" t="s">
        <v>13</v>
      </c>
      <c r="B9" s="181" t="s">
        <v>15</v>
      </c>
      <c r="C9" s="183">
        <v>8.7855297157622733E-2</v>
      </c>
      <c r="D9" s="221">
        <f>D8/D3</f>
        <v>8.2500000000000004E-2</v>
      </c>
      <c r="E9" s="221">
        <f t="shared" ref="E9:O9" si="2">E8/E3</f>
        <v>0.11943793911007025</v>
      </c>
      <c r="F9" s="221">
        <f t="shared" si="2"/>
        <v>0.11616161616161616</v>
      </c>
      <c r="G9" s="221">
        <f t="shared" si="2"/>
        <v>0.12466843501326259</v>
      </c>
      <c r="H9" s="354">
        <f t="shared" si="2"/>
        <v>0.11653116531165311</v>
      </c>
      <c r="I9" s="354">
        <f t="shared" si="2"/>
        <v>0.12054794520547946</v>
      </c>
      <c r="J9" s="354">
        <f t="shared" si="2"/>
        <v>0.13736263736263737</v>
      </c>
      <c r="K9" s="354">
        <f t="shared" si="2"/>
        <v>0.14730878186968838</v>
      </c>
      <c r="L9" s="354">
        <f t="shared" si="2"/>
        <v>0.12316715542521994</v>
      </c>
      <c r="M9" s="354">
        <f t="shared" si="2"/>
        <v>0.12574850299401197</v>
      </c>
      <c r="N9" s="354">
        <f t="shared" si="2"/>
        <v>0.13422818791946309</v>
      </c>
      <c r="O9" s="399">
        <f t="shared" si="2"/>
        <v>0.14814814814814814</v>
      </c>
    </row>
    <row r="10" spans="1:15" x14ac:dyDescent="0.25">
      <c r="A10" s="12" t="s">
        <v>18</v>
      </c>
      <c r="B10" s="186" t="s">
        <v>17</v>
      </c>
      <c r="C10" s="187">
        <v>223</v>
      </c>
      <c r="D10" s="40">
        <v>232</v>
      </c>
      <c r="E10" s="40">
        <v>249</v>
      </c>
      <c r="F10" s="40">
        <v>228</v>
      </c>
      <c r="G10" s="40">
        <v>212</v>
      </c>
      <c r="H10" s="287">
        <v>218</v>
      </c>
      <c r="I10" s="287">
        <v>218</v>
      </c>
      <c r="J10" s="287">
        <v>217</v>
      </c>
      <c r="K10" s="287">
        <v>221</v>
      </c>
      <c r="L10" s="287">
        <v>208</v>
      </c>
      <c r="M10" s="287">
        <v>207</v>
      </c>
      <c r="N10" s="287">
        <v>175</v>
      </c>
      <c r="O10" s="324">
        <v>180</v>
      </c>
    </row>
    <row r="11" spans="1:15" x14ac:dyDescent="0.25">
      <c r="A11" s="12" t="s">
        <v>19</v>
      </c>
      <c r="B11" s="181" t="s">
        <v>15</v>
      </c>
      <c r="C11" s="183">
        <v>0.57622739018087854</v>
      </c>
      <c r="D11" s="221">
        <f>D10/D3</f>
        <v>0.57999999999999996</v>
      </c>
      <c r="E11" s="221">
        <f t="shared" ref="E11:O11" si="3">E10/E3</f>
        <v>0.58313817330210771</v>
      </c>
      <c r="F11" s="221">
        <f t="shared" si="3"/>
        <v>0.5757575757575758</v>
      </c>
      <c r="G11" s="221">
        <f t="shared" si="3"/>
        <v>0.56233421750663126</v>
      </c>
      <c r="H11" s="354">
        <f t="shared" si="3"/>
        <v>0.59078590785907859</v>
      </c>
      <c r="I11" s="354">
        <f t="shared" si="3"/>
        <v>0.59726027397260273</v>
      </c>
      <c r="J11" s="354">
        <f t="shared" si="3"/>
        <v>0.59615384615384615</v>
      </c>
      <c r="K11" s="354">
        <f t="shared" si="3"/>
        <v>0.62606232294617559</v>
      </c>
      <c r="L11" s="354">
        <f t="shared" si="3"/>
        <v>0.60997067448680353</v>
      </c>
      <c r="M11" s="354">
        <f t="shared" si="3"/>
        <v>0.61976047904191611</v>
      </c>
      <c r="N11" s="354">
        <f t="shared" si="3"/>
        <v>0.58724832214765099</v>
      </c>
      <c r="O11" s="399">
        <f t="shared" si="3"/>
        <v>0.60606060606060608</v>
      </c>
    </row>
    <row r="12" spans="1:15" x14ac:dyDescent="0.25">
      <c r="A12" s="12" t="s">
        <v>20</v>
      </c>
      <c r="B12" s="188" t="s">
        <v>38</v>
      </c>
      <c r="C12" s="187">
        <v>13</v>
      </c>
      <c r="D12" s="40">
        <v>15</v>
      </c>
      <c r="E12" s="40">
        <v>16</v>
      </c>
      <c r="F12" s="40">
        <v>14</v>
      </c>
      <c r="G12" s="40">
        <v>11</v>
      </c>
      <c r="H12" s="287">
        <v>6</v>
      </c>
      <c r="I12" s="287">
        <v>4</v>
      </c>
      <c r="J12" s="287">
        <v>7</v>
      </c>
      <c r="K12" s="287">
        <v>8</v>
      </c>
      <c r="L12" s="287">
        <v>12</v>
      </c>
      <c r="M12" s="287">
        <v>14</v>
      </c>
      <c r="N12" s="287">
        <v>15</v>
      </c>
      <c r="O12" s="324">
        <v>17</v>
      </c>
    </row>
    <row r="13" spans="1:15" x14ac:dyDescent="0.25">
      <c r="A13" s="12" t="s">
        <v>21</v>
      </c>
      <c r="B13" s="181" t="s">
        <v>15</v>
      </c>
      <c r="C13" s="183">
        <v>3.3591731266149873E-2</v>
      </c>
      <c r="D13" s="221">
        <f>D12/D3</f>
        <v>3.7499999999999999E-2</v>
      </c>
      <c r="E13" s="221">
        <f t="shared" ref="E13:O13" si="4">E12/E3</f>
        <v>3.7470725995316159E-2</v>
      </c>
      <c r="F13" s="221">
        <f t="shared" si="4"/>
        <v>3.5353535353535352E-2</v>
      </c>
      <c r="G13" s="221">
        <f t="shared" si="4"/>
        <v>2.9177718832891247E-2</v>
      </c>
      <c r="H13" s="354">
        <f t="shared" si="4"/>
        <v>1.6260162601626018E-2</v>
      </c>
      <c r="I13" s="354">
        <f t="shared" si="4"/>
        <v>1.0958904109589041E-2</v>
      </c>
      <c r="J13" s="354">
        <f t="shared" si="4"/>
        <v>1.9230769230769232E-2</v>
      </c>
      <c r="K13" s="354">
        <f t="shared" si="4"/>
        <v>2.2662889518413599E-2</v>
      </c>
      <c r="L13" s="354">
        <f t="shared" si="4"/>
        <v>3.519061583577713E-2</v>
      </c>
      <c r="M13" s="354">
        <f t="shared" si="4"/>
        <v>4.1916167664670656E-2</v>
      </c>
      <c r="N13" s="354">
        <f t="shared" si="4"/>
        <v>5.0335570469798654E-2</v>
      </c>
      <c r="O13" s="399">
        <f t="shared" si="4"/>
        <v>5.7239057239057242E-2</v>
      </c>
    </row>
    <row r="14" spans="1:15" x14ac:dyDescent="0.25">
      <c r="A14" s="12" t="s">
        <v>22</v>
      </c>
      <c r="B14" s="186" t="s">
        <v>39</v>
      </c>
      <c r="C14" s="187">
        <v>92</v>
      </c>
      <c r="D14" s="40">
        <v>98</v>
      </c>
      <c r="E14" s="40">
        <v>100</v>
      </c>
      <c r="F14" s="40">
        <v>97</v>
      </c>
      <c r="G14" s="40">
        <v>90</v>
      </c>
      <c r="H14" s="287">
        <v>92</v>
      </c>
      <c r="I14" s="287">
        <v>89</v>
      </c>
      <c r="J14" s="287">
        <v>80</v>
      </c>
      <c r="K14" s="287">
        <v>74</v>
      </c>
      <c r="L14" s="287">
        <v>75</v>
      </c>
      <c r="M14" s="287">
        <v>74</v>
      </c>
      <c r="N14" s="287">
        <v>71</v>
      </c>
      <c r="O14" s="324">
        <v>64</v>
      </c>
    </row>
    <row r="15" spans="1:15" x14ac:dyDescent="0.25">
      <c r="A15" s="12" t="s">
        <v>23</v>
      </c>
      <c r="B15" s="181" t="s">
        <v>15</v>
      </c>
      <c r="C15" s="183">
        <v>0.23772609819121446</v>
      </c>
      <c r="D15" s="221">
        <f>D14/D3</f>
        <v>0.245</v>
      </c>
      <c r="E15" s="221">
        <f t="shared" ref="E15:O15" si="5">E14/E3</f>
        <v>0.23419203747072601</v>
      </c>
      <c r="F15" s="221">
        <f t="shared" si="5"/>
        <v>0.24494949494949494</v>
      </c>
      <c r="G15" s="221">
        <f t="shared" si="5"/>
        <v>0.23872679045092837</v>
      </c>
      <c r="H15" s="354">
        <f t="shared" si="5"/>
        <v>0.24932249322493225</v>
      </c>
      <c r="I15" s="354">
        <f t="shared" si="5"/>
        <v>0.24383561643835616</v>
      </c>
      <c r="J15" s="354">
        <f t="shared" si="5"/>
        <v>0.21978021978021978</v>
      </c>
      <c r="K15" s="354">
        <f t="shared" si="5"/>
        <v>0.20963172804532579</v>
      </c>
      <c r="L15" s="354">
        <f t="shared" si="5"/>
        <v>0.21994134897360704</v>
      </c>
      <c r="M15" s="354">
        <f t="shared" si="5"/>
        <v>0.22155688622754491</v>
      </c>
      <c r="N15" s="354">
        <f t="shared" si="5"/>
        <v>0.23825503355704697</v>
      </c>
      <c r="O15" s="399">
        <f t="shared" si="5"/>
        <v>0.21548821548821548</v>
      </c>
    </row>
    <row r="16" spans="1:15" x14ac:dyDescent="0.25">
      <c r="A16" s="12" t="s">
        <v>24</v>
      </c>
      <c r="B16" s="186" t="s">
        <v>40</v>
      </c>
      <c r="C16" s="187">
        <v>62</v>
      </c>
      <c r="D16" s="40">
        <v>73</v>
      </c>
      <c r="E16" s="40">
        <v>71</v>
      </c>
      <c r="F16" s="40">
        <v>61</v>
      </c>
      <c r="G16" s="40">
        <v>57</v>
      </c>
      <c r="H16" s="287">
        <v>57</v>
      </c>
      <c r="I16" s="287">
        <v>56</v>
      </c>
      <c r="J16" s="287">
        <v>53</v>
      </c>
      <c r="K16" s="287">
        <v>55</v>
      </c>
      <c r="L16" s="287">
        <v>64</v>
      </c>
      <c r="M16" s="287">
        <v>63</v>
      </c>
      <c r="N16" s="287">
        <v>54</v>
      </c>
      <c r="O16" s="324">
        <v>53</v>
      </c>
    </row>
    <row r="17" spans="1:15" x14ac:dyDescent="0.25">
      <c r="A17" s="12" t="s">
        <v>25</v>
      </c>
      <c r="B17" s="189" t="s">
        <v>15</v>
      </c>
      <c r="C17" s="183">
        <v>0.16020671834625322</v>
      </c>
      <c r="D17" s="221">
        <f>D16/D3</f>
        <v>0.1825</v>
      </c>
      <c r="E17" s="221">
        <f t="shared" ref="E17:O17" si="6">E16/E3</f>
        <v>0.16627634660421545</v>
      </c>
      <c r="F17" s="221">
        <f t="shared" si="6"/>
        <v>0.15404040404040403</v>
      </c>
      <c r="G17" s="221">
        <f t="shared" si="6"/>
        <v>0.15119363395225463</v>
      </c>
      <c r="H17" s="354">
        <f t="shared" si="6"/>
        <v>0.15447154471544716</v>
      </c>
      <c r="I17" s="354">
        <f t="shared" si="6"/>
        <v>0.15342465753424658</v>
      </c>
      <c r="J17" s="354">
        <f t="shared" si="6"/>
        <v>0.14560439560439561</v>
      </c>
      <c r="K17" s="354">
        <f t="shared" si="6"/>
        <v>0.15580736543909349</v>
      </c>
      <c r="L17" s="354">
        <f t="shared" si="6"/>
        <v>0.18768328445747801</v>
      </c>
      <c r="M17" s="354">
        <f t="shared" si="6"/>
        <v>0.18862275449101795</v>
      </c>
      <c r="N17" s="354">
        <f t="shared" si="6"/>
        <v>0.18120805369127516</v>
      </c>
      <c r="O17" s="399">
        <f t="shared" si="6"/>
        <v>0.17845117845117844</v>
      </c>
    </row>
    <row r="18" spans="1:15" x14ac:dyDescent="0.25">
      <c r="A18" s="12" t="s">
        <v>26</v>
      </c>
      <c r="B18" s="186" t="s">
        <v>124</v>
      </c>
      <c r="C18" s="187">
        <v>68</v>
      </c>
      <c r="D18" s="40">
        <v>70</v>
      </c>
      <c r="E18" s="40">
        <v>68</v>
      </c>
      <c r="F18" s="40">
        <v>68</v>
      </c>
      <c r="G18" s="40">
        <v>64</v>
      </c>
      <c r="H18" s="287">
        <v>65</v>
      </c>
      <c r="I18" s="287">
        <v>63</v>
      </c>
      <c r="J18" s="287">
        <v>58</v>
      </c>
      <c r="K18" s="287">
        <v>62</v>
      </c>
      <c r="L18" s="287">
        <v>61</v>
      </c>
      <c r="M18" s="287">
        <v>57</v>
      </c>
      <c r="N18" s="287">
        <v>53</v>
      </c>
      <c r="O18" s="324">
        <v>54</v>
      </c>
    </row>
    <row r="19" spans="1:15" ht="15.75" thickBot="1" x14ac:dyDescent="0.3">
      <c r="A19" s="12" t="s">
        <v>27</v>
      </c>
      <c r="B19" s="190" t="s">
        <v>15</v>
      </c>
      <c r="C19" s="191">
        <v>0.17571059431524547</v>
      </c>
      <c r="D19" s="231">
        <f>D18/D3</f>
        <v>0.17499999999999999</v>
      </c>
      <c r="E19" s="231">
        <f t="shared" ref="E19:O19" si="7">E18/E3</f>
        <v>0.15925058548009369</v>
      </c>
      <c r="F19" s="231">
        <f t="shared" si="7"/>
        <v>0.17171717171717171</v>
      </c>
      <c r="G19" s="231">
        <f t="shared" si="7"/>
        <v>0.16976127320954906</v>
      </c>
      <c r="H19" s="355">
        <f t="shared" si="7"/>
        <v>0.17615176151761516</v>
      </c>
      <c r="I19" s="355">
        <f t="shared" si="7"/>
        <v>0.17260273972602741</v>
      </c>
      <c r="J19" s="355">
        <f t="shared" si="7"/>
        <v>0.15934065934065933</v>
      </c>
      <c r="K19" s="355">
        <f t="shared" si="7"/>
        <v>0.17563739376770537</v>
      </c>
      <c r="L19" s="355">
        <f t="shared" si="7"/>
        <v>0.17888563049853373</v>
      </c>
      <c r="M19" s="355">
        <f t="shared" si="7"/>
        <v>0.17065868263473055</v>
      </c>
      <c r="N19" s="355">
        <f t="shared" si="7"/>
        <v>0.17785234899328858</v>
      </c>
      <c r="O19" s="400">
        <f t="shared" si="7"/>
        <v>0.18181818181818182</v>
      </c>
    </row>
    <row r="20" spans="1:15" ht="20.100000000000001" customHeight="1" thickBot="1" x14ac:dyDescent="0.3">
      <c r="A20" s="19" t="s">
        <v>286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55</v>
      </c>
      <c r="D22" s="8">
        <v>67</v>
      </c>
      <c r="E22" s="8">
        <v>43</v>
      </c>
      <c r="F22" s="8">
        <v>38</v>
      </c>
      <c r="G22" s="288">
        <v>46</v>
      </c>
      <c r="H22" s="288">
        <v>48</v>
      </c>
      <c r="I22" s="288">
        <v>44</v>
      </c>
      <c r="J22" s="288">
        <v>52</v>
      </c>
      <c r="K22" s="288">
        <v>50</v>
      </c>
      <c r="L22" s="288">
        <v>62</v>
      </c>
      <c r="M22" s="288">
        <v>37</v>
      </c>
      <c r="N22" s="288">
        <v>40</v>
      </c>
      <c r="O22" s="7">
        <f>SUM(C22:N22)</f>
        <v>582</v>
      </c>
    </row>
    <row r="23" spans="1:15" x14ac:dyDescent="0.25">
      <c r="A23" s="9" t="s">
        <v>29</v>
      </c>
      <c r="B23" s="193" t="s">
        <v>44</v>
      </c>
      <c r="C23" s="196">
        <v>18</v>
      </c>
      <c r="D23" s="185">
        <v>17</v>
      </c>
      <c r="E23" s="185">
        <v>18</v>
      </c>
      <c r="F23" s="185">
        <v>10</v>
      </c>
      <c r="G23" s="286">
        <v>15</v>
      </c>
      <c r="H23" s="286">
        <v>14</v>
      </c>
      <c r="I23" s="286">
        <v>10</v>
      </c>
      <c r="J23" s="286">
        <v>10</v>
      </c>
      <c r="K23" s="286">
        <v>14</v>
      </c>
      <c r="L23" s="286">
        <v>20</v>
      </c>
      <c r="M23" s="286">
        <v>7</v>
      </c>
      <c r="N23" s="323">
        <v>9</v>
      </c>
      <c r="O23" s="193">
        <f>SUM(C23:N23)</f>
        <v>162</v>
      </c>
    </row>
    <row r="24" spans="1:15" x14ac:dyDescent="0.25">
      <c r="A24" s="9" t="s">
        <v>30</v>
      </c>
      <c r="B24" s="165" t="s">
        <v>69</v>
      </c>
      <c r="C24" s="194">
        <f>C23/C22</f>
        <v>0.32727272727272727</v>
      </c>
      <c r="D24" s="194">
        <f>D23/D22</f>
        <v>0.2537313432835821</v>
      </c>
      <c r="E24" s="194">
        <f t="shared" ref="E24:N24" si="8">E23/E22</f>
        <v>0.41860465116279072</v>
      </c>
      <c r="F24" s="194">
        <f>F23/F22</f>
        <v>0.26315789473684209</v>
      </c>
      <c r="G24" s="356">
        <f t="shared" si="8"/>
        <v>0.32608695652173914</v>
      </c>
      <c r="H24" s="356">
        <f t="shared" si="8"/>
        <v>0.29166666666666669</v>
      </c>
      <c r="I24" s="356">
        <f t="shared" si="8"/>
        <v>0.22727272727272727</v>
      </c>
      <c r="J24" s="356">
        <f t="shared" si="8"/>
        <v>0.19230769230769232</v>
      </c>
      <c r="K24" s="356">
        <f t="shared" si="8"/>
        <v>0.28000000000000003</v>
      </c>
      <c r="L24" s="356">
        <f t="shared" si="8"/>
        <v>0.32258064516129031</v>
      </c>
      <c r="M24" s="356">
        <f t="shared" si="8"/>
        <v>0.1891891891891892</v>
      </c>
      <c r="N24" s="356">
        <f t="shared" si="8"/>
        <v>0.22500000000000001</v>
      </c>
      <c r="O24" s="195">
        <f>O23/O22</f>
        <v>0.27835051546391754</v>
      </c>
    </row>
    <row r="25" spans="1:15" x14ac:dyDescent="0.25">
      <c r="A25" s="9" t="s">
        <v>31</v>
      </c>
      <c r="B25" s="84" t="s">
        <v>339</v>
      </c>
      <c r="C25" s="76">
        <v>28</v>
      </c>
      <c r="D25" s="76">
        <v>36</v>
      </c>
      <c r="E25" s="76">
        <v>21</v>
      </c>
      <c r="F25" s="76">
        <v>22</v>
      </c>
      <c r="G25" s="289">
        <v>30</v>
      </c>
      <c r="H25" s="289">
        <v>27</v>
      </c>
      <c r="I25" s="289">
        <v>26</v>
      </c>
      <c r="J25" s="289">
        <v>33</v>
      </c>
      <c r="K25" s="289">
        <v>30</v>
      </c>
      <c r="L25" s="289">
        <v>35</v>
      </c>
      <c r="M25" s="289">
        <v>16</v>
      </c>
      <c r="N25" s="325">
        <v>21</v>
      </c>
      <c r="O25" s="84">
        <f>SUM(C25:N25)</f>
        <v>325</v>
      </c>
    </row>
    <row r="26" spans="1:15" x14ac:dyDescent="0.25">
      <c r="A26" s="9" t="s">
        <v>32</v>
      </c>
      <c r="B26" s="165" t="s">
        <v>69</v>
      </c>
      <c r="C26" s="194">
        <f>C25/C22</f>
        <v>0.50909090909090904</v>
      </c>
      <c r="D26" s="194">
        <f>D25/D22</f>
        <v>0.53731343283582089</v>
      </c>
      <c r="E26" s="194">
        <f t="shared" ref="E26:N26" si="9">E25/E22</f>
        <v>0.48837209302325579</v>
      </c>
      <c r="F26" s="194">
        <f t="shared" si="9"/>
        <v>0.57894736842105265</v>
      </c>
      <c r="G26" s="356">
        <f t="shared" si="9"/>
        <v>0.65217391304347827</v>
      </c>
      <c r="H26" s="356">
        <f t="shared" si="9"/>
        <v>0.5625</v>
      </c>
      <c r="I26" s="356">
        <f t="shared" si="9"/>
        <v>0.59090909090909094</v>
      </c>
      <c r="J26" s="356">
        <f t="shared" si="9"/>
        <v>0.63461538461538458</v>
      </c>
      <c r="K26" s="356">
        <f t="shared" si="9"/>
        <v>0.6</v>
      </c>
      <c r="L26" s="356">
        <f t="shared" si="9"/>
        <v>0.56451612903225812</v>
      </c>
      <c r="M26" s="356">
        <f t="shared" si="9"/>
        <v>0.43243243243243246</v>
      </c>
      <c r="N26" s="356">
        <f t="shared" si="9"/>
        <v>0.52500000000000002</v>
      </c>
      <c r="O26" s="195">
        <f>O25/O22</f>
        <v>0.55841924398625431</v>
      </c>
    </row>
    <row r="27" spans="1:15" x14ac:dyDescent="0.25">
      <c r="A27" s="9" t="s">
        <v>33</v>
      </c>
      <c r="B27" s="84" t="s">
        <v>287</v>
      </c>
      <c r="C27" s="76">
        <v>46</v>
      </c>
      <c r="D27" s="40">
        <v>65</v>
      </c>
      <c r="E27" s="40">
        <v>38</v>
      </c>
      <c r="F27" s="40">
        <v>36</v>
      </c>
      <c r="G27" s="287">
        <v>36</v>
      </c>
      <c r="H27" s="287">
        <v>43</v>
      </c>
      <c r="I27" s="287">
        <v>41</v>
      </c>
      <c r="J27" s="287">
        <v>44</v>
      </c>
      <c r="K27" s="287">
        <v>43</v>
      </c>
      <c r="L27" s="287">
        <v>54</v>
      </c>
      <c r="M27" s="287">
        <v>34</v>
      </c>
      <c r="N27" s="324">
        <v>36</v>
      </c>
      <c r="O27" s="84">
        <f>SUM(C27:N27)</f>
        <v>516</v>
      </c>
    </row>
    <row r="28" spans="1:15" x14ac:dyDescent="0.25">
      <c r="A28" s="9" t="s">
        <v>34</v>
      </c>
      <c r="B28" s="165" t="s">
        <v>69</v>
      </c>
      <c r="C28" s="194">
        <f>C27/C22</f>
        <v>0.83636363636363631</v>
      </c>
      <c r="D28" s="194">
        <f t="shared" ref="D28:N28" si="10">D27/D22</f>
        <v>0.97014925373134331</v>
      </c>
      <c r="E28" s="194">
        <f t="shared" si="10"/>
        <v>0.88372093023255816</v>
      </c>
      <c r="F28" s="194">
        <f t="shared" si="10"/>
        <v>0.94736842105263153</v>
      </c>
      <c r="G28" s="356">
        <f t="shared" si="10"/>
        <v>0.78260869565217395</v>
      </c>
      <c r="H28" s="356">
        <f t="shared" si="10"/>
        <v>0.89583333333333337</v>
      </c>
      <c r="I28" s="356">
        <f t="shared" si="10"/>
        <v>0.93181818181818177</v>
      </c>
      <c r="J28" s="356">
        <f t="shared" si="10"/>
        <v>0.84615384615384615</v>
      </c>
      <c r="K28" s="356">
        <f t="shared" si="10"/>
        <v>0.86</v>
      </c>
      <c r="L28" s="356">
        <f t="shared" si="10"/>
        <v>0.87096774193548387</v>
      </c>
      <c r="M28" s="356">
        <f t="shared" si="10"/>
        <v>0.91891891891891897</v>
      </c>
      <c r="N28" s="356">
        <f t="shared" si="10"/>
        <v>0.9</v>
      </c>
      <c r="O28" s="195">
        <f>O27/O22</f>
        <v>0.88659793814432986</v>
      </c>
    </row>
    <row r="29" spans="1:15" x14ac:dyDescent="0.25">
      <c r="A29" s="9" t="s">
        <v>35</v>
      </c>
      <c r="B29" s="84" t="s">
        <v>163</v>
      </c>
      <c r="C29" s="76">
        <v>1</v>
      </c>
      <c r="D29" s="40">
        <v>1</v>
      </c>
      <c r="E29" s="40">
        <v>2</v>
      </c>
      <c r="F29" s="40">
        <v>1</v>
      </c>
      <c r="G29" s="287">
        <v>0</v>
      </c>
      <c r="H29" s="287">
        <v>2</v>
      </c>
      <c r="I29" s="287">
        <v>3</v>
      </c>
      <c r="J29" s="287">
        <v>3</v>
      </c>
      <c r="K29" s="287">
        <v>2</v>
      </c>
      <c r="L29" s="287">
        <v>1</v>
      </c>
      <c r="M29" s="287">
        <v>3</v>
      </c>
      <c r="N29" s="324">
        <v>2</v>
      </c>
      <c r="O29" s="84">
        <f>SUM(C29:N29)</f>
        <v>21</v>
      </c>
    </row>
    <row r="30" spans="1:15" x14ac:dyDescent="0.25">
      <c r="A30" s="9" t="s">
        <v>36</v>
      </c>
      <c r="B30" s="165" t="s">
        <v>69</v>
      </c>
      <c r="C30" s="194">
        <f>C29/C22</f>
        <v>1.8181818181818181E-2</v>
      </c>
      <c r="D30" s="194">
        <f t="shared" ref="D30:N30" si="11">D29/D22</f>
        <v>1.4925373134328358E-2</v>
      </c>
      <c r="E30" s="194">
        <f t="shared" si="11"/>
        <v>4.6511627906976744E-2</v>
      </c>
      <c r="F30" s="194">
        <f t="shared" si="11"/>
        <v>2.6315789473684209E-2</v>
      </c>
      <c r="G30" s="356">
        <f t="shared" si="11"/>
        <v>0</v>
      </c>
      <c r="H30" s="356">
        <f t="shared" si="11"/>
        <v>4.1666666666666664E-2</v>
      </c>
      <c r="I30" s="356">
        <f t="shared" si="11"/>
        <v>6.8181818181818177E-2</v>
      </c>
      <c r="J30" s="356">
        <f t="shared" si="11"/>
        <v>5.7692307692307696E-2</v>
      </c>
      <c r="K30" s="356">
        <f t="shared" si="11"/>
        <v>0.04</v>
      </c>
      <c r="L30" s="356">
        <f t="shared" si="11"/>
        <v>1.6129032258064516E-2</v>
      </c>
      <c r="M30" s="356">
        <f t="shared" si="11"/>
        <v>8.1081081081081086E-2</v>
      </c>
      <c r="N30" s="356">
        <f t="shared" si="11"/>
        <v>0.05</v>
      </c>
      <c r="O30" s="195">
        <f>O29/O22</f>
        <v>3.608247422680412E-2</v>
      </c>
    </row>
    <row r="31" spans="1:15" x14ac:dyDescent="0.25">
      <c r="A31" s="9" t="s">
        <v>37</v>
      </c>
      <c r="B31" s="84" t="s">
        <v>132</v>
      </c>
      <c r="C31" s="40">
        <f>C22-C27</f>
        <v>9</v>
      </c>
      <c r="D31" s="40">
        <f>D22-D27</f>
        <v>2</v>
      </c>
      <c r="E31" s="40">
        <f>E22-E27</f>
        <v>5</v>
      </c>
      <c r="F31" s="40">
        <f>F22-F27</f>
        <v>2</v>
      </c>
      <c r="G31" s="287">
        <f t="shared" ref="G31:N31" si="12">G22-G27</f>
        <v>10</v>
      </c>
      <c r="H31" s="287">
        <f t="shared" si="12"/>
        <v>5</v>
      </c>
      <c r="I31" s="287">
        <f t="shared" si="12"/>
        <v>3</v>
      </c>
      <c r="J31" s="287">
        <f t="shared" si="12"/>
        <v>8</v>
      </c>
      <c r="K31" s="287">
        <f t="shared" si="12"/>
        <v>7</v>
      </c>
      <c r="L31" s="287">
        <f t="shared" si="12"/>
        <v>8</v>
      </c>
      <c r="M31" s="287">
        <f t="shared" si="12"/>
        <v>3</v>
      </c>
      <c r="N31" s="287">
        <f t="shared" si="12"/>
        <v>4</v>
      </c>
      <c r="O31" s="84">
        <f>SUM(C31:N31)</f>
        <v>66</v>
      </c>
    </row>
    <row r="32" spans="1:15" x14ac:dyDescent="0.25">
      <c r="A32" s="9" t="s">
        <v>46</v>
      </c>
      <c r="B32" s="165" t="s">
        <v>69</v>
      </c>
      <c r="C32" s="194">
        <f>C31/C22</f>
        <v>0.16363636363636364</v>
      </c>
      <c r="D32" s="194">
        <f t="shared" ref="D32:N32" si="13">D31/D22</f>
        <v>2.9850746268656716E-2</v>
      </c>
      <c r="E32" s="194">
        <f t="shared" si="13"/>
        <v>0.11627906976744186</v>
      </c>
      <c r="F32" s="194">
        <f t="shared" si="13"/>
        <v>5.2631578947368418E-2</v>
      </c>
      <c r="G32" s="356">
        <f t="shared" si="13"/>
        <v>0.21739130434782608</v>
      </c>
      <c r="H32" s="356">
        <f t="shared" si="13"/>
        <v>0.10416666666666667</v>
      </c>
      <c r="I32" s="356">
        <f t="shared" si="13"/>
        <v>6.8181818181818177E-2</v>
      </c>
      <c r="J32" s="356">
        <f t="shared" si="13"/>
        <v>0.15384615384615385</v>
      </c>
      <c r="K32" s="356">
        <f t="shared" si="13"/>
        <v>0.14000000000000001</v>
      </c>
      <c r="L32" s="356">
        <f t="shared" si="13"/>
        <v>0.12903225806451613</v>
      </c>
      <c r="M32" s="356">
        <f t="shared" si="13"/>
        <v>8.1081081081081086E-2</v>
      </c>
      <c r="N32" s="356">
        <f t="shared" si="13"/>
        <v>0.1</v>
      </c>
      <c r="O32" s="195">
        <f>O31/O22</f>
        <v>0.1134020618556701</v>
      </c>
    </row>
    <row r="33" spans="1:15" ht="25.5" customHeight="1" x14ac:dyDescent="0.25">
      <c r="A33" s="9" t="s">
        <v>47</v>
      </c>
      <c r="B33" s="197" t="s">
        <v>67</v>
      </c>
      <c r="C33" s="76">
        <v>6</v>
      </c>
      <c r="D33" s="40">
        <v>5</v>
      </c>
      <c r="E33" s="40">
        <v>4</v>
      </c>
      <c r="F33" s="40">
        <v>8</v>
      </c>
      <c r="G33" s="287">
        <v>3</v>
      </c>
      <c r="H33" s="287">
        <v>5</v>
      </c>
      <c r="I33" s="287">
        <v>5</v>
      </c>
      <c r="J33" s="287">
        <v>4</v>
      </c>
      <c r="K33" s="287">
        <v>7</v>
      </c>
      <c r="L33" s="287">
        <v>14</v>
      </c>
      <c r="M33" s="287">
        <v>7</v>
      </c>
      <c r="N33" s="324">
        <v>5</v>
      </c>
      <c r="O33" s="84">
        <f>SUM(C33:N33)</f>
        <v>73</v>
      </c>
    </row>
    <row r="34" spans="1:15" ht="10.5" customHeight="1" x14ac:dyDescent="0.25">
      <c r="A34" s="9" t="s">
        <v>48</v>
      </c>
      <c r="B34" s="165" t="s">
        <v>69</v>
      </c>
      <c r="C34" s="194">
        <f>C33/C22</f>
        <v>0.10909090909090909</v>
      </c>
      <c r="D34" s="194">
        <f t="shared" ref="D34:N34" si="14">D33/D22</f>
        <v>7.4626865671641784E-2</v>
      </c>
      <c r="E34" s="194">
        <f t="shared" si="14"/>
        <v>9.3023255813953487E-2</v>
      </c>
      <c r="F34" s="194">
        <f t="shared" si="14"/>
        <v>0.21052631578947367</v>
      </c>
      <c r="G34" s="356">
        <f t="shared" si="14"/>
        <v>6.5217391304347824E-2</v>
      </c>
      <c r="H34" s="356">
        <f t="shared" si="14"/>
        <v>0.10416666666666667</v>
      </c>
      <c r="I34" s="356">
        <f t="shared" si="14"/>
        <v>0.11363636363636363</v>
      </c>
      <c r="J34" s="356">
        <f t="shared" si="14"/>
        <v>7.6923076923076927E-2</v>
      </c>
      <c r="K34" s="356">
        <f t="shared" si="14"/>
        <v>0.14000000000000001</v>
      </c>
      <c r="L34" s="356">
        <f t="shared" si="14"/>
        <v>0.22580645161290322</v>
      </c>
      <c r="M34" s="356">
        <f t="shared" si="14"/>
        <v>0.1891891891891892</v>
      </c>
      <c r="N34" s="356">
        <f t="shared" si="14"/>
        <v>0.125</v>
      </c>
      <c r="O34" s="195">
        <f>O33/O22</f>
        <v>0.12542955326460481</v>
      </c>
    </row>
    <row r="35" spans="1:15" x14ac:dyDescent="0.25">
      <c r="A35" s="9" t="s">
        <v>49</v>
      </c>
      <c r="B35" s="84" t="s">
        <v>288</v>
      </c>
      <c r="C35" s="76">
        <v>13</v>
      </c>
      <c r="D35" s="40">
        <v>10</v>
      </c>
      <c r="E35" s="40">
        <v>9</v>
      </c>
      <c r="F35" s="40">
        <v>7</v>
      </c>
      <c r="G35" s="287">
        <v>16</v>
      </c>
      <c r="H35" s="287">
        <v>7</v>
      </c>
      <c r="I35" s="287">
        <v>5</v>
      </c>
      <c r="J35" s="287">
        <v>10</v>
      </c>
      <c r="K35" s="287">
        <v>9</v>
      </c>
      <c r="L35" s="287">
        <v>11</v>
      </c>
      <c r="M35" s="287">
        <v>5</v>
      </c>
      <c r="N35" s="324">
        <v>7</v>
      </c>
      <c r="O35" s="84">
        <f>SUM(C35:N35)</f>
        <v>109</v>
      </c>
    </row>
    <row r="36" spans="1:15" x14ac:dyDescent="0.25">
      <c r="A36" s="9" t="s">
        <v>50</v>
      </c>
      <c r="B36" s="198" t="s">
        <v>69</v>
      </c>
      <c r="C36" s="194">
        <f>C35/C22</f>
        <v>0.23636363636363636</v>
      </c>
      <c r="D36" s="194">
        <f t="shared" ref="D36:N36" si="15">D35/D22</f>
        <v>0.14925373134328357</v>
      </c>
      <c r="E36" s="194">
        <f t="shared" si="15"/>
        <v>0.20930232558139536</v>
      </c>
      <c r="F36" s="194">
        <f t="shared" si="15"/>
        <v>0.18421052631578946</v>
      </c>
      <c r="G36" s="356">
        <f t="shared" si="15"/>
        <v>0.34782608695652173</v>
      </c>
      <c r="H36" s="356">
        <f t="shared" si="15"/>
        <v>0.14583333333333334</v>
      </c>
      <c r="I36" s="356">
        <f t="shared" si="15"/>
        <v>0.11363636363636363</v>
      </c>
      <c r="J36" s="356">
        <f t="shared" si="15"/>
        <v>0.19230769230769232</v>
      </c>
      <c r="K36" s="356">
        <f t="shared" si="15"/>
        <v>0.18</v>
      </c>
      <c r="L36" s="356">
        <f t="shared" si="15"/>
        <v>0.17741935483870969</v>
      </c>
      <c r="M36" s="356">
        <f t="shared" si="15"/>
        <v>0.13513513513513514</v>
      </c>
      <c r="N36" s="356">
        <f t="shared" si="15"/>
        <v>0.17499999999999999</v>
      </c>
      <c r="O36" s="195">
        <f>O35/O22</f>
        <v>0.1872852233676976</v>
      </c>
    </row>
    <row r="37" spans="1:15" x14ac:dyDescent="0.25">
      <c r="A37" s="9" t="s">
        <v>51</v>
      </c>
      <c r="B37" s="84" t="s">
        <v>289</v>
      </c>
      <c r="C37" s="39">
        <v>18</v>
      </c>
      <c r="D37" s="40">
        <v>9</v>
      </c>
      <c r="E37" s="40">
        <v>7</v>
      </c>
      <c r="F37" s="40">
        <v>5</v>
      </c>
      <c r="G37" s="287">
        <v>11</v>
      </c>
      <c r="H37" s="287">
        <v>7</v>
      </c>
      <c r="I37" s="287">
        <v>5</v>
      </c>
      <c r="J37" s="287">
        <v>13</v>
      </c>
      <c r="K37" s="287">
        <v>15</v>
      </c>
      <c r="L37" s="287">
        <v>18</v>
      </c>
      <c r="M37" s="287">
        <v>9</v>
      </c>
      <c r="N37" s="324">
        <v>5</v>
      </c>
      <c r="O37" s="84">
        <f>SUM(C37:N37)</f>
        <v>122</v>
      </c>
    </row>
    <row r="38" spans="1:15" x14ac:dyDescent="0.25">
      <c r="A38" s="9" t="s">
        <v>52</v>
      </c>
      <c r="B38" s="198" t="s">
        <v>69</v>
      </c>
      <c r="C38" s="220">
        <f>C37/C22</f>
        <v>0.32727272727272727</v>
      </c>
      <c r="D38" s="221">
        <f t="shared" ref="D38:N38" si="16">D37/D22</f>
        <v>0.13432835820895522</v>
      </c>
      <c r="E38" s="194">
        <f t="shared" si="16"/>
        <v>0.16279069767441862</v>
      </c>
      <c r="F38" s="194">
        <f t="shared" si="16"/>
        <v>0.13157894736842105</v>
      </c>
      <c r="G38" s="356">
        <f t="shared" si="16"/>
        <v>0.2391304347826087</v>
      </c>
      <c r="H38" s="356">
        <f t="shared" si="16"/>
        <v>0.14583333333333334</v>
      </c>
      <c r="I38" s="356">
        <f t="shared" si="16"/>
        <v>0.11363636363636363</v>
      </c>
      <c r="J38" s="356">
        <f t="shared" si="16"/>
        <v>0.25</v>
      </c>
      <c r="K38" s="356">
        <f t="shared" si="16"/>
        <v>0.3</v>
      </c>
      <c r="L38" s="356">
        <f t="shared" si="16"/>
        <v>0.29032258064516131</v>
      </c>
      <c r="M38" s="356">
        <f t="shared" si="16"/>
        <v>0.24324324324324326</v>
      </c>
      <c r="N38" s="356">
        <f t="shared" si="16"/>
        <v>0.125</v>
      </c>
      <c r="O38" s="195">
        <f>O37/O22</f>
        <v>0.20962199312714777</v>
      </c>
    </row>
    <row r="39" spans="1:15" x14ac:dyDescent="0.25">
      <c r="A39" s="9" t="s">
        <v>53</v>
      </c>
      <c r="B39" s="84" t="s">
        <v>116</v>
      </c>
      <c r="C39" s="39">
        <v>2</v>
      </c>
      <c r="D39" s="40">
        <v>1</v>
      </c>
      <c r="E39" s="40">
        <v>4</v>
      </c>
      <c r="F39" s="40">
        <v>0</v>
      </c>
      <c r="G39" s="287">
        <v>3</v>
      </c>
      <c r="H39" s="287">
        <v>5</v>
      </c>
      <c r="I39" s="287">
        <v>1</v>
      </c>
      <c r="J39" s="287">
        <v>5</v>
      </c>
      <c r="K39" s="287">
        <v>4</v>
      </c>
      <c r="L39" s="287">
        <v>2</v>
      </c>
      <c r="M39" s="287">
        <v>1</v>
      </c>
      <c r="N39" s="324">
        <v>0</v>
      </c>
      <c r="O39" s="84">
        <f>SUM(C39:N39)</f>
        <v>28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3.6363636363636362E-2</v>
      </c>
      <c r="D40" s="194">
        <f t="shared" ref="D40:N40" si="17">D39/D22</f>
        <v>1.4925373134328358E-2</v>
      </c>
      <c r="E40" s="194">
        <f t="shared" si="17"/>
        <v>9.3023255813953487E-2</v>
      </c>
      <c r="F40" s="194">
        <f t="shared" si="17"/>
        <v>0</v>
      </c>
      <c r="G40" s="356">
        <f t="shared" si="17"/>
        <v>6.5217391304347824E-2</v>
      </c>
      <c r="H40" s="356">
        <f t="shared" si="17"/>
        <v>0.10416666666666667</v>
      </c>
      <c r="I40" s="356">
        <f t="shared" si="17"/>
        <v>2.2727272727272728E-2</v>
      </c>
      <c r="J40" s="356">
        <f t="shared" si="17"/>
        <v>9.6153846153846159E-2</v>
      </c>
      <c r="K40" s="356">
        <f t="shared" si="17"/>
        <v>0.08</v>
      </c>
      <c r="L40" s="356">
        <f t="shared" si="17"/>
        <v>3.2258064516129031E-2</v>
      </c>
      <c r="M40" s="356">
        <f t="shared" si="17"/>
        <v>2.7027027027027029E-2</v>
      </c>
      <c r="N40" s="356">
        <f t="shared" si="17"/>
        <v>0</v>
      </c>
      <c r="O40" s="195">
        <f>O39/O22</f>
        <v>4.8109965635738834E-2</v>
      </c>
    </row>
    <row r="41" spans="1:15" ht="26.25" thickTop="1" thickBot="1" x14ac:dyDescent="0.3">
      <c r="A41" s="9" t="s">
        <v>55</v>
      </c>
      <c r="B41" s="30" t="s">
        <v>71</v>
      </c>
      <c r="C41" s="15">
        <v>48</v>
      </c>
      <c r="D41" s="15">
        <v>45</v>
      </c>
      <c r="E41" s="15">
        <v>32</v>
      </c>
      <c r="F41" s="15">
        <v>36</v>
      </c>
      <c r="G41" s="358">
        <v>39</v>
      </c>
      <c r="H41" s="358">
        <v>38</v>
      </c>
      <c r="I41" s="358">
        <v>36</v>
      </c>
      <c r="J41" s="358">
        <v>41</v>
      </c>
      <c r="K41" s="358">
        <v>43</v>
      </c>
      <c r="L41" s="358">
        <v>46</v>
      </c>
      <c r="M41" s="358">
        <v>32</v>
      </c>
      <c r="N41" s="402">
        <v>32</v>
      </c>
      <c r="O41" s="252">
        <f>SUM(C41:N41)</f>
        <v>468</v>
      </c>
    </row>
    <row r="42" spans="1:15" ht="15.75" thickTop="1" x14ac:dyDescent="0.25">
      <c r="A42" s="9" t="s">
        <v>56</v>
      </c>
      <c r="B42" s="200" t="s">
        <v>164</v>
      </c>
      <c r="C42" s="201">
        <v>25</v>
      </c>
      <c r="D42" s="202">
        <v>22</v>
      </c>
      <c r="E42" s="202">
        <v>18</v>
      </c>
      <c r="F42" s="202">
        <v>18</v>
      </c>
      <c r="G42" s="359">
        <v>20</v>
      </c>
      <c r="H42" s="359">
        <v>16</v>
      </c>
      <c r="I42" s="359">
        <v>18</v>
      </c>
      <c r="J42" s="359">
        <v>22</v>
      </c>
      <c r="K42" s="359">
        <v>22</v>
      </c>
      <c r="L42" s="395">
        <v>29</v>
      </c>
      <c r="M42" s="359">
        <v>17</v>
      </c>
      <c r="N42" s="403">
        <v>15</v>
      </c>
      <c r="O42" s="200">
        <f>SUM(C42:N42)</f>
        <v>242</v>
      </c>
    </row>
    <row r="43" spans="1:15" x14ac:dyDescent="0.25">
      <c r="A43" s="9" t="s">
        <v>57</v>
      </c>
      <c r="B43" s="165" t="s">
        <v>69</v>
      </c>
      <c r="C43" s="194">
        <f>C42/C22</f>
        <v>0.45454545454545453</v>
      </c>
      <c r="D43" s="194">
        <f t="shared" ref="D43:N43" si="18">D42/D22</f>
        <v>0.32835820895522388</v>
      </c>
      <c r="E43" s="194">
        <f t="shared" si="18"/>
        <v>0.41860465116279072</v>
      </c>
      <c r="F43" s="194">
        <f t="shared" si="18"/>
        <v>0.47368421052631576</v>
      </c>
      <c r="G43" s="356">
        <f t="shared" si="18"/>
        <v>0.43478260869565216</v>
      </c>
      <c r="H43" s="356">
        <f t="shared" si="18"/>
        <v>0.33333333333333331</v>
      </c>
      <c r="I43" s="356">
        <f t="shared" si="18"/>
        <v>0.40909090909090912</v>
      </c>
      <c r="J43" s="356">
        <f t="shared" si="18"/>
        <v>0.42307692307692307</v>
      </c>
      <c r="K43" s="356">
        <f t="shared" si="18"/>
        <v>0.44</v>
      </c>
      <c r="L43" s="356">
        <f t="shared" si="18"/>
        <v>0.46774193548387094</v>
      </c>
      <c r="M43" s="356">
        <f t="shared" si="18"/>
        <v>0.45945945945945948</v>
      </c>
      <c r="N43" s="356">
        <f t="shared" si="18"/>
        <v>0.375</v>
      </c>
      <c r="O43" s="195">
        <f>O42/O22</f>
        <v>0.41580756013745707</v>
      </c>
    </row>
    <row r="44" spans="1:15" x14ac:dyDescent="0.25">
      <c r="A44" s="9" t="s">
        <v>58</v>
      </c>
      <c r="B44" s="84" t="s">
        <v>165</v>
      </c>
      <c r="C44" s="76">
        <v>13</v>
      </c>
      <c r="D44" s="40">
        <v>11</v>
      </c>
      <c r="E44" s="40">
        <v>6</v>
      </c>
      <c r="F44" s="40">
        <v>10</v>
      </c>
      <c r="G44" s="287">
        <v>12</v>
      </c>
      <c r="H44" s="287">
        <v>13</v>
      </c>
      <c r="I44" s="287">
        <v>11</v>
      </c>
      <c r="J44" s="287">
        <v>8</v>
      </c>
      <c r="K44" s="287">
        <v>10</v>
      </c>
      <c r="L44" s="287">
        <v>11</v>
      </c>
      <c r="M44" s="287">
        <v>10</v>
      </c>
      <c r="N44" s="324">
        <v>10</v>
      </c>
      <c r="O44" s="84">
        <f>SUM(C44:N44)</f>
        <v>125</v>
      </c>
    </row>
    <row r="45" spans="1:15" x14ac:dyDescent="0.25">
      <c r="A45" s="9" t="s">
        <v>59</v>
      </c>
      <c r="B45" s="165" t="s">
        <v>69</v>
      </c>
      <c r="C45" s="194">
        <f>C44/C22</f>
        <v>0.23636363636363636</v>
      </c>
      <c r="D45" s="194">
        <f t="shared" ref="D45:N45" si="19">D44/D22</f>
        <v>0.16417910447761194</v>
      </c>
      <c r="E45" s="194">
        <f t="shared" si="19"/>
        <v>0.13953488372093023</v>
      </c>
      <c r="F45" s="194">
        <f t="shared" si="19"/>
        <v>0.26315789473684209</v>
      </c>
      <c r="G45" s="356">
        <f t="shared" si="19"/>
        <v>0.2608695652173913</v>
      </c>
      <c r="H45" s="356">
        <f t="shared" si="19"/>
        <v>0.27083333333333331</v>
      </c>
      <c r="I45" s="356">
        <f t="shared" si="19"/>
        <v>0.25</v>
      </c>
      <c r="J45" s="356">
        <f t="shared" si="19"/>
        <v>0.15384615384615385</v>
      </c>
      <c r="K45" s="356">
        <f t="shared" si="19"/>
        <v>0.2</v>
      </c>
      <c r="L45" s="356">
        <f t="shared" si="19"/>
        <v>0.17741935483870969</v>
      </c>
      <c r="M45" s="356">
        <f t="shared" si="19"/>
        <v>0.27027027027027029</v>
      </c>
      <c r="N45" s="356">
        <f t="shared" si="19"/>
        <v>0.25</v>
      </c>
      <c r="O45" s="195">
        <f>O44/O22</f>
        <v>0.21477663230240548</v>
      </c>
    </row>
    <row r="46" spans="1:15" x14ac:dyDescent="0.25">
      <c r="A46" s="9" t="s">
        <v>60</v>
      </c>
      <c r="B46" s="84" t="s">
        <v>166</v>
      </c>
      <c r="C46" s="76">
        <v>11</v>
      </c>
      <c r="D46" s="40">
        <v>10</v>
      </c>
      <c r="E46" s="40">
        <v>6</v>
      </c>
      <c r="F46" s="40">
        <v>8</v>
      </c>
      <c r="G46" s="287">
        <v>7</v>
      </c>
      <c r="H46" s="287">
        <v>8</v>
      </c>
      <c r="I46" s="287">
        <v>7</v>
      </c>
      <c r="J46" s="287">
        <v>9</v>
      </c>
      <c r="K46" s="287">
        <v>5</v>
      </c>
      <c r="L46" s="287">
        <v>8</v>
      </c>
      <c r="M46" s="287">
        <v>5</v>
      </c>
      <c r="N46" s="324">
        <v>7</v>
      </c>
      <c r="O46" s="84">
        <f>SUM(C46:N46)</f>
        <v>91</v>
      </c>
    </row>
    <row r="47" spans="1:15" x14ac:dyDescent="0.25">
      <c r="A47" s="9" t="s">
        <v>61</v>
      </c>
      <c r="B47" s="165" t="s">
        <v>69</v>
      </c>
      <c r="C47" s="194">
        <f>C46/C22</f>
        <v>0.2</v>
      </c>
      <c r="D47" s="194">
        <f t="shared" ref="D47:N47" si="20">D46/D22</f>
        <v>0.14925373134328357</v>
      </c>
      <c r="E47" s="194">
        <f>E46/E22</f>
        <v>0.13953488372093023</v>
      </c>
      <c r="F47" s="194">
        <f t="shared" si="20"/>
        <v>0.21052631578947367</v>
      </c>
      <c r="G47" s="356">
        <f t="shared" si="20"/>
        <v>0.15217391304347827</v>
      </c>
      <c r="H47" s="356">
        <f t="shared" si="20"/>
        <v>0.16666666666666666</v>
      </c>
      <c r="I47" s="356">
        <f t="shared" si="20"/>
        <v>0.15909090909090909</v>
      </c>
      <c r="J47" s="356">
        <f t="shared" si="20"/>
        <v>0.17307692307692307</v>
      </c>
      <c r="K47" s="356">
        <f t="shared" si="20"/>
        <v>0.1</v>
      </c>
      <c r="L47" s="356">
        <f t="shared" si="20"/>
        <v>0.12903225806451613</v>
      </c>
      <c r="M47" s="356">
        <f t="shared" si="20"/>
        <v>0.13513513513513514</v>
      </c>
      <c r="N47" s="356">
        <f t="shared" si="20"/>
        <v>0.17499999999999999</v>
      </c>
      <c r="O47" s="195">
        <f>O46/O22</f>
        <v>0.1563573883161512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1</v>
      </c>
      <c r="E48" s="40">
        <v>2</v>
      </c>
      <c r="F48" s="40">
        <v>1</v>
      </c>
      <c r="G48" s="287">
        <v>2</v>
      </c>
      <c r="H48" s="287">
        <v>1</v>
      </c>
      <c r="I48" s="287">
        <v>0</v>
      </c>
      <c r="J48" s="287">
        <v>2</v>
      </c>
      <c r="K48" s="287">
        <v>0</v>
      </c>
      <c r="L48" s="287">
        <v>0</v>
      </c>
      <c r="M48" s="287">
        <v>1</v>
      </c>
      <c r="N48" s="324">
        <v>3</v>
      </c>
      <c r="O48" s="84">
        <f>SUM(C48:N48)</f>
        <v>13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1.4925373134328358E-2</v>
      </c>
      <c r="E49" s="194">
        <f t="shared" si="21"/>
        <v>4.6511627906976744E-2</v>
      </c>
      <c r="F49" s="194">
        <f t="shared" si="21"/>
        <v>2.6315789473684209E-2</v>
      </c>
      <c r="G49" s="356">
        <f t="shared" si="21"/>
        <v>4.3478260869565216E-2</v>
      </c>
      <c r="H49" s="356">
        <f t="shared" si="21"/>
        <v>2.0833333333333332E-2</v>
      </c>
      <c r="I49" s="356">
        <f t="shared" si="21"/>
        <v>0</v>
      </c>
      <c r="J49" s="356">
        <f t="shared" si="21"/>
        <v>3.8461538461538464E-2</v>
      </c>
      <c r="K49" s="356">
        <f t="shared" si="21"/>
        <v>0</v>
      </c>
      <c r="L49" s="356">
        <f t="shared" si="21"/>
        <v>0</v>
      </c>
      <c r="M49" s="356">
        <f t="shared" si="21"/>
        <v>2.7027027027027029E-2</v>
      </c>
      <c r="N49" s="356">
        <f t="shared" si="21"/>
        <v>7.4999999999999997E-2</v>
      </c>
      <c r="O49" s="195">
        <f>O48/O22</f>
        <v>2.2336769759450172E-2</v>
      </c>
    </row>
    <row r="50" spans="1:15" x14ac:dyDescent="0.25">
      <c r="A50" s="9" t="s">
        <v>64</v>
      </c>
      <c r="B50" s="197" t="s">
        <v>168</v>
      </c>
      <c r="C50" s="39">
        <v>4</v>
      </c>
      <c r="D50" s="40">
        <v>3</v>
      </c>
      <c r="E50" s="40">
        <v>7</v>
      </c>
      <c r="F50" s="40">
        <v>2</v>
      </c>
      <c r="G50" s="287">
        <v>4</v>
      </c>
      <c r="H50" s="287">
        <v>6</v>
      </c>
      <c r="I50" s="287">
        <v>3</v>
      </c>
      <c r="J50" s="287">
        <v>3</v>
      </c>
      <c r="K50" s="287">
        <v>7</v>
      </c>
      <c r="L50" s="287">
        <v>4</v>
      </c>
      <c r="M50" s="287">
        <v>2</v>
      </c>
      <c r="N50" s="324">
        <v>2</v>
      </c>
      <c r="O50" s="84">
        <f>SUM(C50:N50)</f>
        <v>47</v>
      </c>
    </row>
    <row r="51" spans="1:15" x14ac:dyDescent="0.25">
      <c r="A51" s="9" t="s">
        <v>65</v>
      </c>
      <c r="B51" s="165" t="s">
        <v>69</v>
      </c>
      <c r="C51" s="194">
        <f>C50/C22</f>
        <v>7.2727272727272724E-2</v>
      </c>
      <c r="D51" s="194">
        <f t="shared" ref="D51:N51" si="22">D50/D22</f>
        <v>4.4776119402985072E-2</v>
      </c>
      <c r="E51" s="194">
        <f t="shared" si="22"/>
        <v>0.16279069767441862</v>
      </c>
      <c r="F51" s="194">
        <f t="shared" si="22"/>
        <v>5.2631578947368418E-2</v>
      </c>
      <c r="G51" s="356">
        <f t="shared" si="22"/>
        <v>8.6956521739130432E-2</v>
      </c>
      <c r="H51" s="356">
        <f t="shared" si="22"/>
        <v>0.125</v>
      </c>
      <c r="I51" s="356">
        <f t="shared" si="22"/>
        <v>6.8181818181818177E-2</v>
      </c>
      <c r="J51" s="356">
        <f t="shared" si="22"/>
        <v>5.7692307692307696E-2</v>
      </c>
      <c r="K51" s="356">
        <f t="shared" si="22"/>
        <v>0.14000000000000001</v>
      </c>
      <c r="L51" s="356">
        <f t="shared" si="22"/>
        <v>6.4516129032258063E-2</v>
      </c>
      <c r="M51" s="356">
        <f t="shared" si="22"/>
        <v>5.4054054054054057E-2</v>
      </c>
      <c r="N51" s="356">
        <f t="shared" si="22"/>
        <v>0.05</v>
      </c>
      <c r="O51" s="195">
        <f>O50/O22</f>
        <v>8.0756013745704472E-2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2</v>
      </c>
      <c r="D54" s="40">
        <v>3</v>
      </c>
      <c r="E54" s="40">
        <v>1</v>
      </c>
      <c r="F54" s="40">
        <v>5</v>
      </c>
      <c r="G54" s="287">
        <v>5</v>
      </c>
      <c r="H54" s="287">
        <v>4</v>
      </c>
      <c r="I54" s="287">
        <v>4</v>
      </c>
      <c r="J54" s="287">
        <v>5</v>
      </c>
      <c r="K54" s="287">
        <v>2</v>
      </c>
      <c r="L54" s="287">
        <v>4</v>
      </c>
      <c r="M54" s="287">
        <v>3</v>
      </c>
      <c r="N54" s="324">
        <v>2</v>
      </c>
      <c r="O54" s="84">
        <f>SUM(C54:N54)</f>
        <v>40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3.6363636363636362E-2</v>
      </c>
      <c r="D55" s="204">
        <f t="shared" ref="D55:N55" si="24">D54/D22</f>
        <v>4.4776119402985072E-2</v>
      </c>
      <c r="E55" s="204">
        <f t="shared" si="24"/>
        <v>2.3255813953488372E-2</v>
      </c>
      <c r="F55" s="204">
        <f t="shared" si="24"/>
        <v>0.13157894736842105</v>
      </c>
      <c r="G55" s="360">
        <f t="shared" si="24"/>
        <v>0.10869565217391304</v>
      </c>
      <c r="H55" s="360">
        <f t="shared" si="24"/>
        <v>8.3333333333333329E-2</v>
      </c>
      <c r="I55" s="360">
        <f t="shared" si="24"/>
        <v>9.0909090909090912E-2</v>
      </c>
      <c r="J55" s="360">
        <f t="shared" si="24"/>
        <v>9.6153846153846159E-2</v>
      </c>
      <c r="K55" s="360">
        <f t="shared" si="24"/>
        <v>0.04</v>
      </c>
      <c r="L55" s="360">
        <f t="shared" si="24"/>
        <v>6.4516129032258063E-2</v>
      </c>
      <c r="M55" s="360">
        <f t="shared" si="24"/>
        <v>8.1081081081081086E-2</v>
      </c>
      <c r="N55" s="360">
        <f t="shared" si="24"/>
        <v>0.05</v>
      </c>
      <c r="O55" s="205">
        <f>O54/O22</f>
        <v>6.8728522336769765E-2</v>
      </c>
    </row>
    <row r="56" spans="1:15" ht="20.100000000000001" customHeight="1" thickBot="1" x14ac:dyDescent="0.3">
      <c r="A56" s="20" t="s">
        <v>329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54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42</v>
      </c>
      <c r="D58" s="16">
        <v>40</v>
      </c>
      <c r="E58" s="16">
        <v>74</v>
      </c>
      <c r="F58" s="16">
        <v>57</v>
      </c>
      <c r="G58" s="290">
        <v>54</v>
      </c>
      <c r="H58" s="290">
        <v>52</v>
      </c>
      <c r="I58" s="290">
        <v>45</v>
      </c>
      <c r="J58" s="290">
        <v>63</v>
      </c>
      <c r="K58" s="290">
        <v>62</v>
      </c>
      <c r="L58" s="290">
        <v>69</v>
      </c>
      <c r="M58" s="290">
        <v>73</v>
      </c>
      <c r="N58" s="290">
        <v>41</v>
      </c>
      <c r="O58" s="25">
        <f>SUM(C58:N58)</f>
        <v>672</v>
      </c>
    </row>
    <row r="59" spans="1:15" x14ac:dyDescent="0.25">
      <c r="A59" s="28" t="s">
        <v>75</v>
      </c>
      <c r="B59" s="207" t="s">
        <v>297</v>
      </c>
      <c r="C59" s="196">
        <v>21</v>
      </c>
      <c r="D59" s="185">
        <v>23</v>
      </c>
      <c r="E59" s="185">
        <v>41</v>
      </c>
      <c r="F59" s="185">
        <v>38</v>
      </c>
      <c r="G59" s="286">
        <v>24</v>
      </c>
      <c r="H59" s="286">
        <v>27</v>
      </c>
      <c r="I59" s="286">
        <v>27</v>
      </c>
      <c r="J59" s="286">
        <v>29</v>
      </c>
      <c r="K59" s="286">
        <v>43</v>
      </c>
      <c r="L59" s="286">
        <v>36</v>
      </c>
      <c r="M59" s="286">
        <v>48</v>
      </c>
      <c r="N59" s="323">
        <v>16</v>
      </c>
      <c r="O59" s="26">
        <f>SUM(C59:N59)</f>
        <v>373</v>
      </c>
    </row>
    <row r="60" spans="1:15" x14ac:dyDescent="0.25">
      <c r="A60" s="28" t="s">
        <v>76</v>
      </c>
      <c r="B60" s="206" t="s">
        <v>80</v>
      </c>
      <c r="C60" s="194">
        <f>C59/C58</f>
        <v>0.5</v>
      </c>
      <c r="D60" s="194">
        <f t="shared" ref="D60:N60" si="25">D59/D58</f>
        <v>0.57499999999999996</v>
      </c>
      <c r="E60" s="194">
        <f t="shared" si="25"/>
        <v>0.55405405405405406</v>
      </c>
      <c r="F60" s="194">
        <f t="shared" si="25"/>
        <v>0.66666666666666663</v>
      </c>
      <c r="G60" s="356">
        <f t="shared" si="25"/>
        <v>0.44444444444444442</v>
      </c>
      <c r="H60" s="356">
        <f t="shared" si="25"/>
        <v>0.51923076923076927</v>
      </c>
      <c r="I60" s="356">
        <f t="shared" si="25"/>
        <v>0.6</v>
      </c>
      <c r="J60" s="356">
        <f t="shared" si="25"/>
        <v>0.46031746031746029</v>
      </c>
      <c r="K60" s="356">
        <f t="shared" si="25"/>
        <v>0.69354838709677424</v>
      </c>
      <c r="L60" s="356">
        <f t="shared" si="25"/>
        <v>0.52173913043478259</v>
      </c>
      <c r="M60" s="356">
        <f t="shared" si="25"/>
        <v>0.65753424657534243</v>
      </c>
      <c r="N60" s="399">
        <f t="shared" si="25"/>
        <v>0.3902439024390244</v>
      </c>
      <c r="O60" s="246">
        <f>O59/O58</f>
        <v>0.55505952380952384</v>
      </c>
    </row>
    <row r="61" spans="1:15" x14ac:dyDescent="0.25">
      <c r="A61" s="28" t="s">
        <v>87</v>
      </c>
      <c r="B61" s="208" t="s">
        <v>78</v>
      </c>
      <c r="C61" s="39">
        <v>20</v>
      </c>
      <c r="D61" s="40">
        <v>16</v>
      </c>
      <c r="E61" s="40">
        <v>28</v>
      </c>
      <c r="F61" s="40">
        <v>33</v>
      </c>
      <c r="G61" s="287">
        <v>25</v>
      </c>
      <c r="H61" s="287">
        <v>29</v>
      </c>
      <c r="I61" s="287">
        <v>20</v>
      </c>
      <c r="J61" s="287">
        <v>31</v>
      </c>
      <c r="K61" s="287">
        <v>35</v>
      </c>
      <c r="L61" s="287">
        <v>27</v>
      </c>
      <c r="M61" s="287">
        <v>42</v>
      </c>
      <c r="N61" s="324">
        <v>18</v>
      </c>
      <c r="O61" s="209">
        <f>SUM(C61:N61)</f>
        <v>324</v>
      </c>
    </row>
    <row r="62" spans="1:15" x14ac:dyDescent="0.25">
      <c r="A62" s="28" t="s">
        <v>88</v>
      </c>
      <c r="B62" s="206" t="s">
        <v>80</v>
      </c>
      <c r="C62" s="194">
        <f>C61/C58</f>
        <v>0.47619047619047616</v>
      </c>
      <c r="D62" s="194">
        <f t="shared" ref="D62:N62" si="26">D61/D58</f>
        <v>0.4</v>
      </c>
      <c r="E62" s="194">
        <f t="shared" si="26"/>
        <v>0.3783783783783784</v>
      </c>
      <c r="F62" s="194">
        <f t="shared" si="26"/>
        <v>0.57894736842105265</v>
      </c>
      <c r="G62" s="356">
        <f t="shared" si="26"/>
        <v>0.46296296296296297</v>
      </c>
      <c r="H62" s="356">
        <f t="shared" si="26"/>
        <v>0.55769230769230771</v>
      </c>
      <c r="I62" s="356">
        <f t="shared" si="26"/>
        <v>0.44444444444444442</v>
      </c>
      <c r="J62" s="356">
        <f t="shared" si="26"/>
        <v>0.49206349206349204</v>
      </c>
      <c r="K62" s="356">
        <f t="shared" si="26"/>
        <v>0.56451612903225812</v>
      </c>
      <c r="L62" s="356">
        <f t="shared" si="26"/>
        <v>0.39130434782608697</v>
      </c>
      <c r="M62" s="356">
        <f t="shared" si="26"/>
        <v>0.57534246575342463</v>
      </c>
      <c r="N62" s="399">
        <f t="shared" si="26"/>
        <v>0.43902439024390244</v>
      </c>
      <c r="O62" s="246">
        <f>O61/O58</f>
        <v>0.48214285714285715</v>
      </c>
    </row>
    <row r="63" spans="1:15" x14ac:dyDescent="0.25">
      <c r="A63" s="28" t="s">
        <v>89</v>
      </c>
      <c r="B63" s="208" t="s">
        <v>300</v>
      </c>
      <c r="C63" s="39">
        <v>12</v>
      </c>
      <c r="D63" s="40">
        <v>8</v>
      </c>
      <c r="E63" s="40">
        <v>13</v>
      </c>
      <c r="F63" s="40">
        <v>18</v>
      </c>
      <c r="G63" s="287">
        <v>14</v>
      </c>
      <c r="H63" s="287">
        <v>15</v>
      </c>
      <c r="I63" s="287">
        <v>11</v>
      </c>
      <c r="J63" s="287">
        <v>13</v>
      </c>
      <c r="K63" s="287">
        <v>28</v>
      </c>
      <c r="L63" s="287">
        <v>13</v>
      </c>
      <c r="M63" s="287">
        <v>29</v>
      </c>
      <c r="N63" s="324">
        <v>9</v>
      </c>
      <c r="O63" s="209">
        <f>SUM(C63:N63)</f>
        <v>183</v>
      </c>
    </row>
    <row r="64" spans="1:15" x14ac:dyDescent="0.25">
      <c r="A64" s="28" t="s">
        <v>90</v>
      </c>
      <c r="B64" s="192" t="s">
        <v>80</v>
      </c>
      <c r="C64" s="194">
        <f>C63/C58</f>
        <v>0.2857142857142857</v>
      </c>
      <c r="D64" s="194">
        <f t="shared" ref="D64:N64" si="27">D63/D58</f>
        <v>0.2</v>
      </c>
      <c r="E64" s="194">
        <f t="shared" si="27"/>
        <v>0.17567567567567569</v>
      </c>
      <c r="F64" s="194">
        <f t="shared" si="27"/>
        <v>0.31578947368421051</v>
      </c>
      <c r="G64" s="356">
        <f t="shared" si="27"/>
        <v>0.25925925925925924</v>
      </c>
      <c r="H64" s="356">
        <f t="shared" si="27"/>
        <v>0.28846153846153844</v>
      </c>
      <c r="I64" s="356">
        <f t="shared" si="27"/>
        <v>0.24444444444444444</v>
      </c>
      <c r="J64" s="356">
        <f t="shared" si="27"/>
        <v>0.20634920634920634</v>
      </c>
      <c r="K64" s="356">
        <f t="shared" si="27"/>
        <v>0.45161290322580644</v>
      </c>
      <c r="L64" s="356">
        <f t="shared" si="27"/>
        <v>0.18840579710144928</v>
      </c>
      <c r="M64" s="356">
        <f t="shared" si="27"/>
        <v>0.39726027397260272</v>
      </c>
      <c r="N64" s="399">
        <f t="shared" si="27"/>
        <v>0.21951219512195122</v>
      </c>
      <c r="O64" s="246">
        <f>O63/O58</f>
        <v>0.27232142857142855</v>
      </c>
    </row>
    <row r="65" spans="1:15" x14ac:dyDescent="0.25">
      <c r="A65" s="28" t="s">
        <v>91</v>
      </c>
      <c r="B65" s="208" t="s">
        <v>301</v>
      </c>
      <c r="C65" s="40">
        <f t="shared" ref="C65:D65" si="28">C61-C67</f>
        <v>20</v>
      </c>
      <c r="D65" s="40">
        <f t="shared" si="28"/>
        <v>16</v>
      </c>
      <c r="E65" s="40">
        <f>E61-E67</f>
        <v>21</v>
      </c>
      <c r="F65" s="40">
        <v>24</v>
      </c>
      <c r="G65" s="287">
        <f t="shared" ref="G65:N65" si="29">G61-G67</f>
        <v>21</v>
      </c>
      <c r="H65" s="287">
        <f t="shared" si="29"/>
        <v>24</v>
      </c>
      <c r="I65" s="287">
        <f t="shared" si="29"/>
        <v>14</v>
      </c>
      <c r="J65" s="287">
        <f t="shared" si="29"/>
        <v>24</v>
      </c>
      <c r="K65" s="287">
        <f t="shared" si="29"/>
        <v>33</v>
      </c>
      <c r="L65" s="287">
        <f t="shared" si="29"/>
        <v>25</v>
      </c>
      <c r="M65" s="287">
        <f t="shared" si="29"/>
        <v>30</v>
      </c>
      <c r="N65" s="324">
        <f t="shared" si="29"/>
        <v>15</v>
      </c>
      <c r="O65" s="209">
        <f>SUM(C65:N65)</f>
        <v>267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0.47619047619047616</v>
      </c>
      <c r="D66" s="199">
        <f>D65/D58</f>
        <v>0.4</v>
      </c>
      <c r="E66" s="199">
        <f t="shared" ref="E66:N66" si="30">E65/E58</f>
        <v>0.28378378378378377</v>
      </c>
      <c r="F66" s="199">
        <f t="shared" si="30"/>
        <v>0.42105263157894735</v>
      </c>
      <c r="G66" s="361">
        <f t="shared" si="30"/>
        <v>0.3888888888888889</v>
      </c>
      <c r="H66" s="361">
        <f t="shared" si="30"/>
        <v>0.46153846153846156</v>
      </c>
      <c r="I66" s="361">
        <f t="shared" si="30"/>
        <v>0.31111111111111112</v>
      </c>
      <c r="J66" s="361">
        <f t="shared" si="30"/>
        <v>0.38095238095238093</v>
      </c>
      <c r="K66" s="361">
        <f t="shared" si="30"/>
        <v>0.532258064516129</v>
      </c>
      <c r="L66" s="361">
        <f t="shared" si="30"/>
        <v>0.36231884057971014</v>
      </c>
      <c r="M66" s="361">
        <f t="shared" si="30"/>
        <v>0.41095890410958902</v>
      </c>
      <c r="N66" s="401">
        <f t="shared" si="30"/>
        <v>0.36585365853658536</v>
      </c>
      <c r="O66" s="248">
        <f>O65/O58</f>
        <v>0.39732142857142855</v>
      </c>
    </row>
    <row r="67" spans="1:15" ht="15.75" thickTop="1" x14ac:dyDescent="0.25">
      <c r="A67" s="28" t="s">
        <v>93</v>
      </c>
      <c r="B67" s="224" t="s">
        <v>302</v>
      </c>
      <c r="C67" s="202">
        <f t="shared" ref="C67:D67" si="31">C69+C71+C73+C75+C77</f>
        <v>0</v>
      </c>
      <c r="D67" s="202">
        <f t="shared" si="31"/>
        <v>0</v>
      </c>
      <c r="E67" s="202">
        <f>E69+E71+E73+E75+E77</f>
        <v>7</v>
      </c>
      <c r="F67" s="202">
        <f>F69+F71+F73+F75+F77</f>
        <v>12</v>
      </c>
      <c r="G67" s="359">
        <f t="shared" ref="G67:N67" si="32">G69+G71+G73+G75+G77</f>
        <v>4</v>
      </c>
      <c r="H67" s="359">
        <f t="shared" si="32"/>
        <v>5</v>
      </c>
      <c r="I67" s="359">
        <f t="shared" si="32"/>
        <v>6</v>
      </c>
      <c r="J67" s="359">
        <f t="shared" si="32"/>
        <v>7</v>
      </c>
      <c r="K67" s="359">
        <f t="shared" si="32"/>
        <v>2</v>
      </c>
      <c r="L67" s="359">
        <f t="shared" si="32"/>
        <v>2</v>
      </c>
      <c r="M67" s="359">
        <f t="shared" si="32"/>
        <v>12</v>
      </c>
      <c r="N67" s="403">
        <f t="shared" si="32"/>
        <v>3</v>
      </c>
      <c r="O67" s="223">
        <f>SUM(C67:N67)</f>
        <v>60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3">D67/D58</f>
        <v>0</v>
      </c>
      <c r="E68" s="249">
        <f t="shared" si="33"/>
        <v>9.45945945945946E-2</v>
      </c>
      <c r="F68" s="249">
        <f t="shared" si="33"/>
        <v>0.21052631578947367</v>
      </c>
      <c r="G68" s="362">
        <f t="shared" si="33"/>
        <v>7.407407407407407E-2</v>
      </c>
      <c r="H68" s="362">
        <f t="shared" si="33"/>
        <v>9.6153846153846159E-2</v>
      </c>
      <c r="I68" s="362">
        <f t="shared" si="33"/>
        <v>0.13333333333333333</v>
      </c>
      <c r="J68" s="362">
        <f t="shared" si="33"/>
        <v>0.1111111111111111</v>
      </c>
      <c r="K68" s="362">
        <f t="shared" si="33"/>
        <v>3.2258064516129031E-2</v>
      </c>
      <c r="L68" s="362">
        <f t="shared" si="33"/>
        <v>2.8985507246376812E-2</v>
      </c>
      <c r="M68" s="362">
        <f t="shared" si="33"/>
        <v>0.16438356164383561</v>
      </c>
      <c r="N68" s="413">
        <f t="shared" si="33"/>
        <v>7.3170731707317069E-2</v>
      </c>
      <c r="O68" s="248">
        <f>O67/O58</f>
        <v>8.9285714285714288E-2</v>
      </c>
    </row>
    <row r="69" spans="1:15" ht="15.75" thickTop="1" x14ac:dyDescent="0.25">
      <c r="A69" s="28" t="s">
        <v>95</v>
      </c>
      <c r="B69" s="225" t="s">
        <v>307</v>
      </c>
      <c r="C69" s="212">
        <v>0</v>
      </c>
      <c r="D69" s="213">
        <v>0</v>
      </c>
      <c r="E69" s="213">
        <v>6</v>
      </c>
      <c r="F69" s="213">
        <v>7</v>
      </c>
      <c r="G69" s="357">
        <v>0</v>
      </c>
      <c r="H69" s="357">
        <v>1</v>
      </c>
      <c r="I69" s="357">
        <v>6</v>
      </c>
      <c r="J69" s="357">
        <v>1</v>
      </c>
      <c r="K69" s="357">
        <v>1</v>
      </c>
      <c r="L69" s="357">
        <v>2</v>
      </c>
      <c r="M69" s="357">
        <v>1</v>
      </c>
      <c r="N69" s="414">
        <v>0</v>
      </c>
      <c r="O69" s="224">
        <f>SUM(C69:N69)</f>
        <v>25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221">
        <f t="shared" ref="D70:N70" si="34">D69/D58</f>
        <v>0</v>
      </c>
      <c r="E70" s="221">
        <f t="shared" si="34"/>
        <v>8.1081081081081086E-2</v>
      </c>
      <c r="F70" s="221">
        <f t="shared" si="34"/>
        <v>0.12280701754385964</v>
      </c>
      <c r="G70" s="354">
        <f t="shared" si="34"/>
        <v>0</v>
      </c>
      <c r="H70" s="354">
        <f t="shared" si="34"/>
        <v>1.9230769230769232E-2</v>
      </c>
      <c r="I70" s="354">
        <f t="shared" si="34"/>
        <v>0.13333333333333333</v>
      </c>
      <c r="J70" s="354">
        <f t="shared" si="34"/>
        <v>1.5873015873015872E-2</v>
      </c>
      <c r="K70" s="354">
        <f t="shared" si="34"/>
        <v>1.6129032258064516E-2</v>
      </c>
      <c r="L70" s="354">
        <f t="shared" si="34"/>
        <v>2.8985507246376812E-2</v>
      </c>
      <c r="M70" s="354">
        <f t="shared" si="34"/>
        <v>1.3698630136986301E-2</v>
      </c>
      <c r="N70" s="408">
        <f t="shared" si="34"/>
        <v>0</v>
      </c>
      <c r="O70" s="246">
        <f>O69/O58</f>
        <v>3.7202380952380952E-2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213">
        <v>1</v>
      </c>
      <c r="F71" s="213">
        <v>1</v>
      </c>
      <c r="G71" s="357">
        <v>1</v>
      </c>
      <c r="H71" s="357">
        <v>0</v>
      </c>
      <c r="I71" s="357">
        <v>0</v>
      </c>
      <c r="J71" s="357">
        <v>0</v>
      </c>
      <c r="K71" s="357">
        <v>0</v>
      </c>
      <c r="L71" s="357">
        <v>0</v>
      </c>
      <c r="M71" s="357">
        <v>1</v>
      </c>
      <c r="N71" s="414">
        <v>0</v>
      </c>
      <c r="O71" s="27">
        <f>SUM(C71:N71)</f>
        <v>4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5">D71/D58</f>
        <v>0</v>
      </c>
      <c r="E72" s="194">
        <f t="shared" si="35"/>
        <v>1.3513513513513514E-2</v>
      </c>
      <c r="F72" s="194">
        <f t="shared" si="35"/>
        <v>1.7543859649122806E-2</v>
      </c>
      <c r="G72" s="356">
        <f t="shared" si="35"/>
        <v>1.8518518518518517E-2</v>
      </c>
      <c r="H72" s="356">
        <f t="shared" si="35"/>
        <v>0</v>
      </c>
      <c r="I72" s="356">
        <f t="shared" si="35"/>
        <v>0</v>
      </c>
      <c r="J72" s="356">
        <f t="shared" si="35"/>
        <v>0</v>
      </c>
      <c r="K72" s="356">
        <f t="shared" si="35"/>
        <v>0</v>
      </c>
      <c r="L72" s="356">
        <f t="shared" si="35"/>
        <v>0</v>
      </c>
      <c r="M72" s="356">
        <f t="shared" si="35"/>
        <v>1.3698630136986301E-2</v>
      </c>
      <c r="N72" s="399">
        <f t="shared" si="35"/>
        <v>0</v>
      </c>
      <c r="O72" s="246">
        <f>O71/O58</f>
        <v>5.9523809523809521E-3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5</v>
      </c>
      <c r="K73" s="287">
        <v>1</v>
      </c>
      <c r="L73" s="287">
        <v>0</v>
      </c>
      <c r="M73" s="287">
        <v>10</v>
      </c>
      <c r="N73" s="324">
        <v>1</v>
      </c>
      <c r="O73" s="209">
        <f>SUM(C73:N73)</f>
        <v>17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6">D73/D58</f>
        <v>0</v>
      </c>
      <c r="E74" s="194">
        <f t="shared" si="36"/>
        <v>0</v>
      </c>
      <c r="F74" s="194">
        <f t="shared" si="36"/>
        <v>0</v>
      </c>
      <c r="G74" s="356">
        <f t="shared" si="36"/>
        <v>0</v>
      </c>
      <c r="H74" s="356">
        <f t="shared" si="36"/>
        <v>0</v>
      </c>
      <c r="I74" s="356">
        <f t="shared" si="36"/>
        <v>0</v>
      </c>
      <c r="J74" s="356">
        <f t="shared" si="36"/>
        <v>7.9365079365079361E-2</v>
      </c>
      <c r="K74" s="356">
        <f t="shared" si="36"/>
        <v>1.6129032258064516E-2</v>
      </c>
      <c r="L74" s="356">
        <f t="shared" si="36"/>
        <v>0</v>
      </c>
      <c r="M74" s="356">
        <f t="shared" si="36"/>
        <v>0.13698630136986301</v>
      </c>
      <c r="N74" s="399">
        <f t="shared" si="36"/>
        <v>2.4390243902439025E-2</v>
      </c>
      <c r="O74" s="246">
        <f>O73/O58</f>
        <v>2.5297619047619048E-2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40">
        <v>0</v>
      </c>
      <c r="F75" s="40">
        <v>4</v>
      </c>
      <c r="G75" s="287">
        <v>3</v>
      </c>
      <c r="H75" s="287">
        <v>4</v>
      </c>
      <c r="I75" s="287">
        <v>0</v>
      </c>
      <c r="J75" s="287">
        <v>1</v>
      </c>
      <c r="K75" s="287">
        <v>0</v>
      </c>
      <c r="L75" s="287">
        <v>0</v>
      </c>
      <c r="M75" s="287">
        <v>0</v>
      </c>
      <c r="N75" s="324">
        <v>2</v>
      </c>
      <c r="O75" s="209">
        <f>SUM(C75:N75)</f>
        <v>14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7">D75/D58</f>
        <v>0</v>
      </c>
      <c r="E76" s="194">
        <f t="shared" si="37"/>
        <v>0</v>
      </c>
      <c r="F76" s="194">
        <f t="shared" si="37"/>
        <v>7.0175438596491224E-2</v>
      </c>
      <c r="G76" s="356">
        <f t="shared" si="37"/>
        <v>5.5555555555555552E-2</v>
      </c>
      <c r="H76" s="356">
        <f t="shared" si="37"/>
        <v>7.6923076923076927E-2</v>
      </c>
      <c r="I76" s="356">
        <f t="shared" si="37"/>
        <v>0</v>
      </c>
      <c r="J76" s="356">
        <f t="shared" si="37"/>
        <v>1.5873015873015872E-2</v>
      </c>
      <c r="K76" s="356">
        <f t="shared" si="37"/>
        <v>0</v>
      </c>
      <c r="L76" s="356">
        <f t="shared" si="37"/>
        <v>0</v>
      </c>
      <c r="M76" s="356">
        <f t="shared" si="37"/>
        <v>0</v>
      </c>
      <c r="N76" s="399">
        <f t="shared" si="37"/>
        <v>4.878048780487805E-2</v>
      </c>
      <c r="O76" s="246">
        <f>O75/O58</f>
        <v>2.0833333333333332E-2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8">D77/D58</f>
        <v>0</v>
      </c>
      <c r="E78" s="194">
        <f t="shared" si="38"/>
        <v>0</v>
      </c>
      <c r="F78" s="194">
        <f t="shared" si="38"/>
        <v>0</v>
      </c>
      <c r="G78" s="356">
        <f t="shared" si="38"/>
        <v>0</v>
      </c>
      <c r="H78" s="356">
        <f t="shared" si="38"/>
        <v>0</v>
      </c>
      <c r="I78" s="356">
        <f t="shared" si="38"/>
        <v>0</v>
      </c>
      <c r="J78" s="356">
        <f t="shared" si="38"/>
        <v>0</v>
      </c>
      <c r="K78" s="356">
        <f t="shared" si="38"/>
        <v>0</v>
      </c>
      <c r="L78" s="356">
        <f t="shared" si="38"/>
        <v>0</v>
      </c>
      <c r="M78" s="356">
        <f t="shared" si="38"/>
        <v>0</v>
      </c>
      <c r="N78" s="399">
        <f t="shared" si="38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3</v>
      </c>
      <c r="M79" s="287">
        <v>3</v>
      </c>
      <c r="N79" s="324">
        <v>0</v>
      </c>
      <c r="O79" s="209">
        <f>SUM(C79:N79)</f>
        <v>6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9">D79/D58</f>
        <v>0</v>
      </c>
      <c r="E80" s="194">
        <f t="shared" si="39"/>
        <v>0</v>
      </c>
      <c r="F80" s="194">
        <f t="shared" si="39"/>
        <v>0</v>
      </c>
      <c r="G80" s="356">
        <f t="shared" si="39"/>
        <v>0</v>
      </c>
      <c r="H80" s="356">
        <f t="shared" si="39"/>
        <v>0</v>
      </c>
      <c r="I80" s="356">
        <f t="shared" si="39"/>
        <v>0</v>
      </c>
      <c r="J80" s="356">
        <f t="shared" si="39"/>
        <v>0</v>
      </c>
      <c r="K80" s="356">
        <f t="shared" si="39"/>
        <v>0</v>
      </c>
      <c r="L80" s="356">
        <f t="shared" si="39"/>
        <v>4.3478260869565216E-2</v>
      </c>
      <c r="M80" s="356">
        <f t="shared" si="39"/>
        <v>4.1095890410958902E-2</v>
      </c>
      <c r="N80" s="399">
        <f t="shared" si="39"/>
        <v>0</v>
      </c>
      <c r="O80" s="246">
        <f>O79/O58</f>
        <v>8.9285714285714281E-3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40">
        <v>15</v>
      </c>
      <c r="F81" s="40">
        <v>4</v>
      </c>
      <c r="G81" s="287">
        <v>4</v>
      </c>
      <c r="H81" s="287">
        <v>1</v>
      </c>
      <c r="I81" s="287">
        <v>3</v>
      </c>
      <c r="J81" s="287">
        <v>3</v>
      </c>
      <c r="K81" s="287">
        <v>0</v>
      </c>
      <c r="L81" s="287">
        <v>3</v>
      </c>
      <c r="M81" s="287">
        <v>3</v>
      </c>
      <c r="N81" s="324">
        <v>1</v>
      </c>
      <c r="O81" s="209">
        <f>SUM(C81:N81)</f>
        <v>37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40">D81/D58</f>
        <v>0</v>
      </c>
      <c r="E82" s="194">
        <f t="shared" si="40"/>
        <v>0.20270270270270271</v>
      </c>
      <c r="F82" s="194">
        <f t="shared" si="40"/>
        <v>7.0175438596491224E-2</v>
      </c>
      <c r="G82" s="356">
        <f t="shared" si="40"/>
        <v>7.407407407407407E-2</v>
      </c>
      <c r="H82" s="356">
        <f t="shared" si="40"/>
        <v>1.9230769230769232E-2</v>
      </c>
      <c r="I82" s="356">
        <f t="shared" si="40"/>
        <v>6.6666666666666666E-2</v>
      </c>
      <c r="J82" s="356">
        <f t="shared" si="40"/>
        <v>4.7619047619047616E-2</v>
      </c>
      <c r="K82" s="356">
        <f t="shared" si="40"/>
        <v>0</v>
      </c>
      <c r="L82" s="356">
        <f t="shared" si="40"/>
        <v>4.3478260869565216E-2</v>
      </c>
      <c r="M82" s="356">
        <f t="shared" si="40"/>
        <v>4.1095890410958902E-2</v>
      </c>
      <c r="N82" s="399">
        <f t="shared" si="40"/>
        <v>2.4390243902439025E-2</v>
      </c>
      <c r="O82" s="246">
        <f>O81/O58</f>
        <v>5.5059523809523808E-2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1">D83/D58</f>
        <v>0</v>
      </c>
      <c r="E84" s="194">
        <f t="shared" si="41"/>
        <v>0</v>
      </c>
      <c r="F84" s="194">
        <f t="shared" si="41"/>
        <v>0</v>
      </c>
      <c r="G84" s="356">
        <f t="shared" si="41"/>
        <v>0</v>
      </c>
      <c r="H84" s="356">
        <f t="shared" si="41"/>
        <v>0</v>
      </c>
      <c r="I84" s="356">
        <f t="shared" si="41"/>
        <v>0</v>
      </c>
      <c r="J84" s="356">
        <f t="shared" si="41"/>
        <v>0</v>
      </c>
      <c r="K84" s="356">
        <f t="shared" si="41"/>
        <v>0</v>
      </c>
      <c r="L84" s="356">
        <f t="shared" si="41"/>
        <v>0</v>
      </c>
      <c r="M84" s="356">
        <f t="shared" si="41"/>
        <v>0</v>
      </c>
      <c r="N84" s="399">
        <f t="shared" si="41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40">
        <v>0</v>
      </c>
      <c r="F85" s="40">
        <v>0</v>
      </c>
      <c r="G85" s="287">
        <v>1</v>
      </c>
      <c r="H85" s="287">
        <v>2</v>
      </c>
      <c r="I85" s="287">
        <v>2</v>
      </c>
      <c r="J85" s="287">
        <v>1</v>
      </c>
      <c r="K85" s="287">
        <v>0</v>
      </c>
      <c r="L85" s="287">
        <v>3</v>
      </c>
      <c r="M85" s="287">
        <v>1</v>
      </c>
      <c r="N85" s="324">
        <v>0</v>
      </c>
      <c r="O85" s="209">
        <f>SUM(C85:N85)</f>
        <v>10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2">D85/D58</f>
        <v>0</v>
      </c>
      <c r="E86" s="194">
        <f t="shared" si="42"/>
        <v>0</v>
      </c>
      <c r="F86" s="194">
        <f t="shared" si="42"/>
        <v>0</v>
      </c>
      <c r="G86" s="356">
        <f t="shared" si="42"/>
        <v>1.8518518518518517E-2</v>
      </c>
      <c r="H86" s="356">
        <f t="shared" si="42"/>
        <v>3.8461538461538464E-2</v>
      </c>
      <c r="I86" s="356">
        <f t="shared" si="42"/>
        <v>4.4444444444444446E-2</v>
      </c>
      <c r="J86" s="356">
        <f t="shared" si="42"/>
        <v>1.5873015873015872E-2</v>
      </c>
      <c r="K86" s="356">
        <f t="shared" si="42"/>
        <v>0</v>
      </c>
      <c r="L86" s="356">
        <f t="shared" si="42"/>
        <v>4.3478260869565216E-2</v>
      </c>
      <c r="M86" s="356">
        <f t="shared" si="42"/>
        <v>1.3698630136986301E-2</v>
      </c>
      <c r="N86" s="399">
        <f t="shared" si="42"/>
        <v>0</v>
      </c>
      <c r="O86" s="246">
        <f>O85/O58</f>
        <v>1.488095238095238E-2</v>
      </c>
    </row>
    <row r="87" spans="1:15" ht="24.75" x14ac:dyDescent="0.25">
      <c r="A87" s="28" t="s">
        <v>227</v>
      </c>
      <c r="B87" s="215" t="s">
        <v>84</v>
      </c>
      <c r="C87" s="39">
        <v>12</v>
      </c>
      <c r="D87" s="40">
        <v>11</v>
      </c>
      <c r="E87" s="40">
        <v>16</v>
      </c>
      <c r="F87" s="40">
        <v>10</v>
      </c>
      <c r="G87" s="287">
        <v>15</v>
      </c>
      <c r="H87" s="287">
        <v>14</v>
      </c>
      <c r="I87" s="287">
        <v>14</v>
      </c>
      <c r="J87" s="287">
        <v>19</v>
      </c>
      <c r="K87" s="287">
        <v>13</v>
      </c>
      <c r="L87" s="287">
        <v>19</v>
      </c>
      <c r="M87" s="287">
        <v>12</v>
      </c>
      <c r="N87" s="324">
        <v>10</v>
      </c>
      <c r="O87" s="209">
        <f>SUM(C87:N87)</f>
        <v>165</v>
      </c>
    </row>
    <row r="88" spans="1:15" x14ac:dyDescent="0.25">
      <c r="A88" s="28" t="s">
        <v>230</v>
      </c>
      <c r="B88" s="192" t="s">
        <v>80</v>
      </c>
      <c r="C88" s="194">
        <f>C87/C58</f>
        <v>0.2857142857142857</v>
      </c>
      <c r="D88" s="194">
        <f t="shared" ref="D88:N88" si="43">D87/D58</f>
        <v>0.27500000000000002</v>
      </c>
      <c r="E88" s="194">
        <f t="shared" si="43"/>
        <v>0.21621621621621623</v>
      </c>
      <c r="F88" s="194">
        <f t="shared" si="43"/>
        <v>0.17543859649122806</v>
      </c>
      <c r="G88" s="356">
        <f t="shared" si="43"/>
        <v>0.27777777777777779</v>
      </c>
      <c r="H88" s="356">
        <f t="shared" si="43"/>
        <v>0.26923076923076922</v>
      </c>
      <c r="I88" s="356">
        <f t="shared" si="43"/>
        <v>0.31111111111111112</v>
      </c>
      <c r="J88" s="356">
        <f t="shared" si="43"/>
        <v>0.30158730158730157</v>
      </c>
      <c r="K88" s="356">
        <f t="shared" si="43"/>
        <v>0.20967741935483872</v>
      </c>
      <c r="L88" s="356">
        <f t="shared" si="43"/>
        <v>0.27536231884057971</v>
      </c>
      <c r="M88" s="356">
        <f t="shared" si="43"/>
        <v>0.16438356164383561</v>
      </c>
      <c r="N88" s="399">
        <f t="shared" si="43"/>
        <v>0.24390243902439024</v>
      </c>
      <c r="O88" s="246">
        <f>O87/O58</f>
        <v>0.24553571428571427</v>
      </c>
    </row>
    <row r="89" spans="1:15" ht="24.75" x14ac:dyDescent="0.25">
      <c r="A89" s="28" t="s">
        <v>231</v>
      </c>
      <c r="B89" s="215" t="s">
        <v>293</v>
      </c>
      <c r="C89" s="39">
        <v>3</v>
      </c>
      <c r="D89" s="40">
        <v>6</v>
      </c>
      <c r="E89" s="40">
        <v>9</v>
      </c>
      <c r="F89" s="40">
        <v>6</v>
      </c>
      <c r="G89" s="287">
        <v>6</v>
      </c>
      <c r="H89" s="287">
        <v>4</v>
      </c>
      <c r="I89" s="287">
        <v>4</v>
      </c>
      <c r="J89" s="287">
        <v>6</v>
      </c>
      <c r="K89" s="287">
        <v>11</v>
      </c>
      <c r="L89" s="287">
        <v>5</v>
      </c>
      <c r="M89" s="287">
        <v>8</v>
      </c>
      <c r="N89" s="324">
        <v>3</v>
      </c>
      <c r="O89" s="209">
        <f>SUM(C89:N89)</f>
        <v>71</v>
      </c>
    </row>
    <row r="90" spans="1:15" x14ac:dyDescent="0.25">
      <c r="A90" s="28" t="s">
        <v>233</v>
      </c>
      <c r="B90" s="192" t="s">
        <v>80</v>
      </c>
      <c r="C90" s="194">
        <f>C89/C58</f>
        <v>7.1428571428571425E-2</v>
      </c>
      <c r="D90" s="194">
        <f t="shared" ref="D90:N90" si="44">D89/D58</f>
        <v>0.15</v>
      </c>
      <c r="E90" s="194">
        <f t="shared" si="44"/>
        <v>0.12162162162162163</v>
      </c>
      <c r="F90" s="194">
        <f t="shared" si="44"/>
        <v>0.10526315789473684</v>
      </c>
      <c r="G90" s="356">
        <f t="shared" si="44"/>
        <v>0.1111111111111111</v>
      </c>
      <c r="H90" s="356">
        <f t="shared" si="44"/>
        <v>7.6923076923076927E-2</v>
      </c>
      <c r="I90" s="356">
        <f t="shared" si="44"/>
        <v>8.8888888888888892E-2</v>
      </c>
      <c r="J90" s="356">
        <f t="shared" si="44"/>
        <v>9.5238095238095233E-2</v>
      </c>
      <c r="K90" s="356">
        <f t="shared" si="44"/>
        <v>0.17741935483870969</v>
      </c>
      <c r="L90" s="356">
        <f t="shared" si="44"/>
        <v>7.2463768115942032E-2</v>
      </c>
      <c r="M90" s="356">
        <f t="shared" si="44"/>
        <v>0.1095890410958904</v>
      </c>
      <c r="N90" s="399">
        <f t="shared" si="44"/>
        <v>7.3170731707317069E-2</v>
      </c>
      <c r="O90" s="246">
        <f>O89/O58</f>
        <v>0.1056547619047619</v>
      </c>
    </row>
    <row r="91" spans="1:15" ht="24.75" x14ac:dyDescent="0.25">
      <c r="A91" s="28" t="s">
        <v>234</v>
      </c>
      <c r="B91" s="215" t="s">
        <v>294</v>
      </c>
      <c r="C91" s="76">
        <v>1</v>
      </c>
      <c r="D91" s="40">
        <v>0</v>
      </c>
      <c r="E91" s="40">
        <v>1</v>
      </c>
      <c r="F91" s="40">
        <v>0</v>
      </c>
      <c r="G91" s="287">
        <v>0</v>
      </c>
      <c r="H91" s="287">
        <v>0</v>
      </c>
      <c r="I91" s="287">
        <v>0</v>
      </c>
      <c r="J91" s="287">
        <v>0</v>
      </c>
      <c r="K91" s="287">
        <v>1</v>
      </c>
      <c r="L91" s="287">
        <v>0</v>
      </c>
      <c r="M91" s="287">
        <v>2</v>
      </c>
      <c r="N91" s="324">
        <v>1</v>
      </c>
      <c r="O91" s="209">
        <f>SUM(C91:N91)</f>
        <v>6</v>
      </c>
    </row>
    <row r="92" spans="1:15" x14ac:dyDescent="0.25">
      <c r="A92" s="28" t="s">
        <v>235</v>
      </c>
      <c r="B92" s="192" t="s">
        <v>80</v>
      </c>
      <c r="C92" s="194">
        <f>C91/C58</f>
        <v>2.3809523809523808E-2</v>
      </c>
      <c r="D92" s="194">
        <f t="shared" ref="D92:N92" si="45">D91/D58</f>
        <v>0</v>
      </c>
      <c r="E92" s="194">
        <f t="shared" si="45"/>
        <v>1.3513513513513514E-2</v>
      </c>
      <c r="F92" s="194">
        <f t="shared" si="45"/>
        <v>0</v>
      </c>
      <c r="G92" s="356">
        <f t="shared" si="45"/>
        <v>0</v>
      </c>
      <c r="H92" s="356">
        <f t="shared" si="45"/>
        <v>0</v>
      </c>
      <c r="I92" s="356">
        <f t="shared" si="45"/>
        <v>0</v>
      </c>
      <c r="J92" s="356">
        <f t="shared" si="45"/>
        <v>0</v>
      </c>
      <c r="K92" s="356">
        <f t="shared" si="45"/>
        <v>1.6129032258064516E-2</v>
      </c>
      <c r="L92" s="356">
        <f t="shared" si="45"/>
        <v>0</v>
      </c>
      <c r="M92" s="356">
        <f t="shared" si="45"/>
        <v>2.7397260273972601E-2</v>
      </c>
      <c r="N92" s="399">
        <f t="shared" si="45"/>
        <v>2.4390243902439025E-2</v>
      </c>
      <c r="O92" s="246">
        <f>O91/O58</f>
        <v>8.9285714285714281E-3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0</v>
      </c>
      <c r="F93" s="40">
        <v>0</v>
      </c>
      <c r="G93" s="287">
        <v>0</v>
      </c>
      <c r="H93" s="287">
        <v>1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1</v>
      </c>
      <c r="O93" s="209">
        <f>SUM(C93:N93)</f>
        <v>2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6">D93/D58</f>
        <v>0</v>
      </c>
      <c r="E94" s="194">
        <f t="shared" si="46"/>
        <v>0</v>
      </c>
      <c r="F94" s="194">
        <f t="shared" si="46"/>
        <v>0</v>
      </c>
      <c r="G94" s="356">
        <f t="shared" si="46"/>
        <v>0</v>
      </c>
      <c r="H94" s="356">
        <f t="shared" si="46"/>
        <v>1.9230769230769232E-2</v>
      </c>
      <c r="I94" s="356">
        <f t="shared" si="46"/>
        <v>0</v>
      </c>
      <c r="J94" s="356">
        <f t="shared" si="46"/>
        <v>0</v>
      </c>
      <c r="K94" s="356">
        <f t="shared" si="46"/>
        <v>0</v>
      </c>
      <c r="L94" s="356">
        <f t="shared" si="46"/>
        <v>0</v>
      </c>
      <c r="M94" s="356">
        <f t="shared" si="46"/>
        <v>0</v>
      </c>
      <c r="N94" s="399">
        <f t="shared" si="46"/>
        <v>2.4390243902439025E-2</v>
      </c>
      <c r="O94" s="246">
        <f>O93/O58</f>
        <v>2.976190476190476E-3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6</v>
      </c>
      <c r="D95" s="76">
        <f>D58-D61-D79-D81-D83-D85-D87-D89-D91-D93</f>
        <v>7</v>
      </c>
      <c r="E95" s="76">
        <f>E58-E61-E79-E81-E83-E85-E87-E89-E91-E93</f>
        <v>5</v>
      </c>
      <c r="F95" s="76">
        <f t="shared" ref="F95:N95" si="47">F58-F61-F79-F81-F83-F85-F87-F89-F91-F93</f>
        <v>4</v>
      </c>
      <c r="G95" s="289">
        <f t="shared" si="47"/>
        <v>3</v>
      </c>
      <c r="H95" s="289">
        <f t="shared" si="47"/>
        <v>1</v>
      </c>
      <c r="I95" s="289">
        <f t="shared" si="47"/>
        <v>2</v>
      </c>
      <c r="J95" s="289">
        <f t="shared" si="47"/>
        <v>3</v>
      </c>
      <c r="K95" s="289">
        <f t="shared" si="47"/>
        <v>2</v>
      </c>
      <c r="L95" s="289">
        <f t="shared" si="47"/>
        <v>9</v>
      </c>
      <c r="M95" s="289">
        <f t="shared" si="47"/>
        <v>2</v>
      </c>
      <c r="N95" s="324">
        <f t="shared" si="47"/>
        <v>7</v>
      </c>
      <c r="O95" s="209">
        <f>SUM(C95:N95)</f>
        <v>51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0.14285714285714285</v>
      </c>
      <c r="D96" s="204">
        <f t="shared" ref="D96:N96" si="48">D95/D58</f>
        <v>0.17499999999999999</v>
      </c>
      <c r="E96" s="204">
        <f t="shared" si="48"/>
        <v>6.7567567567567571E-2</v>
      </c>
      <c r="F96" s="204">
        <f t="shared" si="48"/>
        <v>7.0175438596491224E-2</v>
      </c>
      <c r="G96" s="360">
        <f t="shared" si="48"/>
        <v>5.5555555555555552E-2</v>
      </c>
      <c r="H96" s="360">
        <f t="shared" si="48"/>
        <v>1.9230769230769232E-2</v>
      </c>
      <c r="I96" s="360">
        <f t="shared" si="48"/>
        <v>4.4444444444444446E-2</v>
      </c>
      <c r="J96" s="360">
        <f t="shared" si="48"/>
        <v>4.7619047619047616E-2</v>
      </c>
      <c r="K96" s="360">
        <f t="shared" si="48"/>
        <v>3.2258064516129031E-2</v>
      </c>
      <c r="L96" s="360">
        <f t="shared" si="48"/>
        <v>0.13043478260869565</v>
      </c>
      <c r="M96" s="360">
        <f t="shared" si="48"/>
        <v>2.7397260273972601E-2</v>
      </c>
      <c r="N96" s="400">
        <f t="shared" si="48"/>
        <v>0.17073170731707318</v>
      </c>
      <c r="O96" s="250">
        <f>O95/O58</f>
        <v>7.5892857142857137E-2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309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220</v>
      </c>
      <c r="D3" s="6">
        <v>232</v>
      </c>
      <c r="E3" s="285">
        <v>237</v>
      </c>
      <c r="F3" s="6">
        <v>229</v>
      </c>
      <c r="G3" s="6">
        <v>208</v>
      </c>
      <c r="H3" s="285">
        <v>211</v>
      </c>
      <c r="I3" s="285">
        <v>207</v>
      </c>
      <c r="J3" s="285">
        <v>197</v>
      </c>
      <c r="K3" s="285">
        <v>190</v>
      </c>
      <c r="L3" s="285">
        <v>180</v>
      </c>
      <c r="M3" s="285">
        <v>169</v>
      </c>
      <c r="N3" s="285">
        <v>170</v>
      </c>
      <c r="O3" s="322">
        <v>152</v>
      </c>
    </row>
    <row r="4" spans="1:15" x14ac:dyDescent="0.25">
      <c r="A4" s="12" t="s">
        <v>8</v>
      </c>
      <c r="B4" s="182" t="s">
        <v>41</v>
      </c>
      <c r="C4" s="184">
        <v>199</v>
      </c>
      <c r="D4" s="185">
        <v>211</v>
      </c>
      <c r="E4" s="185">
        <v>215</v>
      </c>
      <c r="F4" s="185">
        <v>209</v>
      </c>
      <c r="G4" s="185">
        <v>191</v>
      </c>
      <c r="H4" s="286">
        <v>195</v>
      </c>
      <c r="I4" s="286">
        <v>194</v>
      </c>
      <c r="J4" s="286">
        <v>186</v>
      </c>
      <c r="K4" s="286">
        <v>178</v>
      </c>
      <c r="L4" s="286">
        <v>168</v>
      </c>
      <c r="M4" s="286">
        <v>162</v>
      </c>
      <c r="N4" s="286">
        <v>164</v>
      </c>
      <c r="O4" s="323">
        <v>144</v>
      </c>
    </row>
    <row r="5" spans="1:15" x14ac:dyDescent="0.25">
      <c r="A5" s="12" t="s">
        <v>9</v>
      </c>
      <c r="B5" s="181" t="s">
        <v>15</v>
      </c>
      <c r="C5" s="183">
        <f>C4/C3</f>
        <v>0.90454545454545454</v>
      </c>
      <c r="D5" s="221">
        <f>D4/D3</f>
        <v>0.90948275862068961</v>
      </c>
      <c r="E5" s="221">
        <f t="shared" ref="E5:O5" si="0">E4/E3</f>
        <v>0.90717299578059074</v>
      </c>
      <c r="F5" s="221">
        <f t="shared" si="0"/>
        <v>0.9126637554585153</v>
      </c>
      <c r="G5" s="221">
        <f t="shared" si="0"/>
        <v>0.91826923076923073</v>
      </c>
      <c r="H5" s="354">
        <f t="shared" si="0"/>
        <v>0.92417061611374407</v>
      </c>
      <c r="I5" s="354">
        <f t="shared" si="0"/>
        <v>0.9371980676328503</v>
      </c>
      <c r="J5" s="354">
        <f t="shared" si="0"/>
        <v>0.9441624365482234</v>
      </c>
      <c r="K5" s="354">
        <f>K4/K3</f>
        <v>0.93684210526315792</v>
      </c>
      <c r="L5" s="354">
        <f>L4/$L$3</f>
        <v>0.93333333333333335</v>
      </c>
      <c r="M5" s="354">
        <f t="shared" si="0"/>
        <v>0.95857988165680474</v>
      </c>
      <c r="N5" s="354">
        <f t="shared" si="0"/>
        <v>0.96470588235294119</v>
      </c>
      <c r="O5" s="399">
        <f t="shared" si="0"/>
        <v>0.94736842105263153</v>
      </c>
    </row>
    <row r="6" spans="1:15" x14ac:dyDescent="0.25">
      <c r="A6" s="12" t="s">
        <v>10</v>
      </c>
      <c r="B6" s="186" t="s">
        <v>285</v>
      </c>
      <c r="C6" s="187">
        <v>6</v>
      </c>
      <c r="D6" s="40">
        <v>9</v>
      </c>
      <c r="E6" s="40">
        <v>11</v>
      </c>
      <c r="F6" s="40">
        <v>11</v>
      </c>
      <c r="G6" s="40">
        <v>8</v>
      </c>
      <c r="H6" s="287">
        <v>10</v>
      </c>
      <c r="I6" s="287">
        <v>9</v>
      </c>
      <c r="J6" s="287">
        <v>11</v>
      </c>
      <c r="K6" s="287">
        <v>11</v>
      </c>
      <c r="L6" s="287">
        <v>10</v>
      </c>
      <c r="M6" s="287">
        <v>9</v>
      </c>
      <c r="N6" s="287">
        <v>8</v>
      </c>
      <c r="O6" s="324">
        <v>9</v>
      </c>
    </row>
    <row r="7" spans="1:15" x14ac:dyDescent="0.25">
      <c r="A7" s="12" t="s">
        <v>11</v>
      </c>
      <c r="B7" s="181" t="s">
        <v>15</v>
      </c>
      <c r="C7" s="183">
        <f>C6/C3</f>
        <v>2.7272727272727271E-2</v>
      </c>
      <c r="D7" s="221">
        <f>D6/D3</f>
        <v>3.8793103448275863E-2</v>
      </c>
      <c r="E7" s="221">
        <f t="shared" ref="E7:O7" si="1">E6/E3</f>
        <v>4.6413502109704644E-2</v>
      </c>
      <c r="F7" s="221">
        <f t="shared" si="1"/>
        <v>4.8034934497816595E-2</v>
      </c>
      <c r="G7" s="221">
        <f t="shared" si="1"/>
        <v>3.8461538461538464E-2</v>
      </c>
      <c r="H7" s="354">
        <f t="shared" si="1"/>
        <v>4.7393364928909949E-2</v>
      </c>
      <c r="I7" s="354">
        <f t="shared" si="1"/>
        <v>4.3478260869565216E-2</v>
      </c>
      <c r="J7" s="354">
        <f t="shared" si="1"/>
        <v>5.5837563451776651E-2</v>
      </c>
      <c r="K7" s="354">
        <f>K6/K3</f>
        <v>5.7894736842105263E-2</v>
      </c>
      <c r="L7" s="354">
        <f>L6/$L$3</f>
        <v>5.5555555555555552E-2</v>
      </c>
      <c r="M7" s="354">
        <f t="shared" si="1"/>
        <v>5.3254437869822487E-2</v>
      </c>
      <c r="N7" s="354">
        <f t="shared" si="1"/>
        <v>4.7058823529411764E-2</v>
      </c>
      <c r="O7" s="399">
        <f t="shared" si="1"/>
        <v>5.921052631578947E-2</v>
      </c>
    </row>
    <row r="8" spans="1:15" x14ac:dyDescent="0.25">
      <c r="A8" s="12" t="s">
        <v>12</v>
      </c>
      <c r="B8" s="186" t="s">
        <v>16</v>
      </c>
      <c r="C8" s="187">
        <v>30</v>
      </c>
      <c r="D8" s="40">
        <v>33</v>
      </c>
      <c r="E8" s="40">
        <v>36</v>
      </c>
      <c r="F8" s="40">
        <v>35</v>
      </c>
      <c r="G8" s="40">
        <v>25</v>
      </c>
      <c r="H8" s="287">
        <v>35</v>
      </c>
      <c r="I8" s="287">
        <v>36</v>
      </c>
      <c r="J8" s="287">
        <v>35</v>
      </c>
      <c r="K8" s="287">
        <v>35</v>
      </c>
      <c r="L8" s="287">
        <v>33</v>
      </c>
      <c r="M8" s="287">
        <v>32</v>
      </c>
      <c r="N8" s="287">
        <v>28</v>
      </c>
      <c r="O8" s="324">
        <v>23</v>
      </c>
    </row>
    <row r="9" spans="1:15" x14ac:dyDescent="0.25">
      <c r="A9" s="12" t="s">
        <v>13</v>
      </c>
      <c r="B9" s="181" t="s">
        <v>15</v>
      </c>
      <c r="C9" s="183">
        <f>C8/C3</f>
        <v>0.13636363636363635</v>
      </c>
      <c r="D9" s="221">
        <f>D8/D3</f>
        <v>0.14224137931034483</v>
      </c>
      <c r="E9" s="221">
        <f t="shared" ref="E9:O9" si="2">E8/E3</f>
        <v>0.15189873417721519</v>
      </c>
      <c r="F9" s="221">
        <f t="shared" si="2"/>
        <v>0.15283842794759825</v>
      </c>
      <c r="G9" s="221">
        <f t="shared" si="2"/>
        <v>0.1201923076923077</v>
      </c>
      <c r="H9" s="354">
        <f t="shared" si="2"/>
        <v>0.16587677725118483</v>
      </c>
      <c r="I9" s="354">
        <f t="shared" si="2"/>
        <v>0.17391304347826086</v>
      </c>
      <c r="J9" s="354">
        <f t="shared" si="2"/>
        <v>0.17766497461928935</v>
      </c>
      <c r="K9" s="354">
        <f t="shared" si="2"/>
        <v>0.18421052631578946</v>
      </c>
      <c r="L9" s="354">
        <f>L8/$L$3</f>
        <v>0.18333333333333332</v>
      </c>
      <c r="M9" s="354">
        <f t="shared" si="2"/>
        <v>0.1893491124260355</v>
      </c>
      <c r="N9" s="354">
        <f t="shared" si="2"/>
        <v>0.16470588235294117</v>
      </c>
      <c r="O9" s="399">
        <f t="shared" si="2"/>
        <v>0.15131578947368421</v>
      </c>
    </row>
    <row r="10" spans="1:15" x14ac:dyDescent="0.25">
      <c r="A10" s="12" t="s">
        <v>18</v>
      </c>
      <c r="B10" s="186" t="s">
        <v>17</v>
      </c>
      <c r="C10" s="187">
        <v>129</v>
      </c>
      <c r="D10" s="40">
        <v>134</v>
      </c>
      <c r="E10" s="40">
        <v>137</v>
      </c>
      <c r="F10" s="40">
        <v>131</v>
      </c>
      <c r="G10" s="40">
        <v>117</v>
      </c>
      <c r="H10" s="287">
        <v>120</v>
      </c>
      <c r="I10" s="287">
        <v>121</v>
      </c>
      <c r="J10" s="287">
        <v>119</v>
      </c>
      <c r="K10" s="287">
        <v>122</v>
      </c>
      <c r="L10" s="287">
        <v>110</v>
      </c>
      <c r="M10" s="287">
        <v>103</v>
      </c>
      <c r="N10" s="287">
        <v>101</v>
      </c>
      <c r="O10" s="324">
        <v>89</v>
      </c>
    </row>
    <row r="11" spans="1:15" x14ac:dyDescent="0.25">
      <c r="A11" s="12" t="s">
        <v>19</v>
      </c>
      <c r="B11" s="181" t="s">
        <v>15</v>
      </c>
      <c r="C11" s="183">
        <f>C10/C3</f>
        <v>0.58636363636363631</v>
      </c>
      <c r="D11" s="221">
        <f>D10/D3</f>
        <v>0.57758620689655171</v>
      </c>
      <c r="E11" s="221">
        <f t="shared" ref="E11:O11" si="3">E10/E3</f>
        <v>0.57805907172995785</v>
      </c>
      <c r="F11" s="221">
        <f t="shared" si="3"/>
        <v>0.57205240174672489</v>
      </c>
      <c r="G11" s="221">
        <f t="shared" si="3"/>
        <v>0.5625</v>
      </c>
      <c r="H11" s="354">
        <f t="shared" si="3"/>
        <v>0.56872037914691942</v>
      </c>
      <c r="I11" s="354">
        <f t="shared" si="3"/>
        <v>0.58454106280193241</v>
      </c>
      <c r="J11" s="354">
        <f t="shared" si="3"/>
        <v>0.60406091370558379</v>
      </c>
      <c r="K11" s="354">
        <f t="shared" si="3"/>
        <v>0.64210526315789473</v>
      </c>
      <c r="L11" s="354">
        <f>L10/$L$3</f>
        <v>0.61111111111111116</v>
      </c>
      <c r="M11" s="354">
        <f t="shared" si="3"/>
        <v>0.60946745562130178</v>
      </c>
      <c r="N11" s="354">
        <f t="shared" si="3"/>
        <v>0.59411764705882353</v>
      </c>
      <c r="O11" s="399">
        <f t="shared" si="3"/>
        <v>0.58552631578947367</v>
      </c>
    </row>
    <row r="12" spans="1:15" x14ac:dyDescent="0.25">
      <c r="A12" s="12" t="s">
        <v>20</v>
      </c>
      <c r="B12" s="188" t="s">
        <v>38</v>
      </c>
      <c r="C12" s="187">
        <v>4</v>
      </c>
      <c r="D12" s="40">
        <v>6</v>
      </c>
      <c r="E12" s="40">
        <v>10</v>
      </c>
      <c r="F12" s="40">
        <v>8</v>
      </c>
      <c r="G12" s="40">
        <v>4</v>
      </c>
      <c r="H12" s="287">
        <v>5</v>
      </c>
      <c r="I12" s="287">
        <v>2</v>
      </c>
      <c r="J12" s="287">
        <v>1</v>
      </c>
      <c r="K12" s="287">
        <v>5</v>
      </c>
      <c r="L12" s="287">
        <v>6</v>
      </c>
      <c r="M12" s="287">
        <v>3</v>
      </c>
      <c r="N12" s="287">
        <v>3</v>
      </c>
      <c r="O12" s="324">
        <v>5</v>
      </c>
    </row>
    <row r="13" spans="1:15" x14ac:dyDescent="0.25">
      <c r="A13" s="12" t="s">
        <v>21</v>
      </c>
      <c r="B13" s="181" t="s">
        <v>15</v>
      </c>
      <c r="C13" s="183">
        <f>C12/C3</f>
        <v>1.8181818181818181E-2</v>
      </c>
      <c r="D13" s="221">
        <f>D12/D3</f>
        <v>2.5862068965517241E-2</v>
      </c>
      <c r="E13" s="221">
        <f t="shared" ref="E13:N13" si="4">E12/E3</f>
        <v>4.2194092827004218E-2</v>
      </c>
      <c r="F13" s="221">
        <f t="shared" si="4"/>
        <v>3.4934497816593885E-2</v>
      </c>
      <c r="G13" s="221">
        <f t="shared" si="4"/>
        <v>1.9230769230769232E-2</v>
      </c>
      <c r="H13" s="354">
        <f t="shared" si="4"/>
        <v>2.3696682464454975E-2</v>
      </c>
      <c r="I13" s="354">
        <f t="shared" si="4"/>
        <v>9.6618357487922701E-3</v>
      </c>
      <c r="J13" s="354">
        <f t="shared" si="4"/>
        <v>5.076142131979695E-3</v>
      </c>
      <c r="K13" s="354">
        <f t="shared" si="4"/>
        <v>2.6315789473684209E-2</v>
      </c>
      <c r="L13" s="354">
        <f>L12/$L$3</f>
        <v>3.3333333333333333E-2</v>
      </c>
      <c r="M13" s="354">
        <f t="shared" si="4"/>
        <v>1.7751479289940829E-2</v>
      </c>
      <c r="N13" s="354">
        <f t="shared" si="4"/>
        <v>1.7647058823529412E-2</v>
      </c>
      <c r="O13" s="399">
        <f>O12/O3</f>
        <v>3.2894736842105261E-2</v>
      </c>
    </row>
    <row r="14" spans="1:15" x14ac:dyDescent="0.25">
      <c r="A14" s="12" t="s">
        <v>22</v>
      </c>
      <c r="B14" s="186" t="s">
        <v>39</v>
      </c>
      <c r="C14" s="187">
        <v>46</v>
      </c>
      <c r="D14" s="40">
        <v>47</v>
      </c>
      <c r="E14" s="40">
        <v>52</v>
      </c>
      <c r="F14" s="40">
        <v>51</v>
      </c>
      <c r="G14" s="40">
        <v>46</v>
      </c>
      <c r="H14" s="287">
        <v>43</v>
      </c>
      <c r="I14" s="287">
        <v>45</v>
      </c>
      <c r="J14" s="287">
        <v>39</v>
      </c>
      <c r="K14" s="287">
        <v>37</v>
      </c>
      <c r="L14" s="287">
        <v>35</v>
      </c>
      <c r="M14" s="287">
        <v>30</v>
      </c>
      <c r="N14" s="287">
        <v>32</v>
      </c>
      <c r="O14" s="324">
        <v>27</v>
      </c>
    </row>
    <row r="15" spans="1:15" x14ac:dyDescent="0.25">
      <c r="A15" s="12" t="s">
        <v>23</v>
      </c>
      <c r="B15" s="181" t="s">
        <v>15</v>
      </c>
      <c r="C15" s="183">
        <f>C14/C3</f>
        <v>0.20909090909090908</v>
      </c>
      <c r="D15" s="221">
        <f>D14/D3</f>
        <v>0.20258620689655171</v>
      </c>
      <c r="E15" s="221">
        <f t="shared" ref="E15:O15" si="5">E14/E3</f>
        <v>0.21940928270042195</v>
      </c>
      <c r="F15" s="221">
        <f t="shared" si="5"/>
        <v>0.22270742358078602</v>
      </c>
      <c r="G15" s="221">
        <f t="shared" si="5"/>
        <v>0.22115384615384615</v>
      </c>
      <c r="H15" s="354">
        <f t="shared" si="5"/>
        <v>0.20379146919431279</v>
      </c>
      <c r="I15" s="354">
        <f t="shared" si="5"/>
        <v>0.21739130434782608</v>
      </c>
      <c r="J15" s="354">
        <f t="shared" si="5"/>
        <v>0.19796954314720813</v>
      </c>
      <c r="K15" s="354">
        <f t="shared" si="5"/>
        <v>0.19473684210526315</v>
      </c>
      <c r="L15" s="354">
        <f>L14/$L$3</f>
        <v>0.19444444444444445</v>
      </c>
      <c r="M15" s="354">
        <f t="shared" si="5"/>
        <v>0.17751479289940827</v>
      </c>
      <c r="N15" s="354">
        <f t="shared" si="5"/>
        <v>0.18823529411764706</v>
      </c>
      <c r="O15" s="399">
        <f t="shared" si="5"/>
        <v>0.17763157894736842</v>
      </c>
    </row>
    <row r="16" spans="1:15" x14ac:dyDescent="0.25">
      <c r="A16" s="12" t="s">
        <v>24</v>
      </c>
      <c r="B16" s="186" t="s">
        <v>40</v>
      </c>
      <c r="C16" s="187">
        <v>33</v>
      </c>
      <c r="D16" s="40">
        <v>37</v>
      </c>
      <c r="E16" s="40">
        <v>38</v>
      </c>
      <c r="F16" s="40">
        <v>32</v>
      </c>
      <c r="G16" s="40">
        <v>31</v>
      </c>
      <c r="H16" s="287">
        <v>28</v>
      </c>
      <c r="I16" s="287">
        <v>24</v>
      </c>
      <c r="J16" s="287">
        <v>20</v>
      </c>
      <c r="K16" s="287">
        <v>25</v>
      </c>
      <c r="L16" s="287">
        <v>23</v>
      </c>
      <c r="M16" s="287">
        <v>17</v>
      </c>
      <c r="N16" s="287">
        <v>16</v>
      </c>
      <c r="O16" s="324">
        <v>18</v>
      </c>
    </row>
    <row r="17" spans="1:15" x14ac:dyDescent="0.25">
      <c r="A17" s="12" t="s">
        <v>25</v>
      </c>
      <c r="B17" s="189" t="s">
        <v>15</v>
      </c>
      <c r="C17" s="183">
        <f>C16/C3</f>
        <v>0.15</v>
      </c>
      <c r="D17" s="221">
        <f>D16/D3</f>
        <v>0.15948275862068967</v>
      </c>
      <c r="E17" s="221">
        <f t="shared" ref="E17:O17" si="6">E16/E3</f>
        <v>0.16033755274261605</v>
      </c>
      <c r="F17" s="221">
        <f t="shared" si="6"/>
        <v>0.13973799126637554</v>
      </c>
      <c r="G17" s="221">
        <f t="shared" si="6"/>
        <v>0.14903846153846154</v>
      </c>
      <c r="H17" s="354">
        <f t="shared" si="6"/>
        <v>0.13270142180094788</v>
      </c>
      <c r="I17" s="354">
        <f t="shared" si="6"/>
        <v>0.11594202898550725</v>
      </c>
      <c r="J17" s="354">
        <f t="shared" si="6"/>
        <v>0.10152284263959391</v>
      </c>
      <c r="K17" s="354">
        <f t="shared" si="6"/>
        <v>0.13157894736842105</v>
      </c>
      <c r="L17" s="354">
        <f>L16/$L$3</f>
        <v>0.12777777777777777</v>
      </c>
      <c r="M17" s="354">
        <f t="shared" si="6"/>
        <v>0.10059171597633136</v>
      </c>
      <c r="N17" s="354">
        <f t="shared" si="6"/>
        <v>9.4117647058823528E-2</v>
      </c>
      <c r="O17" s="399">
        <f t="shared" si="6"/>
        <v>0.11842105263157894</v>
      </c>
    </row>
    <row r="18" spans="1:15" x14ac:dyDescent="0.25">
      <c r="A18" s="12" t="s">
        <v>26</v>
      </c>
      <c r="B18" s="186" t="s">
        <v>124</v>
      </c>
      <c r="C18" s="187">
        <v>43</v>
      </c>
      <c r="D18" s="40">
        <v>43</v>
      </c>
      <c r="E18" s="40">
        <v>42</v>
      </c>
      <c r="F18" s="40">
        <v>40</v>
      </c>
      <c r="G18" s="40">
        <v>38</v>
      </c>
      <c r="H18" s="287">
        <v>37</v>
      </c>
      <c r="I18" s="287">
        <v>32</v>
      </c>
      <c r="J18" s="287">
        <v>28</v>
      </c>
      <c r="K18" s="287">
        <v>32</v>
      </c>
      <c r="L18" s="287">
        <v>28</v>
      </c>
      <c r="M18" s="287">
        <v>26</v>
      </c>
      <c r="N18" s="287">
        <v>26</v>
      </c>
      <c r="O18" s="324">
        <v>24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0.19545454545454546</v>
      </c>
      <c r="D19" s="231">
        <f>D18/D3</f>
        <v>0.18534482758620691</v>
      </c>
      <c r="E19" s="231">
        <f>E18/E3</f>
        <v>0.17721518987341772</v>
      </c>
      <c r="F19" s="231">
        <f t="shared" ref="F19:K19" si="7">F18/F3</f>
        <v>0.17467248908296942</v>
      </c>
      <c r="G19" s="231">
        <f t="shared" si="7"/>
        <v>0.18269230769230768</v>
      </c>
      <c r="H19" s="355">
        <f t="shared" si="7"/>
        <v>0.17535545023696683</v>
      </c>
      <c r="I19" s="355">
        <f t="shared" si="7"/>
        <v>0.15458937198067632</v>
      </c>
      <c r="J19" s="355">
        <f t="shared" si="7"/>
        <v>0.14213197969543148</v>
      </c>
      <c r="K19" s="355">
        <f t="shared" si="7"/>
        <v>0.16842105263157894</v>
      </c>
      <c r="L19" s="355">
        <f>L18/$L$3</f>
        <v>0.15555555555555556</v>
      </c>
      <c r="M19" s="355">
        <f>M18/M3</f>
        <v>0.15384615384615385</v>
      </c>
      <c r="N19" s="355">
        <f>N18/N3</f>
        <v>0.15294117647058825</v>
      </c>
      <c r="O19" s="400">
        <f>O18/O3</f>
        <v>0.15789473684210525</v>
      </c>
    </row>
    <row r="20" spans="1:15" ht="20.100000000000001" customHeight="1" thickBot="1" x14ac:dyDescent="0.3">
      <c r="A20" s="19" t="s">
        <v>310</v>
      </c>
      <c r="C20" s="17"/>
      <c r="D20" s="17"/>
      <c r="E20" s="17"/>
      <c r="F20" s="17"/>
      <c r="G20" s="17"/>
      <c r="H20" s="17"/>
      <c r="I20" s="17"/>
      <c r="J20" s="363"/>
      <c r="K20" s="364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34</v>
      </c>
      <c r="D22" s="8">
        <v>43</v>
      </c>
      <c r="E22" s="8">
        <v>32</v>
      </c>
      <c r="F22" s="8">
        <v>13</v>
      </c>
      <c r="G22" s="288">
        <v>25</v>
      </c>
      <c r="H22" s="288">
        <v>31</v>
      </c>
      <c r="I22" s="288">
        <v>20</v>
      </c>
      <c r="J22" s="288">
        <v>34</v>
      </c>
      <c r="K22" s="288">
        <v>27</v>
      </c>
      <c r="L22" s="288">
        <v>28</v>
      </c>
      <c r="M22" s="288">
        <v>27</v>
      </c>
      <c r="N22" s="288">
        <v>16</v>
      </c>
      <c r="O22" s="7">
        <f>SUM(C22:N22)</f>
        <v>330</v>
      </c>
    </row>
    <row r="23" spans="1:15" x14ac:dyDescent="0.25">
      <c r="A23" s="9" t="s">
        <v>29</v>
      </c>
      <c r="B23" s="193" t="s">
        <v>44</v>
      </c>
      <c r="C23" s="196">
        <v>10</v>
      </c>
      <c r="D23" s="185">
        <v>16</v>
      </c>
      <c r="E23" s="185">
        <v>9</v>
      </c>
      <c r="F23" s="185">
        <v>3</v>
      </c>
      <c r="G23" s="286">
        <v>3</v>
      </c>
      <c r="H23" s="286">
        <v>7</v>
      </c>
      <c r="I23" s="286">
        <v>2</v>
      </c>
      <c r="J23" s="286">
        <v>9</v>
      </c>
      <c r="K23" s="286">
        <v>10</v>
      </c>
      <c r="L23" s="286">
        <v>7</v>
      </c>
      <c r="M23" s="286">
        <v>3</v>
      </c>
      <c r="N23" s="323">
        <v>4</v>
      </c>
      <c r="O23" s="193">
        <f>SUM(C23:N23)</f>
        <v>83</v>
      </c>
    </row>
    <row r="24" spans="1:15" x14ac:dyDescent="0.25">
      <c r="A24" s="9" t="s">
        <v>30</v>
      </c>
      <c r="B24" s="165" t="s">
        <v>69</v>
      </c>
      <c r="C24" s="194">
        <f>C23/C22</f>
        <v>0.29411764705882354</v>
      </c>
      <c r="D24" s="194">
        <f>D23/D22</f>
        <v>0.37209302325581395</v>
      </c>
      <c r="E24" s="194">
        <f t="shared" ref="E24:N24" si="8">E23/E22</f>
        <v>0.28125</v>
      </c>
      <c r="F24" s="194">
        <f>F23/F22</f>
        <v>0.23076923076923078</v>
      </c>
      <c r="G24" s="356">
        <f t="shared" si="8"/>
        <v>0.12</v>
      </c>
      <c r="H24" s="356">
        <f t="shared" si="8"/>
        <v>0.22580645161290322</v>
      </c>
      <c r="I24" s="356">
        <f t="shared" si="8"/>
        <v>0.1</v>
      </c>
      <c r="J24" s="356">
        <f t="shared" si="8"/>
        <v>0.26470588235294118</v>
      </c>
      <c r="K24" s="356">
        <f>K23/$K$22</f>
        <v>0.37037037037037035</v>
      </c>
      <c r="L24" s="356">
        <f>L23/L22</f>
        <v>0.25</v>
      </c>
      <c r="M24" s="356">
        <f t="shared" si="8"/>
        <v>0.1111111111111111</v>
      </c>
      <c r="N24" s="356">
        <f t="shared" si="8"/>
        <v>0.25</v>
      </c>
      <c r="O24" s="195">
        <f>O23/O22</f>
        <v>0.25151515151515152</v>
      </c>
    </row>
    <row r="25" spans="1:15" x14ac:dyDescent="0.25">
      <c r="A25" s="9" t="s">
        <v>31</v>
      </c>
      <c r="B25" s="84" t="s">
        <v>339</v>
      </c>
      <c r="C25" s="76">
        <v>17</v>
      </c>
      <c r="D25" s="76">
        <v>22</v>
      </c>
      <c r="E25" s="76">
        <v>18</v>
      </c>
      <c r="F25" s="76">
        <v>7</v>
      </c>
      <c r="G25" s="289">
        <v>15</v>
      </c>
      <c r="H25" s="289">
        <v>13</v>
      </c>
      <c r="I25" s="289">
        <v>11</v>
      </c>
      <c r="J25" s="289">
        <v>21</v>
      </c>
      <c r="K25" s="289">
        <v>9</v>
      </c>
      <c r="L25" s="289">
        <v>14</v>
      </c>
      <c r="M25" s="289">
        <v>13</v>
      </c>
      <c r="N25" s="325">
        <v>6</v>
      </c>
      <c r="O25" s="84">
        <f>SUM(C25:N25)</f>
        <v>166</v>
      </c>
    </row>
    <row r="26" spans="1:15" x14ac:dyDescent="0.25">
      <c r="A26" s="9" t="s">
        <v>32</v>
      </c>
      <c r="B26" s="165" t="s">
        <v>69</v>
      </c>
      <c r="C26" s="194">
        <f>C25/C22</f>
        <v>0.5</v>
      </c>
      <c r="D26" s="194">
        <f>D25/D22</f>
        <v>0.51162790697674421</v>
      </c>
      <c r="E26" s="194">
        <f t="shared" ref="E26:N26" si="9">E25/E22</f>
        <v>0.5625</v>
      </c>
      <c r="F26" s="194">
        <f t="shared" si="9"/>
        <v>0.53846153846153844</v>
      </c>
      <c r="G26" s="356">
        <f t="shared" si="9"/>
        <v>0.6</v>
      </c>
      <c r="H26" s="356">
        <f t="shared" si="9"/>
        <v>0.41935483870967744</v>
      </c>
      <c r="I26" s="356">
        <f t="shared" si="9"/>
        <v>0.55000000000000004</v>
      </c>
      <c r="J26" s="356">
        <f t="shared" si="9"/>
        <v>0.61764705882352944</v>
      </c>
      <c r="K26" s="356">
        <f>K25/$K$22</f>
        <v>0.33333333333333331</v>
      </c>
      <c r="L26" s="356">
        <f>L25/L22</f>
        <v>0.5</v>
      </c>
      <c r="M26" s="356">
        <f t="shared" si="9"/>
        <v>0.48148148148148145</v>
      </c>
      <c r="N26" s="356">
        <f t="shared" si="9"/>
        <v>0.375</v>
      </c>
      <c r="O26" s="195">
        <f>O25/O22</f>
        <v>0.50303030303030305</v>
      </c>
    </row>
    <row r="27" spans="1:15" x14ac:dyDescent="0.25">
      <c r="A27" s="9" t="s">
        <v>33</v>
      </c>
      <c r="B27" s="84" t="s">
        <v>287</v>
      </c>
      <c r="C27" s="76">
        <v>33</v>
      </c>
      <c r="D27" s="40">
        <v>40</v>
      </c>
      <c r="E27" s="40">
        <v>31</v>
      </c>
      <c r="F27" s="40">
        <v>13</v>
      </c>
      <c r="G27" s="287">
        <v>23</v>
      </c>
      <c r="H27" s="287">
        <v>29</v>
      </c>
      <c r="I27" s="287">
        <v>20</v>
      </c>
      <c r="J27" s="287">
        <v>30</v>
      </c>
      <c r="K27" s="287">
        <v>26</v>
      </c>
      <c r="L27" s="287">
        <v>26</v>
      </c>
      <c r="M27" s="287">
        <v>27</v>
      </c>
      <c r="N27" s="324">
        <v>14</v>
      </c>
      <c r="O27" s="84">
        <f>SUM(C27:N27)</f>
        <v>312</v>
      </c>
    </row>
    <row r="28" spans="1:15" x14ac:dyDescent="0.25">
      <c r="A28" s="9" t="s">
        <v>34</v>
      </c>
      <c r="B28" s="165" t="s">
        <v>69</v>
      </c>
      <c r="C28" s="194">
        <f>C27/C22</f>
        <v>0.97058823529411764</v>
      </c>
      <c r="D28" s="194">
        <f t="shared" ref="D28:N28" si="10">D27/D22</f>
        <v>0.93023255813953487</v>
      </c>
      <c r="E28" s="194">
        <f t="shared" si="10"/>
        <v>0.96875</v>
      </c>
      <c r="F28" s="194">
        <f t="shared" si="10"/>
        <v>1</v>
      </c>
      <c r="G28" s="356">
        <f t="shared" si="10"/>
        <v>0.92</v>
      </c>
      <c r="H28" s="356">
        <f t="shared" si="10"/>
        <v>0.93548387096774188</v>
      </c>
      <c r="I28" s="356">
        <f t="shared" si="10"/>
        <v>1</v>
      </c>
      <c r="J28" s="356">
        <f t="shared" si="10"/>
        <v>0.88235294117647056</v>
      </c>
      <c r="K28" s="356">
        <f>K27/$K$22</f>
        <v>0.96296296296296291</v>
      </c>
      <c r="L28" s="356">
        <f t="shared" si="10"/>
        <v>0.9285714285714286</v>
      </c>
      <c r="M28" s="356">
        <f t="shared" si="10"/>
        <v>1</v>
      </c>
      <c r="N28" s="356">
        <f t="shared" si="10"/>
        <v>0.875</v>
      </c>
      <c r="O28" s="195">
        <f>O27/O22</f>
        <v>0.94545454545454544</v>
      </c>
    </row>
    <row r="29" spans="1:15" x14ac:dyDescent="0.25">
      <c r="A29" s="9" t="s">
        <v>35</v>
      </c>
      <c r="B29" s="84" t="s">
        <v>163</v>
      </c>
      <c r="C29" s="76">
        <v>5</v>
      </c>
      <c r="D29" s="40">
        <v>3</v>
      </c>
      <c r="E29" s="40">
        <v>0</v>
      </c>
      <c r="F29" s="40">
        <v>0</v>
      </c>
      <c r="G29" s="287">
        <v>2</v>
      </c>
      <c r="H29" s="287">
        <v>1</v>
      </c>
      <c r="I29" s="287">
        <v>2</v>
      </c>
      <c r="J29" s="287">
        <v>2</v>
      </c>
      <c r="K29" s="287">
        <v>1</v>
      </c>
      <c r="L29" s="287">
        <v>0</v>
      </c>
      <c r="M29" s="287">
        <v>2</v>
      </c>
      <c r="N29" s="324">
        <v>2</v>
      </c>
      <c r="O29" s="84">
        <f>SUM(C29:N29)</f>
        <v>20</v>
      </c>
    </row>
    <row r="30" spans="1:15" x14ac:dyDescent="0.25">
      <c r="A30" s="9" t="s">
        <v>36</v>
      </c>
      <c r="B30" s="165" t="s">
        <v>69</v>
      </c>
      <c r="C30" s="194">
        <f>C29/C22</f>
        <v>0.14705882352941177</v>
      </c>
      <c r="D30" s="194">
        <f t="shared" ref="D30:N30" si="11">D29/D22</f>
        <v>6.9767441860465115E-2</v>
      </c>
      <c r="E30" s="194">
        <f t="shared" si="11"/>
        <v>0</v>
      </c>
      <c r="F30" s="194">
        <f t="shared" si="11"/>
        <v>0</v>
      </c>
      <c r="G30" s="356">
        <f t="shared" si="11"/>
        <v>0.08</v>
      </c>
      <c r="H30" s="356">
        <f t="shared" si="11"/>
        <v>3.2258064516129031E-2</v>
      </c>
      <c r="I30" s="356">
        <f t="shared" si="11"/>
        <v>0.1</v>
      </c>
      <c r="J30" s="356">
        <f t="shared" si="11"/>
        <v>5.8823529411764705E-2</v>
      </c>
      <c r="K30" s="356">
        <f>K29/$K$22</f>
        <v>3.7037037037037035E-2</v>
      </c>
      <c r="L30" s="356">
        <f t="shared" si="11"/>
        <v>0</v>
      </c>
      <c r="M30" s="356">
        <f t="shared" si="11"/>
        <v>7.407407407407407E-2</v>
      </c>
      <c r="N30" s="356">
        <f t="shared" si="11"/>
        <v>0.125</v>
      </c>
      <c r="O30" s="195">
        <f>O29/O22</f>
        <v>6.0606060606060608E-2</v>
      </c>
    </row>
    <row r="31" spans="1:15" x14ac:dyDescent="0.25">
      <c r="A31" s="9" t="s">
        <v>37</v>
      </c>
      <c r="B31" s="84" t="s">
        <v>132</v>
      </c>
      <c r="C31" s="40">
        <f>C22-C27</f>
        <v>1</v>
      </c>
      <c r="D31" s="40">
        <f>D22-D27</f>
        <v>3</v>
      </c>
      <c r="E31" s="40">
        <f>E22-E27</f>
        <v>1</v>
      </c>
      <c r="F31" s="40">
        <f t="shared" ref="F31:N31" si="12">F22-F27</f>
        <v>0</v>
      </c>
      <c r="G31" s="287">
        <f t="shared" si="12"/>
        <v>2</v>
      </c>
      <c r="H31" s="287">
        <f t="shared" si="12"/>
        <v>2</v>
      </c>
      <c r="I31" s="287">
        <f t="shared" si="12"/>
        <v>0</v>
      </c>
      <c r="J31" s="287">
        <f t="shared" si="12"/>
        <v>4</v>
      </c>
      <c r="K31" s="287">
        <f t="shared" si="12"/>
        <v>1</v>
      </c>
      <c r="L31" s="287">
        <f t="shared" si="12"/>
        <v>2</v>
      </c>
      <c r="M31" s="287">
        <f t="shared" si="12"/>
        <v>0</v>
      </c>
      <c r="N31" s="287">
        <f t="shared" si="12"/>
        <v>2</v>
      </c>
      <c r="O31" s="84">
        <f>SUM(C31:N31)</f>
        <v>18</v>
      </c>
    </row>
    <row r="32" spans="1:15" x14ac:dyDescent="0.25">
      <c r="A32" s="9" t="s">
        <v>46</v>
      </c>
      <c r="B32" s="165" t="s">
        <v>69</v>
      </c>
      <c r="C32" s="194">
        <f>C31/C22</f>
        <v>2.9411764705882353E-2</v>
      </c>
      <c r="D32" s="194">
        <f t="shared" ref="D32:N32" si="13">D31/D22</f>
        <v>6.9767441860465115E-2</v>
      </c>
      <c r="E32" s="194">
        <f t="shared" si="13"/>
        <v>3.125E-2</v>
      </c>
      <c r="F32" s="194">
        <f t="shared" si="13"/>
        <v>0</v>
      </c>
      <c r="G32" s="356">
        <f t="shared" si="13"/>
        <v>0.08</v>
      </c>
      <c r="H32" s="356">
        <f t="shared" si="13"/>
        <v>6.4516129032258063E-2</v>
      </c>
      <c r="I32" s="356">
        <f t="shared" si="13"/>
        <v>0</v>
      </c>
      <c r="J32" s="356">
        <f t="shared" si="13"/>
        <v>0.11764705882352941</v>
      </c>
      <c r="K32" s="356">
        <f>K31/$K$22</f>
        <v>3.7037037037037035E-2</v>
      </c>
      <c r="L32" s="356">
        <f t="shared" si="13"/>
        <v>7.1428571428571425E-2</v>
      </c>
      <c r="M32" s="356">
        <f t="shared" si="13"/>
        <v>0</v>
      </c>
      <c r="N32" s="356">
        <f t="shared" si="13"/>
        <v>0.125</v>
      </c>
      <c r="O32" s="195">
        <f>O31/O22</f>
        <v>5.4545454545454543E-2</v>
      </c>
    </row>
    <row r="33" spans="1:15" ht="24.75" customHeight="1" x14ac:dyDescent="0.25">
      <c r="A33" s="9" t="s">
        <v>47</v>
      </c>
      <c r="B33" s="197" t="s">
        <v>67</v>
      </c>
      <c r="C33" s="76">
        <v>4</v>
      </c>
      <c r="D33" s="40">
        <v>6</v>
      </c>
      <c r="E33" s="40">
        <v>3</v>
      </c>
      <c r="F33" s="40">
        <v>1</v>
      </c>
      <c r="G33" s="287">
        <v>1</v>
      </c>
      <c r="H33" s="287">
        <v>3</v>
      </c>
      <c r="I33" s="287">
        <v>0</v>
      </c>
      <c r="J33" s="287">
        <v>4</v>
      </c>
      <c r="K33" s="287">
        <v>3</v>
      </c>
      <c r="L33" s="287">
        <v>3</v>
      </c>
      <c r="M33" s="287">
        <v>1</v>
      </c>
      <c r="N33" s="324">
        <v>3</v>
      </c>
      <c r="O33" s="84">
        <f>SUM(C33:N33)</f>
        <v>32</v>
      </c>
    </row>
    <row r="34" spans="1:15" ht="10.5" customHeight="1" x14ac:dyDescent="0.25">
      <c r="A34" s="9" t="s">
        <v>48</v>
      </c>
      <c r="B34" s="165" t="s">
        <v>69</v>
      </c>
      <c r="C34" s="194">
        <f>C33/C22</f>
        <v>0.11764705882352941</v>
      </c>
      <c r="D34" s="194">
        <f t="shared" ref="D34:N34" si="14">D33/D22</f>
        <v>0.13953488372093023</v>
      </c>
      <c r="E34" s="194">
        <f t="shared" si="14"/>
        <v>9.375E-2</v>
      </c>
      <c r="F34" s="194">
        <f t="shared" si="14"/>
        <v>7.6923076923076927E-2</v>
      </c>
      <c r="G34" s="356">
        <f t="shared" si="14"/>
        <v>0.04</v>
      </c>
      <c r="H34" s="356">
        <f t="shared" si="14"/>
        <v>9.6774193548387094E-2</v>
      </c>
      <c r="I34" s="356">
        <f t="shared" si="14"/>
        <v>0</v>
      </c>
      <c r="J34" s="356">
        <f t="shared" si="14"/>
        <v>0.11764705882352941</v>
      </c>
      <c r="K34" s="356">
        <f>K33/$K$22</f>
        <v>0.1111111111111111</v>
      </c>
      <c r="L34" s="356">
        <f t="shared" si="14"/>
        <v>0.10714285714285714</v>
      </c>
      <c r="M34" s="356">
        <f t="shared" si="14"/>
        <v>3.7037037037037035E-2</v>
      </c>
      <c r="N34" s="356">
        <f t="shared" si="14"/>
        <v>0.1875</v>
      </c>
      <c r="O34" s="195">
        <f>O33/O22</f>
        <v>9.696969696969697E-2</v>
      </c>
    </row>
    <row r="35" spans="1:15" x14ac:dyDescent="0.25">
      <c r="A35" s="9" t="s">
        <v>49</v>
      </c>
      <c r="B35" s="84" t="s">
        <v>288</v>
      </c>
      <c r="C35" s="76">
        <v>3</v>
      </c>
      <c r="D35" s="40">
        <v>7</v>
      </c>
      <c r="E35" s="40">
        <v>3</v>
      </c>
      <c r="F35" s="40">
        <v>1</v>
      </c>
      <c r="G35" s="287">
        <v>2</v>
      </c>
      <c r="H35" s="287">
        <v>5</v>
      </c>
      <c r="I35" s="287">
        <v>0</v>
      </c>
      <c r="J35" s="287">
        <v>5</v>
      </c>
      <c r="K35" s="287">
        <v>3</v>
      </c>
      <c r="L35" s="287">
        <v>4</v>
      </c>
      <c r="M35" s="287">
        <v>4</v>
      </c>
      <c r="N35" s="324">
        <v>2</v>
      </c>
      <c r="O35" s="84">
        <f>SUM(C35:N35)</f>
        <v>39</v>
      </c>
    </row>
    <row r="36" spans="1:15" x14ac:dyDescent="0.25">
      <c r="A36" s="9" t="s">
        <v>50</v>
      </c>
      <c r="B36" s="198" t="s">
        <v>69</v>
      </c>
      <c r="C36" s="194">
        <f>C35/C22</f>
        <v>8.8235294117647065E-2</v>
      </c>
      <c r="D36" s="194">
        <f t="shared" ref="D36:N36" si="15">D35/D22</f>
        <v>0.16279069767441862</v>
      </c>
      <c r="E36" s="194">
        <f t="shared" si="15"/>
        <v>9.375E-2</v>
      </c>
      <c r="F36" s="194">
        <f t="shared" si="15"/>
        <v>7.6923076923076927E-2</v>
      </c>
      <c r="G36" s="356">
        <f t="shared" si="15"/>
        <v>0.08</v>
      </c>
      <c r="H36" s="356">
        <f t="shared" si="15"/>
        <v>0.16129032258064516</v>
      </c>
      <c r="I36" s="356">
        <f t="shared" si="15"/>
        <v>0</v>
      </c>
      <c r="J36" s="356">
        <f t="shared" si="15"/>
        <v>0.14705882352941177</v>
      </c>
      <c r="K36" s="356">
        <f>K35/$K$22</f>
        <v>0.1111111111111111</v>
      </c>
      <c r="L36" s="356">
        <f t="shared" si="15"/>
        <v>0.14285714285714285</v>
      </c>
      <c r="M36" s="356">
        <f t="shared" si="15"/>
        <v>0.14814814814814814</v>
      </c>
      <c r="N36" s="356">
        <f t="shared" si="15"/>
        <v>0.125</v>
      </c>
      <c r="O36" s="195">
        <f>O35/O22</f>
        <v>0.11818181818181818</v>
      </c>
    </row>
    <row r="37" spans="1:15" x14ac:dyDescent="0.25">
      <c r="A37" s="9" t="s">
        <v>51</v>
      </c>
      <c r="B37" s="84" t="s">
        <v>289</v>
      </c>
      <c r="C37" s="39">
        <v>5</v>
      </c>
      <c r="D37" s="40">
        <v>7</v>
      </c>
      <c r="E37" s="40">
        <v>2</v>
      </c>
      <c r="F37" s="40">
        <v>2</v>
      </c>
      <c r="G37" s="287">
        <v>2</v>
      </c>
      <c r="H37" s="287">
        <v>3</v>
      </c>
      <c r="I37" s="287">
        <v>1</v>
      </c>
      <c r="J37" s="287">
        <v>8</v>
      </c>
      <c r="K37" s="287">
        <v>4</v>
      </c>
      <c r="L37" s="287">
        <v>3</v>
      </c>
      <c r="M37" s="287">
        <v>2</v>
      </c>
      <c r="N37" s="324">
        <v>4</v>
      </c>
      <c r="O37" s="84">
        <f>SUM(C37:N37)</f>
        <v>43</v>
      </c>
    </row>
    <row r="38" spans="1:15" x14ac:dyDescent="0.25">
      <c r="A38" s="9" t="s">
        <v>52</v>
      </c>
      <c r="B38" s="198" t="s">
        <v>69</v>
      </c>
      <c r="C38" s="220">
        <f>C37/C22</f>
        <v>0.14705882352941177</v>
      </c>
      <c r="D38" s="221">
        <f t="shared" ref="D38:N38" si="16">D37/D22</f>
        <v>0.16279069767441862</v>
      </c>
      <c r="E38" s="194">
        <f t="shared" si="16"/>
        <v>6.25E-2</v>
      </c>
      <c r="F38" s="194">
        <f t="shared" si="16"/>
        <v>0.15384615384615385</v>
      </c>
      <c r="G38" s="356">
        <f t="shared" si="16"/>
        <v>0.08</v>
      </c>
      <c r="H38" s="356">
        <f t="shared" si="16"/>
        <v>9.6774193548387094E-2</v>
      </c>
      <c r="I38" s="356">
        <f t="shared" si="16"/>
        <v>0.05</v>
      </c>
      <c r="J38" s="356">
        <f t="shared" si="16"/>
        <v>0.23529411764705882</v>
      </c>
      <c r="K38" s="356">
        <f>K37/$K$22</f>
        <v>0.14814814814814814</v>
      </c>
      <c r="L38" s="356">
        <f t="shared" si="16"/>
        <v>0.10714285714285714</v>
      </c>
      <c r="M38" s="356">
        <f t="shared" si="16"/>
        <v>7.407407407407407E-2</v>
      </c>
      <c r="N38" s="356">
        <f t="shared" si="16"/>
        <v>0.25</v>
      </c>
      <c r="O38" s="195">
        <f>O37/O22</f>
        <v>0.13030303030303031</v>
      </c>
    </row>
    <row r="39" spans="1:15" x14ac:dyDescent="0.25">
      <c r="A39" s="9" t="s">
        <v>53</v>
      </c>
      <c r="B39" s="219" t="s">
        <v>116</v>
      </c>
      <c r="C39" s="212">
        <v>1</v>
      </c>
      <c r="D39" s="213">
        <v>1</v>
      </c>
      <c r="E39" s="213">
        <v>1</v>
      </c>
      <c r="F39" s="213">
        <v>1</v>
      </c>
      <c r="G39" s="357">
        <v>1</v>
      </c>
      <c r="H39" s="357">
        <v>0</v>
      </c>
      <c r="I39" s="357">
        <v>1</v>
      </c>
      <c r="J39" s="357">
        <v>4</v>
      </c>
      <c r="K39" s="357">
        <v>1</v>
      </c>
      <c r="L39" s="357">
        <v>1</v>
      </c>
      <c r="M39" s="357">
        <v>3</v>
      </c>
      <c r="N39" s="414">
        <v>1</v>
      </c>
      <c r="O39" s="219">
        <f>SUM(C39:N39)</f>
        <v>16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2.9411764705882353E-2</v>
      </c>
      <c r="D40" s="194">
        <f t="shared" ref="D40:N40" si="17">D39/D22</f>
        <v>2.3255813953488372E-2</v>
      </c>
      <c r="E40" s="194">
        <f t="shared" si="17"/>
        <v>3.125E-2</v>
      </c>
      <c r="F40" s="194">
        <f t="shared" si="17"/>
        <v>7.6923076923076927E-2</v>
      </c>
      <c r="G40" s="356">
        <f t="shared" si="17"/>
        <v>0.04</v>
      </c>
      <c r="H40" s="356">
        <f t="shared" si="17"/>
        <v>0</v>
      </c>
      <c r="I40" s="356">
        <f t="shared" si="17"/>
        <v>0.05</v>
      </c>
      <c r="J40" s="356">
        <f t="shared" si="17"/>
        <v>0.11764705882352941</v>
      </c>
      <c r="K40" s="356">
        <f>K39/$K$22</f>
        <v>3.7037037037037035E-2</v>
      </c>
      <c r="L40" s="356">
        <f t="shared" si="17"/>
        <v>3.5714285714285712E-2</v>
      </c>
      <c r="M40" s="356">
        <f t="shared" si="17"/>
        <v>0.1111111111111111</v>
      </c>
      <c r="N40" s="356">
        <f t="shared" si="17"/>
        <v>6.25E-2</v>
      </c>
      <c r="O40" s="195">
        <f>O39/O22</f>
        <v>4.8484848484848485E-2</v>
      </c>
    </row>
    <row r="41" spans="1:15" ht="26.25" thickTop="1" thickBot="1" x14ac:dyDescent="0.3">
      <c r="A41" s="9" t="s">
        <v>55</v>
      </c>
      <c r="B41" s="30" t="s">
        <v>71</v>
      </c>
      <c r="C41" s="15">
        <v>28</v>
      </c>
      <c r="D41" s="15">
        <v>37</v>
      </c>
      <c r="E41" s="15">
        <v>29</v>
      </c>
      <c r="F41" s="15">
        <v>15</v>
      </c>
      <c r="G41" s="358">
        <v>15</v>
      </c>
      <c r="H41" s="358">
        <v>28</v>
      </c>
      <c r="I41" s="358">
        <v>9</v>
      </c>
      <c r="J41" s="358">
        <v>23</v>
      </c>
      <c r="K41" s="358">
        <v>24</v>
      </c>
      <c r="L41" s="358">
        <v>23</v>
      </c>
      <c r="M41" s="358">
        <v>19</v>
      </c>
      <c r="N41" s="402">
        <v>15</v>
      </c>
      <c r="O41" s="252">
        <f>SUM(C41:N41)</f>
        <v>265</v>
      </c>
    </row>
    <row r="42" spans="1:15" ht="15.75" thickTop="1" x14ac:dyDescent="0.25">
      <c r="A42" s="9" t="s">
        <v>56</v>
      </c>
      <c r="B42" s="200" t="s">
        <v>164</v>
      </c>
      <c r="C42" s="201">
        <v>12</v>
      </c>
      <c r="D42" s="202">
        <v>24</v>
      </c>
      <c r="E42" s="202">
        <v>17</v>
      </c>
      <c r="F42" s="202">
        <v>5</v>
      </c>
      <c r="G42" s="359">
        <v>11</v>
      </c>
      <c r="H42" s="359">
        <v>16</v>
      </c>
      <c r="I42" s="359">
        <v>4</v>
      </c>
      <c r="J42" s="359">
        <v>20</v>
      </c>
      <c r="K42" s="359">
        <v>15</v>
      </c>
      <c r="L42" s="395">
        <v>14</v>
      </c>
      <c r="M42" s="359">
        <v>3</v>
      </c>
      <c r="N42" s="403">
        <v>6</v>
      </c>
      <c r="O42" s="200">
        <f>SUM(C42:N42)</f>
        <v>147</v>
      </c>
    </row>
    <row r="43" spans="1:15" x14ac:dyDescent="0.25">
      <c r="A43" s="9" t="s">
        <v>57</v>
      </c>
      <c r="B43" s="165" t="s">
        <v>69</v>
      </c>
      <c r="C43" s="194">
        <f>C42/C22</f>
        <v>0.35294117647058826</v>
      </c>
      <c r="D43" s="194">
        <f t="shared" ref="D43:N43" si="18">D42/D22</f>
        <v>0.55813953488372092</v>
      </c>
      <c r="E43" s="194">
        <f t="shared" si="18"/>
        <v>0.53125</v>
      </c>
      <c r="F43" s="194">
        <f t="shared" si="18"/>
        <v>0.38461538461538464</v>
      </c>
      <c r="G43" s="356">
        <f t="shared" si="18"/>
        <v>0.44</v>
      </c>
      <c r="H43" s="356">
        <f t="shared" si="18"/>
        <v>0.5161290322580645</v>
      </c>
      <c r="I43" s="356">
        <f t="shared" si="18"/>
        <v>0.2</v>
      </c>
      <c r="J43" s="356">
        <f t="shared" si="18"/>
        <v>0.58823529411764708</v>
      </c>
      <c r="K43" s="356">
        <f>K42/$K$22</f>
        <v>0.55555555555555558</v>
      </c>
      <c r="L43" s="356">
        <f t="shared" si="18"/>
        <v>0.5</v>
      </c>
      <c r="M43" s="356">
        <f t="shared" si="18"/>
        <v>0.1111111111111111</v>
      </c>
      <c r="N43" s="356">
        <f t="shared" si="18"/>
        <v>0.375</v>
      </c>
      <c r="O43" s="195">
        <f>O42/O22</f>
        <v>0.44545454545454544</v>
      </c>
    </row>
    <row r="44" spans="1:15" x14ac:dyDescent="0.25">
      <c r="A44" s="9" t="s">
        <v>58</v>
      </c>
      <c r="B44" s="84" t="s">
        <v>165</v>
      </c>
      <c r="C44" s="76">
        <v>7</v>
      </c>
      <c r="D44" s="40">
        <v>5</v>
      </c>
      <c r="E44" s="40">
        <v>7</v>
      </c>
      <c r="F44" s="40">
        <v>8</v>
      </c>
      <c r="G44" s="287">
        <v>2</v>
      </c>
      <c r="H44" s="287">
        <v>7</v>
      </c>
      <c r="I44" s="287">
        <v>2</v>
      </c>
      <c r="J44" s="287">
        <v>1</v>
      </c>
      <c r="K44" s="287">
        <v>4</v>
      </c>
      <c r="L44" s="287">
        <v>3</v>
      </c>
      <c r="M44" s="287">
        <v>10</v>
      </c>
      <c r="N44" s="324">
        <v>3</v>
      </c>
      <c r="O44" s="84">
        <f>SUM(C44:N44)</f>
        <v>59</v>
      </c>
    </row>
    <row r="45" spans="1:15" x14ac:dyDescent="0.25">
      <c r="A45" s="9" t="s">
        <v>59</v>
      </c>
      <c r="B45" s="165" t="s">
        <v>69</v>
      </c>
      <c r="C45" s="194">
        <f>C44/C22</f>
        <v>0.20588235294117646</v>
      </c>
      <c r="D45" s="194">
        <f t="shared" ref="D45:N45" si="19">D44/D22</f>
        <v>0.11627906976744186</v>
      </c>
      <c r="E45" s="194">
        <f t="shared" si="19"/>
        <v>0.21875</v>
      </c>
      <c r="F45" s="194">
        <f t="shared" si="19"/>
        <v>0.61538461538461542</v>
      </c>
      <c r="G45" s="356">
        <f t="shared" si="19"/>
        <v>0.08</v>
      </c>
      <c r="H45" s="356">
        <f t="shared" si="19"/>
        <v>0.22580645161290322</v>
      </c>
      <c r="I45" s="356">
        <f t="shared" si="19"/>
        <v>0.1</v>
      </c>
      <c r="J45" s="356">
        <f t="shared" si="19"/>
        <v>2.9411764705882353E-2</v>
      </c>
      <c r="K45" s="356">
        <f>K44/$K$22</f>
        <v>0.14814814814814814</v>
      </c>
      <c r="L45" s="356">
        <f t="shared" si="19"/>
        <v>0.10714285714285714</v>
      </c>
      <c r="M45" s="356">
        <f t="shared" si="19"/>
        <v>0.37037037037037035</v>
      </c>
      <c r="N45" s="356">
        <f t="shared" si="19"/>
        <v>0.1875</v>
      </c>
      <c r="O45" s="195">
        <f>O44/O22</f>
        <v>0.1787878787878788</v>
      </c>
    </row>
    <row r="46" spans="1:15" x14ac:dyDescent="0.25">
      <c r="A46" s="9" t="s">
        <v>60</v>
      </c>
      <c r="B46" s="84" t="s">
        <v>166</v>
      </c>
      <c r="C46" s="76">
        <v>4</v>
      </c>
      <c r="D46" s="40">
        <v>6</v>
      </c>
      <c r="E46" s="40">
        <v>5</v>
      </c>
      <c r="F46" s="40">
        <v>3</v>
      </c>
      <c r="G46" s="287">
        <v>2</v>
      </c>
      <c r="H46" s="287">
        <v>6</v>
      </c>
      <c r="I46" s="287">
        <v>1</v>
      </c>
      <c r="J46" s="287">
        <v>1</v>
      </c>
      <c r="K46" s="287">
        <v>3</v>
      </c>
      <c r="L46" s="287">
        <v>5</v>
      </c>
      <c r="M46" s="287">
        <v>6</v>
      </c>
      <c r="N46" s="324">
        <v>5</v>
      </c>
      <c r="O46" s="84">
        <f>SUM(C46:N46)</f>
        <v>47</v>
      </c>
    </row>
    <row r="47" spans="1:15" x14ac:dyDescent="0.25">
      <c r="A47" s="9" t="s">
        <v>61</v>
      </c>
      <c r="B47" s="165" t="s">
        <v>69</v>
      </c>
      <c r="C47" s="194">
        <f>C46/C22</f>
        <v>0.11764705882352941</v>
      </c>
      <c r="D47" s="194">
        <f t="shared" ref="D47:N47" si="20">D46/D22</f>
        <v>0.13953488372093023</v>
      </c>
      <c r="E47" s="194">
        <f>E46/E22</f>
        <v>0.15625</v>
      </c>
      <c r="F47" s="194">
        <f t="shared" si="20"/>
        <v>0.23076923076923078</v>
      </c>
      <c r="G47" s="356">
        <f t="shared" si="20"/>
        <v>0.08</v>
      </c>
      <c r="H47" s="356">
        <f t="shared" si="20"/>
        <v>0.19354838709677419</v>
      </c>
      <c r="I47" s="356">
        <f t="shared" si="20"/>
        <v>0.05</v>
      </c>
      <c r="J47" s="356">
        <f t="shared" si="20"/>
        <v>2.9411764705882353E-2</v>
      </c>
      <c r="K47" s="356">
        <f>K46/$K$22</f>
        <v>0.1111111111111111</v>
      </c>
      <c r="L47" s="356">
        <f t="shared" si="20"/>
        <v>0.17857142857142858</v>
      </c>
      <c r="M47" s="356">
        <f t="shared" si="20"/>
        <v>0.22222222222222221</v>
      </c>
      <c r="N47" s="356">
        <f t="shared" si="20"/>
        <v>0.3125</v>
      </c>
      <c r="O47" s="195">
        <f>O46/O22</f>
        <v>0.14242424242424243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2</v>
      </c>
      <c r="E48" s="40">
        <v>1</v>
      </c>
      <c r="F48" s="40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324">
        <v>1</v>
      </c>
      <c r="O48" s="84">
        <f>SUM(C48:N48)</f>
        <v>4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4.6511627906976744E-2</v>
      </c>
      <c r="E49" s="194">
        <f t="shared" si="21"/>
        <v>3.125E-2</v>
      </c>
      <c r="F49" s="194">
        <f t="shared" si="21"/>
        <v>0</v>
      </c>
      <c r="G49" s="356">
        <f t="shared" si="21"/>
        <v>0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>K48/$K$22</f>
        <v>0</v>
      </c>
      <c r="L49" s="356">
        <f t="shared" si="21"/>
        <v>0</v>
      </c>
      <c r="M49" s="356">
        <f t="shared" si="21"/>
        <v>0</v>
      </c>
      <c r="N49" s="356">
        <f t="shared" si="21"/>
        <v>6.25E-2</v>
      </c>
      <c r="O49" s="195">
        <f>O48/O22</f>
        <v>1.2121212121212121E-2</v>
      </c>
    </row>
    <row r="50" spans="1:15" x14ac:dyDescent="0.25">
      <c r="A50" s="9" t="s">
        <v>64</v>
      </c>
      <c r="B50" s="197" t="s">
        <v>168</v>
      </c>
      <c r="C50" s="39">
        <v>6</v>
      </c>
      <c r="D50" s="40">
        <v>1</v>
      </c>
      <c r="E50" s="40">
        <v>1</v>
      </c>
      <c r="F50" s="40">
        <v>2</v>
      </c>
      <c r="G50" s="287">
        <v>2</v>
      </c>
      <c r="H50" s="287">
        <v>3</v>
      </c>
      <c r="I50" s="287">
        <v>3</v>
      </c>
      <c r="J50" s="287">
        <v>3</v>
      </c>
      <c r="K50" s="287">
        <v>2</v>
      </c>
      <c r="L50" s="287">
        <v>2</v>
      </c>
      <c r="M50" s="287">
        <v>3</v>
      </c>
      <c r="N50" s="324">
        <v>2</v>
      </c>
      <c r="O50" s="84">
        <f>SUM(C50:N50)</f>
        <v>30</v>
      </c>
    </row>
    <row r="51" spans="1:15" x14ac:dyDescent="0.25">
      <c r="A51" s="9" t="s">
        <v>65</v>
      </c>
      <c r="B51" s="165" t="s">
        <v>69</v>
      </c>
      <c r="C51" s="194">
        <f>C50/C22</f>
        <v>0.17647058823529413</v>
      </c>
      <c r="D51" s="194">
        <f t="shared" ref="D51:N51" si="22">D50/D22</f>
        <v>2.3255813953488372E-2</v>
      </c>
      <c r="E51" s="194">
        <f t="shared" si="22"/>
        <v>3.125E-2</v>
      </c>
      <c r="F51" s="194">
        <f t="shared" si="22"/>
        <v>0.15384615384615385</v>
      </c>
      <c r="G51" s="356">
        <f t="shared" si="22"/>
        <v>0.08</v>
      </c>
      <c r="H51" s="356">
        <f t="shared" si="22"/>
        <v>9.6774193548387094E-2</v>
      </c>
      <c r="I51" s="356">
        <f t="shared" si="22"/>
        <v>0.15</v>
      </c>
      <c r="J51" s="356">
        <f t="shared" si="22"/>
        <v>8.8235294117647065E-2</v>
      </c>
      <c r="K51" s="356">
        <f>K50/$K$22</f>
        <v>7.407407407407407E-2</v>
      </c>
      <c r="L51" s="356">
        <f t="shared" si="22"/>
        <v>7.1428571428571425E-2</v>
      </c>
      <c r="M51" s="356">
        <f t="shared" si="22"/>
        <v>0.1111111111111111</v>
      </c>
      <c r="N51" s="356">
        <f t="shared" si="22"/>
        <v>0.125</v>
      </c>
      <c r="O51" s="195">
        <f>O50/O22</f>
        <v>9.0909090909090912E-2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ht="10.5" customHeight="1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>K52/$K$22</f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2</v>
      </c>
      <c r="D54" s="40">
        <v>2</v>
      </c>
      <c r="E54" s="40">
        <v>1</v>
      </c>
      <c r="F54" s="40">
        <v>1</v>
      </c>
      <c r="G54" s="287">
        <v>0</v>
      </c>
      <c r="H54" s="287">
        <v>1</v>
      </c>
      <c r="I54" s="287">
        <v>1</v>
      </c>
      <c r="J54" s="287">
        <v>1</v>
      </c>
      <c r="K54" s="287">
        <v>2</v>
      </c>
      <c r="L54" s="287">
        <v>0</v>
      </c>
      <c r="M54" s="287">
        <v>3</v>
      </c>
      <c r="N54" s="324">
        <v>1</v>
      </c>
      <c r="O54" s="84">
        <f>SUM(C54:N54)</f>
        <v>15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5.8823529411764705E-2</v>
      </c>
      <c r="D55" s="204">
        <f t="shared" ref="D55:N55" si="24">D54/D22</f>
        <v>4.6511627906976744E-2</v>
      </c>
      <c r="E55" s="204">
        <f t="shared" si="24"/>
        <v>3.125E-2</v>
      </c>
      <c r="F55" s="204">
        <f t="shared" si="24"/>
        <v>7.6923076923076927E-2</v>
      </c>
      <c r="G55" s="360">
        <f t="shared" si="24"/>
        <v>0</v>
      </c>
      <c r="H55" s="360">
        <f t="shared" si="24"/>
        <v>3.2258064516129031E-2</v>
      </c>
      <c r="I55" s="360">
        <f t="shared" si="24"/>
        <v>0.05</v>
      </c>
      <c r="J55" s="360">
        <f t="shared" si="24"/>
        <v>2.9411764705882353E-2</v>
      </c>
      <c r="K55" s="355">
        <f>K54/$K$22</f>
        <v>7.407407407407407E-2</v>
      </c>
      <c r="L55" s="334">
        <f>L54/L22</f>
        <v>0</v>
      </c>
      <c r="M55" s="360">
        <f t="shared" si="24"/>
        <v>0.1111111111111111</v>
      </c>
      <c r="N55" s="360">
        <f t="shared" si="24"/>
        <v>6.25E-2</v>
      </c>
      <c r="O55" s="205">
        <f>O54/O22</f>
        <v>4.5454545454545456E-2</v>
      </c>
    </row>
    <row r="56" spans="1:15" ht="20.100000000000001" customHeight="1" thickBot="1" x14ac:dyDescent="0.3">
      <c r="A56" s="20" t="s">
        <v>330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54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22</v>
      </c>
      <c r="D58" s="16">
        <v>38</v>
      </c>
      <c r="E58" s="16">
        <v>40</v>
      </c>
      <c r="F58" s="16">
        <v>34</v>
      </c>
      <c r="G58" s="290">
        <v>22</v>
      </c>
      <c r="H58" s="290">
        <v>35</v>
      </c>
      <c r="I58" s="290">
        <v>30</v>
      </c>
      <c r="J58" s="290">
        <v>41</v>
      </c>
      <c r="K58" s="290">
        <v>37</v>
      </c>
      <c r="L58" s="290">
        <v>39</v>
      </c>
      <c r="M58" s="290">
        <v>26</v>
      </c>
      <c r="N58" s="290">
        <v>34</v>
      </c>
      <c r="O58" s="25">
        <f>SUM(C58:N58)</f>
        <v>398</v>
      </c>
    </row>
    <row r="59" spans="1:15" x14ac:dyDescent="0.25">
      <c r="A59" s="28" t="s">
        <v>75</v>
      </c>
      <c r="B59" s="207" t="s">
        <v>297</v>
      </c>
      <c r="C59" s="196">
        <v>11</v>
      </c>
      <c r="D59" s="185">
        <v>18</v>
      </c>
      <c r="E59" s="185">
        <v>25</v>
      </c>
      <c r="F59" s="185">
        <v>22</v>
      </c>
      <c r="G59" s="286">
        <v>12</v>
      </c>
      <c r="H59" s="286">
        <v>12</v>
      </c>
      <c r="I59" s="286">
        <v>13</v>
      </c>
      <c r="J59" s="286">
        <v>18</v>
      </c>
      <c r="K59" s="286">
        <v>22</v>
      </c>
      <c r="L59" s="286">
        <v>21</v>
      </c>
      <c r="M59" s="286">
        <v>15</v>
      </c>
      <c r="N59" s="323">
        <v>17</v>
      </c>
      <c r="O59" s="26">
        <f>SUM(C59:N59)</f>
        <v>206</v>
      </c>
    </row>
    <row r="60" spans="1:15" x14ac:dyDescent="0.25">
      <c r="A60" s="28" t="s">
        <v>76</v>
      </c>
      <c r="B60" s="206" t="s">
        <v>80</v>
      </c>
      <c r="C60" s="194">
        <f>C59/C58</f>
        <v>0.5</v>
      </c>
      <c r="D60" s="194">
        <f t="shared" ref="D60:N60" si="25">D59/D58</f>
        <v>0.47368421052631576</v>
      </c>
      <c r="E60" s="194">
        <f t="shared" si="25"/>
        <v>0.625</v>
      </c>
      <c r="F60" s="194">
        <f t="shared" si="25"/>
        <v>0.6470588235294118</v>
      </c>
      <c r="G60" s="356">
        <f t="shared" si="25"/>
        <v>0.54545454545454541</v>
      </c>
      <c r="H60" s="356">
        <f t="shared" si="25"/>
        <v>0.34285714285714286</v>
      </c>
      <c r="I60" s="356">
        <f t="shared" si="25"/>
        <v>0.43333333333333335</v>
      </c>
      <c r="J60" s="356">
        <f t="shared" si="25"/>
        <v>0.43902439024390244</v>
      </c>
      <c r="K60" s="356">
        <f t="shared" si="25"/>
        <v>0.59459459459459463</v>
      </c>
      <c r="L60" s="356">
        <f t="shared" si="25"/>
        <v>0.53846153846153844</v>
      </c>
      <c r="M60" s="356">
        <f t="shared" si="25"/>
        <v>0.57692307692307687</v>
      </c>
      <c r="N60" s="399">
        <f t="shared" si="25"/>
        <v>0.5</v>
      </c>
      <c r="O60" s="246">
        <f>O59/O58</f>
        <v>0.51758793969849248</v>
      </c>
    </row>
    <row r="61" spans="1:15" x14ac:dyDescent="0.25">
      <c r="A61" s="28" t="s">
        <v>87</v>
      </c>
      <c r="B61" s="208" t="s">
        <v>78</v>
      </c>
      <c r="C61" s="39">
        <v>10</v>
      </c>
      <c r="D61" s="40">
        <v>17</v>
      </c>
      <c r="E61" s="40">
        <v>14</v>
      </c>
      <c r="F61" s="40">
        <v>21</v>
      </c>
      <c r="G61" s="287">
        <v>10</v>
      </c>
      <c r="H61" s="287">
        <v>9</v>
      </c>
      <c r="I61" s="287">
        <v>16</v>
      </c>
      <c r="J61" s="287">
        <v>19</v>
      </c>
      <c r="K61" s="287">
        <v>18</v>
      </c>
      <c r="L61" s="287">
        <v>22</v>
      </c>
      <c r="M61" s="287">
        <v>13</v>
      </c>
      <c r="N61" s="324">
        <v>23</v>
      </c>
      <c r="O61" s="209">
        <f>SUM(C61:N61)</f>
        <v>192</v>
      </c>
    </row>
    <row r="62" spans="1:15" x14ac:dyDescent="0.25">
      <c r="A62" s="28" t="s">
        <v>88</v>
      </c>
      <c r="B62" s="206" t="s">
        <v>80</v>
      </c>
      <c r="C62" s="194">
        <f>C61/C58</f>
        <v>0.45454545454545453</v>
      </c>
      <c r="D62" s="194">
        <f t="shared" ref="D62:N62" si="26">D61/D58</f>
        <v>0.44736842105263158</v>
      </c>
      <c r="E62" s="194">
        <f t="shared" si="26"/>
        <v>0.35</v>
      </c>
      <c r="F62" s="194">
        <f t="shared" si="26"/>
        <v>0.61764705882352944</v>
      </c>
      <c r="G62" s="356">
        <f t="shared" si="26"/>
        <v>0.45454545454545453</v>
      </c>
      <c r="H62" s="356">
        <f t="shared" si="26"/>
        <v>0.25714285714285712</v>
      </c>
      <c r="I62" s="356">
        <f t="shared" si="26"/>
        <v>0.53333333333333333</v>
      </c>
      <c r="J62" s="356">
        <f t="shared" si="26"/>
        <v>0.46341463414634149</v>
      </c>
      <c r="K62" s="356">
        <f t="shared" si="26"/>
        <v>0.48648648648648651</v>
      </c>
      <c r="L62" s="356">
        <f t="shared" si="26"/>
        <v>0.5641025641025641</v>
      </c>
      <c r="M62" s="356">
        <f t="shared" si="26"/>
        <v>0.5</v>
      </c>
      <c r="N62" s="399">
        <f t="shared" si="26"/>
        <v>0.67647058823529416</v>
      </c>
      <c r="O62" s="246">
        <f>O61/O58</f>
        <v>0.48241206030150752</v>
      </c>
    </row>
    <row r="63" spans="1:15" x14ac:dyDescent="0.25">
      <c r="A63" s="28" t="s">
        <v>89</v>
      </c>
      <c r="B63" s="208" t="s">
        <v>300</v>
      </c>
      <c r="C63" s="39">
        <v>7</v>
      </c>
      <c r="D63" s="40">
        <v>8</v>
      </c>
      <c r="E63" s="40">
        <v>6</v>
      </c>
      <c r="F63" s="40">
        <v>16</v>
      </c>
      <c r="G63" s="287">
        <v>8</v>
      </c>
      <c r="H63" s="287">
        <v>3</v>
      </c>
      <c r="I63" s="287">
        <v>9</v>
      </c>
      <c r="J63" s="287">
        <v>8</v>
      </c>
      <c r="K63" s="287">
        <v>15</v>
      </c>
      <c r="L63" s="287">
        <v>13</v>
      </c>
      <c r="M63" s="287">
        <v>8</v>
      </c>
      <c r="N63" s="324">
        <v>12</v>
      </c>
      <c r="O63" s="209">
        <f>SUM(C63:N63)</f>
        <v>113</v>
      </c>
    </row>
    <row r="64" spans="1:15" x14ac:dyDescent="0.25">
      <c r="A64" s="28" t="s">
        <v>90</v>
      </c>
      <c r="B64" s="192" t="s">
        <v>80</v>
      </c>
      <c r="C64" s="194">
        <f>C63/C58</f>
        <v>0.31818181818181818</v>
      </c>
      <c r="D64" s="194">
        <f t="shared" ref="D64:N64" si="27">D63/D58</f>
        <v>0.21052631578947367</v>
      </c>
      <c r="E64" s="194">
        <f t="shared" si="27"/>
        <v>0.15</v>
      </c>
      <c r="F64" s="194">
        <f t="shared" si="27"/>
        <v>0.47058823529411764</v>
      </c>
      <c r="G64" s="356">
        <f t="shared" si="27"/>
        <v>0.36363636363636365</v>
      </c>
      <c r="H64" s="356">
        <f t="shared" si="27"/>
        <v>8.5714285714285715E-2</v>
      </c>
      <c r="I64" s="356">
        <f t="shared" si="27"/>
        <v>0.3</v>
      </c>
      <c r="J64" s="356">
        <f t="shared" si="27"/>
        <v>0.1951219512195122</v>
      </c>
      <c r="K64" s="356">
        <f t="shared" si="27"/>
        <v>0.40540540540540543</v>
      </c>
      <c r="L64" s="356">
        <f t="shared" si="27"/>
        <v>0.33333333333333331</v>
      </c>
      <c r="M64" s="356">
        <f t="shared" si="27"/>
        <v>0.30769230769230771</v>
      </c>
      <c r="N64" s="399">
        <f t="shared" si="27"/>
        <v>0.35294117647058826</v>
      </c>
      <c r="O64" s="246">
        <f>O63/O58</f>
        <v>0.28391959798994976</v>
      </c>
    </row>
    <row r="65" spans="1:15" x14ac:dyDescent="0.25">
      <c r="A65" s="28" t="s">
        <v>91</v>
      </c>
      <c r="B65" s="208" t="s">
        <v>301</v>
      </c>
      <c r="C65" s="40">
        <f>C61-C67</f>
        <v>10</v>
      </c>
      <c r="D65" s="40">
        <f>D61-D67</f>
        <v>17</v>
      </c>
      <c r="E65" s="40">
        <f>E61-E67</f>
        <v>10</v>
      </c>
      <c r="F65" s="40">
        <f>F61-F67</f>
        <v>15</v>
      </c>
      <c r="G65" s="287">
        <f t="shared" ref="G65:N65" si="28">G61-G67</f>
        <v>7</v>
      </c>
      <c r="H65" s="287">
        <f t="shared" si="28"/>
        <v>8</v>
      </c>
      <c r="I65" s="287">
        <f t="shared" si="28"/>
        <v>14</v>
      </c>
      <c r="J65" s="287">
        <f t="shared" si="28"/>
        <v>11</v>
      </c>
      <c r="K65" s="287">
        <f t="shared" si="28"/>
        <v>13</v>
      </c>
      <c r="L65" s="287">
        <f t="shared" si="28"/>
        <v>19</v>
      </c>
      <c r="M65" s="287">
        <f t="shared" si="28"/>
        <v>10</v>
      </c>
      <c r="N65" s="324">
        <f t="shared" si="28"/>
        <v>19</v>
      </c>
      <c r="O65" s="209">
        <f>SUM(C65:N65)</f>
        <v>153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0.45454545454545453</v>
      </c>
      <c r="D66" s="199">
        <f>D65/D58</f>
        <v>0.44736842105263158</v>
      </c>
      <c r="E66" s="199">
        <f t="shared" ref="E66:N66" si="29">E65/E58</f>
        <v>0.25</v>
      </c>
      <c r="F66" s="199">
        <f t="shared" si="29"/>
        <v>0.44117647058823528</v>
      </c>
      <c r="G66" s="361">
        <f t="shared" si="29"/>
        <v>0.31818181818181818</v>
      </c>
      <c r="H66" s="361">
        <f t="shared" si="29"/>
        <v>0.22857142857142856</v>
      </c>
      <c r="I66" s="361">
        <f t="shared" si="29"/>
        <v>0.46666666666666667</v>
      </c>
      <c r="J66" s="361">
        <f t="shared" si="29"/>
        <v>0.26829268292682928</v>
      </c>
      <c r="K66" s="361">
        <f t="shared" si="29"/>
        <v>0.35135135135135137</v>
      </c>
      <c r="L66" s="361">
        <f t="shared" si="29"/>
        <v>0.48717948717948717</v>
      </c>
      <c r="M66" s="361">
        <f t="shared" si="29"/>
        <v>0.38461538461538464</v>
      </c>
      <c r="N66" s="401">
        <f t="shared" si="29"/>
        <v>0.55882352941176472</v>
      </c>
      <c r="O66" s="248">
        <f>O65/O58</f>
        <v>0.38442211055276382</v>
      </c>
    </row>
    <row r="67" spans="1:15" ht="15.75" thickTop="1" x14ac:dyDescent="0.25">
      <c r="A67" s="28" t="s">
        <v>93</v>
      </c>
      <c r="B67" s="224" t="s">
        <v>302</v>
      </c>
      <c r="C67" s="202">
        <f t="shared" ref="C67:D67" si="30">C69+C71+C73+C75+C77</f>
        <v>0</v>
      </c>
      <c r="D67" s="202">
        <f t="shared" si="30"/>
        <v>0</v>
      </c>
      <c r="E67" s="202">
        <f>E69+E71+E73+E75+E77</f>
        <v>4</v>
      </c>
      <c r="F67" s="202">
        <f>F69+F71+F73+F75+F77</f>
        <v>6</v>
      </c>
      <c r="G67" s="359">
        <f t="shared" ref="G67:N67" si="31">G69+G71+G73+G75+G77</f>
        <v>3</v>
      </c>
      <c r="H67" s="359">
        <f t="shared" si="31"/>
        <v>1</v>
      </c>
      <c r="I67" s="359">
        <f t="shared" si="31"/>
        <v>2</v>
      </c>
      <c r="J67" s="359">
        <f t="shared" si="31"/>
        <v>8</v>
      </c>
      <c r="K67" s="359">
        <f t="shared" si="31"/>
        <v>5</v>
      </c>
      <c r="L67" s="359">
        <f t="shared" si="31"/>
        <v>3</v>
      </c>
      <c r="M67" s="359">
        <f t="shared" si="31"/>
        <v>3</v>
      </c>
      <c r="N67" s="403">
        <f t="shared" si="31"/>
        <v>4</v>
      </c>
      <c r="O67" s="223">
        <f>SUM(C67:N67)</f>
        <v>39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2">D67/D58</f>
        <v>0</v>
      </c>
      <c r="E68" s="249">
        <f t="shared" si="32"/>
        <v>0.1</v>
      </c>
      <c r="F68" s="249">
        <f t="shared" si="32"/>
        <v>0.17647058823529413</v>
      </c>
      <c r="G68" s="362">
        <f t="shared" si="32"/>
        <v>0.13636363636363635</v>
      </c>
      <c r="H68" s="362">
        <f t="shared" si="32"/>
        <v>2.8571428571428571E-2</v>
      </c>
      <c r="I68" s="362">
        <f t="shared" si="32"/>
        <v>6.6666666666666666E-2</v>
      </c>
      <c r="J68" s="362">
        <f t="shared" si="32"/>
        <v>0.1951219512195122</v>
      </c>
      <c r="K68" s="362">
        <f t="shared" si="32"/>
        <v>0.13513513513513514</v>
      </c>
      <c r="L68" s="362">
        <f t="shared" si="32"/>
        <v>7.6923076923076927E-2</v>
      </c>
      <c r="M68" s="362">
        <f t="shared" si="32"/>
        <v>0.11538461538461539</v>
      </c>
      <c r="N68" s="413">
        <f t="shared" si="32"/>
        <v>0.11764705882352941</v>
      </c>
      <c r="O68" s="248">
        <f>O67/O58</f>
        <v>9.7989949748743713E-2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213">
        <v>4</v>
      </c>
      <c r="F69" s="213">
        <v>5</v>
      </c>
      <c r="G69" s="357">
        <v>2</v>
      </c>
      <c r="H69" s="357">
        <v>0</v>
      </c>
      <c r="I69" s="357">
        <v>2</v>
      </c>
      <c r="J69" s="357">
        <v>0</v>
      </c>
      <c r="K69" s="357">
        <v>1</v>
      </c>
      <c r="L69" s="357">
        <v>1</v>
      </c>
      <c r="M69" s="357">
        <v>1</v>
      </c>
      <c r="N69" s="414">
        <v>0</v>
      </c>
      <c r="O69" s="27">
        <f>SUM(C69:N69)</f>
        <v>16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3">D69/D58</f>
        <v>0</v>
      </c>
      <c r="E70" s="194">
        <f t="shared" si="33"/>
        <v>0.1</v>
      </c>
      <c r="F70" s="194">
        <f t="shared" si="33"/>
        <v>0.14705882352941177</v>
      </c>
      <c r="G70" s="356">
        <f t="shared" si="33"/>
        <v>9.0909090909090912E-2</v>
      </c>
      <c r="H70" s="356">
        <f t="shared" si="33"/>
        <v>0</v>
      </c>
      <c r="I70" s="356">
        <f t="shared" si="33"/>
        <v>6.6666666666666666E-2</v>
      </c>
      <c r="J70" s="356">
        <f t="shared" si="33"/>
        <v>0</v>
      </c>
      <c r="K70" s="356">
        <f t="shared" si="33"/>
        <v>2.7027027027027029E-2</v>
      </c>
      <c r="L70" s="356">
        <f t="shared" si="33"/>
        <v>2.564102564102564E-2</v>
      </c>
      <c r="M70" s="356">
        <f t="shared" si="33"/>
        <v>3.8461538461538464E-2</v>
      </c>
      <c r="N70" s="399">
        <f t="shared" si="33"/>
        <v>0</v>
      </c>
      <c r="O70" s="246">
        <f>O69/O58</f>
        <v>4.0201005025125629E-2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213">
        <v>0</v>
      </c>
      <c r="F71" s="213">
        <v>0</v>
      </c>
      <c r="G71" s="357">
        <v>0</v>
      </c>
      <c r="H71" s="357">
        <v>0</v>
      </c>
      <c r="I71" s="357">
        <v>0</v>
      </c>
      <c r="J71" s="357">
        <v>0</v>
      </c>
      <c r="K71" s="357">
        <v>0</v>
      </c>
      <c r="L71" s="357">
        <v>1</v>
      </c>
      <c r="M71" s="357">
        <v>1</v>
      </c>
      <c r="N71" s="414">
        <v>0</v>
      </c>
      <c r="O71" s="27">
        <f>SUM(C71:N71)</f>
        <v>2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4">D71/D58</f>
        <v>0</v>
      </c>
      <c r="E72" s="194">
        <f t="shared" si="34"/>
        <v>0</v>
      </c>
      <c r="F72" s="194">
        <f t="shared" si="34"/>
        <v>0</v>
      </c>
      <c r="G72" s="356">
        <f t="shared" si="34"/>
        <v>0</v>
      </c>
      <c r="H72" s="356">
        <f t="shared" si="34"/>
        <v>0</v>
      </c>
      <c r="I72" s="356">
        <f t="shared" si="34"/>
        <v>0</v>
      </c>
      <c r="J72" s="356">
        <f t="shared" si="34"/>
        <v>0</v>
      </c>
      <c r="K72" s="356">
        <f t="shared" si="34"/>
        <v>0</v>
      </c>
      <c r="L72" s="356">
        <f t="shared" si="34"/>
        <v>2.564102564102564E-2</v>
      </c>
      <c r="M72" s="356">
        <f t="shared" si="34"/>
        <v>3.8461538461538464E-2</v>
      </c>
      <c r="N72" s="399">
        <f t="shared" si="34"/>
        <v>0</v>
      </c>
      <c r="O72" s="246">
        <f>O71/O58</f>
        <v>5.0251256281407036E-3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8</v>
      </c>
      <c r="K73" s="287">
        <v>3</v>
      </c>
      <c r="L73" s="287">
        <v>0</v>
      </c>
      <c r="M73" s="287">
        <v>1</v>
      </c>
      <c r="N73" s="324">
        <v>4</v>
      </c>
      <c r="O73" s="209">
        <f>SUM(C73:N73)</f>
        <v>16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5">D73/D58</f>
        <v>0</v>
      </c>
      <c r="E74" s="194">
        <f t="shared" si="35"/>
        <v>0</v>
      </c>
      <c r="F74" s="194">
        <f t="shared" si="35"/>
        <v>0</v>
      </c>
      <c r="G74" s="356">
        <f t="shared" si="35"/>
        <v>0</v>
      </c>
      <c r="H74" s="356">
        <f t="shared" si="35"/>
        <v>0</v>
      </c>
      <c r="I74" s="356">
        <f t="shared" si="35"/>
        <v>0</v>
      </c>
      <c r="J74" s="356">
        <f t="shared" si="35"/>
        <v>0.1951219512195122</v>
      </c>
      <c r="K74" s="356">
        <f t="shared" si="35"/>
        <v>8.1081081081081086E-2</v>
      </c>
      <c r="L74" s="356">
        <f t="shared" si="35"/>
        <v>0</v>
      </c>
      <c r="M74" s="356">
        <f t="shared" si="35"/>
        <v>3.8461538461538464E-2</v>
      </c>
      <c r="N74" s="399">
        <f t="shared" si="35"/>
        <v>0.11764705882352941</v>
      </c>
      <c r="O74" s="246">
        <f>O73/O58</f>
        <v>4.0201005025125629E-2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40">
        <v>0</v>
      </c>
      <c r="F75" s="40">
        <v>1</v>
      </c>
      <c r="G75" s="287">
        <v>1</v>
      </c>
      <c r="H75" s="287">
        <v>1</v>
      </c>
      <c r="I75" s="287">
        <v>0</v>
      </c>
      <c r="J75" s="287">
        <v>0</v>
      </c>
      <c r="K75" s="287">
        <v>1</v>
      </c>
      <c r="L75" s="287">
        <v>1</v>
      </c>
      <c r="M75" s="287">
        <v>0</v>
      </c>
      <c r="N75" s="324">
        <v>0</v>
      </c>
      <c r="O75" s="209">
        <f>SUM(C75:N75)</f>
        <v>5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6">D75/D58</f>
        <v>0</v>
      </c>
      <c r="E76" s="194">
        <f t="shared" si="36"/>
        <v>0</v>
      </c>
      <c r="F76" s="194">
        <f t="shared" si="36"/>
        <v>2.9411764705882353E-2</v>
      </c>
      <c r="G76" s="356">
        <f t="shared" si="36"/>
        <v>4.5454545454545456E-2</v>
      </c>
      <c r="H76" s="356">
        <f t="shared" si="36"/>
        <v>2.8571428571428571E-2</v>
      </c>
      <c r="I76" s="356">
        <f t="shared" si="36"/>
        <v>0</v>
      </c>
      <c r="J76" s="356">
        <f t="shared" si="36"/>
        <v>0</v>
      </c>
      <c r="K76" s="356">
        <f t="shared" si="36"/>
        <v>2.7027027027027029E-2</v>
      </c>
      <c r="L76" s="356">
        <f t="shared" si="36"/>
        <v>2.564102564102564E-2</v>
      </c>
      <c r="M76" s="356">
        <f t="shared" si="36"/>
        <v>0</v>
      </c>
      <c r="N76" s="399">
        <f t="shared" si="36"/>
        <v>0</v>
      </c>
      <c r="O76" s="246">
        <f>O75/O58</f>
        <v>1.2562814070351759E-2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7">D77/D58</f>
        <v>0</v>
      </c>
      <c r="E78" s="194">
        <f t="shared" si="37"/>
        <v>0</v>
      </c>
      <c r="F78" s="194">
        <v>0</v>
      </c>
      <c r="G78" s="356">
        <f t="shared" si="37"/>
        <v>0</v>
      </c>
      <c r="H78" s="356">
        <f t="shared" si="37"/>
        <v>0</v>
      </c>
      <c r="I78" s="356">
        <f t="shared" si="37"/>
        <v>0</v>
      </c>
      <c r="J78" s="356">
        <f t="shared" si="37"/>
        <v>0</v>
      </c>
      <c r="K78" s="356">
        <f t="shared" si="37"/>
        <v>0</v>
      </c>
      <c r="L78" s="356">
        <f t="shared" si="37"/>
        <v>0</v>
      </c>
      <c r="M78" s="356">
        <f t="shared" si="37"/>
        <v>0</v>
      </c>
      <c r="N78" s="399">
        <f t="shared" si="37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1</v>
      </c>
      <c r="M79" s="287">
        <v>3</v>
      </c>
      <c r="N79" s="324">
        <v>0</v>
      </c>
      <c r="O79" s="209">
        <f>SUM(C79:N79)</f>
        <v>4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8">D79/D58</f>
        <v>0</v>
      </c>
      <c r="E80" s="194">
        <f t="shared" si="38"/>
        <v>0</v>
      </c>
      <c r="F80" s="194">
        <f t="shared" si="38"/>
        <v>0</v>
      </c>
      <c r="G80" s="356">
        <f t="shared" si="38"/>
        <v>0</v>
      </c>
      <c r="H80" s="356">
        <f t="shared" si="38"/>
        <v>0</v>
      </c>
      <c r="I80" s="356">
        <f t="shared" si="38"/>
        <v>0</v>
      </c>
      <c r="J80" s="356">
        <f t="shared" si="38"/>
        <v>0</v>
      </c>
      <c r="K80" s="356">
        <f t="shared" si="38"/>
        <v>0</v>
      </c>
      <c r="L80" s="356">
        <f t="shared" si="38"/>
        <v>2.564102564102564E-2</v>
      </c>
      <c r="M80" s="356">
        <f t="shared" si="38"/>
        <v>0.11538461538461539</v>
      </c>
      <c r="N80" s="399">
        <f t="shared" si="38"/>
        <v>0</v>
      </c>
      <c r="O80" s="246">
        <f>O79/O58</f>
        <v>1.0050251256281407E-2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1</v>
      </c>
      <c r="E81" s="40">
        <v>7</v>
      </c>
      <c r="F81" s="40">
        <v>0</v>
      </c>
      <c r="G81" s="287">
        <v>0</v>
      </c>
      <c r="H81" s="287">
        <v>1</v>
      </c>
      <c r="I81" s="287">
        <v>0</v>
      </c>
      <c r="J81" s="287">
        <v>2</v>
      </c>
      <c r="K81" s="287">
        <v>0</v>
      </c>
      <c r="L81" s="287">
        <v>1</v>
      </c>
      <c r="M81" s="287">
        <v>1</v>
      </c>
      <c r="N81" s="324">
        <v>0</v>
      </c>
      <c r="O81" s="209">
        <f>SUM(C81:N81)</f>
        <v>13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9">D81/D58</f>
        <v>2.6315789473684209E-2</v>
      </c>
      <c r="E82" s="194">
        <f t="shared" si="39"/>
        <v>0.17499999999999999</v>
      </c>
      <c r="F82" s="194">
        <f t="shared" si="39"/>
        <v>0</v>
      </c>
      <c r="G82" s="356">
        <f t="shared" si="39"/>
        <v>0</v>
      </c>
      <c r="H82" s="356">
        <f t="shared" si="39"/>
        <v>2.8571428571428571E-2</v>
      </c>
      <c r="I82" s="356">
        <f t="shared" si="39"/>
        <v>0</v>
      </c>
      <c r="J82" s="356">
        <f t="shared" si="39"/>
        <v>4.878048780487805E-2</v>
      </c>
      <c r="K82" s="356">
        <f t="shared" si="39"/>
        <v>0</v>
      </c>
      <c r="L82" s="356">
        <f t="shared" si="39"/>
        <v>2.564102564102564E-2</v>
      </c>
      <c r="M82" s="356">
        <f t="shared" si="39"/>
        <v>3.8461538461538464E-2</v>
      </c>
      <c r="N82" s="399">
        <f t="shared" si="39"/>
        <v>0</v>
      </c>
      <c r="O82" s="246">
        <f>O81/O58</f>
        <v>3.2663316582914576E-2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0">D83/D58</f>
        <v>0</v>
      </c>
      <c r="E84" s="194">
        <f t="shared" si="40"/>
        <v>0</v>
      </c>
      <c r="F84" s="194">
        <f t="shared" si="40"/>
        <v>0</v>
      </c>
      <c r="G84" s="356">
        <f t="shared" si="40"/>
        <v>0</v>
      </c>
      <c r="H84" s="356">
        <f t="shared" si="40"/>
        <v>0</v>
      </c>
      <c r="I84" s="356">
        <f t="shared" si="40"/>
        <v>0</v>
      </c>
      <c r="J84" s="356">
        <f t="shared" si="40"/>
        <v>0</v>
      </c>
      <c r="K84" s="356">
        <f t="shared" si="40"/>
        <v>0</v>
      </c>
      <c r="L84" s="356">
        <f t="shared" si="40"/>
        <v>0</v>
      </c>
      <c r="M84" s="356">
        <f t="shared" si="40"/>
        <v>0</v>
      </c>
      <c r="N84" s="399">
        <f t="shared" si="40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2</v>
      </c>
      <c r="E85" s="40">
        <v>2</v>
      </c>
      <c r="F85" s="40">
        <v>0</v>
      </c>
      <c r="G85" s="287">
        <v>1</v>
      </c>
      <c r="H85" s="287">
        <v>2</v>
      </c>
      <c r="I85" s="287">
        <v>0</v>
      </c>
      <c r="J85" s="287">
        <v>1</v>
      </c>
      <c r="K85" s="287">
        <v>0</v>
      </c>
      <c r="L85" s="287">
        <v>1</v>
      </c>
      <c r="M85" s="287">
        <v>0</v>
      </c>
      <c r="N85" s="324">
        <v>0</v>
      </c>
      <c r="O85" s="209">
        <f>SUM(C85:N85)</f>
        <v>9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1">D85/D58</f>
        <v>5.2631578947368418E-2</v>
      </c>
      <c r="E86" s="194">
        <f t="shared" si="41"/>
        <v>0.05</v>
      </c>
      <c r="F86" s="194">
        <f t="shared" si="41"/>
        <v>0</v>
      </c>
      <c r="G86" s="356">
        <f t="shared" si="41"/>
        <v>4.5454545454545456E-2</v>
      </c>
      <c r="H86" s="356">
        <f t="shared" si="41"/>
        <v>5.7142857142857141E-2</v>
      </c>
      <c r="I86" s="356">
        <f t="shared" si="41"/>
        <v>0</v>
      </c>
      <c r="J86" s="356">
        <f t="shared" si="41"/>
        <v>2.4390243902439025E-2</v>
      </c>
      <c r="K86" s="356">
        <f t="shared" si="41"/>
        <v>0</v>
      </c>
      <c r="L86" s="356">
        <f t="shared" si="41"/>
        <v>2.564102564102564E-2</v>
      </c>
      <c r="M86" s="356">
        <f t="shared" si="41"/>
        <v>0</v>
      </c>
      <c r="N86" s="399">
        <f t="shared" si="41"/>
        <v>0</v>
      </c>
      <c r="O86" s="246">
        <f>O85/O58</f>
        <v>2.2613065326633167E-2</v>
      </c>
    </row>
    <row r="87" spans="1:15" ht="24.75" x14ac:dyDescent="0.25">
      <c r="A87" s="28" t="s">
        <v>227</v>
      </c>
      <c r="B87" s="215" t="s">
        <v>84</v>
      </c>
      <c r="C87" s="39">
        <v>3</v>
      </c>
      <c r="D87" s="40">
        <v>8</v>
      </c>
      <c r="E87" s="40">
        <v>6</v>
      </c>
      <c r="F87" s="40">
        <v>6</v>
      </c>
      <c r="G87" s="287">
        <v>6</v>
      </c>
      <c r="H87" s="287">
        <v>17</v>
      </c>
      <c r="I87" s="287">
        <v>8</v>
      </c>
      <c r="J87" s="287">
        <v>10</v>
      </c>
      <c r="K87" s="287">
        <v>11</v>
      </c>
      <c r="L87" s="287">
        <v>9</v>
      </c>
      <c r="M87" s="287">
        <v>5</v>
      </c>
      <c r="N87" s="324">
        <v>3</v>
      </c>
      <c r="O87" s="209">
        <f>SUM(C87:N87)</f>
        <v>92</v>
      </c>
    </row>
    <row r="88" spans="1:15" x14ac:dyDescent="0.25">
      <c r="A88" s="28" t="s">
        <v>230</v>
      </c>
      <c r="B88" s="192" t="s">
        <v>80</v>
      </c>
      <c r="C88" s="194">
        <f>C87/C58</f>
        <v>0.13636363636363635</v>
      </c>
      <c r="D88" s="194">
        <f t="shared" ref="D88:N88" si="42">D87/D58</f>
        <v>0.21052631578947367</v>
      </c>
      <c r="E88" s="194">
        <f t="shared" si="42"/>
        <v>0.15</v>
      </c>
      <c r="F88" s="194">
        <f t="shared" si="42"/>
        <v>0.17647058823529413</v>
      </c>
      <c r="G88" s="356">
        <f t="shared" si="42"/>
        <v>0.27272727272727271</v>
      </c>
      <c r="H88" s="356">
        <f t="shared" si="42"/>
        <v>0.48571428571428571</v>
      </c>
      <c r="I88" s="356">
        <f t="shared" si="42"/>
        <v>0.26666666666666666</v>
      </c>
      <c r="J88" s="356">
        <f t="shared" si="42"/>
        <v>0.24390243902439024</v>
      </c>
      <c r="K88" s="356">
        <f t="shared" si="42"/>
        <v>0.29729729729729731</v>
      </c>
      <c r="L88" s="356">
        <f t="shared" si="42"/>
        <v>0.23076923076923078</v>
      </c>
      <c r="M88" s="356">
        <f t="shared" si="42"/>
        <v>0.19230769230769232</v>
      </c>
      <c r="N88" s="399">
        <f t="shared" si="42"/>
        <v>8.8235294117647065E-2</v>
      </c>
      <c r="O88" s="246">
        <f>O87/O58</f>
        <v>0.23115577889447236</v>
      </c>
    </row>
    <row r="89" spans="1:15" ht="24.75" x14ac:dyDescent="0.25">
      <c r="A89" s="28" t="s">
        <v>231</v>
      </c>
      <c r="B89" s="215" t="s">
        <v>293</v>
      </c>
      <c r="C89" s="39">
        <v>6</v>
      </c>
      <c r="D89" s="40">
        <v>8</v>
      </c>
      <c r="E89" s="40">
        <v>3</v>
      </c>
      <c r="F89" s="40">
        <v>3</v>
      </c>
      <c r="G89" s="287">
        <v>2</v>
      </c>
      <c r="H89" s="287">
        <v>5</v>
      </c>
      <c r="I89" s="287">
        <v>5</v>
      </c>
      <c r="J89" s="287">
        <v>8</v>
      </c>
      <c r="K89" s="287">
        <v>8</v>
      </c>
      <c r="L89" s="287">
        <v>2</v>
      </c>
      <c r="M89" s="287">
        <v>3</v>
      </c>
      <c r="N89" s="324">
        <v>2</v>
      </c>
      <c r="O89" s="209">
        <f>SUM(C89:N89)</f>
        <v>55</v>
      </c>
    </row>
    <row r="90" spans="1:15" x14ac:dyDescent="0.25">
      <c r="A90" s="28" t="s">
        <v>233</v>
      </c>
      <c r="B90" s="192" t="s">
        <v>80</v>
      </c>
      <c r="C90" s="194">
        <f>C89/C58</f>
        <v>0.27272727272727271</v>
      </c>
      <c r="D90" s="194">
        <f t="shared" ref="D90:N90" si="43">D89/D58</f>
        <v>0.21052631578947367</v>
      </c>
      <c r="E90" s="194">
        <f t="shared" si="43"/>
        <v>7.4999999999999997E-2</v>
      </c>
      <c r="F90" s="194">
        <f t="shared" si="43"/>
        <v>8.8235294117647065E-2</v>
      </c>
      <c r="G90" s="356">
        <f t="shared" si="43"/>
        <v>9.0909090909090912E-2</v>
      </c>
      <c r="H90" s="356">
        <f t="shared" si="43"/>
        <v>0.14285714285714285</v>
      </c>
      <c r="I90" s="356">
        <f t="shared" si="43"/>
        <v>0.16666666666666666</v>
      </c>
      <c r="J90" s="356">
        <f t="shared" si="43"/>
        <v>0.1951219512195122</v>
      </c>
      <c r="K90" s="356">
        <f t="shared" si="43"/>
        <v>0.21621621621621623</v>
      </c>
      <c r="L90" s="356">
        <f t="shared" si="43"/>
        <v>5.128205128205128E-2</v>
      </c>
      <c r="M90" s="356">
        <f t="shared" si="43"/>
        <v>0.11538461538461539</v>
      </c>
      <c r="N90" s="399">
        <f t="shared" si="43"/>
        <v>5.8823529411764705E-2</v>
      </c>
      <c r="O90" s="246">
        <f>O89/O58</f>
        <v>0.13819095477386933</v>
      </c>
    </row>
    <row r="91" spans="1:15" ht="24.75" x14ac:dyDescent="0.25">
      <c r="A91" s="28" t="s">
        <v>234</v>
      </c>
      <c r="B91" s="215" t="s">
        <v>294</v>
      </c>
      <c r="C91" s="76">
        <v>1</v>
      </c>
      <c r="D91" s="40">
        <v>0</v>
      </c>
      <c r="E91" s="40">
        <v>0</v>
      </c>
      <c r="F91" s="40">
        <v>0</v>
      </c>
      <c r="G91" s="287">
        <v>3</v>
      </c>
      <c r="H91" s="287">
        <v>0</v>
      </c>
      <c r="I91" s="287">
        <v>1</v>
      </c>
      <c r="J91" s="287">
        <v>1</v>
      </c>
      <c r="K91" s="287">
        <v>0</v>
      </c>
      <c r="L91" s="287">
        <v>0</v>
      </c>
      <c r="M91" s="287">
        <v>0</v>
      </c>
      <c r="N91" s="324">
        <v>1</v>
      </c>
      <c r="O91" s="209">
        <f>SUM(C91:N91)</f>
        <v>7</v>
      </c>
    </row>
    <row r="92" spans="1:15" x14ac:dyDescent="0.25">
      <c r="A92" s="28" t="s">
        <v>235</v>
      </c>
      <c r="B92" s="192" t="s">
        <v>80</v>
      </c>
      <c r="C92" s="194">
        <f>C91/C58</f>
        <v>4.5454545454545456E-2</v>
      </c>
      <c r="D92" s="194">
        <f t="shared" ref="D92:N92" si="44">D91/D58</f>
        <v>0</v>
      </c>
      <c r="E92" s="194">
        <f t="shared" si="44"/>
        <v>0</v>
      </c>
      <c r="F92" s="194">
        <f t="shared" si="44"/>
        <v>0</v>
      </c>
      <c r="G92" s="356">
        <f t="shared" si="44"/>
        <v>0.13636363636363635</v>
      </c>
      <c r="H92" s="356">
        <f t="shared" si="44"/>
        <v>0</v>
      </c>
      <c r="I92" s="356">
        <f t="shared" si="44"/>
        <v>3.3333333333333333E-2</v>
      </c>
      <c r="J92" s="356">
        <f t="shared" si="44"/>
        <v>2.4390243902439025E-2</v>
      </c>
      <c r="K92" s="356">
        <f t="shared" si="44"/>
        <v>0</v>
      </c>
      <c r="L92" s="356">
        <f t="shared" si="44"/>
        <v>0</v>
      </c>
      <c r="M92" s="356">
        <f t="shared" si="44"/>
        <v>0</v>
      </c>
      <c r="N92" s="399">
        <f t="shared" si="44"/>
        <v>2.9411764705882353E-2</v>
      </c>
      <c r="O92" s="246">
        <f>O91/O58</f>
        <v>1.7587939698492462E-2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1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1</v>
      </c>
      <c r="O93" s="209">
        <f>SUM(C93:N93)</f>
        <v>2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5">D93/D58</f>
        <v>0</v>
      </c>
      <c r="E94" s="194">
        <f t="shared" si="45"/>
        <v>2.5000000000000001E-2</v>
      </c>
      <c r="F94" s="194">
        <f t="shared" si="45"/>
        <v>0</v>
      </c>
      <c r="G94" s="356">
        <f t="shared" si="45"/>
        <v>0</v>
      </c>
      <c r="H94" s="356">
        <f t="shared" si="45"/>
        <v>0</v>
      </c>
      <c r="I94" s="356">
        <f t="shared" si="45"/>
        <v>0</v>
      </c>
      <c r="J94" s="356">
        <f t="shared" si="45"/>
        <v>0</v>
      </c>
      <c r="K94" s="356">
        <f t="shared" si="45"/>
        <v>0</v>
      </c>
      <c r="L94" s="356">
        <f t="shared" si="45"/>
        <v>0</v>
      </c>
      <c r="M94" s="356">
        <f t="shared" si="45"/>
        <v>0</v>
      </c>
      <c r="N94" s="399">
        <f t="shared" si="45"/>
        <v>2.9411764705882353E-2</v>
      </c>
      <c r="O94" s="246">
        <f>O93/O58</f>
        <v>5.0251256281407036E-3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2</v>
      </c>
      <c r="D95" s="76">
        <f>D58-D61-D79-D81-D83-D85-D87-D89-D91-D93</f>
        <v>2</v>
      </c>
      <c r="E95" s="76">
        <f>E58-E61-E79-E81-E83-E85-E87-E89-E91-E93</f>
        <v>7</v>
      </c>
      <c r="F95" s="76">
        <f t="shared" ref="F95:N95" si="46">F58-F61-F79-F81-F83-F85-F87-F89-F91-F93</f>
        <v>4</v>
      </c>
      <c r="G95" s="289">
        <f t="shared" si="46"/>
        <v>0</v>
      </c>
      <c r="H95" s="289">
        <f t="shared" si="46"/>
        <v>1</v>
      </c>
      <c r="I95" s="289">
        <f t="shared" si="46"/>
        <v>0</v>
      </c>
      <c r="J95" s="289">
        <f t="shared" si="46"/>
        <v>0</v>
      </c>
      <c r="K95" s="289">
        <f t="shared" si="46"/>
        <v>0</v>
      </c>
      <c r="L95" s="289">
        <f t="shared" si="46"/>
        <v>3</v>
      </c>
      <c r="M95" s="289">
        <f t="shared" si="46"/>
        <v>1</v>
      </c>
      <c r="N95" s="324">
        <f t="shared" si="46"/>
        <v>4</v>
      </c>
      <c r="O95" s="209">
        <f>SUM(C95:N95)</f>
        <v>24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9.0909090909090912E-2</v>
      </c>
      <c r="D96" s="204">
        <f t="shared" ref="D96:N96" si="47">D95/D58</f>
        <v>5.2631578947368418E-2</v>
      </c>
      <c r="E96" s="204">
        <f t="shared" si="47"/>
        <v>0.17499999999999999</v>
      </c>
      <c r="F96" s="204">
        <f t="shared" si="47"/>
        <v>0.11764705882352941</v>
      </c>
      <c r="G96" s="360">
        <f t="shared" si="47"/>
        <v>0</v>
      </c>
      <c r="H96" s="360">
        <f t="shared" si="47"/>
        <v>2.8571428571428571E-2</v>
      </c>
      <c r="I96" s="360">
        <f t="shared" si="47"/>
        <v>0</v>
      </c>
      <c r="J96" s="360">
        <f t="shared" si="47"/>
        <v>0</v>
      </c>
      <c r="K96" s="360">
        <f t="shared" si="47"/>
        <v>0</v>
      </c>
      <c r="L96" s="360">
        <f t="shared" si="47"/>
        <v>7.6923076923076927E-2</v>
      </c>
      <c r="M96" s="360">
        <f t="shared" si="47"/>
        <v>3.8461538461538464E-2</v>
      </c>
      <c r="N96" s="400">
        <f t="shared" si="47"/>
        <v>0.11764705882352941</v>
      </c>
      <c r="O96" s="250">
        <f>O95/O58</f>
        <v>6.030150753768844E-2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1" t="s">
        <v>311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57</v>
      </c>
      <c r="D3" s="6">
        <v>60</v>
      </c>
      <c r="E3" s="6">
        <v>59</v>
      </c>
      <c r="F3" s="6">
        <v>58</v>
      </c>
      <c r="G3" s="6">
        <v>56</v>
      </c>
      <c r="H3" s="285">
        <v>51</v>
      </c>
      <c r="I3" s="285">
        <v>47</v>
      </c>
      <c r="J3" s="285">
        <v>50</v>
      </c>
      <c r="K3" s="285">
        <v>49</v>
      </c>
      <c r="L3" s="285">
        <v>50</v>
      </c>
      <c r="M3" s="285">
        <v>46</v>
      </c>
      <c r="N3" s="285">
        <v>43</v>
      </c>
      <c r="O3" s="322">
        <v>48</v>
      </c>
    </row>
    <row r="4" spans="1:15" x14ac:dyDescent="0.25">
      <c r="A4" s="12" t="s">
        <v>8</v>
      </c>
      <c r="B4" s="182" t="s">
        <v>41</v>
      </c>
      <c r="C4" s="184">
        <v>51</v>
      </c>
      <c r="D4" s="185">
        <v>54</v>
      </c>
      <c r="E4" s="185">
        <v>51</v>
      </c>
      <c r="F4" s="185">
        <v>51</v>
      </c>
      <c r="G4" s="185">
        <v>49</v>
      </c>
      <c r="H4" s="286">
        <v>45</v>
      </c>
      <c r="I4" s="286">
        <v>41</v>
      </c>
      <c r="J4" s="286">
        <v>44</v>
      </c>
      <c r="K4" s="286">
        <v>42</v>
      </c>
      <c r="L4" s="286">
        <v>41</v>
      </c>
      <c r="M4" s="286">
        <v>38</v>
      </c>
      <c r="N4" s="286">
        <v>35</v>
      </c>
      <c r="O4" s="323">
        <v>40</v>
      </c>
    </row>
    <row r="5" spans="1:15" x14ac:dyDescent="0.25">
      <c r="A5" s="12" t="s">
        <v>9</v>
      </c>
      <c r="B5" s="181" t="s">
        <v>15</v>
      </c>
      <c r="C5" s="183">
        <f>C4/C3</f>
        <v>0.89473684210526316</v>
      </c>
      <c r="D5" s="221">
        <f>D4/D3</f>
        <v>0.9</v>
      </c>
      <c r="E5" s="221">
        <f t="shared" ref="E5:O5" si="0">E4/E3</f>
        <v>0.86440677966101698</v>
      </c>
      <c r="F5" s="221">
        <f t="shared" si="0"/>
        <v>0.87931034482758619</v>
      </c>
      <c r="G5" s="221">
        <f t="shared" si="0"/>
        <v>0.875</v>
      </c>
      <c r="H5" s="354">
        <f t="shared" si="0"/>
        <v>0.88235294117647056</v>
      </c>
      <c r="I5" s="354">
        <f t="shared" si="0"/>
        <v>0.87234042553191493</v>
      </c>
      <c r="J5" s="354">
        <f t="shared" si="0"/>
        <v>0.88</v>
      </c>
      <c r="K5" s="354">
        <f t="shared" si="0"/>
        <v>0.8571428571428571</v>
      </c>
      <c r="L5" s="354">
        <f t="shared" si="0"/>
        <v>0.82</v>
      </c>
      <c r="M5" s="354">
        <f t="shared" si="0"/>
        <v>0.82608695652173914</v>
      </c>
      <c r="N5" s="354">
        <f t="shared" si="0"/>
        <v>0.81395348837209303</v>
      </c>
      <c r="O5" s="399">
        <f t="shared" si="0"/>
        <v>0.83333333333333337</v>
      </c>
    </row>
    <row r="6" spans="1:15" x14ac:dyDescent="0.25">
      <c r="A6" s="12" t="s">
        <v>10</v>
      </c>
      <c r="B6" s="186" t="s">
        <v>285</v>
      </c>
      <c r="C6" s="187">
        <v>1</v>
      </c>
      <c r="D6" s="40">
        <v>1</v>
      </c>
      <c r="E6" s="40">
        <v>1</v>
      </c>
      <c r="F6" s="40">
        <v>1</v>
      </c>
      <c r="G6" s="40">
        <v>1</v>
      </c>
      <c r="H6" s="287">
        <v>1</v>
      </c>
      <c r="I6" s="287">
        <v>1</v>
      </c>
      <c r="J6" s="287">
        <v>1</v>
      </c>
      <c r="K6" s="287">
        <v>1</v>
      </c>
      <c r="L6" s="287">
        <v>1</v>
      </c>
      <c r="M6" s="287">
        <v>1</v>
      </c>
      <c r="N6" s="287">
        <v>1</v>
      </c>
      <c r="O6" s="324">
        <v>4</v>
      </c>
    </row>
    <row r="7" spans="1:15" x14ac:dyDescent="0.25">
      <c r="A7" s="12" t="s">
        <v>11</v>
      </c>
      <c r="B7" s="181" t="s">
        <v>15</v>
      </c>
      <c r="C7" s="183">
        <f>C6/C3</f>
        <v>1.7543859649122806E-2</v>
      </c>
      <c r="D7" s="221">
        <f>D6/D3</f>
        <v>1.6666666666666666E-2</v>
      </c>
      <c r="E7" s="221">
        <f t="shared" ref="E7:O7" si="1">E6/E3</f>
        <v>1.6949152542372881E-2</v>
      </c>
      <c r="F7" s="221">
        <f t="shared" si="1"/>
        <v>1.7241379310344827E-2</v>
      </c>
      <c r="G7" s="221">
        <f t="shared" si="1"/>
        <v>1.7857142857142856E-2</v>
      </c>
      <c r="H7" s="354">
        <f t="shared" si="1"/>
        <v>1.9607843137254902E-2</v>
      </c>
      <c r="I7" s="354">
        <f t="shared" si="1"/>
        <v>2.1276595744680851E-2</v>
      </c>
      <c r="J7" s="354">
        <f t="shared" si="1"/>
        <v>0.02</v>
      </c>
      <c r="K7" s="354">
        <f t="shared" si="1"/>
        <v>2.0408163265306121E-2</v>
      </c>
      <c r="L7" s="354">
        <f t="shared" si="1"/>
        <v>0.02</v>
      </c>
      <c r="M7" s="354">
        <f t="shared" si="1"/>
        <v>2.1739130434782608E-2</v>
      </c>
      <c r="N7" s="354">
        <f t="shared" si="1"/>
        <v>2.3255813953488372E-2</v>
      </c>
      <c r="O7" s="399">
        <f t="shared" si="1"/>
        <v>8.3333333333333329E-2</v>
      </c>
    </row>
    <row r="8" spans="1:15" x14ac:dyDescent="0.25">
      <c r="A8" s="12" t="s">
        <v>12</v>
      </c>
      <c r="B8" s="186" t="s">
        <v>16</v>
      </c>
      <c r="C8" s="187">
        <v>4</v>
      </c>
      <c r="D8" s="40">
        <v>4</v>
      </c>
      <c r="E8" s="40">
        <v>5</v>
      </c>
      <c r="F8" s="40">
        <v>4</v>
      </c>
      <c r="G8" s="40">
        <v>5</v>
      </c>
      <c r="H8" s="287">
        <v>6</v>
      </c>
      <c r="I8" s="287">
        <v>5</v>
      </c>
      <c r="J8" s="287">
        <v>2</v>
      </c>
      <c r="K8" s="287">
        <v>1</v>
      </c>
      <c r="L8" s="287">
        <v>4</v>
      </c>
      <c r="M8" s="287">
        <v>7</v>
      </c>
      <c r="N8" s="287">
        <v>6</v>
      </c>
      <c r="O8" s="324">
        <v>11</v>
      </c>
    </row>
    <row r="9" spans="1:15" x14ac:dyDescent="0.25">
      <c r="A9" s="12" t="s">
        <v>13</v>
      </c>
      <c r="B9" s="181" t="s">
        <v>15</v>
      </c>
      <c r="C9" s="183">
        <f>C8/C3</f>
        <v>7.0175438596491224E-2</v>
      </c>
      <c r="D9" s="221">
        <f>D8/D3</f>
        <v>6.6666666666666666E-2</v>
      </c>
      <c r="E9" s="221">
        <f t="shared" ref="E9:O9" si="2">E8/E3</f>
        <v>8.4745762711864403E-2</v>
      </c>
      <c r="F9" s="221">
        <f t="shared" si="2"/>
        <v>6.8965517241379309E-2</v>
      </c>
      <c r="G9" s="221">
        <f t="shared" si="2"/>
        <v>8.9285714285714288E-2</v>
      </c>
      <c r="H9" s="354">
        <f t="shared" si="2"/>
        <v>0.11764705882352941</v>
      </c>
      <c r="I9" s="354">
        <f t="shared" si="2"/>
        <v>0.10638297872340426</v>
      </c>
      <c r="J9" s="354">
        <f t="shared" si="2"/>
        <v>0.04</v>
      </c>
      <c r="K9" s="354">
        <f t="shared" si="2"/>
        <v>2.0408163265306121E-2</v>
      </c>
      <c r="L9" s="354">
        <f t="shared" si="2"/>
        <v>0.08</v>
      </c>
      <c r="M9" s="354">
        <f t="shared" si="2"/>
        <v>0.15217391304347827</v>
      </c>
      <c r="N9" s="354">
        <f t="shared" si="2"/>
        <v>0.13953488372093023</v>
      </c>
      <c r="O9" s="399">
        <f t="shared" si="2"/>
        <v>0.22916666666666666</v>
      </c>
    </row>
    <row r="10" spans="1:15" x14ac:dyDescent="0.25">
      <c r="A10" s="12" t="s">
        <v>18</v>
      </c>
      <c r="B10" s="186" t="s">
        <v>17</v>
      </c>
      <c r="C10" s="187">
        <v>31</v>
      </c>
      <c r="D10" s="40">
        <v>32</v>
      </c>
      <c r="E10" s="40">
        <v>33</v>
      </c>
      <c r="F10" s="40">
        <v>32</v>
      </c>
      <c r="G10" s="40">
        <v>29</v>
      </c>
      <c r="H10" s="287">
        <v>27</v>
      </c>
      <c r="I10" s="287">
        <v>21</v>
      </c>
      <c r="J10" s="287">
        <v>24</v>
      </c>
      <c r="K10" s="287">
        <v>23</v>
      </c>
      <c r="L10" s="287">
        <v>23</v>
      </c>
      <c r="M10" s="287">
        <v>21</v>
      </c>
      <c r="N10" s="287">
        <v>19</v>
      </c>
      <c r="O10" s="324">
        <v>21</v>
      </c>
    </row>
    <row r="11" spans="1:15" x14ac:dyDescent="0.25">
      <c r="A11" s="12" t="s">
        <v>19</v>
      </c>
      <c r="B11" s="181" t="s">
        <v>15</v>
      </c>
      <c r="C11" s="183">
        <f>C10/C3</f>
        <v>0.54385964912280704</v>
      </c>
      <c r="D11" s="221">
        <f>D10/D3</f>
        <v>0.53333333333333333</v>
      </c>
      <c r="E11" s="221">
        <f t="shared" ref="E11:O11" si="3">E10/E3</f>
        <v>0.55932203389830504</v>
      </c>
      <c r="F11" s="221">
        <f t="shared" si="3"/>
        <v>0.55172413793103448</v>
      </c>
      <c r="G11" s="221">
        <f t="shared" si="3"/>
        <v>0.5178571428571429</v>
      </c>
      <c r="H11" s="354">
        <f t="shared" si="3"/>
        <v>0.52941176470588236</v>
      </c>
      <c r="I11" s="354">
        <f t="shared" si="3"/>
        <v>0.44680851063829785</v>
      </c>
      <c r="J11" s="354">
        <f t="shared" si="3"/>
        <v>0.48</v>
      </c>
      <c r="K11" s="354">
        <f t="shared" si="3"/>
        <v>0.46938775510204084</v>
      </c>
      <c r="L11" s="354">
        <f t="shared" si="3"/>
        <v>0.46</v>
      </c>
      <c r="M11" s="354">
        <f t="shared" si="3"/>
        <v>0.45652173913043476</v>
      </c>
      <c r="N11" s="354">
        <f t="shared" si="3"/>
        <v>0.44186046511627908</v>
      </c>
      <c r="O11" s="399">
        <f t="shared" si="3"/>
        <v>0.4375</v>
      </c>
    </row>
    <row r="12" spans="1:15" x14ac:dyDescent="0.25">
      <c r="A12" s="12" t="s">
        <v>20</v>
      </c>
      <c r="B12" s="188" t="s">
        <v>38</v>
      </c>
      <c r="C12" s="187">
        <v>3</v>
      </c>
      <c r="D12" s="40">
        <v>4</v>
      </c>
      <c r="E12" s="40">
        <v>6</v>
      </c>
      <c r="F12" s="40">
        <v>2</v>
      </c>
      <c r="G12" s="40">
        <v>1</v>
      </c>
      <c r="H12" s="287">
        <v>1</v>
      </c>
      <c r="I12" s="287">
        <v>1</v>
      </c>
      <c r="J12" s="287">
        <v>2</v>
      </c>
      <c r="K12" s="287">
        <v>2</v>
      </c>
      <c r="L12" s="287">
        <v>3</v>
      </c>
      <c r="M12" s="287">
        <v>3</v>
      </c>
      <c r="N12" s="287">
        <v>2</v>
      </c>
      <c r="O12" s="324">
        <v>2</v>
      </c>
    </row>
    <row r="13" spans="1:15" x14ac:dyDescent="0.25">
      <c r="A13" s="12" t="s">
        <v>21</v>
      </c>
      <c r="B13" s="181" t="s">
        <v>15</v>
      </c>
      <c r="C13" s="183">
        <f>C12/C3</f>
        <v>5.2631578947368418E-2</v>
      </c>
      <c r="D13" s="221">
        <f>D12/D3</f>
        <v>6.6666666666666666E-2</v>
      </c>
      <c r="E13" s="221">
        <f t="shared" ref="E13:O13" si="4">E12/E3</f>
        <v>0.10169491525423729</v>
      </c>
      <c r="F13" s="221">
        <f t="shared" si="4"/>
        <v>3.4482758620689655E-2</v>
      </c>
      <c r="G13" s="221">
        <f t="shared" si="4"/>
        <v>1.7857142857142856E-2</v>
      </c>
      <c r="H13" s="354">
        <f t="shared" si="4"/>
        <v>1.9607843137254902E-2</v>
      </c>
      <c r="I13" s="354">
        <f t="shared" si="4"/>
        <v>2.1276595744680851E-2</v>
      </c>
      <c r="J13" s="354">
        <f t="shared" si="4"/>
        <v>0.04</v>
      </c>
      <c r="K13" s="354">
        <f t="shared" si="4"/>
        <v>4.0816326530612242E-2</v>
      </c>
      <c r="L13" s="354">
        <f t="shared" si="4"/>
        <v>0.06</v>
      </c>
      <c r="M13" s="354">
        <f t="shared" si="4"/>
        <v>6.5217391304347824E-2</v>
      </c>
      <c r="N13" s="354">
        <f t="shared" si="4"/>
        <v>4.6511627906976744E-2</v>
      </c>
      <c r="O13" s="399">
        <f t="shared" si="4"/>
        <v>4.1666666666666664E-2</v>
      </c>
    </row>
    <row r="14" spans="1:15" x14ac:dyDescent="0.25">
      <c r="A14" s="12" t="s">
        <v>22</v>
      </c>
      <c r="B14" s="186" t="s">
        <v>39</v>
      </c>
      <c r="C14" s="187">
        <v>15</v>
      </c>
      <c r="D14" s="40">
        <v>14</v>
      </c>
      <c r="E14" s="40">
        <v>15</v>
      </c>
      <c r="F14" s="40">
        <v>17</v>
      </c>
      <c r="G14" s="40">
        <v>17</v>
      </c>
      <c r="H14" s="287">
        <v>15</v>
      </c>
      <c r="I14" s="287">
        <v>13</v>
      </c>
      <c r="J14" s="287">
        <v>14</v>
      </c>
      <c r="K14" s="287">
        <v>12</v>
      </c>
      <c r="L14" s="287">
        <v>11</v>
      </c>
      <c r="M14" s="287">
        <v>10</v>
      </c>
      <c r="N14" s="287">
        <v>10</v>
      </c>
      <c r="O14" s="324">
        <v>11</v>
      </c>
    </row>
    <row r="15" spans="1:15" x14ac:dyDescent="0.25">
      <c r="A15" s="12" t="s">
        <v>23</v>
      </c>
      <c r="B15" s="181" t="s">
        <v>15</v>
      </c>
      <c r="C15" s="183">
        <f>C14/C3</f>
        <v>0.26315789473684209</v>
      </c>
      <c r="D15" s="221">
        <f>D14/D3</f>
        <v>0.23333333333333334</v>
      </c>
      <c r="E15" s="221">
        <f t="shared" ref="E15:O15" si="5">E14/E3</f>
        <v>0.25423728813559321</v>
      </c>
      <c r="F15" s="221">
        <f t="shared" si="5"/>
        <v>0.29310344827586204</v>
      </c>
      <c r="G15" s="221">
        <f t="shared" si="5"/>
        <v>0.30357142857142855</v>
      </c>
      <c r="H15" s="354">
        <f t="shared" si="5"/>
        <v>0.29411764705882354</v>
      </c>
      <c r="I15" s="354">
        <f t="shared" si="5"/>
        <v>0.27659574468085107</v>
      </c>
      <c r="J15" s="354">
        <f t="shared" si="5"/>
        <v>0.28000000000000003</v>
      </c>
      <c r="K15" s="354">
        <f t="shared" si="5"/>
        <v>0.24489795918367346</v>
      </c>
      <c r="L15" s="354">
        <f t="shared" si="5"/>
        <v>0.22</v>
      </c>
      <c r="M15" s="354">
        <f t="shared" si="5"/>
        <v>0.21739130434782608</v>
      </c>
      <c r="N15" s="354">
        <f t="shared" si="5"/>
        <v>0.23255813953488372</v>
      </c>
      <c r="O15" s="399">
        <f t="shared" si="5"/>
        <v>0.22916666666666666</v>
      </c>
    </row>
    <row r="16" spans="1:15" x14ac:dyDescent="0.25">
      <c r="A16" s="12" t="s">
        <v>24</v>
      </c>
      <c r="B16" s="186" t="s">
        <v>40</v>
      </c>
      <c r="C16" s="187">
        <v>11</v>
      </c>
      <c r="D16" s="40">
        <v>10</v>
      </c>
      <c r="E16" s="40">
        <v>12</v>
      </c>
      <c r="F16" s="40">
        <v>12</v>
      </c>
      <c r="G16" s="40">
        <v>12</v>
      </c>
      <c r="H16" s="287">
        <v>10</v>
      </c>
      <c r="I16" s="287">
        <v>10</v>
      </c>
      <c r="J16" s="287">
        <v>10</v>
      </c>
      <c r="K16" s="287">
        <v>11</v>
      </c>
      <c r="L16" s="287">
        <v>13</v>
      </c>
      <c r="M16" s="287">
        <v>10</v>
      </c>
      <c r="N16" s="287">
        <v>10</v>
      </c>
      <c r="O16" s="324">
        <v>10</v>
      </c>
    </row>
    <row r="17" spans="1:15" x14ac:dyDescent="0.25">
      <c r="A17" s="12" t="s">
        <v>25</v>
      </c>
      <c r="B17" s="189" t="s">
        <v>15</v>
      </c>
      <c r="C17" s="183">
        <f>C16/C3</f>
        <v>0.19298245614035087</v>
      </c>
      <c r="D17" s="221">
        <f>D16/D3</f>
        <v>0.16666666666666666</v>
      </c>
      <c r="E17" s="221">
        <f t="shared" ref="E17:O17" si="6">E16/E3</f>
        <v>0.20338983050847459</v>
      </c>
      <c r="F17" s="221">
        <f t="shared" si="6"/>
        <v>0.20689655172413793</v>
      </c>
      <c r="G17" s="221">
        <f t="shared" si="6"/>
        <v>0.21428571428571427</v>
      </c>
      <c r="H17" s="354">
        <f t="shared" si="6"/>
        <v>0.19607843137254902</v>
      </c>
      <c r="I17" s="354">
        <f t="shared" si="6"/>
        <v>0.21276595744680851</v>
      </c>
      <c r="J17" s="354">
        <f t="shared" si="6"/>
        <v>0.2</v>
      </c>
      <c r="K17" s="354">
        <f t="shared" si="6"/>
        <v>0.22448979591836735</v>
      </c>
      <c r="L17" s="354">
        <f t="shared" si="6"/>
        <v>0.26</v>
      </c>
      <c r="M17" s="354">
        <f t="shared" si="6"/>
        <v>0.21739130434782608</v>
      </c>
      <c r="N17" s="354">
        <f t="shared" si="6"/>
        <v>0.23255813953488372</v>
      </c>
      <c r="O17" s="399">
        <f t="shared" si="6"/>
        <v>0.20833333333333334</v>
      </c>
    </row>
    <row r="18" spans="1:15" x14ac:dyDescent="0.25">
      <c r="A18" s="12" t="s">
        <v>26</v>
      </c>
      <c r="B18" s="186" t="s">
        <v>124</v>
      </c>
      <c r="C18" s="187">
        <v>7</v>
      </c>
      <c r="D18" s="40">
        <v>6</v>
      </c>
      <c r="E18" s="40">
        <v>5</v>
      </c>
      <c r="F18" s="40">
        <v>4</v>
      </c>
      <c r="G18" s="40">
        <v>5</v>
      </c>
      <c r="H18" s="287">
        <v>6</v>
      </c>
      <c r="I18" s="287">
        <v>4</v>
      </c>
      <c r="J18" s="287">
        <v>4</v>
      </c>
      <c r="K18" s="287">
        <v>4</v>
      </c>
      <c r="L18" s="287">
        <v>5</v>
      </c>
      <c r="M18" s="287">
        <v>4</v>
      </c>
      <c r="N18" s="287">
        <v>4</v>
      </c>
      <c r="O18" s="324">
        <v>4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0.12280701754385964</v>
      </c>
      <c r="D19" s="231">
        <f>D18/D3</f>
        <v>0.1</v>
      </c>
      <c r="E19" s="231">
        <f>E18/E3</f>
        <v>8.4745762711864403E-2</v>
      </c>
      <c r="F19" s="231">
        <f t="shared" ref="F19:O19" si="7">F18/F3</f>
        <v>6.8965517241379309E-2</v>
      </c>
      <c r="G19" s="231">
        <f t="shared" si="7"/>
        <v>8.9285714285714288E-2</v>
      </c>
      <c r="H19" s="355">
        <f t="shared" si="7"/>
        <v>0.11764705882352941</v>
      </c>
      <c r="I19" s="355">
        <f t="shared" si="7"/>
        <v>8.5106382978723402E-2</v>
      </c>
      <c r="J19" s="355">
        <f t="shared" si="7"/>
        <v>0.08</v>
      </c>
      <c r="K19" s="355">
        <f t="shared" si="7"/>
        <v>8.1632653061224483E-2</v>
      </c>
      <c r="L19" s="355">
        <f t="shared" si="7"/>
        <v>0.1</v>
      </c>
      <c r="M19" s="355">
        <f t="shared" si="7"/>
        <v>8.6956521739130432E-2</v>
      </c>
      <c r="N19" s="355">
        <f t="shared" si="7"/>
        <v>9.3023255813953487E-2</v>
      </c>
      <c r="O19" s="400">
        <f t="shared" si="7"/>
        <v>8.3333333333333329E-2</v>
      </c>
    </row>
    <row r="20" spans="1:15" ht="20.100000000000001" customHeight="1" thickBot="1" x14ac:dyDescent="0.3">
      <c r="A20" s="19" t="s">
        <v>312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9</v>
      </c>
      <c r="D22" s="8">
        <v>10</v>
      </c>
      <c r="E22" s="8">
        <v>8</v>
      </c>
      <c r="F22" s="8">
        <v>4</v>
      </c>
      <c r="G22" s="288">
        <v>6</v>
      </c>
      <c r="H22" s="288">
        <v>4</v>
      </c>
      <c r="I22" s="288">
        <v>9</v>
      </c>
      <c r="J22" s="288">
        <v>4</v>
      </c>
      <c r="K22" s="288">
        <v>8</v>
      </c>
      <c r="L22" s="288">
        <v>9</v>
      </c>
      <c r="M22" s="288">
        <v>8</v>
      </c>
      <c r="N22" s="288">
        <v>10</v>
      </c>
      <c r="O22" s="7">
        <f>SUM(C22:N22)</f>
        <v>89</v>
      </c>
    </row>
    <row r="23" spans="1:15" x14ac:dyDescent="0.25">
      <c r="A23" s="9" t="s">
        <v>29</v>
      </c>
      <c r="B23" s="193" t="s">
        <v>44</v>
      </c>
      <c r="C23" s="196">
        <v>1</v>
      </c>
      <c r="D23" s="185">
        <v>4</v>
      </c>
      <c r="E23" s="185">
        <v>0</v>
      </c>
      <c r="F23" s="185">
        <v>0</v>
      </c>
      <c r="G23" s="286">
        <v>1</v>
      </c>
      <c r="H23" s="286">
        <v>1</v>
      </c>
      <c r="I23" s="286">
        <v>1</v>
      </c>
      <c r="J23" s="286">
        <v>2</v>
      </c>
      <c r="K23" s="286">
        <v>3</v>
      </c>
      <c r="L23" s="286">
        <v>5</v>
      </c>
      <c r="M23" s="286">
        <v>3</v>
      </c>
      <c r="N23" s="323">
        <v>3</v>
      </c>
      <c r="O23" s="193">
        <f>SUM(C23:N23)</f>
        <v>24</v>
      </c>
    </row>
    <row r="24" spans="1:15" x14ac:dyDescent="0.25">
      <c r="A24" s="9" t="s">
        <v>30</v>
      </c>
      <c r="B24" s="165" t="s">
        <v>69</v>
      </c>
      <c r="C24" s="194">
        <f>C23/C22</f>
        <v>0.1111111111111111</v>
      </c>
      <c r="D24" s="194">
        <f>D23/D22</f>
        <v>0.4</v>
      </c>
      <c r="E24" s="194">
        <f t="shared" ref="E24:N24" si="8">E23/E22</f>
        <v>0</v>
      </c>
      <c r="F24" s="194">
        <f>F23/F22</f>
        <v>0</v>
      </c>
      <c r="G24" s="356">
        <f t="shared" si="8"/>
        <v>0.16666666666666666</v>
      </c>
      <c r="H24" s="356">
        <f t="shared" si="8"/>
        <v>0.25</v>
      </c>
      <c r="I24" s="356">
        <f t="shared" si="8"/>
        <v>0.1111111111111111</v>
      </c>
      <c r="J24" s="356">
        <f t="shared" si="8"/>
        <v>0.5</v>
      </c>
      <c r="K24" s="356">
        <f t="shared" si="8"/>
        <v>0.375</v>
      </c>
      <c r="L24" s="356">
        <f t="shared" si="8"/>
        <v>0.55555555555555558</v>
      </c>
      <c r="M24" s="356">
        <f t="shared" si="8"/>
        <v>0.375</v>
      </c>
      <c r="N24" s="356">
        <f t="shared" si="8"/>
        <v>0.3</v>
      </c>
      <c r="O24" s="195">
        <f>O23/O22</f>
        <v>0.2696629213483146</v>
      </c>
    </row>
    <row r="25" spans="1:15" x14ac:dyDescent="0.25">
      <c r="A25" s="9" t="s">
        <v>31</v>
      </c>
      <c r="B25" s="84" t="s">
        <v>339</v>
      </c>
      <c r="C25" s="76">
        <v>5</v>
      </c>
      <c r="D25" s="76">
        <v>7</v>
      </c>
      <c r="E25" s="76">
        <v>5</v>
      </c>
      <c r="F25" s="76">
        <v>2</v>
      </c>
      <c r="G25" s="289">
        <v>6</v>
      </c>
      <c r="H25" s="289">
        <v>1</v>
      </c>
      <c r="I25" s="289">
        <v>7</v>
      </c>
      <c r="J25" s="289">
        <v>2</v>
      </c>
      <c r="K25" s="289">
        <v>5</v>
      </c>
      <c r="L25" s="289">
        <v>5</v>
      </c>
      <c r="M25" s="289">
        <v>6</v>
      </c>
      <c r="N25" s="325">
        <v>7</v>
      </c>
      <c r="O25" s="84">
        <f>SUM(C25:N25)</f>
        <v>58</v>
      </c>
    </row>
    <row r="26" spans="1:15" x14ac:dyDescent="0.25">
      <c r="A26" s="9" t="s">
        <v>32</v>
      </c>
      <c r="B26" s="165" t="s">
        <v>69</v>
      </c>
      <c r="C26" s="194">
        <f>C25/C22</f>
        <v>0.55555555555555558</v>
      </c>
      <c r="D26" s="194">
        <f>D25/D22</f>
        <v>0.7</v>
      </c>
      <c r="E26" s="194">
        <f t="shared" ref="E26:N26" si="9">E25/E22</f>
        <v>0.625</v>
      </c>
      <c r="F26" s="194">
        <f t="shared" si="9"/>
        <v>0.5</v>
      </c>
      <c r="G26" s="356">
        <f t="shared" si="9"/>
        <v>1</v>
      </c>
      <c r="H26" s="356">
        <f t="shared" si="9"/>
        <v>0.25</v>
      </c>
      <c r="I26" s="356">
        <f t="shared" si="9"/>
        <v>0.77777777777777779</v>
      </c>
      <c r="J26" s="356">
        <f t="shared" si="9"/>
        <v>0.5</v>
      </c>
      <c r="K26" s="356">
        <f t="shared" si="9"/>
        <v>0.625</v>
      </c>
      <c r="L26" s="356">
        <f t="shared" si="9"/>
        <v>0.55555555555555558</v>
      </c>
      <c r="M26" s="356">
        <f t="shared" si="9"/>
        <v>0.75</v>
      </c>
      <c r="N26" s="356">
        <f t="shared" si="9"/>
        <v>0.7</v>
      </c>
      <c r="O26" s="195">
        <f>O25/O22</f>
        <v>0.651685393258427</v>
      </c>
    </row>
    <row r="27" spans="1:15" x14ac:dyDescent="0.25">
      <c r="A27" s="9" t="s">
        <v>33</v>
      </c>
      <c r="B27" s="84" t="s">
        <v>287</v>
      </c>
      <c r="C27" s="76">
        <v>9</v>
      </c>
      <c r="D27" s="40">
        <v>7</v>
      </c>
      <c r="E27" s="40">
        <v>8</v>
      </c>
      <c r="F27" s="40">
        <v>4</v>
      </c>
      <c r="G27" s="287">
        <v>6</v>
      </c>
      <c r="H27" s="287">
        <v>4</v>
      </c>
      <c r="I27" s="287">
        <v>9</v>
      </c>
      <c r="J27" s="287">
        <v>3</v>
      </c>
      <c r="K27" s="287">
        <v>6</v>
      </c>
      <c r="L27" s="287">
        <v>7</v>
      </c>
      <c r="M27" s="287">
        <v>7</v>
      </c>
      <c r="N27" s="324">
        <v>10</v>
      </c>
      <c r="O27" s="84">
        <f>SUM(C27:N27)</f>
        <v>80</v>
      </c>
    </row>
    <row r="28" spans="1:15" x14ac:dyDescent="0.25">
      <c r="A28" s="9" t="s">
        <v>34</v>
      </c>
      <c r="B28" s="165" t="s">
        <v>69</v>
      </c>
      <c r="C28" s="194">
        <f>C27/C22</f>
        <v>1</v>
      </c>
      <c r="D28" s="194">
        <f t="shared" ref="D28:N28" si="10">D27/D22</f>
        <v>0.7</v>
      </c>
      <c r="E28" s="194">
        <f t="shared" si="10"/>
        <v>1</v>
      </c>
      <c r="F28" s="194">
        <f t="shared" si="10"/>
        <v>1</v>
      </c>
      <c r="G28" s="356">
        <f t="shared" si="10"/>
        <v>1</v>
      </c>
      <c r="H28" s="356">
        <f t="shared" si="10"/>
        <v>1</v>
      </c>
      <c r="I28" s="356">
        <f t="shared" si="10"/>
        <v>1</v>
      </c>
      <c r="J28" s="356">
        <f t="shared" si="10"/>
        <v>0.75</v>
      </c>
      <c r="K28" s="356">
        <f t="shared" si="10"/>
        <v>0.75</v>
      </c>
      <c r="L28" s="356">
        <f t="shared" si="10"/>
        <v>0.77777777777777779</v>
      </c>
      <c r="M28" s="356">
        <f t="shared" si="10"/>
        <v>0.875</v>
      </c>
      <c r="N28" s="356">
        <f t="shared" si="10"/>
        <v>1</v>
      </c>
      <c r="O28" s="195">
        <f>O27/O22</f>
        <v>0.898876404494382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0</v>
      </c>
      <c r="E29" s="40">
        <v>0</v>
      </c>
      <c r="F29" s="40">
        <v>0</v>
      </c>
      <c r="G29" s="287">
        <v>1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324">
        <v>3</v>
      </c>
      <c r="O29" s="84">
        <f>SUM(C29:N29)</f>
        <v>4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0</v>
      </c>
      <c r="E30" s="194">
        <f t="shared" si="11"/>
        <v>0</v>
      </c>
      <c r="F30" s="194">
        <f t="shared" si="11"/>
        <v>0</v>
      </c>
      <c r="G30" s="356">
        <f t="shared" si="11"/>
        <v>0.16666666666666666</v>
      </c>
      <c r="H30" s="356">
        <f t="shared" si="11"/>
        <v>0</v>
      </c>
      <c r="I30" s="356">
        <f t="shared" si="11"/>
        <v>0</v>
      </c>
      <c r="J30" s="356">
        <f t="shared" si="11"/>
        <v>0</v>
      </c>
      <c r="K30" s="356">
        <f t="shared" si="11"/>
        <v>0</v>
      </c>
      <c r="L30" s="356">
        <f t="shared" si="11"/>
        <v>0</v>
      </c>
      <c r="M30" s="356">
        <f t="shared" si="11"/>
        <v>0</v>
      </c>
      <c r="N30" s="356">
        <f t="shared" si="11"/>
        <v>0.3</v>
      </c>
      <c r="O30" s="195">
        <f>O29/O22</f>
        <v>4.49438202247191E-2</v>
      </c>
    </row>
    <row r="31" spans="1:15" x14ac:dyDescent="0.25">
      <c r="A31" s="9" t="s">
        <v>37</v>
      </c>
      <c r="B31" s="84" t="s">
        <v>132</v>
      </c>
      <c r="C31" s="40">
        <f>C22-C27</f>
        <v>0</v>
      </c>
      <c r="D31" s="40">
        <f>D22-D27</f>
        <v>3</v>
      </c>
      <c r="E31" s="40">
        <f>E22-E27</f>
        <v>0</v>
      </c>
      <c r="F31" s="40">
        <f t="shared" ref="F31:N31" si="12">F22-F27</f>
        <v>0</v>
      </c>
      <c r="G31" s="287">
        <f t="shared" si="12"/>
        <v>0</v>
      </c>
      <c r="H31" s="287">
        <f t="shared" si="12"/>
        <v>0</v>
      </c>
      <c r="I31" s="287">
        <f t="shared" si="12"/>
        <v>0</v>
      </c>
      <c r="J31" s="287">
        <f t="shared" si="12"/>
        <v>1</v>
      </c>
      <c r="K31" s="287">
        <f t="shared" si="12"/>
        <v>2</v>
      </c>
      <c r="L31" s="287">
        <f t="shared" si="12"/>
        <v>2</v>
      </c>
      <c r="M31" s="287">
        <f t="shared" si="12"/>
        <v>1</v>
      </c>
      <c r="N31" s="287">
        <f t="shared" si="12"/>
        <v>0</v>
      </c>
      <c r="O31" s="84">
        <f>SUM(C31:N31)</f>
        <v>9</v>
      </c>
    </row>
    <row r="32" spans="1:15" x14ac:dyDescent="0.25">
      <c r="A32" s="9" t="s">
        <v>46</v>
      </c>
      <c r="B32" s="165" t="s">
        <v>69</v>
      </c>
      <c r="C32" s="194">
        <f>C31/C22</f>
        <v>0</v>
      </c>
      <c r="D32" s="194">
        <f t="shared" ref="D32:N32" si="13">D31/D22</f>
        <v>0.3</v>
      </c>
      <c r="E32" s="194">
        <f t="shared" si="13"/>
        <v>0</v>
      </c>
      <c r="F32" s="194">
        <f t="shared" si="13"/>
        <v>0</v>
      </c>
      <c r="G32" s="356">
        <f t="shared" si="13"/>
        <v>0</v>
      </c>
      <c r="H32" s="356">
        <f t="shared" si="13"/>
        <v>0</v>
      </c>
      <c r="I32" s="356">
        <f t="shared" si="13"/>
        <v>0</v>
      </c>
      <c r="J32" s="356">
        <f t="shared" si="13"/>
        <v>0.25</v>
      </c>
      <c r="K32" s="356">
        <f t="shared" si="13"/>
        <v>0.25</v>
      </c>
      <c r="L32" s="356">
        <f t="shared" si="13"/>
        <v>0.22222222222222221</v>
      </c>
      <c r="M32" s="356">
        <f t="shared" si="13"/>
        <v>0.125</v>
      </c>
      <c r="N32" s="356">
        <f t="shared" si="13"/>
        <v>0</v>
      </c>
      <c r="O32" s="195">
        <f>O31/O22</f>
        <v>0.10112359550561797</v>
      </c>
    </row>
    <row r="33" spans="1:15" ht="24.75" x14ac:dyDescent="0.25">
      <c r="A33" s="9" t="s">
        <v>47</v>
      </c>
      <c r="B33" s="197" t="s">
        <v>67</v>
      </c>
      <c r="C33" s="76">
        <v>1</v>
      </c>
      <c r="D33" s="40">
        <v>3</v>
      </c>
      <c r="E33" s="40">
        <v>0</v>
      </c>
      <c r="F33" s="40">
        <v>0</v>
      </c>
      <c r="G33" s="287">
        <v>0</v>
      </c>
      <c r="H33" s="287">
        <v>2</v>
      </c>
      <c r="I33" s="287">
        <v>1</v>
      </c>
      <c r="J33" s="287">
        <v>1</v>
      </c>
      <c r="K33" s="287">
        <v>1</v>
      </c>
      <c r="L33" s="287">
        <v>3</v>
      </c>
      <c r="M33" s="287">
        <v>2</v>
      </c>
      <c r="N33" s="324">
        <v>0</v>
      </c>
      <c r="O33" s="84">
        <f>SUM(C33:N33)</f>
        <v>14</v>
      </c>
    </row>
    <row r="34" spans="1:15" x14ac:dyDescent="0.25">
      <c r="A34" s="9" t="s">
        <v>48</v>
      </c>
      <c r="B34" s="165" t="s">
        <v>69</v>
      </c>
      <c r="C34" s="194">
        <f>C33/C22</f>
        <v>0.1111111111111111</v>
      </c>
      <c r="D34" s="194">
        <f t="shared" ref="D34:N34" si="14">D33/D22</f>
        <v>0.3</v>
      </c>
      <c r="E34" s="194">
        <f t="shared" si="14"/>
        <v>0</v>
      </c>
      <c r="F34" s="194">
        <f t="shared" si="14"/>
        <v>0</v>
      </c>
      <c r="G34" s="356">
        <f t="shared" si="14"/>
        <v>0</v>
      </c>
      <c r="H34" s="356">
        <f t="shared" si="14"/>
        <v>0.5</v>
      </c>
      <c r="I34" s="356">
        <f t="shared" si="14"/>
        <v>0.1111111111111111</v>
      </c>
      <c r="J34" s="356">
        <f t="shared" si="14"/>
        <v>0.25</v>
      </c>
      <c r="K34" s="356">
        <f t="shared" si="14"/>
        <v>0.125</v>
      </c>
      <c r="L34" s="356">
        <f t="shared" si="14"/>
        <v>0.33333333333333331</v>
      </c>
      <c r="M34" s="356">
        <f t="shared" si="14"/>
        <v>0.25</v>
      </c>
      <c r="N34" s="356">
        <f t="shared" si="14"/>
        <v>0</v>
      </c>
      <c r="O34" s="195">
        <f>O33/O22</f>
        <v>0.15730337078651685</v>
      </c>
    </row>
    <row r="35" spans="1:15" x14ac:dyDescent="0.25">
      <c r="A35" s="9" t="s">
        <v>49</v>
      </c>
      <c r="B35" s="84" t="s">
        <v>288</v>
      </c>
      <c r="C35" s="76">
        <v>1</v>
      </c>
      <c r="D35" s="40">
        <v>1</v>
      </c>
      <c r="E35" s="40">
        <v>2</v>
      </c>
      <c r="F35" s="40">
        <v>1</v>
      </c>
      <c r="G35" s="287">
        <v>0</v>
      </c>
      <c r="H35" s="287">
        <v>0</v>
      </c>
      <c r="I35" s="287">
        <v>3</v>
      </c>
      <c r="J35" s="287">
        <v>0</v>
      </c>
      <c r="K35" s="287">
        <v>0</v>
      </c>
      <c r="L35" s="287">
        <v>0</v>
      </c>
      <c r="M35" s="287">
        <v>1</v>
      </c>
      <c r="N35" s="324">
        <v>1</v>
      </c>
      <c r="O35" s="84">
        <f>SUM(C35:N35)</f>
        <v>10</v>
      </c>
    </row>
    <row r="36" spans="1:15" x14ac:dyDescent="0.25">
      <c r="A36" s="9" t="s">
        <v>50</v>
      </c>
      <c r="B36" s="198" t="s">
        <v>69</v>
      </c>
      <c r="C36" s="194">
        <f>C35/C22</f>
        <v>0.1111111111111111</v>
      </c>
      <c r="D36" s="194">
        <f t="shared" ref="D36:N36" si="15">D35/D22</f>
        <v>0.1</v>
      </c>
      <c r="E36" s="194">
        <f t="shared" si="15"/>
        <v>0.25</v>
      </c>
      <c r="F36" s="194">
        <f t="shared" si="15"/>
        <v>0.25</v>
      </c>
      <c r="G36" s="356">
        <f t="shared" si="15"/>
        <v>0</v>
      </c>
      <c r="H36" s="356">
        <f t="shared" si="15"/>
        <v>0</v>
      </c>
      <c r="I36" s="356">
        <f t="shared" si="15"/>
        <v>0.33333333333333331</v>
      </c>
      <c r="J36" s="356">
        <f t="shared" si="15"/>
        <v>0</v>
      </c>
      <c r="K36" s="356">
        <f t="shared" si="15"/>
        <v>0</v>
      </c>
      <c r="L36" s="356">
        <f t="shared" si="15"/>
        <v>0</v>
      </c>
      <c r="M36" s="356">
        <f t="shared" si="15"/>
        <v>0.125</v>
      </c>
      <c r="N36" s="356">
        <f t="shared" si="15"/>
        <v>0.1</v>
      </c>
      <c r="O36" s="195">
        <f>O35/O22</f>
        <v>0.11235955056179775</v>
      </c>
    </row>
    <row r="37" spans="1:15" x14ac:dyDescent="0.25">
      <c r="A37" s="9" t="s">
        <v>51</v>
      </c>
      <c r="B37" s="84" t="s">
        <v>289</v>
      </c>
      <c r="C37" s="39">
        <v>0</v>
      </c>
      <c r="D37" s="40">
        <v>3</v>
      </c>
      <c r="E37" s="40">
        <v>1</v>
      </c>
      <c r="F37" s="40">
        <v>0</v>
      </c>
      <c r="G37" s="287">
        <v>0</v>
      </c>
      <c r="H37" s="287">
        <v>2</v>
      </c>
      <c r="I37" s="287">
        <v>1</v>
      </c>
      <c r="J37" s="287">
        <v>2</v>
      </c>
      <c r="K37" s="287">
        <v>3</v>
      </c>
      <c r="L37" s="287">
        <v>2</v>
      </c>
      <c r="M37" s="287">
        <v>1</v>
      </c>
      <c r="N37" s="324">
        <v>0</v>
      </c>
      <c r="O37" s="84">
        <f>SUM(C37:N37)</f>
        <v>15</v>
      </c>
    </row>
    <row r="38" spans="1:15" x14ac:dyDescent="0.25">
      <c r="A38" s="9" t="s">
        <v>52</v>
      </c>
      <c r="B38" s="198" t="s">
        <v>69</v>
      </c>
      <c r="C38" s="220">
        <f>C37/C22</f>
        <v>0</v>
      </c>
      <c r="D38" s="221">
        <f t="shared" ref="D38:N38" si="16">D37/D22</f>
        <v>0.3</v>
      </c>
      <c r="E38" s="194">
        <f t="shared" si="16"/>
        <v>0.125</v>
      </c>
      <c r="F38" s="194">
        <f t="shared" si="16"/>
        <v>0</v>
      </c>
      <c r="G38" s="356">
        <f t="shared" si="16"/>
        <v>0</v>
      </c>
      <c r="H38" s="356">
        <f t="shared" si="16"/>
        <v>0.5</v>
      </c>
      <c r="I38" s="356">
        <f t="shared" si="16"/>
        <v>0.1111111111111111</v>
      </c>
      <c r="J38" s="356">
        <f t="shared" si="16"/>
        <v>0.5</v>
      </c>
      <c r="K38" s="356">
        <f t="shared" si="16"/>
        <v>0.375</v>
      </c>
      <c r="L38" s="356">
        <f t="shared" si="16"/>
        <v>0.22222222222222221</v>
      </c>
      <c r="M38" s="356">
        <f t="shared" si="16"/>
        <v>0.125</v>
      </c>
      <c r="N38" s="356">
        <f t="shared" si="16"/>
        <v>0</v>
      </c>
      <c r="O38" s="195">
        <f>O37/O22</f>
        <v>0.16853932584269662</v>
      </c>
    </row>
    <row r="39" spans="1:15" x14ac:dyDescent="0.25">
      <c r="A39" s="9" t="s">
        <v>53</v>
      </c>
      <c r="B39" s="219" t="s">
        <v>116</v>
      </c>
      <c r="C39" s="212">
        <v>0</v>
      </c>
      <c r="D39" s="213">
        <v>0</v>
      </c>
      <c r="E39" s="213">
        <v>0</v>
      </c>
      <c r="F39" s="213">
        <v>1</v>
      </c>
      <c r="G39" s="357">
        <v>0</v>
      </c>
      <c r="H39" s="357">
        <v>0</v>
      </c>
      <c r="I39" s="357">
        <v>0</v>
      </c>
      <c r="J39" s="357">
        <v>0</v>
      </c>
      <c r="K39" s="357">
        <v>1</v>
      </c>
      <c r="L39" s="357">
        <v>0</v>
      </c>
      <c r="M39" s="357">
        <v>1</v>
      </c>
      <c r="N39" s="414">
        <v>1</v>
      </c>
      <c r="O39" s="219">
        <f>SUM(C39:N39)</f>
        <v>4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</v>
      </c>
      <c r="D40" s="194">
        <f t="shared" ref="D40:N40" si="17">D39/D22</f>
        <v>0</v>
      </c>
      <c r="E40" s="194">
        <f t="shared" si="17"/>
        <v>0</v>
      </c>
      <c r="F40" s="194">
        <f t="shared" si="17"/>
        <v>0.25</v>
      </c>
      <c r="G40" s="356">
        <f t="shared" si="17"/>
        <v>0</v>
      </c>
      <c r="H40" s="356">
        <f t="shared" si="17"/>
        <v>0</v>
      </c>
      <c r="I40" s="356">
        <f t="shared" si="17"/>
        <v>0</v>
      </c>
      <c r="J40" s="356">
        <f t="shared" si="17"/>
        <v>0</v>
      </c>
      <c r="K40" s="356">
        <f t="shared" si="17"/>
        <v>0.125</v>
      </c>
      <c r="L40" s="356">
        <f t="shared" si="17"/>
        <v>0</v>
      </c>
      <c r="M40" s="356">
        <f t="shared" si="17"/>
        <v>0.125</v>
      </c>
      <c r="N40" s="356">
        <f t="shared" si="17"/>
        <v>0.1</v>
      </c>
      <c r="O40" s="195">
        <f>O39/O22</f>
        <v>4.49438202247191E-2</v>
      </c>
    </row>
    <row r="41" spans="1:15" ht="26.25" thickTop="1" thickBot="1" x14ac:dyDescent="0.3">
      <c r="A41" s="9" t="s">
        <v>55</v>
      </c>
      <c r="B41" s="30" t="s">
        <v>71</v>
      </c>
      <c r="C41" s="15">
        <v>6</v>
      </c>
      <c r="D41" s="15">
        <v>8</v>
      </c>
      <c r="E41" s="15">
        <v>6</v>
      </c>
      <c r="F41" s="15">
        <v>6</v>
      </c>
      <c r="G41" s="358">
        <v>5</v>
      </c>
      <c r="H41" s="358">
        <v>4</v>
      </c>
      <c r="I41" s="358">
        <v>7</v>
      </c>
      <c r="J41" s="358">
        <v>4</v>
      </c>
      <c r="K41" s="358">
        <v>6</v>
      </c>
      <c r="L41" s="358">
        <v>6</v>
      </c>
      <c r="M41" s="358">
        <v>8</v>
      </c>
      <c r="N41" s="402">
        <v>5</v>
      </c>
      <c r="O41" s="252">
        <f>SUM(C41:N41)</f>
        <v>71</v>
      </c>
    </row>
    <row r="42" spans="1:15" ht="15.75" thickTop="1" x14ac:dyDescent="0.25">
      <c r="A42" s="9" t="s">
        <v>56</v>
      </c>
      <c r="B42" s="200" t="s">
        <v>164</v>
      </c>
      <c r="C42" s="201">
        <v>2</v>
      </c>
      <c r="D42" s="202">
        <v>6</v>
      </c>
      <c r="E42" s="202">
        <v>4</v>
      </c>
      <c r="F42" s="202">
        <v>1</v>
      </c>
      <c r="G42" s="359">
        <v>5</v>
      </c>
      <c r="H42" s="359">
        <v>3</v>
      </c>
      <c r="I42" s="359">
        <v>3</v>
      </c>
      <c r="J42" s="359">
        <v>4</v>
      </c>
      <c r="K42" s="359">
        <v>3</v>
      </c>
      <c r="L42" s="359">
        <v>4</v>
      </c>
      <c r="M42" s="359">
        <v>5</v>
      </c>
      <c r="N42" s="403">
        <v>3</v>
      </c>
      <c r="O42" s="200">
        <f>SUM(C42:N42)</f>
        <v>43</v>
      </c>
    </row>
    <row r="43" spans="1:15" x14ac:dyDescent="0.25">
      <c r="A43" s="9" t="s">
        <v>57</v>
      </c>
      <c r="B43" s="165" t="s">
        <v>69</v>
      </c>
      <c r="C43" s="194">
        <f>C42/C22</f>
        <v>0.22222222222222221</v>
      </c>
      <c r="D43" s="194">
        <f t="shared" ref="D43:N43" si="18">D42/D22</f>
        <v>0.6</v>
      </c>
      <c r="E43" s="194">
        <f t="shared" si="18"/>
        <v>0.5</v>
      </c>
      <c r="F43" s="194">
        <f t="shared" si="18"/>
        <v>0.25</v>
      </c>
      <c r="G43" s="356">
        <f t="shared" si="18"/>
        <v>0.83333333333333337</v>
      </c>
      <c r="H43" s="356">
        <f t="shared" si="18"/>
        <v>0.75</v>
      </c>
      <c r="I43" s="356">
        <f t="shared" si="18"/>
        <v>0.33333333333333331</v>
      </c>
      <c r="J43" s="356">
        <f t="shared" si="18"/>
        <v>1</v>
      </c>
      <c r="K43" s="356">
        <f t="shared" si="18"/>
        <v>0.375</v>
      </c>
      <c r="L43" s="356">
        <f t="shared" si="18"/>
        <v>0.44444444444444442</v>
      </c>
      <c r="M43" s="356">
        <f t="shared" si="18"/>
        <v>0.625</v>
      </c>
      <c r="N43" s="356">
        <f t="shared" si="18"/>
        <v>0.3</v>
      </c>
      <c r="O43" s="195">
        <f>O42/O22</f>
        <v>0.48314606741573035</v>
      </c>
    </row>
    <row r="44" spans="1:15" x14ac:dyDescent="0.25">
      <c r="A44" s="9" t="s">
        <v>58</v>
      </c>
      <c r="B44" s="84" t="s">
        <v>165</v>
      </c>
      <c r="C44" s="76">
        <v>3</v>
      </c>
      <c r="D44" s="40">
        <v>0</v>
      </c>
      <c r="E44" s="40">
        <v>1</v>
      </c>
      <c r="F44" s="40">
        <v>3</v>
      </c>
      <c r="G44" s="287">
        <v>1</v>
      </c>
      <c r="H44" s="287">
        <v>1</v>
      </c>
      <c r="I44" s="287">
        <v>1</v>
      </c>
      <c r="J44" s="287">
        <v>0</v>
      </c>
      <c r="K44" s="287">
        <v>1</v>
      </c>
      <c r="L44" s="287">
        <v>0</v>
      </c>
      <c r="M44" s="287">
        <v>4</v>
      </c>
      <c r="N44" s="324">
        <v>2</v>
      </c>
      <c r="O44" s="84">
        <f>SUM(C44:N44)</f>
        <v>17</v>
      </c>
    </row>
    <row r="45" spans="1:15" x14ac:dyDescent="0.25">
      <c r="A45" s="9" t="s">
        <v>59</v>
      </c>
      <c r="B45" s="165" t="s">
        <v>69</v>
      </c>
      <c r="C45" s="194">
        <f>C44/C22</f>
        <v>0.33333333333333331</v>
      </c>
      <c r="D45" s="194">
        <f t="shared" ref="D45:N45" si="19">D44/D22</f>
        <v>0</v>
      </c>
      <c r="E45" s="194">
        <f t="shared" si="19"/>
        <v>0.125</v>
      </c>
      <c r="F45" s="194">
        <f t="shared" si="19"/>
        <v>0.75</v>
      </c>
      <c r="G45" s="356">
        <f t="shared" si="19"/>
        <v>0.16666666666666666</v>
      </c>
      <c r="H45" s="356">
        <f t="shared" si="19"/>
        <v>0.25</v>
      </c>
      <c r="I45" s="356">
        <f t="shared" si="19"/>
        <v>0.1111111111111111</v>
      </c>
      <c r="J45" s="356">
        <f t="shared" si="19"/>
        <v>0</v>
      </c>
      <c r="K45" s="356">
        <f t="shared" si="19"/>
        <v>0.125</v>
      </c>
      <c r="L45" s="356">
        <f t="shared" si="19"/>
        <v>0</v>
      </c>
      <c r="M45" s="356">
        <f t="shared" si="19"/>
        <v>0.5</v>
      </c>
      <c r="N45" s="356">
        <f t="shared" si="19"/>
        <v>0.2</v>
      </c>
      <c r="O45" s="195">
        <f>O44/O22</f>
        <v>0.19101123595505617</v>
      </c>
    </row>
    <row r="46" spans="1:15" x14ac:dyDescent="0.25">
      <c r="A46" s="9" t="s">
        <v>60</v>
      </c>
      <c r="B46" s="84" t="s">
        <v>166</v>
      </c>
      <c r="C46" s="76">
        <v>1</v>
      </c>
      <c r="D46" s="40">
        <v>0</v>
      </c>
      <c r="E46" s="40">
        <v>2</v>
      </c>
      <c r="F46" s="40">
        <v>3</v>
      </c>
      <c r="G46" s="287">
        <v>0</v>
      </c>
      <c r="H46" s="287">
        <v>0</v>
      </c>
      <c r="I46" s="287">
        <v>2</v>
      </c>
      <c r="J46" s="287">
        <v>0</v>
      </c>
      <c r="K46" s="287">
        <v>1</v>
      </c>
      <c r="L46" s="287">
        <v>2</v>
      </c>
      <c r="M46" s="287">
        <v>1</v>
      </c>
      <c r="N46" s="324">
        <v>1</v>
      </c>
      <c r="O46" s="84">
        <f>SUM(C46:N46)</f>
        <v>13</v>
      </c>
    </row>
    <row r="47" spans="1:15" x14ac:dyDescent="0.25">
      <c r="A47" s="9" t="s">
        <v>61</v>
      </c>
      <c r="B47" s="165" t="s">
        <v>69</v>
      </c>
      <c r="C47" s="194">
        <f>C46/C22</f>
        <v>0.1111111111111111</v>
      </c>
      <c r="D47" s="194">
        <f t="shared" ref="D47:N47" si="20">D46/D22</f>
        <v>0</v>
      </c>
      <c r="E47" s="194">
        <f>E46/E22</f>
        <v>0.25</v>
      </c>
      <c r="F47" s="194">
        <f t="shared" si="20"/>
        <v>0.75</v>
      </c>
      <c r="G47" s="356">
        <f t="shared" si="20"/>
        <v>0</v>
      </c>
      <c r="H47" s="356">
        <f t="shared" si="20"/>
        <v>0</v>
      </c>
      <c r="I47" s="356">
        <f t="shared" si="20"/>
        <v>0.22222222222222221</v>
      </c>
      <c r="J47" s="356">
        <f t="shared" si="20"/>
        <v>0</v>
      </c>
      <c r="K47" s="356">
        <f t="shared" si="20"/>
        <v>0.125</v>
      </c>
      <c r="L47" s="356">
        <f t="shared" si="20"/>
        <v>0.22222222222222221</v>
      </c>
      <c r="M47" s="356">
        <f t="shared" si="20"/>
        <v>0.125</v>
      </c>
      <c r="N47" s="356">
        <f t="shared" si="20"/>
        <v>0.1</v>
      </c>
      <c r="O47" s="195">
        <f>O46/O22</f>
        <v>0.14606741573033707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0</v>
      </c>
      <c r="E48" s="40">
        <v>0</v>
      </c>
      <c r="F48" s="40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324">
        <v>0</v>
      </c>
      <c r="O48" s="84">
        <f>SUM(C48:N48)</f>
        <v>0</v>
      </c>
    </row>
    <row r="49" spans="1:15" x14ac:dyDescent="0.25">
      <c r="A49" s="9" t="s">
        <v>63</v>
      </c>
      <c r="B49" s="165" t="s">
        <v>69</v>
      </c>
      <c r="C49" s="194">
        <v>0</v>
      </c>
      <c r="D49" s="194">
        <f t="shared" ref="D49:N49" si="21">D48/D22</f>
        <v>0</v>
      </c>
      <c r="E49" s="194">
        <f t="shared" si="21"/>
        <v>0</v>
      </c>
      <c r="F49" s="194">
        <f t="shared" si="21"/>
        <v>0</v>
      </c>
      <c r="G49" s="356">
        <f t="shared" si="21"/>
        <v>0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 t="shared" si="21"/>
        <v>0</v>
      </c>
      <c r="L49" s="356">
        <f t="shared" si="21"/>
        <v>0</v>
      </c>
      <c r="M49" s="356">
        <f t="shared" si="21"/>
        <v>0</v>
      </c>
      <c r="N49" s="356">
        <f t="shared" si="21"/>
        <v>0</v>
      </c>
      <c r="O49" s="195">
        <f>O48/O22</f>
        <v>0</v>
      </c>
    </row>
    <row r="50" spans="1:15" x14ac:dyDescent="0.25">
      <c r="A50" s="9" t="s">
        <v>64</v>
      </c>
      <c r="B50" s="197" t="s">
        <v>168</v>
      </c>
      <c r="C50" s="39">
        <v>0</v>
      </c>
      <c r="D50" s="40">
        <v>2</v>
      </c>
      <c r="E50" s="40">
        <v>1</v>
      </c>
      <c r="F50" s="40">
        <v>1</v>
      </c>
      <c r="G50" s="287">
        <v>0</v>
      </c>
      <c r="H50" s="287">
        <v>0</v>
      </c>
      <c r="I50" s="287">
        <v>1</v>
      </c>
      <c r="J50" s="287">
        <v>0</v>
      </c>
      <c r="K50" s="287">
        <v>1</v>
      </c>
      <c r="L50" s="287">
        <v>0</v>
      </c>
      <c r="M50" s="287">
        <v>1</v>
      </c>
      <c r="N50" s="324">
        <v>2</v>
      </c>
      <c r="O50" s="84">
        <f>SUM(C50:N50)</f>
        <v>9</v>
      </c>
    </row>
    <row r="51" spans="1:15" x14ac:dyDescent="0.25">
      <c r="A51" s="9" t="s">
        <v>65</v>
      </c>
      <c r="B51" s="165" t="s">
        <v>69</v>
      </c>
      <c r="C51" s="194">
        <v>0</v>
      </c>
      <c r="D51" s="194">
        <f t="shared" ref="D51:N51" si="22">D50/D22</f>
        <v>0.2</v>
      </c>
      <c r="E51" s="194">
        <f t="shared" si="22"/>
        <v>0.125</v>
      </c>
      <c r="F51" s="194">
        <f t="shared" si="22"/>
        <v>0.25</v>
      </c>
      <c r="G51" s="356">
        <f t="shared" si="22"/>
        <v>0</v>
      </c>
      <c r="H51" s="356">
        <f t="shared" si="22"/>
        <v>0</v>
      </c>
      <c r="I51" s="356">
        <f t="shared" si="22"/>
        <v>0.1111111111111111</v>
      </c>
      <c r="J51" s="356">
        <f t="shared" si="22"/>
        <v>0</v>
      </c>
      <c r="K51" s="356">
        <f t="shared" si="22"/>
        <v>0.125</v>
      </c>
      <c r="L51" s="356">
        <f t="shared" si="22"/>
        <v>0</v>
      </c>
      <c r="M51" s="356">
        <f t="shared" si="22"/>
        <v>0.125</v>
      </c>
      <c r="N51" s="356">
        <f t="shared" si="22"/>
        <v>0.2</v>
      </c>
      <c r="O51" s="195">
        <f>O50/O22</f>
        <v>0.10112359550561797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0</v>
      </c>
      <c r="D54" s="40">
        <v>1</v>
      </c>
      <c r="E54" s="40">
        <v>0</v>
      </c>
      <c r="F54" s="40">
        <v>0</v>
      </c>
      <c r="G54" s="287">
        <v>0</v>
      </c>
      <c r="H54" s="287">
        <v>0</v>
      </c>
      <c r="I54" s="287">
        <v>1</v>
      </c>
      <c r="J54" s="287">
        <v>0</v>
      </c>
      <c r="K54" s="287">
        <v>0</v>
      </c>
      <c r="L54" s="287">
        <v>0</v>
      </c>
      <c r="M54" s="287">
        <v>0</v>
      </c>
      <c r="N54" s="324">
        <v>1</v>
      </c>
      <c r="O54" s="84">
        <f>SUM(C54:N54)</f>
        <v>3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</v>
      </c>
      <c r="D55" s="204">
        <f t="shared" ref="D55:N55" si="24">D54/D22</f>
        <v>0.1</v>
      </c>
      <c r="E55" s="204">
        <f t="shared" si="24"/>
        <v>0</v>
      </c>
      <c r="F55" s="204">
        <f t="shared" si="24"/>
        <v>0</v>
      </c>
      <c r="G55" s="360">
        <f t="shared" si="24"/>
        <v>0</v>
      </c>
      <c r="H55" s="360">
        <f t="shared" si="24"/>
        <v>0</v>
      </c>
      <c r="I55" s="360">
        <f t="shared" si="24"/>
        <v>0.1111111111111111</v>
      </c>
      <c r="J55" s="360">
        <f t="shared" si="24"/>
        <v>0</v>
      </c>
      <c r="K55" s="360">
        <f t="shared" si="24"/>
        <v>0</v>
      </c>
      <c r="L55" s="360">
        <f t="shared" si="24"/>
        <v>0</v>
      </c>
      <c r="M55" s="360">
        <f t="shared" si="24"/>
        <v>0</v>
      </c>
      <c r="N55" s="360">
        <f t="shared" si="24"/>
        <v>0.1</v>
      </c>
      <c r="O55" s="205">
        <f>O54/O22</f>
        <v>3.3707865168539325E-2</v>
      </c>
    </row>
    <row r="56" spans="1:15" ht="20.100000000000001" customHeight="1" thickBot="1" x14ac:dyDescent="0.3">
      <c r="A56" s="20" t="s">
        <v>331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54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6</v>
      </c>
      <c r="D58" s="16">
        <v>11</v>
      </c>
      <c r="E58" s="16">
        <v>9</v>
      </c>
      <c r="F58" s="16">
        <v>6</v>
      </c>
      <c r="G58" s="290">
        <v>11</v>
      </c>
      <c r="H58" s="290">
        <v>8</v>
      </c>
      <c r="I58" s="290">
        <v>6</v>
      </c>
      <c r="J58" s="290">
        <v>5</v>
      </c>
      <c r="K58" s="290">
        <v>7</v>
      </c>
      <c r="L58" s="290">
        <v>13</v>
      </c>
      <c r="M58" s="290">
        <v>11</v>
      </c>
      <c r="N58" s="290">
        <v>5</v>
      </c>
      <c r="O58" s="25">
        <f>SUM(C58:N58)</f>
        <v>98</v>
      </c>
    </row>
    <row r="59" spans="1:15" x14ac:dyDescent="0.25">
      <c r="A59" s="28" t="s">
        <v>75</v>
      </c>
      <c r="B59" s="207" t="s">
        <v>297</v>
      </c>
      <c r="C59" s="196">
        <v>4</v>
      </c>
      <c r="D59" s="185">
        <v>6</v>
      </c>
      <c r="E59" s="185">
        <v>6</v>
      </c>
      <c r="F59" s="185">
        <v>4</v>
      </c>
      <c r="G59" s="286">
        <v>8</v>
      </c>
      <c r="H59" s="286">
        <v>7</v>
      </c>
      <c r="I59" s="286">
        <v>4</v>
      </c>
      <c r="J59" s="286">
        <v>3</v>
      </c>
      <c r="K59" s="286">
        <v>5</v>
      </c>
      <c r="L59" s="286">
        <v>7</v>
      </c>
      <c r="M59" s="286">
        <v>8</v>
      </c>
      <c r="N59" s="323">
        <v>5</v>
      </c>
      <c r="O59" s="26">
        <f>SUM(C59:N59)</f>
        <v>67</v>
      </c>
    </row>
    <row r="60" spans="1:15" x14ac:dyDescent="0.25">
      <c r="A60" s="28" t="s">
        <v>76</v>
      </c>
      <c r="B60" s="206" t="s">
        <v>80</v>
      </c>
      <c r="C60" s="194">
        <f>C59/C58</f>
        <v>0.66666666666666663</v>
      </c>
      <c r="D60" s="194">
        <f t="shared" ref="D60:N60" si="25">D59/D58</f>
        <v>0.54545454545454541</v>
      </c>
      <c r="E60" s="194">
        <f t="shared" si="25"/>
        <v>0.66666666666666663</v>
      </c>
      <c r="F60" s="194">
        <f t="shared" si="25"/>
        <v>0.66666666666666663</v>
      </c>
      <c r="G60" s="356">
        <f t="shared" si="25"/>
        <v>0.72727272727272729</v>
      </c>
      <c r="H60" s="356">
        <f t="shared" si="25"/>
        <v>0.875</v>
      </c>
      <c r="I60" s="356">
        <f t="shared" si="25"/>
        <v>0.66666666666666663</v>
      </c>
      <c r="J60" s="356">
        <f t="shared" si="25"/>
        <v>0.6</v>
      </c>
      <c r="K60" s="356">
        <f t="shared" si="25"/>
        <v>0.7142857142857143</v>
      </c>
      <c r="L60" s="356">
        <f t="shared" si="25"/>
        <v>0.53846153846153844</v>
      </c>
      <c r="M60" s="356">
        <f t="shared" si="25"/>
        <v>0.72727272727272729</v>
      </c>
      <c r="N60" s="399">
        <f t="shared" si="25"/>
        <v>1</v>
      </c>
      <c r="O60" s="246">
        <f>O59/O58</f>
        <v>0.68367346938775508</v>
      </c>
    </row>
    <row r="61" spans="1:15" x14ac:dyDescent="0.25">
      <c r="A61" s="28" t="s">
        <v>87</v>
      </c>
      <c r="B61" s="208" t="s">
        <v>78</v>
      </c>
      <c r="C61" s="39">
        <v>3</v>
      </c>
      <c r="D61" s="40">
        <v>7</v>
      </c>
      <c r="E61" s="40">
        <v>3</v>
      </c>
      <c r="F61" s="40">
        <v>3</v>
      </c>
      <c r="G61" s="287">
        <v>6</v>
      </c>
      <c r="H61" s="287">
        <v>3</v>
      </c>
      <c r="I61" s="287">
        <v>3</v>
      </c>
      <c r="J61" s="287">
        <v>2</v>
      </c>
      <c r="K61" s="287">
        <v>2</v>
      </c>
      <c r="L61" s="287">
        <v>6</v>
      </c>
      <c r="M61" s="287">
        <v>7</v>
      </c>
      <c r="N61" s="324">
        <v>2</v>
      </c>
      <c r="O61" s="209">
        <f>SUM(C61:N61)</f>
        <v>47</v>
      </c>
    </row>
    <row r="62" spans="1:15" x14ac:dyDescent="0.25">
      <c r="A62" s="28" t="s">
        <v>88</v>
      </c>
      <c r="B62" s="206" t="s">
        <v>80</v>
      </c>
      <c r="C62" s="194">
        <f>C61/C58</f>
        <v>0.5</v>
      </c>
      <c r="D62" s="194">
        <f t="shared" ref="D62:N62" si="26">D61/D58</f>
        <v>0.63636363636363635</v>
      </c>
      <c r="E62" s="194">
        <f t="shared" si="26"/>
        <v>0.33333333333333331</v>
      </c>
      <c r="F62" s="194">
        <f t="shared" si="26"/>
        <v>0.5</v>
      </c>
      <c r="G62" s="356">
        <f t="shared" si="26"/>
        <v>0.54545454545454541</v>
      </c>
      <c r="H62" s="356">
        <f t="shared" si="26"/>
        <v>0.375</v>
      </c>
      <c r="I62" s="356">
        <f t="shared" si="26"/>
        <v>0.5</v>
      </c>
      <c r="J62" s="356">
        <f t="shared" si="26"/>
        <v>0.4</v>
      </c>
      <c r="K62" s="356">
        <f t="shared" si="26"/>
        <v>0.2857142857142857</v>
      </c>
      <c r="L62" s="356">
        <f t="shared" si="26"/>
        <v>0.46153846153846156</v>
      </c>
      <c r="M62" s="356">
        <f t="shared" si="26"/>
        <v>0.63636363636363635</v>
      </c>
      <c r="N62" s="399">
        <f t="shared" si="26"/>
        <v>0.4</v>
      </c>
      <c r="O62" s="246">
        <f>O61/O58</f>
        <v>0.47959183673469385</v>
      </c>
    </row>
    <row r="63" spans="1:15" x14ac:dyDescent="0.25">
      <c r="A63" s="28" t="s">
        <v>89</v>
      </c>
      <c r="B63" s="208" t="s">
        <v>300</v>
      </c>
      <c r="C63" s="39">
        <v>2</v>
      </c>
      <c r="D63" s="40">
        <v>4</v>
      </c>
      <c r="E63" s="40">
        <v>3</v>
      </c>
      <c r="F63" s="40">
        <v>3</v>
      </c>
      <c r="G63" s="287">
        <v>6</v>
      </c>
      <c r="H63" s="287">
        <v>3</v>
      </c>
      <c r="I63" s="287">
        <v>2</v>
      </c>
      <c r="J63" s="287">
        <v>2</v>
      </c>
      <c r="K63" s="287">
        <v>2</v>
      </c>
      <c r="L63" s="287">
        <v>6</v>
      </c>
      <c r="M63" s="287">
        <v>5</v>
      </c>
      <c r="N63" s="324">
        <v>2</v>
      </c>
      <c r="O63" s="209">
        <f>SUM(C63:N63)</f>
        <v>40</v>
      </c>
    </row>
    <row r="64" spans="1:15" x14ac:dyDescent="0.25">
      <c r="A64" s="28" t="s">
        <v>90</v>
      </c>
      <c r="B64" s="192" t="s">
        <v>80</v>
      </c>
      <c r="C64" s="194">
        <f>C63/C58</f>
        <v>0.33333333333333331</v>
      </c>
      <c r="D64" s="194">
        <f t="shared" ref="D64:N64" si="27">D63/D58</f>
        <v>0.36363636363636365</v>
      </c>
      <c r="E64" s="194">
        <f t="shared" si="27"/>
        <v>0.33333333333333331</v>
      </c>
      <c r="F64" s="194">
        <f t="shared" si="27"/>
        <v>0.5</v>
      </c>
      <c r="G64" s="356">
        <f t="shared" si="27"/>
        <v>0.54545454545454541</v>
      </c>
      <c r="H64" s="356">
        <f t="shared" si="27"/>
        <v>0.375</v>
      </c>
      <c r="I64" s="356">
        <f t="shared" si="27"/>
        <v>0.33333333333333331</v>
      </c>
      <c r="J64" s="356">
        <f t="shared" si="27"/>
        <v>0.4</v>
      </c>
      <c r="K64" s="356">
        <f t="shared" si="27"/>
        <v>0.2857142857142857</v>
      </c>
      <c r="L64" s="356">
        <f t="shared" si="27"/>
        <v>0.46153846153846156</v>
      </c>
      <c r="M64" s="356">
        <f t="shared" si="27"/>
        <v>0.45454545454545453</v>
      </c>
      <c r="N64" s="399">
        <f t="shared" si="27"/>
        <v>0.4</v>
      </c>
      <c r="O64" s="246">
        <f>O63/O58</f>
        <v>0.40816326530612246</v>
      </c>
    </row>
    <row r="65" spans="1:15" x14ac:dyDescent="0.25">
      <c r="A65" s="28" t="s">
        <v>91</v>
      </c>
      <c r="B65" s="208" t="s">
        <v>301</v>
      </c>
      <c r="C65" s="40">
        <f>C61-C67</f>
        <v>3</v>
      </c>
      <c r="D65" s="40">
        <f>D61-D67</f>
        <v>6</v>
      </c>
      <c r="E65" s="40">
        <f>E61-E67</f>
        <v>1</v>
      </c>
      <c r="F65" s="40">
        <f t="shared" ref="F65:N65" si="28">F61-F67</f>
        <v>2</v>
      </c>
      <c r="G65" s="287">
        <f t="shared" si="28"/>
        <v>5</v>
      </c>
      <c r="H65" s="287">
        <f t="shared" si="28"/>
        <v>3</v>
      </c>
      <c r="I65" s="287">
        <f t="shared" si="28"/>
        <v>3</v>
      </c>
      <c r="J65" s="287">
        <f t="shared" si="28"/>
        <v>1</v>
      </c>
      <c r="K65" s="287">
        <f t="shared" si="28"/>
        <v>2</v>
      </c>
      <c r="L65" s="287">
        <f t="shared" si="28"/>
        <v>3</v>
      </c>
      <c r="M65" s="287">
        <f t="shared" si="28"/>
        <v>7</v>
      </c>
      <c r="N65" s="324">
        <f t="shared" si="28"/>
        <v>2</v>
      </c>
      <c r="O65" s="209">
        <f>SUM(C65:N65)</f>
        <v>38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0.5</v>
      </c>
      <c r="D66" s="199">
        <f>D65/D58</f>
        <v>0.54545454545454541</v>
      </c>
      <c r="E66" s="199">
        <f t="shared" ref="E66:N66" si="29">E65/E58</f>
        <v>0.1111111111111111</v>
      </c>
      <c r="F66" s="199">
        <f t="shared" si="29"/>
        <v>0.33333333333333331</v>
      </c>
      <c r="G66" s="361">
        <f t="shared" si="29"/>
        <v>0.45454545454545453</v>
      </c>
      <c r="H66" s="361">
        <f t="shared" si="29"/>
        <v>0.375</v>
      </c>
      <c r="I66" s="361">
        <f t="shared" si="29"/>
        <v>0.5</v>
      </c>
      <c r="J66" s="361">
        <f t="shared" si="29"/>
        <v>0.2</v>
      </c>
      <c r="K66" s="361">
        <f t="shared" si="29"/>
        <v>0.2857142857142857</v>
      </c>
      <c r="L66" s="361">
        <f t="shared" si="29"/>
        <v>0.23076923076923078</v>
      </c>
      <c r="M66" s="361">
        <f t="shared" si="29"/>
        <v>0.63636363636363635</v>
      </c>
      <c r="N66" s="401">
        <f t="shared" si="29"/>
        <v>0.4</v>
      </c>
      <c r="O66" s="248">
        <f>O65/O58</f>
        <v>0.38775510204081631</v>
      </c>
    </row>
    <row r="67" spans="1:15" ht="15.75" thickTop="1" x14ac:dyDescent="0.25">
      <c r="A67" s="28" t="s">
        <v>93</v>
      </c>
      <c r="B67" s="224" t="s">
        <v>302</v>
      </c>
      <c r="C67" s="202">
        <f>C69+C71+C73+C75+C77</f>
        <v>0</v>
      </c>
      <c r="D67" s="202">
        <f>D69+D71+D73+D75+D77</f>
        <v>1</v>
      </c>
      <c r="E67" s="202">
        <f>E69+E71+E73+E75+E77</f>
        <v>2</v>
      </c>
      <c r="F67" s="202">
        <f t="shared" ref="F67:N67" si="30">F69+F71+F73+F75+F77</f>
        <v>1</v>
      </c>
      <c r="G67" s="359">
        <f t="shared" si="30"/>
        <v>1</v>
      </c>
      <c r="H67" s="359">
        <f t="shared" si="30"/>
        <v>0</v>
      </c>
      <c r="I67" s="359">
        <f t="shared" si="30"/>
        <v>0</v>
      </c>
      <c r="J67" s="359">
        <f t="shared" si="30"/>
        <v>1</v>
      </c>
      <c r="K67" s="359">
        <f t="shared" si="30"/>
        <v>0</v>
      </c>
      <c r="L67" s="359">
        <f t="shared" si="30"/>
        <v>3</v>
      </c>
      <c r="M67" s="359">
        <f t="shared" si="30"/>
        <v>0</v>
      </c>
      <c r="N67" s="403">
        <f t="shared" si="30"/>
        <v>0</v>
      </c>
      <c r="O67" s="223">
        <f>SUM(C67:N67)</f>
        <v>9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1">D67/D58</f>
        <v>9.0909090909090912E-2</v>
      </c>
      <c r="E68" s="249">
        <f t="shared" si="31"/>
        <v>0.22222222222222221</v>
      </c>
      <c r="F68" s="249">
        <f t="shared" si="31"/>
        <v>0.16666666666666666</v>
      </c>
      <c r="G68" s="362">
        <f t="shared" si="31"/>
        <v>9.0909090909090912E-2</v>
      </c>
      <c r="H68" s="362">
        <f t="shared" si="31"/>
        <v>0</v>
      </c>
      <c r="I68" s="362">
        <f t="shared" si="31"/>
        <v>0</v>
      </c>
      <c r="J68" s="362">
        <f t="shared" si="31"/>
        <v>0.2</v>
      </c>
      <c r="K68" s="362">
        <f t="shared" si="31"/>
        <v>0</v>
      </c>
      <c r="L68" s="362">
        <f t="shared" si="31"/>
        <v>0.23076923076923078</v>
      </c>
      <c r="M68" s="362">
        <f t="shared" si="31"/>
        <v>0</v>
      </c>
      <c r="N68" s="413">
        <f t="shared" si="31"/>
        <v>0</v>
      </c>
      <c r="O68" s="248">
        <f>O67/O58</f>
        <v>9.1836734693877556E-2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213">
        <v>2</v>
      </c>
      <c r="F69" s="213">
        <v>0</v>
      </c>
      <c r="G69" s="357">
        <v>0</v>
      </c>
      <c r="H69" s="357">
        <v>0</v>
      </c>
      <c r="I69" s="357">
        <v>0</v>
      </c>
      <c r="J69" s="357">
        <v>0</v>
      </c>
      <c r="K69" s="357">
        <v>0</v>
      </c>
      <c r="L69" s="357">
        <v>0</v>
      </c>
      <c r="M69" s="357">
        <v>0</v>
      </c>
      <c r="N69" s="414">
        <v>0</v>
      </c>
      <c r="O69" s="27">
        <f>SUM(C69:N69)</f>
        <v>2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2">D69/D58</f>
        <v>0</v>
      </c>
      <c r="E70" s="194">
        <f t="shared" si="32"/>
        <v>0.22222222222222221</v>
      </c>
      <c r="F70" s="194">
        <f t="shared" si="32"/>
        <v>0</v>
      </c>
      <c r="G70" s="356">
        <f t="shared" si="32"/>
        <v>0</v>
      </c>
      <c r="H70" s="356">
        <f t="shared" si="32"/>
        <v>0</v>
      </c>
      <c r="I70" s="356">
        <f t="shared" si="32"/>
        <v>0</v>
      </c>
      <c r="J70" s="356">
        <f t="shared" si="32"/>
        <v>0</v>
      </c>
      <c r="K70" s="356">
        <f t="shared" si="32"/>
        <v>0</v>
      </c>
      <c r="L70" s="356">
        <f t="shared" si="32"/>
        <v>0</v>
      </c>
      <c r="M70" s="356">
        <f t="shared" si="32"/>
        <v>0</v>
      </c>
      <c r="N70" s="399">
        <f t="shared" si="32"/>
        <v>0</v>
      </c>
      <c r="O70" s="246">
        <f>O69/O58</f>
        <v>2.0408163265306121E-2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213">
        <v>0</v>
      </c>
      <c r="F71" s="213">
        <v>1</v>
      </c>
      <c r="G71" s="357">
        <v>1</v>
      </c>
      <c r="H71" s="357">
        <v>0</v>
      </c>
      <c r="I71" s="357">
        <v>0</v>
      </c>
      <c r="J71" s="357">
        <v>0</v>
      </c>
      <c r="K71" s="357">
        <v>0</v>
      </c>
      <c r="L71" s="357">
        <v>3</v>
      </c>
      <c r="M71" s="357">
        <v>0</v>
      </c>
      <c r="N71" s="414">
        <v>0</v>
      </c>
      <c r="O71" s="27">
        <f>SUM(C71:N71)</f>
        <v>5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3">D71/D58</f>
        <v>0</v>
      </c>
      <c r="E72" s="194">
        <f t="shared" si="33"/>
        <v>0</v>
      </c>
      <c r="F72" s="194">
        <f t="shared" si="33"/>
        <v>0.16666666666666666</v>
      </c>
      <c r="G72" s="356">
        <f t="shared" si="33"/>
        <v>9.0909090909090912E-2</v>
      </c>
      <c r="H72" s="356">
        <f t="shared" si="33"/>
        <v>0</v>
      </c>
      <c r="I72" s="356">
        <f t="shared" si="33"/>
        <v>0</v>
      </c>
      <c r="J72" s="356">
        <f t="shared" si="33"/>
        <v>0</v>
      </c>
      <c r="K72" s="356">
        <f t="shared" si="33"/>
        <v>0</v>
      </c>
      <c r="L72" s="356">
        <f t="shared" si="33"/>
        <v>0.23076923076923078</v>
      </c>
      <c r="M72" s="356">
        <f t="shared" si="33"/>
        <v>0</v>
      </c>
      <c r="N72" s="399">
        <f t="shared" si="33"/>
        <v>0</v>
      </c>
      <c r="O72" s="246">
        <f>O71/O58</f>
        <v>5.1020408163265307E-2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1</v>
      </c>
      <c r="K73" s="287">
        <v>0</v>
      </c>
      <c r="L73" s="287">
        <v>0</v>
      </c>
      <c r="M73" s="287">
        <v>0</v>
      </c>
      <c r="N73" s="324">
        <v>0</v>
      </c>
      <c r="O73" s="209">
        <f>SUM(C73:N73)</f>
        <v>1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4">D73/D58</f>
        <v>0</v>
      </c>
      <c r="E74" s="194">
        <f t="shared" si="34"/>
        <v>0</v>
      </c>
      <c r="F74" s="194">
        <f t="shared" si="34"/>
        <v>0</v>
      </c>
      <c r="G74" s="356">
        <f t="shared" si="34"/>
        <v>0</v>
      </c>
      <c r="H74" s="356">
        <f t="shared" si="34"/>
        <v>0</v>
      </c>
      <c r="I74" s="356">
        <f t="shared" si="34"/>
        <v>0</v>
      </c>
      <c r="J74" s="356">
        <f t="shared" si="34"/>
        <v>0.2</v>
      </c>
      <c r="K74" s="356">
        <f t="shared" si="34"/>
        <v>0</v>
      </c>
      <c r="L74" s="356">
        <f t="shared" si="34"/>
        <v>0</v>
      </c>
      <c r="M74" s="356">
        <f t="shared" si="34"/>
        <v>0</v>
      </c>
      <c r="N74" s="399">
        <f t="shared" si="34"/>
        <v>0</v>
      </c>
      <c r="O74" s="246">
        <f>O73/O58</f>
        <v>1.020408163265306E-2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1</v>
      </c>
      <c r="E75" s="40">
        <v>0</v>
      </c>
      <c r="F75" s="40">
        <v>0</v>
      </c>
      <c r="G75" s="287">
        <v>0</v>
      </c>
      <c r="H75" s="287">
        <v>0</v>
      </c>
      <c r="I75" s="287">
        <v>0</v>
      </c>
      <c r="J75" s="287">
        <v>0</v>
      </c>
      <c r="K75" s="287">
        <v>0</v>
      </c>
      <c r="L75" s="287">
        <v>0</v>
      </c>
      <c r="M75" s="287">
        <v>0</v>
      </c>
      <c r="N75" s="324">
        <v>0</v>
      </c>
      <c r="O75" s="209">
        <f>SUM(C75:N75)</f>
        <v>1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5">D75/D58</f>
        <v>9.0909090909090912E-2</v>
      </c>
      <c r="E76" s="194">
        <f t="shared" si="35"/>
        <v>0</v>
      </c>
      <c r="F76" s="194">
        <f t="shared" si="35"/>
        <v>0</v>
      </c>
      <c r="G76" s="356">
        <f t="shared" si="35"/>
        <v>0</v>
      </c>
      <c r="H76" s="356">
        <f t="shared" si="35"/>
        <v>0</v>
      </c>
      <c r="I76" s="356">
        <f t="shared" si="35"/>
        <v>0</v>
      </c>
      <c r="J76" s="356">
        <f t="shared" si="35"/>
        <v>0</v>
      </c>
      <c r="K76" s="356">
        <f t="shared" si="35"/>
        <v>0</v>
      </c>
      <c r="L76" s="356">
        <f t="shared" si="35"/>
        <v>0</v>
      </c>
      <c r="M76" s="356">
        <f t="shared" si="35"/>
        <v>0</v>
      </c>
      <c r="N76" s="399">
        <f t="shared" si="35"/>
        <v>0</v>
      </c>
      <c r="O76" s="246">
        <f>O75/O58</f>
        <v>1.020408163265306E-2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6">D77/D58</f>
        <v>0</v>
      </c>
      <c r="E78" s="194">
        <f t="shared" si="36"/>
        <v>0</v>
      </c>
      <c r="F78" s="194">
        <f t="shared" si="36"/>
        <v>0</v>
      </c>
      <c r="G78" s="356">
        <f t="shared" si="36"/>
        <v>0</v>
      </c>
      <c r="H78" s="356">
        <f t="shared" si="36"/>
        <v>0</v>
      </c>
      <c r="I78" s="356">
        <f t="shared" si="36"/>
        <v>0</v>
      </c>
      <c r="J78" s="356">
        <f t="shared" si="36"/>
        <v>0</v>
      </c>
      <c r="K78" s="356">
        <f t="shared" si="36"/>
        <v>0</v>
      </c>
      <c r="L78" s="356">
        <f t="shared" si="36"/>
        <v>0</v>
      </c>
      <c r="M78" s="356">
        <f t="shared" si="36"/>
        <v>0</v>
      </c>
      <c r="N78" s="399">
        <f t="shared" si="36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1</v>
      </c>
      <c r="M79" s="287">
        <v>0</v>
      </c>
      <c r="N79" s="324">
        <v>0</v>
      </c>
      <c r="O79" s="209">
        <f>SUM(C79:N79)</f>
        <v>1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7">D79/D58</f>
        <v>0</v>
      </c>
      <c r="E80" s="194">
        <f t="shared" si="37"/>
        <v>0</v>
      </c>
      <c r="F80" s="194">
        <f t="shared" si="37"/>
        <v>0</v>
      </c>
      <c r="G80" s="356">
        <f t="shared" si="37"/>
        <v>0</v>
      </c>
      <c r="H80" s="356">
        <f t="shared" si="37"/>
        <v>0</v>
      </c>
      <c r="I80" s="356">
        <f t="shared" si="37"/>
        <v>0</v>
      </c>
      <c r="J80" s="356">
        <f t="shared" si="37"/>
        <v>0</v>
      </c>
      <c r="K80" s="356">
        <f t="shared" si="37"/>
        <v>0</v>
      </c>
      <c r="L80" s="356">
        <f t="shared" si="37"/>
        <v>7.6923076923076927E-2</v>
      </c>
      <c r="M80" s="356">
        <f t="shared" si="37"/>
        <v>0</v>
      </c>
      <c r="N80" s="399">
        <f t="shared" si="37"/>
        <v>0</v>
      </c>
      <c r="O80" s="246">
        <f>O79/O58</f>
        <v>1.020408163265306E-2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40">
        <v>1</v>
      </c>
      <c r="F81" s="40">
        <v>0</v>
      </c>
      <c r="G81" s="287">
        <v>0</v>
      </c>
      <c r="H81" s="287">
        <v>0</v>
      </c>
      <c r="I81" s="287">
        <v>1</v>
      </c>
      <c r="J81" s="287">
        <v>0</v>
      </c>
      <c r="K81" s="287">
        <v>0</v>
      </c>
      <c r="L81" s="287">
        <v>0</v>
      </c>
      <c r="M81" s="287">
        <v>0</v>
      </c>
      <c r="N81" s="324">
        <v>0</v>
      </c>
      <c r="O81" s="209">
        <f>SUM(C81:N81)</f>
        <v>2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8">D81/D58</f>
        <v>0</v>
      </c>
      <c r="E82" s="194">
        <f t="shared" si="38"/>
        <v>0.1111111111111111</v>
      </c>
      <c r="F82" s="194">
        <f t="shared" si="38"/>
        <v>0</v>
      </c>
      <c r="G82" s="356">
        <f t="shared" si="38"/>
        <v>0</v>
      </c>
      <c r="H82" s="356">
        <f t="shared" si="38"/>
        <v>0</v>
      </c>
      <c r="I82" s="356">
        <f t="shared" si="38"/>
        <v>0.16666666666666666</v>
      </c>
      <c r="J82" s="356">
        <f t="shared" si="38"/>
        <v>0</v>
      </c>
      <c r="K82" s="356">
        <f t="shared" si="38"/>
        <v>0</v>
      </c>
      <c r="L82" s="356">
        <f t="shared" si="38"/>
        <v>0</v>
      </c>
      <c r="M82" s="356">
        <f t="shared" si="38"/>
        <v>0</v>
      </c>
      <c r="N82" s="399">
        <f t="shared" si="38"/>
        <v>0</v>
      </c>
      <c r="O82" s="246">
        <f>O81/O58</f>
        <v>2.0408163265306121E-2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39">D83/D58</f>
        <v>0</v>
      </c>
      <c r="E84" s="194">
        <f t="shared" si="39"/>
        <v>0</v>
      </c>
      <c r="F84" s="194">
        <f t="shared" si="39"/>
        <v>0</v>
      </c>
      <c r="G84" s="356">
        <f t="shared" si="39"/>
        <v>0</v>
      </c>
      <c r="H84" s="356">
        <f t="shared" si="39"/>
        <v>0</v>
      </c>
      <c r="I84" s="356">
        <f t="shared" si="39"/>
        <v>0</v>
      </c>
      <c r="J84" s="356">
        <f t="shared" si="39"/>
        <v>0</v>
      </c>
      <c r="K84" s="356">
        <f t="shared" si="39"/>
        <v>0</v>
      </c>
      <c r="L84" s="356">
        <f t="shared" si="39"/>
        <v>0</v>
      </c>
      <c r="M84" s="356">
        <f t="shared" si="39"/>
        <v>0</v>
      </c>
      <c r="N84" s="399">
        <f t="shared" si="39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40">
        <v>0</v>
      </c>
      <c r="F85" s="40">
        <v>0</v>
      </c>
      <c r="G85" s="287">
        <v>0</v>
      </c>
      <c r="H85" s="287">
        <v>0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324">
        <v>0</v>
      </c>
      <c r="O85" s="209">
        <f>SUM(C85:N85)</f>
        <v>0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0">D85/D58</f>
        <v>0</v>
      </c>
      <c r="E86" s="194">
        <f t="shared" si="40"/>
        <v>0</v>
      </c>
      <c r="F86" s="194">
        <f t="shared" si="40"/>
        <v>0</v>
      </c>
      <c r="G86" s="356">
        <f t="shared" si="40"/>
        <v>0</v>
      </c>
      <c r="H86" s="356">
        <f t="shared" si="40"/>
        <v>0</v>
      </c>
      <c r="I86" s="356">
        <f t="shared" si="40"/>
        <v>0</v>
      </c>
      <c r="J86" s="356">
        <f t="shared" si="40"/>
        <v>0</v>
      </c>
      <c r="K86" s="356">
        <f t="shared" si="40"/>
        <v>0</v>
      </c>
      <c r="L86" s="356">
        <f t="shared" si="40"/>
        <v>0</v>
      </c>
      <c r="M86" s="356">
        <f t="shared" si="40"/>
        <v>0</v>
      </c>
      <c r="N86" s="399">
        <f t="shared" si="40"/>
        <v>0</v>
      </c>
      <c r="O86" s="246">
        <f>O85/O58</f>
        <v>0</v>
      </c>
    </row>
    <row r="87" spans="1:15" ht="24.75" x14ac:dyDescent="0.25">
      <c r="A87" s="28" t="s">
        <v>227</v>
      </c>
      <c r="B87" s="215" t="s">
        <v>84</v>
      </c>
      <c r="C87" s="39">
        <v>1</v>
      </c>
      <c r="D87" s="40">
        <v>1</v>
      </c>
      <c r="E87" s="40">
        <v>3</v>
      </c>
      <c r="F87" s="40">
        <v>2</v>
      </c>
      <c r="G87" s="287">
        <v>3</v>
      </c>
      <c r="H87" s="287">
        <v>4</v>
      </c>
      <c r="I87" s="287">
        <v>2</v>
      </c>
      <c r="J87" s="287">
        <v>2</v>
      </c>
      <c r="K87" s="287">
        <v>3</v>
      </c>
      <c r="L87" s="287">
        <v>4</v>
      </c>
      <c r="M87" s="287">
        <v>2</v>
      </c>
      <c r="N87" s="324">
        <v>2</v>
      </c>
      <c r="O87" s="209">
        <f>SUM(C87:N87)</f>
        <v>29</v>
      </c>
    </row>
    <row r="88" spans="1:15" x14ac:dyDescent="0.25">
      <c r="A88" s="28" t="s">
        <v>230</v>
      </c>
      <c r="B88" s="192" t="s">
        <v>80</v>
      </c>
      <c r="C88" s="194">
        <f>C87/C58</f>
        <v>0.16666666666666666</v>
      </c>
      <c r="D88" s="194">
        <f t="shared" ref="D88:N88" si="41">D87/D58</f>
        <v>9.0909090909090912E-2</v>
      </c>
      <c r="E88" s="194">
        <f t="shared" si="41"/>
        <v>0.33333333333333331</v>
      </c>
      <c r="F88" s="194">
        <f t="shared" si="41"/>
        <v>0.33333333333333331</v>
      </c>
      <c r="G88" s="356">
        <f t="shared" si="41"/>
        <v>0.27272727272727271</v>
      </c>
      <c r="H88" s="356">
        <f t="shared" si="41"/>
        <v>0.5</v>
      </c>
      <c r="I88" s="356">
        <f t="shared" si="41"/>
        <v>0.33333333333333331</v>
      </c>
      <c r="J88" s="356">
        <f t="shared" si="41"/>
        <v>0.4</v>
      </c>
      <c r="K88" s="356">
        <f t="shared" si="41"/>
        <v>0.42857142857142855</v>
      </c>
      <c r="L88" s="356">
        <f t="shared" si="41"/>
        <v>0.30769230769230771</v>
      </c>
      <c r="M88" s="356">
        <f t="shared" si="41"/>
        <v>0.18181818181818182</v>
      </c>
      <c r="N88" s="399">
        <f t="shared" si="41"/>
        <v>0.4</v>
      </c>
      <c r="O88" s="246">
        <f>O87/O58</f>
        <v>0.29591836734693877</v>
      </c>
    </row>
    <row r="89" spans="1:15" ht="24.75" x14ac:dyDescent="0.25">
      <c r="A89" s="28" t="s">
        <v>231</v>
      </c>
      <c r="B89" s="215" t="s">
        <v>293</v>
      </c>
      <c r="C89" s="39">
        <v>2</v>
      </c>
      <c r="D89" s="40">
        <v>2</v>
      </c>
      <c r="E89" s="40">
        <v>2</v>
      </c>
      <c r="F89" s="40">
        <v>0</v>
      </c>
      <c r="G89" s="287">
        <v>2</v>
      </c>
      <c r="H89" s="287">
        <v>0</v>
      </c>
      <c r="I89" s="287">
        <v>0</v>
      </c>
      <c r="J89" s="287">
        <v>1</v>
      </c>
      <c r="K89" s="287">
        <v>1</v>
      </c>
      <c r="L89" s="287">
        <v>2</v>
      </c>
      <c r="M89" s="287">
        <v>1</v>
      </c>
      <c r="N89" s="324">
        <v>1</v>
      </c>
      <c r="O89" s="209">
        <f>SUM(C89:N89)</f>
        <v>14</v>
      </c>
    </row>
    <row r="90" spans="1:15" x14ac:dyDescent="0.25">
      <c r="A90" s="28" t="s">
        <v>233</v>
      </c>
      <c r="B90" s="192" t="s">
        <v>80</v>
      </c>
      <c r="C90" s="194">
        <f>C89/C58</f>
        <v>0.33333333333333331</v>
      </c>
      <c r="D90" s="194">
        <f t="shared" ref="D90:N90" si="42">D89/D58</f>
        <v>0.18181818181818182</v>
      </c>
      <c r="E90" s="194">
        <f t="shared" si="42"/>
        <v>0.22222222222222221</v>
      </c>
      <c r="F90" s="194">
        <f t="shared" si="42"/>
        <v>0</v>
      </c>
      <c r="G90" s="356">
        <f t="shared" si="42"/>
        <v>0.18181818181818182</v>
      </c>
      <c r="H90" s="356">
        <f t="shared" si="42"/>
        <v>0</v>
      </c>
      <c r="I90" s="356">
        <f t="shared" si="42"/>
        <v>0</v>
      </c>
      <c r="J90" s="356">
        <f t="shared" si="42"/>
        <v>0.2</v>
      </c>
      <c r="K90" s="356">
        <f t="shared" si="42"/>
        <v>0.14285714285714285</v>
      </c>
      <c r="L90" s="356">
        <f t="shared" si="42"/>
        <v>0.15384615384615385</v>
      </c>
      <c r="M90" s="356">
        <f t="shared" si="42"/>
        <v>9.0909090909090912E-2</v>
      </c>
      <c r="N90" s="399">
        <f t="shared" si="42"/>
        <v>0.2</v>
      </c>
      <c r="O90" s="246">
        <f>O89/O58</f>
        <v>0.14285714285714285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40">
        <v>0</v>
      </c>
      <c r="F91" s="40">
        <v>0</v>
      </c>
      <c r="G91" s="287">
        <v>0</v>
      </c>
      <c r="H91" s="287">
        <v>0</v>
      </c>
      <c r="I91" s="287">
        <v>0</v>
      </c>
      <c r="J91" s="287">
        <v>0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0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3">D91/D58</f>
        <v>0</v>
      </c>
      <c r="E92" s="194">
        <f t="shared" si="43"/>
        <v>0</v>
      </c>
      <c r="F92" s="194">
        <f t="shared" si="43"/>
        <v>0</v>
      </c>
      <c r="G92" s="356">
        <f t="shared" si="43"/>
        <v>0</v>
      </c>
      <c r="H92" s="356">
        <f t="shared" si="43"/>
        <v>0</v>
      </c>
      <c r="I92" s="356">
        <f t="shared" si="43"/>
        <v>0</v>
      </c>
      <c r="J92" s="356">
        <f t="shared" si="43"/>
        <v>0</v>
      </c>
      <c r="K92" s="356">
        <f t="shared" si="43"/>
        <v>0</v>
      </c>
      <c r="L92" s="356">
        <f t="shared" si="43"/>
        <v>0</v>
      </c>
      <c r="M92" s="356">
        <f t="shared" si="43"/>
        <v>0</v>
      </c>
      <c r="N92" s="399">
        <f t="shared" si="43"/>
        <v>0</v>
      </c>
      <c r="O92" s="246">
        <f>O91/O58</f>
        <v>0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0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4">D93/D58</f>
        <v>0</v>
      </c>
      <c r="E94" s="194">
        <f t="shared" si="44"/>
        <v>0</v>
      </c>
      <c r="F94" s="194">
        <f t="shared" si="44"/>
        <v>0</v>
      </c>
      <c r="G94" s="356">
        <f t="shared" si="44"/>
        <v>0</v>
      </c>
      <c r="H94" s="356">
        <f t="shared" si="44"/>
        <v>0</v>
      </c>
      <c r="I94" s="356">
        <f t="shared" si="44"/>
        <v>0</v>
      </c>
      <c r="J94" s="356">
        <f t="shared" si="44"/>
        <v>0</v>
      </c>
      <c r="K94" s="356">
        <f t="shared" si="44"/>
        <v>0</v>
      </c>
      <c r="L94" s="356">
        <f t="shared" si="44"/>
        <v>0</v>
      </c>
      <c r="M94" s="356">
        <f t="shared" si="44"/>
        <v>0</v>
      </c>
      <c r="N94" s="399">
        <f t="shared" si="44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0</v>
      </c>
      <c r="D95" s="76">
        <f>D58-D61-D79-D81-D83-D85-D87-D89-D91-D93</f>
        <v>1</v>
      </c>
      <c r="E95" s="76">
        <f>E58-E61-E79-E81-E83-E85-E87-E89-E91-E93</f>
        <v>0</v>
      </c>
      <c r="F95" s="76">
        <f t="shared" ref="F95:N95" si="45">F58-F61-F79-F81-F83-F85-F87-F89-F91-F93</f>
        <v>1</v>
      </c>
      <c r="G95" s="289">
        <f t="shared" si="45"/>
        <v>0</v>
      </c>
      <c r="H95" s="289">
        <f t="shared" si="45"/>
        <v>1</v>
      </c>
      <c r="I95" s="289">
        <f t="shared" si="45"/>
        <v>0</v>
      </c>
      <c r="J95" s="289">
        <f t="shared" si="45"/>
        <v>0</v>
      </c>
      <c r="K95" s="289">
        <f t="shared" si="45"/>
        <v>1</v>
      </c>
      <c r="L95" s="289">
        <f t="shared" si="45"/>
        <v>0</v>
      </c>
      <c r="M95" s="289">
        <f t="shared" si="45"/>
        <v>1</v>
      </c>
      <c r="N95" s="324">
        <f t="shared" si="45"/>
        <v>0</v>
      </c>
      <c r="O95" s="209">
        <f>SUM(C95:N95)</f>
        <v>5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</v>
      </c>
      <c r="D96" s="204">
        <f t="shared" ref="D96:N96" si="46">D95/D58</f>
        <v>9.0909090909090912E-2</v>
      </c>
      <c r="E96" s="204">
        <f t="shared" si="46"/>
        <v>0</v>
      </c>
      <c r="F96" s="204">
        <f t="shared" si="46"/>
        <v>0.16666666666666666</v>
      </c>
      <c r="G96" s="360">
        <f t="shared" si="46"/>
        <v>0</v>
      </c>
      <c r="H96" s="360">
        <f t="shared" si="46"/>
        <v>0.125</v>
      </c>
      <c r="I96" s="360">
        <f t="shared" si="46"/>
        <v>0</v>
      </c>
      <c r="J96" s="360">
        <f t="shared" si="46"/>
        <v>0</v>
      </c>
      <c r="K96" s="360">
        <f t="shared" si="46"/>
        <v>0.14285714285714285</v>
      </c>
      <c r="L96" s="360">
        <f t="shared" si="46"/>
        <v>0</v>
      </c>
      <c r="M96" s="360">
        <f t="shared" si="46"/>
        <v>9.0909090909090912E-2</v>
      </c>
      <c r="N96" s="400">
        <f t="shared" si="46"/>
        <v>0</v>
      </c>
      <c r="O96" s="250">
        <f>O95/O58</f>
        <v>5.1020408163265307E-2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349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52</v>
      </c>
      <c r="D3" s="6">
        <v>61</v>
      </c>
      <c r="E3" s="6">
        <v>68</v>
      </c>
      <c r="F3" s="6">
        <v>66</v>
      </c>
      <c r="G3" s="6">
        <v>55</v>
      </c>
      <c r="H3" s="285">
        <v>49</v>
      </c>
      <c r="I3" s="285">
        <v>54</v>
      </c>
      <c r="J3" s="285">
        <v>52</v>
      </c>
      <c r="K3" s="285">
        <v>46</v>
      </c>
      <c r="L3" s="285">
        <v>46</v>
      </c>
      <c r="M3" s="285">
        <v>46</v>
      </c>
      <c r="N3" s="285">
        <v>45</v>
      </c>
      <c r="O3" s="322">
        <v>42</v>
      </c>
    </row>
    <row r="4" spans="1:15" x14ac:dyDescent="0.25">
      <c r="A4" s="12" t="s">
        <v>8</v>
      </c>
      <c r="B4" s="182" t="s">
        <v>41</v>
      </c>
      <c r="C4" s="184">
        <v>40</v>
      </c>
      <c r="D4" s="185">
        <v>49</v>
      </c>
      <c r="E4" s="185">
        <v>56</v>
      </c>
      <c r="F4" s="185">
        <v>55</v>
      </c>
      <c r="G4" s="185">
        <v>47</v>
      </c>
      <c r="H4" s="286">
        <v>44</v>
      </c>
      <c r="I4" s="286">
        <v>48</v>
      </c>
      <c r="J4" s="286">
        <v>46</v>
      </c>
      <c r="K4" s="286">
        <v>39</v>
      </c>
      <c r="L4" s="286">
        <v>40</v>
      </c>
      <c r="M4" s="286">
        <v>41</v>
      </c>
      <c r="N4" s="286">
        <v>41</v>
      </c>
      <c r="O4" s="323">
        <v>37</v>
      </c>
    </row>
    <row r="5" spans="1:15" x14ac:dyDescent="0.25">
      <c r="A5" s="12" t="s">
        <v>9</v>
      </c>
      <c r="B5" s="181" t="s">
        <v>15</v>
      </c>
      <c r="C5" s="183">
        <f>C4/C3</f>
        <v>0.76923076923076927</v>
      </c>
      <c r="D5" s="221">
        <f>D4/D3</f>
        <v>0.80327868852459017</v>
      </c>
      <c r="E5" s="221">
        <f t="shared" ref="E5:O5" si="0">E4/E3</f>
        <v>0.82352941176470584</v>
      </c>
      <c r="F5" s="221">
        <f t="shared" si="0"/>
        <v>0.83333333333333337</v>
      </c>
      <c r="G5" s="221">
        <f t="shared" si="0"/>
        <v>0.8545454545454545</v>
      </c>
      <c r="H5" s="354">
        <f t="shared" si="0"/>
        <v>0.89795918367346939</v>
      </c>
      <c r="I5" s="354">
        <f t="shared" si="0"/>
        <v>0.88888888888888884</v>
      </c>
      <c r="J5" s="354">
        <f t="shared" si="0"/>
        <v>0.88461538461538458</v>
      </c>
      <c r="K5" s="354">
        <f t="shared" si="0"/>
        <v>0.84782608695652173</v>
      </c>
      <c r="L5" s="354">
        <f t="shared" si="0"/>
        <v>0.86956521739130432</v>
      </c>
      <c r="M5" s="354">
        <f t="shared" si="0"/>
        <v>0.89130434782608692</v>
      </c>
      <c r="N5" s="354">
        <f t="shared" si="0"/>
        <v>0.91111111111111109</v>
      </c>
      <c r="O5" s="399">
        <f t="shared" si="0"/>
        <v>0.88095238095238093</v>
      </c>
    </row>
    <row r="6" spans="1:15" x14ac:dyDescent="0.25">
      <c r="A6" s="12" t="s">
        <v>10</v>
      </c>
      <c r="B6" s="186" t="s">
        <v>285</v>
      </c>
      <c r="C6" s="187">
        <v>1</v>
      </c>
      <c r="D6" s="40">
        <v>1</v>
      </c>
      <c r="E6" s="40">
        <v>2</v>
      </c>
      <c r="F6" s="40">
        <v>2</v>
      </c>
      <c r="G6" s="40">
        <v>2</v>
      </c>
      <c r="H6" s="287">
        <v>2</v>
      </c>
      <c r="I6" s="287">
        <v>2</v>
      </c>
      <c r="J6" s="287">
        <v>2</v>
      </c>
      <c r="K6" s="287">
        <v>2</v>
      </c>
      <c r="L6" s="287">
        <v>2</v>
      </c>
      <c r="M6" s="287">
        <v>3</v>
      </c>
      <c r="N6" s="287">
        <v>1</v>
      </c>
      <c r="O6" s="324">
        <v>1</v>
      </c>
    </row>
    <row r="7" spans="1:15" x14ac:dyDescent="0.25">
      <c r="A7" s="12" t="s">
        <v>11</v>
      </c>
      <c r="B7" s="181" t="s">
        <v>15</v>
      </c>
      <c r="C7" s="183">
        <f>C6/C3</f>
        <v>1.9230769230769232E-2</v>
      </c>
      <c r="D7" s="221">
        <f>D6/D3</f>
        <v>1.6393442622950821E-2</v>
      </c>
      <c r="E7" s="221">
        <f t="shared" ref="E7:O7" si="1">E6/E3</f>
        <v>2.9411764705882353E-2</v>
      </c>
      <c r="F7" s="221">
        <f t="shared" si="1"/>
        <v>3.0303030303030304E-2</v>
      </c>
      <c r="G7" s="221">
        <f t="shared" si="1"/>
        <v>3.6363636363636362E-2</v>
      </c>
      <c r="H7" s="354">
        <f t="shared" si="1"/>
        <v>4.0816326530612242E-2</v>
      </c>
      <c r="I7" s="354">
        <f t="shared" si="1"/>
        <v>3.7037037037037035E-2</v>
      </c>
      <c r="J7" s="354">
        <f t="shared" si="1"/>
        <v>3.8461538461538464E-2</v>
      </c>
      <c r="K7" s="354">
        <f t="shared" si="1"/>
        <v>4.3478260869565216E-2</v>
      </c>
      <c r="L7" s="354">
        <f t="shared" si="1"/>
        <v>4.3478260869565216E-2</v>
      </c>
      <c r="M7" s="354">
        <f t="shared" si="1"/>
        <v>6.5217391304347824E-2</v>
      </c>
      <c r="N7" s="354">
        <f t="shared" si="1"/>
        <v>2.2222222222222223E-2</v>
      </c>
      <c r="O7" s="399">
        <f t="shared" si="1"/>
        <v>2.3809523809523808E-2</v>
      </c>
    </row>
    <row r="8" spans="1:15" x14ac:dyDescent="0.25">
      <c r="A8" s="12" t="s">
        <v>12</v>
      </c>
      <c r="B8" s="186" t="s">
        <v>16</v>
      </c>
      <c r="C8" s="187">
        <v>5</v>
      </c>
      <c r="D8" s="40">
        <v>7</v>
      </c>
      <c r="E8" s="40">
        <v>9</v>
      </c>
      <c r="F8" s="40">
        <v>11</v>
      </c>
      <c r="G8" s="40">
        <v>5</v>
      </c>
      <c r="H8" s="287">
        <v>6</v>
      </c>
      <c r="I8" s="287">
        <v>7</v>
      </c>
      <c r="J8" s="287">
        <v>9</v>
      </c>
      <c r="K8" s="287">
        <v>10</v>
      </c>
      <c r="L8" s="287">
        <v>8</v>
      </c>
      <c r="M8" s="287">
        <v>7</v>
      </c>
      <c r="N8" s="287">
        <v>6</v>
      </c>
      <c r="O8" s="324">
        <v>7</v>
      </c>
    </row>
    <row r="9" spans="1:15" x14ac:dyDescent="0.25">
      <c r="A9" s="12" t="s">
        <v>13</v>
      </c>
      <c r="B9" s="181" t="s">
        <v>15</v>
      </c>
      <c r="C9" s="183">
        <f>C8/C3</f>
        <v>9.6153846153846159E-2</v>
      </c>
      <c r="D9" s="221">
        <f>D8/D3</f>
        <v>0.11475409836065574</v>
      </c>
      <c r="E9" s="221">
        <f t="shared" ref="E9:O9" si="2">E8/E3</f>
        <v>0.13235294117647059</v>
      </c>
      <c r="F9" s="221">
        <f t="shared" si="2"/>
        <v>0.16666666666666666</v>
      </c>
      <c r="G9" s="221">
        <f t="shared" si="2"/>
        <v>9.0909090909090912E-2</v>
      </c>
      <c r="H9" s="354">
        <f t="shared" si="2"/>
        <v>0.12244897959183673</v>
      </c>
      <c r="I9" s="354">
        <f t="shared" si="2"/>
        <v>0.12962962962962962</v>
      </c>
      <c r="J9" s="354">
        <f t="shared" si="2"/>
        <v>0.17307692307692307</v>
      </c>
      <c r="K9" s="354">
        <f t="shared" si="2"/>
        <v>0.21739130434782608</v>
      </c>
      <c r="L9" s="354">
        <f t="shared" si="2"/>
        <v>0.17391304347826086</v>
      </c>
      <c r="M9" s="354">
        <f t="shared" si="2"/>
        <v>0.15217391304347827</v>
      </c>
      <c r="N9" s="354">
        <f t="shared" si="2"/>
        <v>0.13333333333333333</v>
      </c>
      <c r="O9" s="399">
        <f t="shared" si="2"/>
        <v>0.16666666666666666</v>
      </c>
    </row>
    <row r="10" spans="1:15" x14ac:dyDescent="0.25">
      <c r="A10" s="12" t="s">
        <v>18</v>
      </c>
      <c r="B10" s="186" t="s">
        <v>17</v>
      </c>
      <c r="C10" s="187">
        <v>27</v>
      </c>
      <c r="D10" s="40">
        <v>32</v>
      </c>
      <c r="E10" s="40">
        <v>39</v>
      </c>
      <c r="F10" s="40">
        <v>37</v>
      </c>
      <c r="G10" s="40">
        <v>30</v>
      </c>
      <c r="H10" s="287">
        <v>28</v>
      </c>
      <c r="I10" s="287">
        <v>31</v>
      </c>
      <c r="J10" s="287">
        <v>31</v>
      </c>
      <c r="K10" s="287">
        <v>28</v>
      </c>
      <c r="L10" s="287">
        <v>28</v>
      </c>
      <c r="M10" s="287">
        <v>25</v>
      </c>
      <c r="N10" s="287">
        <v>24</v>
      </c>
      <c r="O10" s="324">
        <v>19</v>
      </c>
    </row>
    <row r="11" spans="1:15" x14ac:dyDescent="0.25">
      <c r="A11" s="12" t="s">
        <v>19</v>
      </c>
      <c r="B11" s="181" t="s">
        <v>15</v>
      </c>
      <c r="C11" s="183">
        <f>C10/C3</f>
        <v>0.51923076923076927</v>
      </c>
      <c r="D11" s="221">
        <f>D10/D3</f>
        <v>0.52459016393442626</v>
      </c>
      <c r="E11" s="221">
        <f t="shared" ref="E11:O11" si="3">E10/E3</f>
        <v>0.57352941176470584</v>
      </c>
      <c r="F11" s="221">
        <f t="shared" si="3"/>
        <v>0.56060606060606055</v>
      </c>
      <c r="G11" s="221">
        <f t="shared" si="3"/>
        <v>0.54545454545454541</v>
      </c>
      <c r="H11" s="354">
        <f t="shared" si="3"/>
        <v>0.5714285714285714</v>
      </c>
      <c r="I11" s="354">
        <f t="shared" si="3"/>
        <v>0.57407407407407407</v>
      </c>
      <c r="J11" s="354">
        <f t="shared" si="3"/>
        <v>0.59615384615384615</v>
      </c>
      <c r="K11" s="354">
        <f t="shared" si="3"/>
        <v>0.60869565217391308</v>
      </c>
      <c r="L11" s="354">
        <f t="shared" si="3"/>
        <v>0.60869565217391308</v>
      </c>
      <c r="M11" s="354">
        <f t="shared" si="3"/>
        <v>0.54347826086956519</v>
      </c>
      <c r="N11" s="354">
        <f t="shared" si="3"/>
        <v>0.53333333333333333</v>
      </c>
      <c r="O11" s="399">
        <f t="shared" si="3"/>
        <v>0.45238095238095238</v>
      </c>
    </row>
    <row r="12" spans="1:15" x14ac:dyDescent="0.25">
      <c r="A12" s="12" t="s">
        <v>20</v>
      </c>
      <c r="B12" s="188" t="s">
        <v>38</v>
      </c>
      <c r="C12" s="187">
        <v>7</v>
      </c>
      <c r="D12" s="40">
        <v>8</v>
      </c>
      <c r="E12" s="40">
        <v>10</v>
      </c>
      <c r="F12" s="40">
        <v>9</v>
      </c>
      <c r="G12" s="40">
        <v>8</v>
      </c>
      <c r="H12" s="287">
        <v>5</v>
      </c>
      <c r="I12" s="287">
        <v>3</v>
      </c>
      <c r="J12" s="287">
        <v>2</v>
      </c>
      <c r="K12" s="287">
        <v>4</v>
      </c>
      <c r="L12" s="287">
        <v>6</v>
      </c>
      <c r="M12" s="287">
        <v>3</v>
      </c>
      <c r="N12" s="287">
        <v>5</v>
      </c>
      <c r="O12" s="324">
        <v>4</v>
      </c>
    </row>
    <row r="13" spans="1:15" x14ac:dyDescent="0.25">
      <c r="A13" s="12" t="s">
        <v>21</v>
      </c>
      <c r="B13" s="181" t="s">
        <v>15</v>
      </c>
      <c r="C13" s="183">
        <f>C12/C3</f>
        <v>0.13461538461538461</v>
      </c>
      <c r="D13" s="221">
        <f>D12/D3</f>
        <v>0.13114754098360656</v>
      </c>
      <c r="E13" s="221">
        <f t="shared" ref="E13:O13" si="4">E12/E3</f>
        <v>0.14705882352941177</v>
      </c>
      <c r="F13" s="221">
        <f t="shared" si="4"/>
        <v>0.13636363636363635</v>
      </c>
      <c r="G13" s="221">
        <f t="shared" si="4"/>
        <v>0.14545454545454545</v>
      </c>
      <c r="H13" s="354">
        <f t="shared" si="4"/>
        <v>0.10204081632653061</v>
      </c>
      <c r="I13" s="354">
        <f t="shared" si="4"/>
        <v>5.5555555555555552E-2</v>
      </c>
      <c r="J13" s="354">
        <f t="shared" si="4"/>
        <v>3.8461538461538464E-2</v>
      </c>
      <c r="K13" s="354">
        <f t="shared" si="4"/>
        <v>8.6956521739130432E-2</v>
      </c>
      <c r="L13" s="354">
        <f t="shared" si="4"/>
        <v>0.13043478260869565</v>
      </c>
      <c r="M13" s="354">
        <f t="shared" si="4"/>
        <v>6.5217391304347824E-2</v>
      </c>
      <c r="N13" s="354">
        <f t="shared" si="4"/>
        <v>0.1111111111111111</v>
      </c>
      <c r="O13" s="399">
        <f t="shared" si="4"/>
        <v>9.5238095238095233E-2</v>
      </c>
    </row>
    <row r="14" spans="1:15" x14ac:dyDescent="0.25">
      <c r="A14" s="12" t="s">
        <v>22</v>
      </c>
      <c r="B14" s="186" t="s">
        <v>39</v>
      </c>
      <c r="C14" s="187">
        <v>13</v>
      </c>
      <c r="D14" s="40">
        <v>12</v>
      </c>
      <c r="E14" s="40">
        <v>14</v>
      </c>
      <c r="F14" s="40">
        <v>11</v>
      </c>
      <c r="G14" s="40">
        <v>11</v>
      </c>
      <c r="H14" s="287">
        <v>9</v>
      </c>
      <c r="I14" s="287">
        <v>8</v>
      </c>
      <c r="J14" s="287">
        <v>10</v>
      </c>
      <c r="K14" s="287">
        <v>8</v>
      </c>
      <c r="L14" s="287">
        <v>7</v>
      </c>
      <c r="M14" s="287">
        <v>9</v>
      </c>
      <c r="N14" s="287">
        <v>8</v>
      </c>
      <c r="O14" s="324">
        <v>6</v>
      </c>
    </row>
    <row r="15" spans="1:15" x14ac:dyDescent="0.25">
      <c r="A15" s="12" t="s">
        <v>23</v>
      </c>
      <c r="B15" s="181" t="s">
        <v>15</v>
      </c>
      <c r="C15" s="183">
        <f>C14/C3</f>
        <v>0.25</v>
      </c>
      <c r="D15" s="221">
        <f>D14/D3</f>
        <v>0.19672131147540983</v>
      </c>
      <c r="E15" s="221">
        <f t="shared" ref="E15:O15" si="5">E14/E3</f>
        <v>0.20588235294117646</v>
      </c>
      <c r="F15" s="221">
        <f t="shared" si="5"/>
        <v>0.16666666666666666</v>
      </c>
      <c r="G15" s="221">
        <f t="shared" si="5"/>
        <v>0.2</v>
      </c>
      <c r="H15" s="354">
        <f t="shared" si="5"/>
        <v>0.18367346938775511</v>
      </c>
      <c r="I15" s="354">
        <f t="shared" si="5"/>
        <v>0.14814814814814814</v>
      </c>
      <c r="J15" s="354">
        <f t="shared" si="5"/>
        <v>0.19230769230769232</v>
      </c>
      <c r="K15" s="354">
        <f t="shared" si="5"/>
        <v>0.17391304347826086</v>
      </c>
      <c r="L15" s="354">
        <f t="shared" si="5"/>
        <v>0.15217391304347827</v>
      </c>
      <c r="M15" s="354">
        <f t="shared" si="5"/>
        <v>0.19565217391304349</v>
      </c>
      <c r="N15" s="354">
        <f t="shared" si="5"/>
        <v>0.17777777777777778</v>
      </c>
      <c r="O15" s="399">
        <f t="shared" si="5"/>
        <v>0.14285714285714285</v>
      </c>
    </row>
    <row r="16" spans="1:15" x14ac:dyDescent="0.25">
      <c r="A16" s="12" t="s">
        <v>24</v>
      </c>
      <c r="B16" s="186" t="s">
        <v>40</v>
      </c>
      <c r="C16" s="187">
        <v>14</v>
      </c>
      <c r="D16" s="40">
        <v>14</v>
      </c>
      <c r="E16" s="40">
        <v>17</v>
      </c>
      <c r="F16" s="40">
        <v>15</v>
      </c>
      <c r="G16" s="40">
        <v>14</v>
      </c>
      <c r="H16" s="287">
        <v>10</v>
      </c>
      <c r="I16" s="287">
        <v>9</v>
      </c>
      <c r="J16" s="287">
        <v>10</v>
      </c>
      <c r="K16" s="287">
        <v>10</v>
      </c>
      <c r="L16" s="287">
        <v>10</v>
      </c>
      <c r="M16" s="287">
        <v>8</v>
      </c>
      <c r="N16" s="287">
        <v>9</v>
      </c>
      <c r="O16" s="324">
        <v>9</v>
      </c>
    </row>
    <row r="17" spans="1:15" x14ac:dyDescent="0.25">
      <c r="A17" s="12" t="s">
        <v>25</v>
      </c>
      <c r="B17" s="189" t="s">
        <v>15</v>
      </c>
      <c r="C17" s="183">
        <f>C16/C3</f>
        <v>0.26923076923076922</v>
      </c>
      <c r="D17" s="221">
        <f>D16/D3</f>
        <v>0.22950819672131148</v>
      </c>
      <c r="E17" s="221">
        <f t="shared" ref="E17:O17" si="6">E16/E3</f>
        <v>0.25</v>
      </c>
      <c r="F17" s="221">
        <f t="shared" si="6"/>
        <v>0.22727272727272727</v>
      </c>
      <c r="G17" s="221">
        <f t="shared" si="6"/>
        <v>0.25454545454545452</v>
      </c>
      <c r="H17" s="354">
        <f t="shared" si="6"/>
        <v>0.20408163265306123</v>
      </c>
      <c r="I17" s="354">
        <f t="shared" si="6"/>
        <v>0.16666666666666666</v>
      </c>
      <c r="J17" s="354">
        <f t="shared" si="6"/>
        <v>0.19230769230769232</v>
      </c>
      <c r="K17" s="354">
        <f t="shared" si="6"/>
        <v>0.21739130434782608</v>
      </c>
      <c r="L17" s="354">
        <f t="shared" si="6"/>
        <v>0.21739130434782608</v>
      </c>
      <c r="M17" s="354">
        <f t="shared" si="6"/>
        <v>0.17391304347826086</v>
      </c>
      <c r="N17" s="354">
        <f t="shared" si="6"/>
        <v>0.2</v>
      </c>
      <c r="O17" s="399">
        <f t="shared" si="6"/>
        <v>0.21428571428571427</v>
      </c>
    </row>
    <row r="18" spans="1:15" x14ac:dyDescent="0.25">
      <c r="A18" s="12" t="s">
        <v>26</v>
      </c>
      <c r="B18" s="186" t="s">
        <v>124</v>
      </c>
      <c r="C18" s="187">
        <v>10</v>
      </c>
      <c r="D18" s="40">
        <v>10</v>
      </c>
      <c r="E18" s="40">
        <v>11</v>
      </c>
      <c r="F18" s="40">
        <v>11</v>
      </c>
      <c r="G18" s="40">
        <v>8</v>
      </c>
      <c r="H18" s="287">
        <v>8</v>
      </c>
      <c r="I18" s="287">
        <v>8</v>
      </c>
      <c r="J18" s="287">
        <v>8</v>
      </c>
      <c r="K18" s="287">
        <v>8</v>
      </c>
      <c r="L18" s="287">
        <v>6</v>
      </c>
      <c r="M18" s="287">
        <v>4</v>
      </c>
      <c r="N18" s="287">
        <v>4</v>
      </c>
      <c r="O18" s="324">
        <v>4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0.19230769230769232</v>
      </c>
      <c r="D19" s="231">
        <f>D18/D3</f>
        <v>0.16393442622950818</v>
      </c>
      <c r="E19" s="231">
        <f>E18/E3</f>
        <v>0.16176470588235295</v>
      </c>
      <c r="F19" s="231">
        <f t="shared" ref="F19:O19" si="7">F18/F3</f>
        <v>0.16666666666666666</v>
      </c>
      <c r="G19" s="231">
        <f t="shared" si="7"/>
        <v>0.14545454545454545</v>
      </c>
      <c r="H19" s="355">
        <f t="shared" si="7"/>
        <v>0.16326530612244897</v>
      </c>
      <c r="I19" s="355">
        <f t="shared" si="7"/>
        <v>0.14814814814814814</v>
      </c>
      <c r="J19" s="355">
        <f t="shared" si="7"/>
        <v>0.15384615384615385</v>
      </c>
      <c r="K19" s="355">
        <f t="shared" si="7"/>
        <v>0.17391304347826086</v>
      </c>
      <c r="L19" s="355">
        <f t="shared" si="7"/>
        <v>0.13043478260869565</v>
      </c>
      <c r="M19" s="355">
        <f t="shared" si="7"/>
        <v>8.6956521739130432E-2</v>
      </c>
      <c r="N19" s="355">
        <f t="shared" si="7"/>
        <v>8.8888888888888892E-2</v>
      </c>
      <c r="O19" s="400">
        <f t="shared" si="7"/>
        <v>9.5238095238095233E-2</v>
      </c>
    </row>
    <row r="20" spans="1:15" ht="20.100000000000001" customHeight="1" thickBot="1" x14ac:dyDescent="0.3">
      <c r="A20" s="19" t="s">
        <v>314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350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13</v>
      </c>
      <c r="D22" s="8">
        <v>14</v>
      </c>
      <c r="E22" s="8">
        <v>11</v>
      </c>
      <c r="F22" s="8">
        <v>6</v>
      </c>
      <c r="G22" s="288">
        <v>3</v>
      </c>
      <c r="H22" s="288">
        <v>12</v>
      </c>
      <c r="I22" s="288">
        <v>7</v>
      </c>
      <c r="J22" s="288">
        <v>9</v>
      </c>
      <c r="K22" s="288">
        <v>7</v>
      </c>
      <c r="L22" s="288">
        <v>10</v>
      </c>
      <c r="M22" s="288">
        <v>8</v>
      </c>
      <c r="N22" s="288">
        <v>8</v>
      </c>
      <c r="O22" s="7">
        <f>SUM(C22:N22)</f>
        <v>108</v>
      </c>
    </row>
    <row r="23" spans="1:15" x14ac:dyDescent="0.25">
      <c r="A23" s="9" t="s">
        <v>29</v>
      </c>
      <c r="B23" s="193" t="s">
        <v>44</v>
      </c>
      <c r="C23" s="196">
        <v>5</v>
      </c>
      <c r="D23" s="185">
        <v>6</v>
      </c>
      <c r="E23" s="185">
        <v>1</v>
      </c>
      <c r="F23" s="185">
        <v>2</v>
      </c>
      <c r="G23" s="286">
        <v>1</v>
      </c>
      <c r="H23" s="286">
        <v>4</v>
      </c>
      <c r="I23" s="286">
        <v>2</v>
      </c>
      <c r="J23" s="286">
        <v>6</v>
      </c>
      <c r="K23" s="286">
        <v>2</v>
      </c>
      <c r="L23" s="286">
        <v>2</v>
      </c>
      <c r="M23" s="286">
        <v>4</v>
      </c>
      <c r="N23" s="323">
        <v>2</v>
      </c>
      <c r="O23" s="193">
        <f>SUM(C23:N23)</f>
        <v>37</v>
      </c>
    </row>
    <row r="24" spans="1:15" x14ac:dyDescent="0.25">
      <c r="A24" s="9" t="s">
        <v>30</v>
      </c>
      <c r="B24" s="165" t="s">
        <v>69</v>
      </c>
      <c r="C24" s="194">
        <f>C23/C22</f>
        <v>0.38461538461538464</v>
      </c>
      <c r="D24" s="194">
        <f>D23/D22</f>
        <v>0.42857142857142855</v>
      </c>
      <c r="E24" s="194">
        <f t="shared" ref="E24:N24" si="8">E23/E22</f>
        <v>9.0909090909090912E-2</v>
      </c>
      <c r="F24" s="194">
        <f>F23/F22</f>
        <v>0.33333333333333331</v>
      </c>
      <c r="G24" s="356">
        <f t="shared" si="8"/>
        <v>0.33333333333333331</v>
      </c>
      <c r="H24" s="356">
        <f t="shared" si="8"/>
        <v>0.33333333333333331</v>
      </c>
      <c r="I24" s="356">
        <f t="shared" si="8"/>
        <v>0.2857142857142857</v>
      </c>
      <c r="J24" s="356">
        <f t="shared" si="8"/>
        <v>0.66666666666666663</v>
      </c>
      <c r="K24" s="356">
        <f t="shared" si="8"/>
        <v>0.2857142857142857</v>
      </c>
      <c r="L24" s="356">
        <f t="shared" si="8"/>
        <v>0.2</v>
      </c>
      <c r="M24" s="356">
        <f t="shared" si="8"/>
        <v>0.5</v>
      </c>
      <c r="N24" s="356">
        <f t="shared" si="8"/>
        <v>0.25</v>
      </c>
      <c r="O24" s="195">
        <f>O23/O22</f>
        <v>0.34259259259259262</v>
      </c>
    </row>
    <row r="25" spans="1:15" x14ac:dyDescent="0.25">
      <c r="A25" s="9" t="s">
        <v>31</v>
      </c>
      <c r="B25" s="84" t="s">
        <v>339</v>
      </c>
      <c r="C25" s="76">
        <v>6</v>
      </c>
      <c r="D25" s="76">
        <v>8</v>
      </c>
      <c r="E25" s="76">
        <v>8</v>
      </c>
      <c r="F25" s="76">
        <v>3</v>
      </c>
      <c r="G25" s="289">
        <v>3</v>
      </c>
      <c r="H25" s="289">
        <v>8</v>
      </c>
      <c r="I25" s="289">
        <v>5</v>
      </c>
      <c r="J25" s="289">
        <v>4</v>
      </c>
      <c r="K25" s="289">
        <v>5</v>
      </c>
      <c r="L25" s="289">
        <v>5</v>
      </c>
      <c r="M25" s="289">
        <v>4</v>
      </c>
      <c r="N25" s="325">
        <v>4</v>
      </c>
      <c r="O25" s="84">
        <f>SUM(C25:N25)</f>
        <v>63</v>
      </c>
    </row>
    <row r="26" spans="1:15" x14ac:dyDescent="0.25">
      <c r="A26" s="9" t="s">
        <v>32</v>
      </c>
      <c r="B26" s="165" t="s">
        <v>69</v>
      </c>
      <c r="C26" s="194">
        <f>C25/C22</f>
        <v>0.46153846153846156</v>
      </c>
      <c r="D26" s="194">
        <f>D25/D22</f>
        <v>0.5714285714285714</v>
      </c>
      <c r="E26" s="194">
        <f t="shared" ref="E26:N26" si="9">E25/E22</f>
        <v>0.72727272727272729</v>
      </c>
      <c r="F26" s="194">
        <f t="shared" si="9"/>
        <v>0.5</v>
      </c>
      <c r="G26" s="356">
        <f t="shared" si="9"/>
        <v>1</v>
      </c>
      <c r="H26" s="356">
        <f t="shared" si="9"/>
        <v>0.66666666666666663</v>
      </c>
      <c r="I26" s="356">
        <f t="shared" si="9"/>
        <v>0.7142857142857143</v>
      </c>
      <c r="J26" s="356">
        <f t="shared" si="9"/>
        <v>0.44444444444444442</v>
      </c>
      <c r="K26" s="356">
        <f t="shared" si="9"/>
        <v>0.7142857142857143</v>
      </c>
      <c r="L26" s="356">
        <f t="shared" si="9"/>
        <v>0.5</v>
      </c>
      <c r="M26" s="356">
        <f t="shared" si="9"/>
        <v>0.5</v>
      </c>
      <c r="N26" s="356">
        <f t="shared" si="9"/>
        <v>0.5</v>
      </c>
      <c r="O26" s="195">
        <f>O25/O22</f>
        <v>0.58333333333333337</v>
      </c>
    </row>
    <row r="27" spans="1:15" x14ac:dyDescent="0.25">
      <c r="A27" s="9" t="s">
        <v>33</v>
      </c>
      <c r="B27" s="84" t="s">
        <v>287</v>
      </c>
      <c r="C27" s="76">
        <v>12</v>
      </c>
      <c r="D27" s="40">
        <v>13</v>
      </c>
      <c r="E27" s="40">
        <v>11</v>
      </c>
      <c r="F27" s="40">
        <v>5</v>
      </c>
      <c r="G27" s="287">
        <v>3</v>
      </c>
      <c r="H27" s="287">
        <v>10</v>
      </c>
      <c r="I27" s="287">
        <v>6</v>
      </c>
      <c r="J27" s="287">
        <v>7</v>
      </c>
      <c r="K27" s="287">
        <v>6</v>
      </c>
      <c r="L27" s="287">
        <v>9</v>
      </c>
      <c r="M27" s="287">
        <v>7</v>
      </c>
      <c r="N27" s="324">
        <v>7</v>
      </c>
      <c r="O27" s="84">
        <f>SUM(C27:N27)</f>
        <v>96</v>
      </c>
    </row>
    <row r="28" spans="1:15" x14ac:dyDescent="0.25">
      <c r="A28" s="9" t="s">
        <v>34</v>
      </c>
      <c r="B28" s="165" t="s">
        <v>69</v>
      </c>
      <c r="C28" s="194">
        <f>C27/C22</f>
        <v>0.92307692307692313</v>
      </c>
      <c r="D28" s="194">
        <f t="shared" ref="D28:N28" si="10">D27/D22</f>
        <v>0.9285714285714286</v>
      </c>
      <c r="E28" s="194">
        <f t="shared" si="10"/>
        <v>1</v>
      </c>
      <c r="F28" s="194">
        <f t="shared" si="10"/>
        <v>0.83333333333333337</v>
      </c>
      <c r="G28" s="356">
        <f t="shared" si="10"/>
        <v>1</v>
      </c>
      <c r="H28" s="356">
        <f t="shared" si="10"/>
        <v>0.83333333333333337</v>
      </c>
      <c r="I28" s="356">
        <f t="shared" si="10"/>
        <v>0.8571428571428571</v>
      </c>
      <c r="J28" s="356">
        <f t="shared" si="10"/>
        <v>0.77777777777777779</v>
      </c>
      <c r="K28" s="356">
        <f t="shared" si="10"/>
        <v>0.8571428571428571</v>
      </c>
      <c r="L28" s="356">
        <f t="shared" si="10"/>
        <v>0.9</v>
      </c>
      <c r="M28" s="356">
        <f t="shared" si="10"/>
        <v>0.875</v>
      </c>
      <c r="N28" s="356">
        <f t="shared" si="10"/>
        <v>0.875</v>
      </c>
      <c r="O28" s="195">
        <f>O27/O22</f>
        <v>0.88888888888888884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1</v>
      </c>
      <c r="E29" s="40">
        <v>1</v>
      </c>
      <c r="F29" s="40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1</v>
      </c>
      <c r="M29" s="287">
        <v>0</v>
      </c>
      <c r="N29" s="324">
        <v>0</v>
      </c>
      <c r="O29" s="84">
        <f>SUM(C29:N29)</f>
        <v>3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7.1428571428571425E-2</v>
      </c>
      <c r="E30" s="194">
        <f t="shared" si="11"/>
        <v>9.0909090909090912E-2</v>
      </c>
      <c r="F30" s="194">
        <f t="shared" si="11"/>
        <v>0</v>
      </c>
      <c r="G30" s="356">
        <f t="shared" si="11"/>
        <v>0</v>
      </c>
      <c r="H30" s="356">
        <f t="shared" si="11"/>
        <v>0</v>
      </c>
      <c r="I30" s="356">
        <f t="shared" si="11"/>
        <v>0</v>
      </c>
      <c r="J30" s="356">
        <f t="shared" si="11"/>
        <v>0</v>
      </c>
      <c r="K30" s="356">
        <f t="shared" si="11"/>
        <v>0</v>
      </c>
      <c r="L30" s="356">
        <f t="shared" si="11"/>
        <v>0.1</v>
      </c>
      <c r="M30" s="356">
        <f t="shared" si="11"/>
        <v>0</v>
      </c>
      <c r="N30" s="356">
        <f t="shared" si="11"/>
        <v>0</v>
      </c>
      <c r="O30" s="195">
        <f>O29/O22</f>
        <v>2.7777777777777776E-2</v>
      </c>
    </row>
    <row r="31" spans="1:15" x14ac:dyDescent="0.25">
      <c r="A31" s="9" t="s">
        <v>37</v>
      </c>
      <c r="B31" s="84" t="s">
        <v>132</v>
      </c>
      <c r="C31" s="40">
        <f>C22-C27</f>
        <v>1</v>
      </c>
      <c r="D31" s="40">
        <f>D22-D27</f>
        <v>1</v>
      </c>
      <c r="E31" s="40">
        <f>E22-E27</f>
        <v>0</v>
      </c>
      <c r="F31" s="40">
        <f t="shared" ref="F31:N31" si="12">F22-F27</f>
        <v>1</v>
      </c>
      <c r="G31" s="287">
        <f t="shared" si="12"/>
        <v>0</v>
      </c>
      <c r="H31" s="287">
        <f t="shared" si="12"/>
        <v>2</v>
      </c>
      <c r="I31" s="287">
        <f t="shared" si="12"/>
        <v>1</v>
      </c>
      <c r="J31" s="287">
        <f t="shared" si="12"/>
        <v>2</v>
      </c>
      <c r="K31" s="287">
        <f t="shared" si="12"/>
        <v>1</v>
      </c>
      <c r="L31" s="287">
        <f t="shared" si="12"/>
        <v>1</v>
      </c>
      <c r="M31" s="287">
        <f t="shared" si="12"/>
        <v>1</v>
      </c>
      <c r="N31" s="287">
        <f t="shared" si="12"/>
        <v>1</v>
      </c>
      <c r="O31" s="84">
        <f>SUM(C31:N31)</f>
        <v>12</v>
      </c>
    </row>
    <row r="32" spans="1:15" x14ac:dyDescent="0.25">
      <c r="A32" s="9" t="s">
        <v>46</v>
      </c>
      <c r="B32" s="165" t="s">
        <v>69</v>
      </c>
      <c r="C32" s="194">
        <f>C31/C22</f>
        <v>7.6923076923076927E-2</v>
      </c>
      <c r="D32" s="194">
        <f t="shared" ref="D32:N32" si="13">D31/D22</f>
        <v>7.1428571428571425E-2</v>
      </c>
      <c r="E32" s="194">
        <f t="shared" si="13"/>
        <v>0</v>
      </c>
      <c r="F32" s="194">
        <f t="shared" si="13"/>
        <v>0.16666666666666666</v>
      </c>
      <c r="G32" s="356">
        <f t="shared" si="13"/>
        <v>0</v>
      </c>
      <c r="H32" s="356">
        <f t="shared" si="13"/>
        <v>0.16666666666666666</v>
      </c>
      <c r="I32" s="356">
        <f t="shared" si="13"/>
        <v>0.14285714285714285</v>
      </c>
      <c r="J32" s="356">
        <f t="shared" si="13"/>
        <v>0.22222222222222221</v>
      </c>
      <c r="K32" s="356">
        <f t="shared" si="13"/>
        <v>0.14285714285714285</v>
      </c>
      <c r="L32" s="356">
        <f t="shared" si="13"/>
        <v>0.1</v>
      </c>
      <c r="M32" s="356">
        <f t="shared" si="13"/>
        <v>0.125</v>
      </c>
      <c r="N32" s="356">
        <f t="shared" si="13"/>
        <v>0.125</v>
      </c>
      <c r="O32" s="195">
        <f>O31/O22</f>
        <v>0.1111111111111111</v>
      </c>
    </row>
    <row r="33" spans="1:15" ht="24.75" x14ac:dyDescent="0.25">
      <c r="A33" s="9" t="s">
        <v>47</v>
      </c>
      <c r="B33" s="197" t="s">
        <v>67</v>
      </c>
      <c r="C33" s="76">
        <v>2</v>
      </c>
      <c r="D33" s="40">
        <v>3</v>
      </c>
      <c r="E33" s="40">
        <v>1</v>
      </c>
      <c r="F33" s="40">
        <v>3</v>
      </c>
      <c r="G33" s="287">
        <v>0</v>
      </c>
      <c r="H33" s="287">
        <v>1</v>
      </c>
      <c r="I33" s="287">
        <v>0</v>
      </c>
      <c r="J33" s="287">
        <v>2</v>
      </c>
      <c r="K33" s="287">
        <v>3</v>
      </c>
      <c r="L33" s="287">
        <v>0</v>
      </c>
      <c r="M33" s="287">
        <v>2</v>
      </c>
      <c r="N33" s="324">
        <v>1</v>
      </c>
      <c r="O33" s="84">
        <f>SUM(C33:N33)</f>
        <v>18</v>
      </c>
    </row>
    <row r="34" spans="1:15" x14ac:dyDescent="0.25">
      <c r="A34" s="9" t="s">
        <v>48</v>
      </c>
      <c r="B34" s="165" t="s">
        <v>69</v>
      </c>
      <c r="C34" s="194">
        <f>C33/C22</f>
        <v>0.15384615384615385</v>
      </c>
      <c r="D34" s="194">
        <f t="shared" ref="D34:N34" si="14">D33/D22</f>
        <v>0.21428571428571427</v>
      </c>
      <c r="E34" s="194">
        <f t="shared" si="14"/>
        <v>9.0909090909090912E-2</v>
      </c>
      <c r="F34" s="194">
        <f t="shared" si="14"/>
        <v>0.5</v>
      </c>
      <c r="G34" s="356">
        <f t="shared" si="14"/>
        <v>0</v>
      </c>
      <c r="H34" s="356">
        <f t="shared" si="14"/>
        <v>8.3333333333333329E-2</v>
      </c>
      <c r="I34" s="356">
        <f t="shared" si="14"/>
        <v>0</v>
      </c>
      <c r="J34" s="356">
        <f t="shared" si="14"/>
        <v>0.22222222222222221</v>
      </c>
      <c r="K34" s="356">
        <f t="shared" si="14"/>
        <v>0.42857142857142855</v>
      </c>
      <c r="L34" s="356">
        <f t="shared" si="14"/>
        <v>0</v>
      </c>
      <c r="M34" s="356">
        <f t="shared" si="14"/>
        <v>0.25</v>
      </c>
      <c r="N34" s="356">
        <f t="shared" si="14"/>
        <v>0.125</v>
      </c>
      <c r="O34" s="195">
        <f>O33/O22</f>
        <v>0.16666666666666666</v>
      </c>
    </row>
    <row r="35" spans="1:15" x14ac:dyDescent="0.25">
      <c r="A35" s="9" t="s">
        <v>49</v>
      </c>
      <c r="B35" s="84" t="s">
        <v>288</v>
      </c>
      <c r="C35" s="76">
        <v>1</v>
      </c>
      <c r="D35" s="40">
        <v>3</v>
      </c>
      <c r="E35" s="40">
        <v>0</v>
      </c>
      <c r="F35" s="40">
        <v>1</v>
      </c>
      <c r="G35" s="287">
        <v>1</v>
      </c>
      <c r="H35" s="287">
        <v>2</v>
      </c>
      <c r="I35" s="287">
        <v>2</v>
      </c>
      <c r="J35" s="287">
        <v>3</v>
      </c>
      <c r="K35" s="287">
        <v>1</v>
      </c>
      <c r="L35" s="287">
        <v>3</v>
      </c>
      <c r="M35" s="287">
        <v>1</v>
      </c>
      <c r="N35" s="324">
        <v>1</v>
      </c>
      <c r="O35" s="84">
        <f>SUM(C35:N35)</f>
        <v>19</v>
      </c>
    </row>
    <row r="36" spans="1:15" x14ac:dyDescent="0.25">
      <c r="A36" s="9" t="s">
        <v>50</v>
      </c>
      <c r="B36" s="198" t="s">
        <v>69</v>
      </c>
      <c r="C36" s="194">
        <f>C35/C22</f>
        <v>7.6923076923076927E-2</v>
      </c>
      <c r="D36" s="194">
        <f t="shared" ref="D36:N36" si="15">D35/D22</f>
        <v>0.21428571428571427</v>
      </c>
      <c r="E36" s="194">
        <f t="shared" si="15"/>
        <v>0</v>
      </c>
      <c r="F36" s="194">
        <f t="shared" si="15"/>
        <v>0.16666666666666666</v>
      </c>
      <c r="G36" s="356">
        <f t="shared" si="15"/>
        <v>0.33333333333333331</v>
      </c>
      <c r="H36" s="356">
        <f t="shared" si="15"/>
        <v>0.16666666666666666</v>
      </c>
      <c r="I36" s="356">
        <f t="shared" si="15"/>
        <v>0.2857142857142857</v>
      </c>
      <c r="J36" s="356">
        <f t="shared" si="15"/>
        <v>0.33333333333333331</v>
      </c>
      <c r="K36" s="356">
        <f t="shared" si="15"/>
        <v>0.14285714285714285</v>
      </c>
      <c r="L36" s="356">
        <f t="shared" si="15"/>
        <v>0.3</v>
      </c>
      <c r="M36" s="356">
        <f t="shared" si="15"/>
        <v>0.125</v>
      </c>
      <c r="N36" s="356">
        <f t="shared" si="15"/>
        <v>0.125</v>
      </c>
      <c r="O36" s="195">
        <f>O35/O22</f>
        <v>0.17592592592592593</v>
      </c>
    </row>
    <row r="37" spans="1:15" x14ac:dyDescent="0.25">
      <c r="A37" s="9" t="s">
        <v>51</v>
      </c>
      <c r="B37" s="84" t="s">
        <v>289</v>
      </c>
      <c r="C37" s="39">
        <v>2</v>
      </c>
      <c r="D37" s="40">
        <v>4</v>
      </c>
      <c r="E37" s="40">
        <v>1</v>
      </c>
      <c r="F37" s="40">
        <v>2</v>
      </c>
      <c r="G37" s="287">
        <v>0</v>
      </c>
      <c r="H37" s="287">
        <v>2</v>
      </c>
      <c r="I37" s="287">
        <v>2</v>
      </c>
      <c r="J37" s="287">
        <v>2</v>
      </c>
      <c r="K37" s="287">
        <v>2</v>
      </c>
      <c r="L37" s="287">
        <v>2</v>
      </c>
      <c r="M37" s="287">
        <v>3</v>
      </c>
      <c r="N37" s="324">
        <v>1</v>
      </c>
      <c r="O37" s="84">
        <f>SUM(C37:N37)</f>
        <v>23</v>
      </c>
    </row>
    <row r="38" spans="1:15" x14ac:dyDescent="0.25">
      <c r="A38" s="9" t="s">
        <v>52</v>
      </c>
      <c r="B38" s="198" t="s">
        <v>69</v>
      </c>
      <c r="C38" s="220">
        <f>C37/C22</f>
        <v>0.15384615384615385</v>
      </c>
      <c r="D38" s="221">
        <f t="shared" ref="D38:N38" si="16">D37/D22</f>
        <v>0.2857142857142857</v>
      </c>
      <c r="E38" s="194">
        <f t="shared" si="16"/>
        <v>9.0909090909090912E-2</v>
      </c>
      <c r="F38" s="194">
        <f t="shared" si="16"/>
        <v>0.33333333333333331</v>
      </c>
      <c r="G38" s="356">
        <f t="shared" si="16"/>
        <v>0</v>
      </c>
      <c r="H38" s="356">
        <f t="shared" si="16"/>
        <v>0.16666666666666666</v>
      </c>
      <c r="I38" s="356">
        <f t="shared" si="16"/>
        <v>0.2857142857142857</v>
      </c>
      <c r="J38" s="356">
        <f t="shared" si="16"/>
        <v>0.22222222222222221</v>
      </c>
      <c r="K38" s="356">
        <f t="shared" si="16"/>
        <v>0.2857142857142857</v>
      </c>
      <c r="L38" s="356">
        <f t="shared" si="16"/>
        <v>0.2</v>
      </c>
      <c r="M38" s="356">
        <f t="shared" si="16"/>
        <v>0.375</v>
      </c>
      <c r="N38" s="356">
        <f t="shared" si="16"/>
        <v>0.125</v>
      </c>
      <c r="O38" s="195">
        <f>O37/O22</f>
        <v>0.21296296296296297</v>
      </c>
    </row>
    <row r="39" spans="1:15" x14ac:dyDescent="0.25">
      <c r="A39" s="9" t="s">
        <v>53</v>
      </c>
      <c r="B39" s="219" t="s">
        <v>116</v>
      </c>
      <c r="C39" s="212">
        <v>0</v>
      </c>
      <c r="D39" s="213">
        <v>1</v>
      </c>
      <c r="E39" s="213">
        <v>1</v>
      </c>
      <c r="F39" s="213">
        <v>0</v>
      </c>
      <c r="G39" s="357">
        <v>0</v>
      </c>
      <c r="H39" s="357">
        <v>1</v>
      </c>
      <c r="I39" s="357">
        <v>1</v>
      </c>
      <c r="J39" s="357">
        <v>0</v>
      </c>
      <c r="K39" s="357">
        <v>0</v>
      </c>
      <c r="L39" s="357">
        <v>0</v>
      </c>
      <c r="M39" s="357">
        <v>1</v>
      </c>
      <c r="N39" s="414">
        <v>1</v>
      </c>
      <c r="O39" s="219">
        <f>SUM(C39:N39)</f>
        <v>6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</v>
      </c>
      <c r="D40" s="194">
        <f t="shared" ref="D40:N40" si="17">D39/D22</f>
        <v>7.1428571428571425E-2</v>
      </c>
      <c r="E40" s="194">
        <f t="shared" si="17"/>
        <v>9.0909090909090912E-2</v>
      </c>
      <c r="F40" s="194">
        <f t="shared" si="17"/>
        <v>0</v>
      </c>
      <c r="G40" s="356">
        <f t="shared" si="17"/>
        <v>0</v>
      </c>
      <c r="H40" s="356">
        <f t="shared" si="17"/>
        <v>8.3333333333333329E-2</v>
      </c>
      <c r="I40" s="356">
        <f t="shared" si="17"/>
        <v>0.14285714285714285</v>
      </c>
      <c r="J40" s="356">
        <f t="shared" si="17"/>
        <v>0</v>
      </c>
      <c r="K40" s="356">
        <f t="shared" si="17"/>
        <v>0</v>
      </c>
      <c r="L40" s="356">
        <f t="shared" si="17"/>
        <v>0</v>
      </c>
      <c r="M40" s="356">
        <f t="shared" si="17"/>
        <v>0.125</v>
      </c>
      <c r="N40" s="356">
        <f t="shared" si="17"/>
        <v>0.125</v>
      </c>
      <c r="O40" s="195">
        <f>O39/O22</f>
        <v>5.5555555555555552E-2</v>
      </c>
    </row>
    <row r="41" spans="1:15" ht="26.25" thickTop="1" thickBot="1" x14ac:dyDescent="0.3">
      <c r="A41" s="9" t="s">
        <v>55</v>
      </c>
      <c r="B41" s="30" t="s">
        <v>71</v>
      </c>
      <c r="C41" s="15">
        <v>8</v>
      </c>
      <c r="D41" s="15">
        <v>11</v>
      </c>
      <c r="E41" s="15">
        <v>10</v>
      </c>
      <c r="F41" s="15">
        <v>5</v>
      </c>
      <c r="G41" s="358">
        <v>1</v>
      </c>
      <c r="H41" s="358">
        <v>8</v>
      </c>
      <c r="I41" s="358">
        <v>6</v>
      </c>
      <c r="J41" s="358">
        <v>7</v>
      </c>
      <c r="K41" s="358">
        <v>8</v>
      </c>
      <c r="L41" s="358">
        <v>11</v>
      </c>
      <c r="M41" s="358">
        <v>7</v>
      </c>
      <c r="N41" s="402">
        <v>8</v>
      </c>
      <c r="O41" s="252">
        <f>SUM(C41:N41)</f>
        <v>90</v>
      </c>
    </row>
    <row r="42" spans="1:15" ht="15.75" thickTop="1" x14ac:dyDescent="0.25">
      <c r="A42" s="9" t="s">
        <v>56</v>
      </c>
      <c r="B42" s="200" t="s">
        <v>164</v>
      </c>
      <c r="C42" s="201">
        <v>5</v>
      </c>
      <c r="D42" s="202">
        <v>8</v>
      </c>
      <c r="E42" s="202">
        <v>6</v>
      </c>
      <c r="F42" s="202">
        <v>5</v>
      </c>
      <c r="G42" s="359">
        <v>1</v>
      </c>
      <c r="H42" s="359">
        <v>6</v>
      </c>
      <c r="I42" s="359">
        <v>3</v>
      </c>
      <c r="J42" s="359">
        <v>5</v>
      </c>
      <c r="K42" s="359">
        <v>4</v>
      </c>
      <c r="L42" s="395">
        <v>7</v>
      </c>
      <c r="M42" s="359">
        <v>5</v>
      </c>
      <c r="N42" s="403">
        <v>3</v>
      </c>
      <c r="O42" s="200">
        <f>SUM(C42:N42)</f>
        <v>58</v>
      </c>
    </row>
    <row r="43" spans="1:15" x14ac:dyDescent="0.25">
      <c r="A43" s="9" t="s">
        <v>57</v>
      </c>
      <c r="B43" s="165" t="s">
        <v>69</v>
      </c>
      <c r="C43" s="194">
        <f>C42/C22</f>
        <v>0.38461538461538464</v>
      </c>
      <c r="D43" s="194">
        <f t="shared" ref="D43:N43" si="18">D42/D22</f>
        <v>0.5714285714285714</v>
      </c>
      <c r="E43" s="194">
        <f t="shared" si="18"/>
        <v>0.54545454545454541</v>
      </c>
      <c r="F43" s="194">
        <f t="shared" si="18"/>
        <v>0.83333333333333337</v>
      </c>
      <c r="G43" s="356">
        <f t="shared" si="18"/>
        <v>0.33333333333333331</v>
      </c>
      <c r="H43" s="356">
        <f t="shared" si="18"/>
        <v>0.5</v>
      </c>
      <c r="I43" s="356">
        <f t="shared" si="18"/>
        <v>0.42857142857142855</v>
      </c>
      <c r="J43" s="356">
        <f t="shared" si="18"/>
        <v>0.55555555555555558</v>
      </c>
      <c r="K43" s="356">
        <f t="shared" si="18"/>
        <v>0.5714285714285714</v>
      </c>
      <c r="L43" s="356">
        <f t="shared" si="18"/>
        <v>0.7</v>
      </c>
      <c r="M43" s="356">
        <f t="shared" si="18"/>
        <v>0.625</v>
      </c>
      <c r="N43" s="356">
        <f t="shared" si="18"/>
        <v>0.375</v>
      </c>
      <c r="O43" s="195">
        <f>O42/O22</f>
        <v>0.53703703703703709</v>
      </c>
    </row>
    <row r="44" spans="1:15" x14ac:dyDescent="0.25">
      <c r="A44" s="9" t="s">
        <v>58</v>
      </c>
      <c r="B44" s="84" t="s">
        <v>165</v>
      </c>
      <c r="C44" s="76">
        <v>2</v>
      </c>
      <c r="D44" s="40">
        <v>1</v>
      </c>
      <c r="E44" s="40">
        <v>1</v>
      </c>
      <c r="F44" s="40">
        <v>0</v>
      </c>
      <c r="G44" s="287">
        <v>0</v>
      </c>
      <c r="H44" s="287">
        <v>1</v>
      </c>
      <c r="I44" s="287">
        <v>2</v>
      </c>
      <c r="J44" s="287">
        <v>1</v>
      </c>
      <c r="K44" s="287">
        <v>1</v>
      </c>
      <c r="L44" s="287">
        <v>2</v>
      </c>
      <c r="M44" s="287">
        <v>0</v>
      </c>
      <c r="N44" s="324">
        <v>3</v>
      </c>
      <c r="O44" s="84">
        <f>SUM(C44:N44)</f>
        <v>14</v>
      </c>
    </row>
    <row r="45" spans="1:15" x14ac:dyDescent="0.25">
      <c r="A45" s="9" t="s">
        <v>59</v>
      </c>
      <c r="B45" s="165" t="s">
        <v>69</v>
      </c>
      <c r="C45" s="194">
        <f>C44/C22</f>
        <v>0.15384615384615385</v>
      </c>
      <c r="D45" s="194">
        <f t="shared" ref="D45:N45" si="19">D44/D22</f>
        <v>7.1428571428571425E-2</v>
      </c>
      <c r="E45" s="194">
        <f t="shared" si="19"/>
        <v>9.0909090909090912E-2</v>
      </c>
      <c r="F45" s="194">
        <f t="shared" si="19"/>
        <v>0</v>
      </c>
      <c r="G45" s="356">
        <f t="shared" si="19"/>
        <v>0</v>
      </c>
      <c r="H45" s="356">
        <f t="shared" si="19"/>
        <v>8.3333333333333329E-2</v>
      </c>
      <c r="I45" s="356">
        <f t="shared" si="19"/>
        <v>0.2857142857142857</v>
      </c>
      <c r="J45" s="356">
        <f t="shared" si="19"/>
        <v>0.1111111111111111</v>
      </c>
      <c r="K45" s="356">
        <f t="shared" si="19"/>
        <v>0.14285714285714285</v>
      </c>
      <c r="L45" s="356">
        <f t="shared" si="19"/>
        <v>0.2</v>
      </c>
      <c r="M45" s="356">
        <f t="shared" si="19"/>
        <v>0</v>
      </c>
      <c r="N45" s="356">
        <f t="shared" si="19"/>
        <v>0.375</v>
      </c>
      <c r="O45" s="195">
        <f>O44/O22</f>
        <v>0.12962962962962962</v>
      </c>
    </row>
    <row r="46" spans="1:15" x14ac:dyDescent="0.25">
      <c r="A46" s="9" t="s">
        <v>60</v>
      </c>
      <c r="B46" s="84" t="s">
        <v>166</v>
      </c>
      <c r="C46" s="76">
        <v>1</v>
      </c>
      <c r="D46" s="40">
        <v>2</v>
      </c>
      <c r="E46" s="40">
        <v>1</v>
      </c>
      <c r="F46" s="40">
        <v>0</v>
      </c>
      <c r="G46" s="287">
        <v>0</v>
      </c>
      <c r="H46" s="287">
        <v>1</v>
      </c>
      <c r="I46" s="287">
        <v>1</v>
      </c>
      <c r="J46" s="287">
        <v>1</v>
      </c>
      <c r="K46" s="287">
        <v>3</v>
      </c>
      <c r="L46" s="287">
        <v>1</v>
      </c>
      <c r="M46" s="287">
        <v>1</v>
      </c>
      <c r="N46" s="324">
        <v>1</v>
      </c>
      <c r="O46" s="84">
        <f>SUM(C46:N46)</f>
        <v>13</v>
      </c>
    </row>
    <row r="47" spans="1:15" x14ac:dyDescent="0.25">
      <c r="A47" s="9" t="s">
        <v>61</v>
      </c>
      <c r="B47" s="165" t="s">
        <v>69</v>
      </c>
      <c r="C47" s="194">
        <f>C46/C22</f>
        <v>7.6923076923076927E-2</v>
      </c>
      <c r="D47" s="194">
        <f t="shared" ref="D47:N47" si="20">D46/D22</f>
        <v>0.14285714285714285</v>
      </c>
      <c r="E47" s="194">
        <f>E46/E22</f>
        <v>9.0909090909090912E-2</v>
      </c>
      <c r="F47" s="194">
        <f t="shared" si="20"/>
        <v>0</v>
      </c>
      <c r="G47" s="356">
        <f t="shared" si="20"/>
        <v>0</v>
      </c>
      <c r="H47" s="356">
        <f t="shared" si="20"/>
        <v>8.3333333333333329E-2</v>
      </c>
      <c r="I47" s="356">
        <f t="shared" si="20"/>
        <v>0.14285714285714285</v>
      </c>
      <c r="J47" s="356">
        <f t="shared" si="20"/>
        <v>0.1111111111111111</v>
      </c>
      <c r="K47" s="356">
        <f t="shared" si="20"/>
        <v>0.42857142857142855</v>
      </c>
      <c r="L47" s="356">
        <f t="shared" si="20"/>
        <v>0.1</v>
      </c>
      <c r="M47" s="356">
        <f t="shared" si="20"/>
        <v>0.125</v>
      </c>
      <c r="N47" s="356">
        <f t="shared" si="20"/>
        <v>0.125</v>
      </c>
      <c r="O47" s="195">
        <f>O46/O22</f>
        <v>0.12037037037037036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0</v>
      </c>
      <c r="E48" s="40">
        <v>0</v>
      </c>
      <c r="F48" s="40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1</v>
      </c>
      <c r="M48" s="287">
        <v>0</v>
      </c>
      <c r="N48" s="324">
        <v>0</v>
      </c>
      <c r="O48" s="84">
        <f>SUM(C48:N48)</f>
        <v>1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0</v>
      </c>
      <c r="E49" s="194">
        <f t="shared" si="21"/>
        <v>0</v>
      </c>
      <c r="F49" s="194">
        <f t="shared" si="21"/>
        <v>0</v>
      </c>
      <c r="G49" s="356">
        <f t="shared" si="21"/>
        <v>0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 t="shared" si="21"/>
        <v>0</v>
      </c>
      <c r="L49" s="356">
        <f t="shared" si="21"/>
        <v>0.1</v>
      </c>
      <c r="M49" s="356">
        <f t="shared" si="21"/>
        <v>0</v>
      </c>
      <c r="N49" s="356">
        <f t="shared" si="21"/>
        <v>0</v>
      </c>
      <c r="O49" s="195">
        <f>O48/O22</f>
        <v>9.2592592592592587E-3</v>
      </c>
    </row>
    <row r="50" spans="1:15" x14ac:dyDescent="0.25">
      <c r="A50" s="9" t="s">
        <v>64</v>
      </c>
      <c r="B50" s="197" t="s">
        <v>168</v>
      </c>
      <c r="C50" s="39">
        <v>1</v>
      </c>
      <c r="D50" s="40">
        <v>1</v>
      </c>
      <c r="E50" s="40">
        <v>2</v>
      </c>
      <c r="F50" s="40">
        <v>0</v>
      </c>
      <c r="G50" s="287">
        <v>0</v>
      </c>
      <c r="H50" s="287">
        <v>1</v>
      </c>
      <c r="I50" s="287">
        <v>2</v>
      </c>
      <c r="J50" s="287">
        <v>0</v>
      </c>
      <c r="K50" s="287">
        <v>0</v>
      </c>
      <c r="L50" s="287">
        <v>0</v>
      </c>
      <c r="M50" s="287">
        <v>0</v>
      </c>
      <c r="N50" s="324">
        <v>2</v>
      </c>
      <c r="O50" s="84">
        <f>SUM(C50:N50)</f>
        <v>9</v>
      </c>
    </row>
    <row r="51" spans="1:15" x14ac:dyDescent="0.25">
      <c r="A51" s="9" t="s">
        <v>65</v>
      </c>
      <c r="B51" s="165" t="s">
        <v>69</v>
      </c>
      <c r="C51" s="194">
        <f>C50/C22</f>
        <v>7.6923076923076927E-2</v>
      </c>
      <c r="D51" s="194">
        <f t="shared" ref="D51:N51" si="22">D50/D22</f>
        <v>7.1428571428571425E-2</v>
      </c>
      <c r="E51" s="194">
        <f t="shared" si="22"/>
        <v>0.18181818181818182</v>
      </c>
      <c r="F51" s="194">
        <f t="shared" si="22"/>
        <v>0</v>
      </c>
      <c r="G51" s="356">
        <f t="shared" si="22"/>
        <v>0</v>
      </c>
      <c r="H51" s="356">
        <f t="shared" si="22"/>
        <v>8.3333333333333329E-2</v>
      </c>
      <c r="I51" s="356">
        <f t="shared" si="22"/>
        <v>0.2857142857142857</v>
      </c>
      <c r="J51" s="356">
        <f t="shared" si="22"/>
        <v>0</v>
      </c>
      <c r="K51" s="356">
        <f t="shared" si="22"/>
        <v>0</v>
      </c>
      <c r="L51" s="356">
        <f t="shared" si="22"/>
        <v>0</v>
      </c>
      <c r="M51" s="356">
        <f t="shared" si="22"/>
        <v>0</v>
      </c>
      <c r="N51" s="356">
        <f t="shared" si="22"/>
        <v>0.25</v>
      </c>
      <c r="O51" s="195">
        <f>O50/O22</f>
        <v>8.3333333333333329E-2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0</v>
      </c>
      <c r="D54" s="40">
        <v>0</v>
      </c>
      <c r="E54" s="40">
        <v>0</v>
      </c>
      <c r="F54" s="40">
        <v>0</v>
      </c>
      <c r="G54" s="287">
        <v>0</v>
      </c>
      <c r="H54" s="287">
        <v>0</v>
      </c>
      <c r="I54" s="287">
        <v>0</v>
      </c>
      <c r="J54" s="287">
        <v>0</v>
      </c>
      <c r="K54" s="287">
        <v>0</v>
      </c>
      <c r="L54" s="287">
        <v>1</v>
      </c>
      <c r="M54" s="287">
        <v>2</v>
      </c>
      <c r="N54" s="324">
        <v>1</v>
      </c>
      <c r="O54" s="84">
        <f>SUM(C54:N54)</f>
        <v>4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</v>
      </c>
      <c r="D55" s="204">
        <f t="shared" ref="D55:N55" si="24">D54/D22</f>
        <v>0</v>
      </c>
      <c r="E55" s="204">
        <f t="shared" si="24"/>
        <v>0</v>
      </c>
      <c r="F55" s="204">
        <f t="shared" si="24"/>
        <v>0</v>
      </c>
      <c r="G55" s="360">
        <f t="shared" si="24"/>
        <v>0</v>
      </c>
      <c r="H55" s="360">
        <f t="shared" si="24"/>
        <v>0</v>
      </c>
      <c r="I55" s="360">
        <f t="shared" si="24"/>
        <v>0</v>
      </c>
      <c r="J55" s="360">
        <f t="shared" si="24"/>
        <v>0</v>
      </c>
      <c r="K55" s="360">
        <f t="shared" si="24"/>
        <v>0</v>
      </c>
      <c r="L55" s="360">
        <f t="shared" si="24"/>
        <v>0.1</v>
      </c>
      <c r="M55" s="360">
        <f t="shared" si="24"/>
        <v>0.25</v>
      </c>
      <c r="N55" s="360">
        <f t="shared" si="24"/>
        <v>0.125</v>
      </c>
      <c r="O55" s="205">
        <f>O54/O22</f>
        <v>3.7037037037037035E-2</v>
      </c>
    </row>
    <row r="56" spans="1:15" ht="20.100000000000001" customHeight="1" thickBot="1" x14ac:dyDescent="0.3">
      <c r="A56" s="20" t="s">
        <v>332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4</v>
      </c>
      <c r="D58" s="16">
        <v>7</v>
      </c>
      <c r="E58" s="16">
        <v>13</v>
      </c>
      <c r="F58" s="16">
        <v>17</v>
      </c>
      <c r="G58" s="290">
        <v>9</v>
      </c>
      <c r="H58" s="290">
        <v>7</v>
      </c>
      <c r="I58" s="290">
        <v>9</v>
      </c>
      <c r="J58" s="290">
        <v>15</v>
      </c>
      <c r="K58" s="290">
        <v>7</v>
      </c>
      <c r="L58" s="290">
        <v>10</v>
      </c>
      <c r="M58" s="290">
        <v>9</v>
      </c>
      <c r="N58" s="290">
        <v>11</v>
      </c>
      <c r="O58" s="25">
        <f>SUM(C58:N58)</f>
        <v>118</v>
      </c>
    </row>
    <row r="59" spans="1:15" x14ac:dyDescent="0.25">
      <c r="A59" s="28" t="s">
        <v>75</v>
      </c>
      <c r="B59" s="207" t="s">
        <v>297</v>
      </c>
      <c r="C59" s="196">
        <v>1</v>
      </c>
      <c r="D59" s="185">
        <v>1</v>
      </c>
      <c r="E59" s="185">
        <v>11</v>
      </c>
      <c r="F59" s="185">
        <v>10</v>
      </c>
      <c r="G59" s="286">
        <v>5</v>
      </c>
      <c r="H59" s="286">
        <v>5</v>
      </c>
      <c r="I59" s="286">
        <v>5</v>
      </c>
      <c r="J59" s="286">
        <v>7</v>
      </c>
      <c r="K59" s="286">
        <v>5</v>
      </c>
      <c r="L59" s="286">
        <v>8</v>
      </c>
      <c r="M59" s="286">
        <v>5</v>
      </c>
      <c r="N59" s="323">
        <v>9</v>
      </c>
      <c r="O59" s="26">
        <f>SUM(C59:N59)</f>
        <v>72</v>
      </c>
    </row>
    <row r="60" spans="1:15" x14ac:dyDescent="0.25">
      <c r="A60" s="28" t="s">
        <v>76</v>
      </c>
      <c r="B60" s="206" t="s">
        <v>80</v>
      </c>
      <c r="C60" s="194">
        <f>C59/C58</f>
        <v>0.25</v>
      </c>
      <c r="D60" s="194">
        <f t="shared" ref="D60:N60" si="25">D59/D58</f>
        <v>0.14285714285714285</v>
      </c>
      <c r="E60" s="194">
        <f t="shared" si="25"/>
        <v>0.84615384615384615</v>
      </c>
      <c r="F60" s="194">
        <f t="shared" si="25"/>
        <v>0.58823529411764708</v>
      </c>
      <c r="G60" s="356">
        <f t="shared" si="25"/>
        <v>0.55555555555555558</v>
      </c>
      <c r="H60" s="356">
        <f t="shared" si="25"/>
        <v>0.7142857142857143</v>
      </c>
      <c r="I60" s="356">
        <f t="shared" si="25"/>
        <v>0.55555555555555558</v>
      </c>
      <c r="J60" s="356">
        <f t="shared" si="25"/>
        <v>0.46666666666666667</v>
      </c>
      <c r="K60" s="356">
        <f t="shared" si="25"/>
        <v>0.7142857142857143</v>
      </c>
      <c r="L60" s="356">
        <f t="shared" si="25"/>
        <v>0.8</v>
      </c>
      <c r="M60" s="356">
        <f t="shared" si="25"/>
        <v>0.55555555555555558</v>
      </c>
      <c r="N60" s="399">
        <f t="shared" si="25"/>
        <v>0.81818181818181823</v>
      </c>
      <c r="O60" s="246">
        <f>O59/O58</f>
        <v>0.61016949152542377</v>
      </c>
    </row>
    <row r="61" spans="1:15" x14ac:dyDescent="0.25">
      <c r="A61" s="28" t="s">
        <v>87</v>
      </c>
      <c r="B61" s="208" t="s">
        <v>78</v>
      </c>
      <c r="C61" s="39">
        <v>3</v>
      </c>
      <c r="D61" s="40">
        <v>3</v>
      </c>
      <c r="E61" s="40">
        <v>5</v>
      </c>
      <c r="F61" s="40">
        <v>7</v>
      </c>
      <c r="G61" s="287">
        <v>2</v>
      </c>
      <c r="H61" s="287">
        <v>4</v>
      </c>
      <c r="I61" s="287">
        <v>5</v>
      </c>
      <c r="J61" s="287">
        <v>8</v>
      </c>
      <c r="K61" s="287">
        <v>5</v>
      </c>
      <c r="L61" s="287">
        <v>7</v>
      </c>
      <c r="M61" s="287">
        <v>3</v>
      </c>
      <c r="N61" s="324">
        <v>7</v>
      </c>
      <c r="O61" s="209">
        <f>SUM(C61:N61)</f>
        <v>59</v>
      </c>
    </row>
    <row r="62" spans="1:15" x14ac:dyDescent="0.25">
      <c r="A62" s="28" t="s">
        <v>88</v>
      </c>
      <c r="B62" s="206" t="s">
        <v>80</v>
      </c>
      <c r="C62" s="194">
        <f>C61/C58</f>
        <v>0.75</v>
      </c>
      <c r="D62" s="194">
        <f t="shared" ref="D62:N62" si="26">D61/D58</f>
        <v>0.42857142857142855</v>
      </c>
      <c r="E62" s="194">
        <f t="shared" si="26"/>
        <v>0.38461538461538464</v>
      </c>
      <c r="F62" s="194">
        <f t="shared" si="26"/>
        <v>0.41176470588235292</v>
      </c>
      <c r="G62" s="356">
        <f t="shared" si="26"/>
        <v>0.22222222222222221</v>
      </c>
      <c r="H62" s="356">
        <f t="shared" si="26"/>
        <v>0.5714285714285714</v>
      </c>
      <c r="I62" s="356">
        <f t="shared" si="26"/>
        <v>0.55555555555555558</v>
      </c>
      <c r="J62" s="356">
        <f t="shared" si="26"/>
        <v>0.53333333333333333</v>
      </c>
      <c r="K62" s="356">
        <f t="shared" si="26"/>
        <v>0.7142857142857143</v>
      </c>
      <c r="L62" s="356">
        <f t="shared" si="26"/>
        <v>0.7</v>
      </c>
      <c r="M62" s="356">
        <f t="shared" si="26"/>
        <v>0.33333333333333331</v>
      </c>
      <c r="N62" s="399">
        <f t="shared" si="26"/>
        <v>0.63636363636363635</v>
      </c>
      <c r="O62" s="246">
        <f>O61/O58</f>
        <v>0.5</v>
      </c>
    </row>
    <row r="63" spans="1:15" x14ac:dyDescent="0.25">
      <c r="A63" s="28" t="s">
        <v>89</v>
      </c>
      <c r="B63" s="208" t="s">
        <v>300</v>
      </c>
      <c r="C63" s="39">
        <v>1</v>
      </c>
      <c r="D63" s="40">
        <v>1</v>
      </c>
      <c r="E63" s="40">
        <v>5</v>
      </c>
      <c r="F63" s="40">
        <v>5</v>
      </c>
      <c r="G63" s="287">
        <v>0</v>
      </c>
      <c r="H63" s="287">
        <v>4</v>
      </c>
      <c r="I63" s="287">
        <v>4</v>
      </c>
      <c r="J63" s="287">
        <v>3</v>
      </c>
      <c r="K63" s="287">
        <v>4</v>
      </c>
      <c r="L63" s="287">
        <v>5</v>
      </c>
      <c r="M63" s="287">
        <v>1</v>
      </c>
      <c r="N63" s="324">
        <v>6</v>
      </c>
      <c r="O63" s="209">
        <f>SUM(C63:N63)</f>
        <v>39</v>
      </c>
    </row>
    <row r="64" spans="1:15" x14ac:dyDescent="0.25">
      <c r="A64" s="28" t="s">
        <v>90</v>
      </c>
      <c r="B64" s="192" t="s">
        <v>80</v>
      </c>
      <c r="C64" s="194">
        <f>C63/C58</f>
        <v>0.25</v>
      </c>
      <c r="D64" s="194">
        <f t="shared" ref="D64:N64" si="27">D63/D58</f>
        <v>0.14285714285714285</v>
      </c>
      <c r="E64" s="194">
        <f t="shared" si="27"/>
        <v>0.38461538461538464</v>
      </c>
      <c r="F64" s="194">
        <f t="shared" si="27"/>
        <v>0.29411764705882354</v>
      </c>
      <c r="G64" s="356">
        <f t="shared" si="27"/>
        <v>0</v>
      </c>
      <c r="H64" s="356">
        <f t="shared" si="27"/>
        <v>0.5714285714285714</v>
      </c>
      <c r="I64" s="356">
        <f t="shared" si="27"/>
        <v>0.44444444444444442</v>
      </c>
      <c r="J64" s="356">
        <f t="shared" si="27"/>
        <v>0.2</v>
      </c>
      <c r="K64" s="356">
        <f t="shared" si="27"/>
        <v>0.5714285714285714</v>
      </c>
      <c r="L64" s="356">
        <f t="shared" si="27"/>
        <v>0.5</v>
      </c>
      <c r="M64" s="356">
        <f t="shared" si="27"/>
        <v>0.1111111111111111</v>
      </c>
      <c r="N64" s="399">
        <f t="shared" si="27"/>
        <v>0.54545454545454541</v>
      </c>
      <c r="O64" s="246">
        <f>O63/O58</f>
        <v>0.33050847457627119</v>
      </c>
    </row>
    <row r="65" spans="1:15" x14ac:dyDescent="0.25">
      <c r="A65" s="28" t="s">
        <v>91</v>
      </c>
      <c r="B65" s="208" t="s">
        <v>301</v>
      </c>
      <c r="C65" s="40">
        <f t="shared" ref="C65:D65" si="28">C61-C67</f>
        <v>3</v>
      </c>
      <c r="D65" s="40">
        <f t="shared" si="28"/>
        <v>2</v>
      </c>
      <c r="E65" s="40">
        <f>E61-E67</f>
        <v>3</v>
      </c>
      <c r="F65" s="40">
        <v>0</v>
      </c>
      <c r="G65" s="287">
        <f t="shared" ref="G65:N65" si="29">G61-G67</f>
        <v>2</v>
      </c>
      <c r="H65" s="287">
        <f t="shared" si="29"/>
        <v>3</v>
      </c>
      <c r="I65" s="287">
        <f t="shared" si="29"/>
        <v>1</v>
      </c>
      <c r="J65" s="287">
        <f t="shared" si="29"/>
        <v>6</v>
      </c>
      <c r="K65" s="287">
        <f t="shared" si="29"/>
        <v>4</v>
      </c>
      <c r="L65" s="287">
        <f t="shared" si="29"/>
        <v>6</v>
      </c>
      <c r="M65" s="287">
        <f t="shared" si="29"/>
        <v>3</v>
      </c>
      <c r="N65" s="324">
        <f t="shared" si="29"/>
        <v>4</v>
      </c>
      <c r="O65" s="209">
        <f>SUM(C65:N65)</f>
        <v>37</v>
      </c>
    </row>
    <row r="66" spans="1:15" ht="15.75" thickBot="1" x14ac:dyDescent="0.3">
      <c r="A66" s="28" t="s">
        <v>92</v>
      </c>
      <c r="B66" s="210" t="s">
        <v>80</v>
      </c>
      <c r="C66" s="247">
        <f t="shared" ref="C66:K66" si="30">D65/C58</f>
        <v>0.5</v>
      </c>
      <c r="D66" s="199">
        <f t="shared" si="30"/>
        <v>0.42857142857142855</v>
      </c>
      <c r="E66" s="199">
        <f>E65/E58</f>
        <v>0.23076923076923078</v>
      </c>
      <c r="F66" s="199">
        <f t="shared" si="30"/>
        <v>0.11764705882352941</v>
      </c>
      <c r="G66" s="361">
        <f t="shared" si="30"/>
        <v>0.33333333333333331</v>
      </c>
      <c r="H66" s="361">
        <f t="shared" si="30"/>
        <v>0.14285714285714285</v>
      </c>
      <c r="I66" s="361">
        <f t="shared" si="30"/>
        <v>0.66666666666666663</v>
      </c>
      <c r="J66" s="361">
        <f t="shared" si="30"/>
        <v>0.26666666666666666</v>
      </c>
      <c r="K66" s="361">
        <f t="shared" si="30"/>
        <v>0.8571428571428571</v>
      </c>
      <c r="L66" s="361">
        <f>L65/L58</f>
        <v>0.6</v>
      </c>
      <c r="M66" s="361">
        <f t="shared" ref="M66:N66" si="31">M65/M58</f>
        <v>0.33333333333333331</v>
      </c>
      <c r="N66" s="401">
        <f t="shared" si="31"/>
        <v>0.36363636363636365</v>
      </c>
      <c r="O66" s="248">
        <f>O65/O58</f>
        <v>0.3135593220338983</v>
      </c>
    </row>
    <row r="67" spans="1:15" ht="15.75" thickTop="1" x14ac:dyDescent="0.25">
      <c r="A67" s="28" t="s">
        <v>93</v>
      </c>
      <c r="B67" s="224" t="s">
        <v>302</v>
      </c>
      <c r="C67" s="202">
        <f>C69+C71+C73+C75+C77</f>
        <v>0</v>
      </c>
      <c r="D67" s="202">
        <f>D69+D71+D73+D75+D77</f>
        <v>1</v>
      </c>
      <c r="E67" s="202">
        <f>E69+E71+E73+E75+E77</f>
        <v>2</v>
      </c>
      <c r="F67" s="202">
        <f t="shared" ref="F67:N67" si="32">F69+F71+F73+F75+F77</f>
        <v>4</v>
      </c>
      <c r="G67" s="359">
        <f t="shared" si="32"/>
        <v>0</v>
      </c>
      <c r="H67" s="359">
        <f t="shared" si="32"/>
        <v>1</v>
      </c>
      <c r="I67" s="359">
        <f t="shared" si="32"/>
        <v>4</v>
      </c>
      <c r="J67" s="359">
        <f t="shared" si="32"/>
        <v>2</v>
      </c>
      <c r="K67" s="359">
        <f t="shared" si="32"/>
        <v>1</v>
      </c>
      <c r="L67" s="359">
        <f t="shared" si="32"/>
        <v>1</v>
      </c>
      <c r="M67" s="359">
        <f t="shared" si="32"/>
        <v>0</v>
      </c>
      <c r="N67" s="403">
        <f t="shared" si="32"/>
        <v>3</v>
      </c>
      <c r="O67" s="223">
        <f>SUM(C67:N67)</f>
        <v>19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3">D67/D58</f>
        <v>0.14285714285714285</v>
      </c>
      <c r="E68" s="249">
        <f t="shared" si="33"/>
        <v>0.15384615384615385</v>
      </c>
      <c r="F68" s="249">
        <f t="shared" si="33"/>
        <v>0.23529411764705882</v>
      </c>
      <c r="G68" s="362">
        <f t="shared" si="33"/>
        <v>0</v>
      </c>
      <c r="H68" s="362">
        <f t="shared" si="33"/>
        <v>0.14285714285714285</v>
      </c>
      <c r="I68" s="362">
        <f t="shared" si="33"/>
        <v>0.44444444444444442</v>
      </c>
      <c r="J68" s="362">
        <f t="shared" si="33"/>
        <v>0.13333333333333333</v>
      </c>
      <c r="K68" s="362">
        <f t="shared" si="33"/>
        <v>0.14285714285714285</v>
      </c>
      <c r="L68" s="362">
        <f t="shared" si="33"/>
        <v>0.1</v>
      </c>
      <c r="M68" s="362">
        <f t="shared" si="33"/>
        <v>0</v>
      </c>
      <c r="N68" s="413">
        <f t="shared" si="33"/>
        <v>0.27272727272727271</v>
      </c>
      <c r="O68" s="248">
        <f>O67/O58</f>
        <v>0.16101694915254236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213">
        <v>2</v>
      </c>
      <c r="F69" s="213">
        <v>4</v>
      </c>
      <c r="G69" s="357">
        <v>0</v>
      </c>
      <c r="H69" s="357">
        <v>0</v>
      </c>
      <c r="I69" s="357">
        <v>3</v>
      </c>
      <c r="J69" s="357">
        <v>0</v>
      </c>
      <c r="K69" s="357">
        <v>0</v>
      </c>
      <c r="L69" s="357">
        <v>1</v>
      </c>
      <c r="M69" s="357">
        <v>0</v>
      </c>
      <c r="N69" s="414">
        <v>0</v>
      </c>
      <c r="O69" s="27">
        <f>SUM(C69:N69)</f>
        <v>10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4">D69/D58</f>
        <v>0</v>
      </c>
      <c r="E70" s="194">
        <f t="shared" si="34"/>
        <v>0.15384615384615385</v>
      </c>
      <c r="F70" s="194">
        <f t="shared" si="34"/>
        <v>0.23529411764705882</v>
      </c>
      <c r="G70" s="356">
        <f t="shared" si="34"/>
        <v>0</v>
      </c>
      <c r="H70" s="356">
        <f t="shared" si="34"/>
        <v>0</v>
      </c>
      <c r="I70" s="356">
        <f t="shared" si="34"/>
        <v>0.33333333333333331</v>
      </c>
      <c r="J70" s="356">
        <f t="shared" si="34"/>
        <v>0</v>
      </c>
      <c r="K70" s="356">
        <f t="shared" si="34"/>
        <v>0</v>
      </c>
      <c r="L70" s="356">
        <f t="shared" si="34"/>
        <v>0.1</v>
      </c>
      <c r="M70" s="356">
        <f t="shared" si="34"/>
        <v>0</v>
      </c>
      <c r="N70" s="399">
        <f t="shared" si="34"/>
        <v>0</v>
      </c>
      <c r="O70" s="246">
        <f>O69/O58</f>
        <v>8.4745762711864403E-2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1</v>
      </c>
      <c r="E71" s="213">
        <v>0</v>
      </c>
      <c r="F71" s="213">
        <v>0</v>
      </c>
      <c r="G71" s="357">
        <v>0</v>
      </c>
      <c r="H71" s="357">
        <v>0</v>
      </c>
      <c r="I71" s="357">
        <v>0</v>
      </c>
      <c r="J71" s="357">
        <v>0</v>
      </c>
      <c r="K71" s="357">
        <v>1</v>
      </c>
      <c r="L71" s="357">
        <v>0</v>
      </c>
      <c r="M71" s="357">
        <v>0</v>
      </c>
      <c r="N71" s="414">
        <v>1</v>
      </c>
      <c r="O71" s="27">
        <f>SUM(C71:N71)</f>
        <v>3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5">D71/D58</f>
        <v>0.14285714285714285</v>
      </c>
      <c r="E72" s="194">
        <f t="shared" si="35"/>
        <v>0</v>
      </c>
      <c r="F72" s="194">
        <f t="shared" si="35"/>
        <v>0</v>
      </c>
      <c r="G72" s="356">
        <f t="shared" si="35"/>
        <v>0</v>
      </c>
      <c r="H72" s="356">
        <f t="shared" si="35"/>
        <v>0</v>
      </c>
      <c r="I72" s="356">
        <f t="shared" si="35"/>
        <v>0</v>
      </c>
      <c r="J72" s="356">
        <f t="shared" si="35"/>
        <v>0</v>
      </c>
      <c r="K72" s="356">
        <f t="shared" si="35"/>
        <v>0.14285714285714285</v>
      </c>
      <c r="L72" s="356">
        <f t="shared" si="35"/>
        <v>0</v>
      </c>
      <c r="M72" s="356">
        <f t="shared" si="35"/>
        <v>0</v>
      </c>
      <c r="N72" s="399">
        <f t="shared" si="35"/>
        <v>9.0909090909090912E-2</v>
      </c>
      <c r="O72" s="246">
        <f>O71/O58</f>
        <v>2.5423728813559324E-2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1</v>
      </c>
      <c r="K73" s="287">
        <v>0</v>
      </c>
      <c r="L73" s="287">
        <v>0</v>
      </c>
      <c r="M73" s="287">
        <v>0</v>
      </c>
      <c r="N73" s="324">
        <v>1</v>
      </c>
      <c r="O73" s="209">
        <f>SUM(C73:N73)</f>
        <v>2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6">D73/D58</f>
        <v>0</v>
      </c>
      <c r="E74" s="194">
        <f t="shared" si="36"/>
        <v>0</v>
      </c>
      <c r="F74" s="194">
        <f t="shared" si="36"/>
        <v>0</v>
      </c>
      <c r="G74" s="356">
        <f t="shared" si="36"/>
        <v>0</v>
      </c>
      <c r="H74" s="356">
        <f t="shared" si="36"/>
        <v>0</v>
      </c>
      <c r="I74" s="356">
        <f t="shared" si="36"/>
        <v>0</v>
      </c>
      <c r="J74" s="356">
        <f t="shared" si="36"/>
        <v>6.6666666666666666E-2</v>
      </c>
      <c r="K74" s="356">
        <f t="shared" si="36"/>
        <v>0</v>
      </c>
      <c r="L74" s="356">
        <f t="shared" si="36"/>
        <v>0</v>
      </c>
      <c r="M74" s="356">
        <f t="shared" si="36"/>
        <v>0</v>
      </c>
      <c r="N74" s="399">
        <f t="shared" si="36"/>
        <v>9.0909090909090912E-2</v>
      </c>
      <c r="O74" s="246">
        <f>O73/O58</f>
        <v>1.6949152542372881E-2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40">
        <v>0</v>
      </c>
      <c r="F75" s="40">
        <v>0</v>
      </c>
      <c r="G75" s="287">
        <v>0</v>
      </c>
      <c r="H75" s="287">
        <v>1</v>
      </c>
      <c r="I75" s="287">
        <v>1</v>
      </c>
      <c r="J75" s="287">
        <v>1</v>
      </c>
      <c r="K75" s="287">
        <v>0</v>
      </c>
      <c r="L75" s="287">
        <v>0</v>
      </c>
      <c r="M75" s="287">
        <v>0</v>
      </c>
      <c r="N75" s="324">
        <v>1</v>
      </c>
      <c r="O75" s="209">
        <f>SUM(C75:N75)</f>
        <v>4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7">D75/D58</f>
        <v>0</v>
      </c>
      <c r="E76" s="194">
        <f t="shared" si="37"/>
        <v>0</v>
      </c>
      <c r="F76" s="194">
        <f t="shared" si="37"/>
        <v>0</v>
      </c>
      <c r="G76" s="356">
        <f t="shared" si="37"/>
        <v>0</v>
      </c>
      <c r="H76" s="356">
        <f t="shared" si="37"/>
        <v>0.14285714285714285</v>
      </c>
      <c r="I76" s="356">
        <f t="shared" si="37"/>
        <v>0.1111111111111111</v>
      </c>
      <c r="J76" s="356">
        <f t="shared" si="37"/>
        <v>6.6666666666666666E-2</v>
      </c>
      <c r="K76" s="356">
        <f t="shared" si="37"/>
        <v>0</v>
      </c>
      <c r="L76" s="356">
        <f t="shared" si="37"/>
        <v>0</v>
      </c>
      <c r="M76" s="356">
        <f t="shared" si="37"/>
        <v>0</v>
      </c>
      <c r="N76" s="399">
        <f t="shared" si="37"/>
        <v>9.0909090909090912E-2</v>
      </c>
      <c r="O76" s="246">
        <f>O75/O58</f>
        <v>3.3898305084745763E-2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8">D77/D58</f>
        <v>0</v>
      </c>
      <c r="E78" s="194">
        <f t="shared" si="38"/>
        <v>0</v>
      </c>
      <c r="F78" s="194">
        <f t="shared" si="38"/>
        <v>0</v>
      </c>
      <c r="G78" s="356">
        <f t="shared" si="38"/>
        <v>0</v>
      </c>
      <c r="H78" s="356">
        <f t="shared" si="38"/>
        <v>0</v>
      </c>
      <c r="I78" s="356">
        <f t="shared" si="38"/>
        <v>0</v>
      </c>
      <c r="J78" s="356">
        <f t="shared" si="38"/>
        <v>0</v>
      </c>
      <c r="K78" s="356">
        <f t="shared" si="38"/>
        <v>0</v>
      </c>
      <c r="L78" s="356">
        <f t="shared" si="38"/>
        <v>0</v>
      </c>
      <c r="M78" s="356">
        <f t="shared" si="38"/>
        <v>0</v>
      </c>
      <c r="N78" s="399">
        <f t="shared" si="38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1</v>
      </c>
      <c r="N79" s="324">
        <v>0</v>
      </c>
      <c r="O79" s="209">
        <f>SUM(C79:N79)</f>
        <v>1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9">D79/D58</f>
        <v>0</v>
      </c>
      <c r="E80" s="194">
        <f t="shared" si="39"/>
        <v>0</v>
      </c>
      <c r="F80" s="194">
        <f t="shared" si="39"/>
        <v>0</v>
      </c>
      <c r="G80" s="356">
        <f t="shared" si="39"/>
        <v>0</v>
      </c>
      <c r="H80" s="356">
        <f t="shared" si="39"/>
        <v>0</v>
      </c>
      <c r="I80" s="356">
        <f t="shared" si="39"/>
        <v>0</v>
      </c>
      <c r="J80" s="356">
        <f t="shared" si="39"/>
        <v>0</v>
      </c>
      <c r="K80" s="356">
        <f t="shared" si="39"/>
        <v>0</v>
      </c>
      <c r="L80" s="356">
        <f t="shared" si="39"/>
        <v>0</v>
      </c>
      <c r="M80" s="356">
        <f t="shared" si="39"/>
        <v>0.1111111111111111</v>
      </c>
      <c r="N80" s="399">
        <f t="shared" si="39"/>
        <v>0</v>
      </c>
      <c r="O80" s="246">
        <f>O79/O58</f>
        <v>8.4745762711864406E-3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40">
        <v>3</v>
      </c>
      <c r="F81" s="40">
        <v>1</v>
      </c>
      <c r="G81" s="287">
        <v>0</v>
      </c>
      <c r="H81" s="287">
        <v>0</v>
      </c>
      <c r="I81" s="287">
        <v>1</v>
      </c>
      <c r="J81" s="287">
        <v>1</v>
      </c>
      <c r="K81" s="287">
        <v>0</v>
      </c>
      <c r="L81" s="287">
        <v>0</v>
      </c>
      <c r="M81" s="287">
        <v>0</v>
      </c>
      <c r="N81" s="324">
        <v>0</v>
      </c>
      <c r="O81" s="209">
        <f>SUM(C81:N81)</f>
        <v>6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40">D81/D58</f>
        <v>0</v>
      </c>
      <c r="E82" s="194">
        <f t="shared" si="40"/>
        <v>0.23076923076923078</v>
      </c>
      <c r="F82" s="194">
        <f t="shared" si="40"/>
        <v>5.8823529411764705E-2</v>
      </c>
      <c r="G82" s="356">
        <f t="shared" si="40"/>
        <v>0</v>
      </c>
      <c r="H82" s="356">
        <f t="shared" si="40"/>
        <v>0</v>
      </c>
      <c r="I82" s="356">
        <f t="shared" si="40"/>
        <v>0.1111111111111111</v>
      </c>
      <c r="J82" s="356">
        <f t="shared" si="40"/>
        <v>6.6666666666666666E-2</v>
      </c>
      <c r="K82" s="356">
        <f t="shared" si="40"/>
        <v>0</v>
      </c>
      <c r="L82" s="356">
        <f t="shared" si="40"/>
        <v>0</v>
      </c>
      <c r="M82" s="356">
        <f t="shared" si="40"/>
        <v>0</v>
      </c>
      <c r="N82" s="399">
        <f t="shared" si="40"/>
        <v>0</v>
      </c>
      <c r="O82" s="246">
        <f>O81/O58</f>
        <v>5.0847457627118647E-2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1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1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41">D83/D58</f>
        <v>0</v>
      </c>
      <c r="E84" s="194">
        <f t="shared" si="41"/>
        <v>0</v>
      </c>
      <c r="F84" s="194">
        <f t="shared" si="41"/>
        <v>5.8823529411764705E-2</v>
      </c>
      <c r="G84" s="356">
        <f t="shared" si="41"/>
        <v>0</v>
      </c>
      <c r="H84" s="356">
        <f t="shared" si="41"/>
        <v>0</v>
      </c>
      <c r="I84" s="356">
        <f t="shared" si="41"/>
        <v>0</v>
      </c>
      <c r="J84" s="356">
        <f t="shared" si="41"/>
        <v>0</v>
      </c>
      <c r="K84" s="356">
        <f t="shared" si="41"/>
        <v>0</v>
      </c>
      <c r="L84" s="356">
        <f t="shared" si="41"/>
        <v>0</v>
      </c>
      <c r="M84" s="356">
        <f t="shared" si="41"/>
        <v>0</v>
      </c>
      <c r="N84" s="399">
        <f t="shared" si="41"/>
        <v>0</v>
      </c>
      <c r="O84" s="246">
        <f>O83/O58</f>
        <v>8.4745762711864406E-3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40">
        <v>0</v>
      </c>
      <c r="F85" s="40">
        <v>0</v>
      </c>
      <c r="G85" s="287">
        <v>0</v>
      </c>
      <c r="H85" s="287">
        <v>2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324">
        <v>0</v>
      </c>
      <c r="O85" s="209">
        <f>SUM(C85:N85)</f>
        <v>2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2">D85/D58</f>
        <v>0</v>
      </c>
      <c r="E86" s="194">
        <f t="shared" si="42"/>
        <v>0</v>
      </c>
      <c r="F86" s="194">
        <f t="shared" si="42"/>
        <v>0</v>
      </c>
      <c r="G86" s="356">
        <f t="shared" si="42"/>
        <v>0</v>
      </c>
      <c r="H86" s="356">
        <f t="shared" si="42"/>
        <v>0.2857142857142857</v>
      </c>
      <c r="I86" s="356">
        <f t="shared" si="42"/>
        <v>0</v>
      </c>
      <c r="J86" s="356">
        <f t="shared" si="42"/>
        <v>0</v>
      </c>
      <c r="K86" s="356">
        <f t="shared" si="42"/>
        <v>0</v>
      </c>
      <c r="L86" s="356">
        <f t="shared" si="42"/>
        <v>0</v>
      </c>
      <c r="M86" s="356">
        <f t="shared" si="42"/>
        <v>0</v>
      </c>
      <c r="N86" s="399">
        <f t="shared" si="42"/>
        <v>0</v>
      </c>
      <c r="O86" s="246">
        <f>O85/O58</f>
        <v>1.6949152542372881E-2</v>
      </c>
    </row>
    <row r="87" spans="1:15" ht="24.75" x14ac:dyDescent="0.25">
      <c r="A87" s="28" t="s">
        <v>227</v>
      </c>
      <c r="B87" s="215" t="s">
        <v>84</v>
      </c>
      <c r="C87" s="39">
        <v>0</v>
      </c>
      <c r="D87" s="40">
        <v>3</v>
      </c>
      <c r="E87" s="40">
        <v>2</v>
      </c>
      <c r="F87" s="40">
        <v>4</v>
      </c>
      <c r="G87" s="287">
        <v>5</v>
      </c>
      <c r="H87" s="287">
        <v>0</v>
      </c>
      <c r="I87" s="287">
        <v>2</v>
      </c>
      <c r="J87" s="287">
        <v>4</v>
      </c>
      <c r="K87" s="287">
        <v>1</v>
      </c>
      <c r="L87" s="287">
        <v>2</v>
      </c>
      <c r="M87" s="287">
        <v>3</v>
      </c>
      <c r="N87" s="324">
        <v>2</v>
      </c>
      <c r="O87" s="209">
        <f>SUM(C87:N87)</f>
        <v>28</v>
      </c>
    </row>
    <row r="88" spans="1:15" x14ac:dyDescent="0.25">
      <c r="A88" s="28" t="s">
        <v>230</v>
      </c>
      <c r="B88" s="192" t="s">
        <v>80</v>
      </c>
      <c r="C88" s="194">
        <f>C87/C58</f>
        <v>0</v>
      </c>
      <c r="D88" s="194">
        <f t="shared" ref="D88:N88" si="43">D87/D58</f>
        <v>0.42857142857142855</v>
      </c>
      <c r="E88" s="194">
        <f t="shared" si="43"/>
        <v>0.15384615384615385</v>
      </c>
      <c r="F88" s="194">
        <f t="shared" si="43"/>
        <v>0.23529411764705882</v>
      </c>
      <c r="G88" s="356">
        <f t="shared" si="43"/>
        <v>0.55555555555555558</v>
      </c>
      <c r="H88" s="356">
        <f t="shared" si="43"/>
        <v>0</v>
      </c>
      <c r="I88" s="356">
        <f t="shared" si="43"/>
        <v>0.22222222222222221</v>
      </c>
      <c r="J88" s="356">
        <f t="shared" si="43"/>
        <v>0.26666666666666666</v>
      </c>
      <c r="K88" s="356">
        <f t="shared" si="43"/>
        <v>0.14285714285714285</v>
      </c>
      <c r="L88" s="356">
        <f t="shared" si="43"/>
        <v>0.2</v>
      </c>
      <c r="M88" s="356">
        <f t="shared" si="43"/>
        <v>0.33333333333333331</v>
      </c>
      <c r="N88" s="399">
        <f t="shared" si="43"/>
        <v>0.18181818181818182</v>
      </c>
      <c r="O88" s="246">
        <f>O87/O58</f>
        <v>0.23728813559322035</v>
      </c>
    </row>
    <row r="89" spans="1:15" ht="24.75" x14ac:dyDescent="0.25">
      <c r="A89" s="28" t="s">
        <v>231</v>
      </c>
      <c r="B89" s="215" t="s">
        <v>293</v>
      </c>
      <c r="C89" s="39">
        <v>0</v>
      </c>
      <c r="D89" s="40">
        <v>0</v>
      </c>
      <c r="E89" s="40">
        <v>2</v>
      </c>
      <c r="F89" s="40">
        <v>3</v>
      </c>
      <c r="G89" s="287">
        <v>1</v>
      </c>
      <c r="H89" s="287">
        <v>1</v>
      </c>
      <c r="I89" s="287">
        <v>1</v>
      </c>
      <c r="J89" s="287">
        <v>1</v>
      </c>
      <c r="K89" s="287">
        <v>0</v>
      </c>
      <c r="L89" s="287">
        <v>1</v>
      </c>
      <c r="M89" s="287">
        <v>1</v>
      </c>
      <c r="N89" s="324">
        <v>1</v>
      </c>
      <c r="O89" s="209">
        <f>SUM(C89:N89)</f>
        <v>12</v>
      </c>
    </row>
    <row r="90" spans="1:15" x14ac:dyDescent="0.25">
      <c r="A90" s="28" t="s">
        <v>233</v>
      </c>
      <c r="B90" s="192" t="s">
        <v>80</v>
      </c>
      <c r="C90" s="194">
        <f>C89/C58</f>
        <v>0</v>
      </c>
      <c r="D90" s="194">
        <f t="shared" ref="D90:N90" si="44">D89/D58</f>
        <v>0</v>
      </c>
      <c r="E90" s="194">
        <f t="shared" si="44"/>
        <v>0.15384615384615385</v>
      </c>
      <c r="F90" s="194">
        <f t="shared" si="44"/>
        <v>0.17647058823529413</v>
      </c>
      <c r="G90" s="356">
        <f t="shared" si="44"/>
        <v>0.1111111111111111</v>
      </c>
      <c r="H90" s="356">
        <f t="shared" si="44"/>
        <v>0.14285714285714285</v>
      </c>
      <c r="I90" s="356">
        <f t="shared" si="44"/>
        <v>0.1111111111111111</v>
      </c>
      <c r="J90" s="356">
        <f t="shared" si="44"/>
        <v>6.6666666666666666E-2</v>
      </c>
      <c r="K90" s="356">
        <f t="shared" si="44"/>
        <v>0</v>
      </c>
      <c r="L90" s="356">
        <f t="shared" si="44"/>
        <v>0.1</v>
      </c>
      <c r="M90" s="356">
        <f t="shared" si="44"/>
        <v>0.1111111111111111</v>
      </c>
      <c r="N90" s="399">
        <f t="shared" si="44"/>
        <v>9.0909090909090912E-2</v>
      </c>
      <c r="O90" s="246">
        <f>O89/O58</f>
        <v>0.10169491525423729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40">
        <v>0</v>
      </c>
      <c r="F91" s="40">
        <v>0</v>
      </c>
      <c r="G91" s="287">
        <v>0</v>
      </c>
      <c r="H91" s="287">
        <v>0</v>
      </c>
      <c r="I91" s="287">
        <v>0</v>
      </c>
      <c r="J91" s="287">
        <v>1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1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5">D91/D58</f>
        <v>0</v>
      </c>
      <c r="E92" s="194">
        <f t="shared" si="45"/>
        <v>0</v>
      </c>
      <c r="F92" s="194">
        <f t="shared" si="45"/>
        <v>0</v>
      </c>
      <c r="G92" s="356">
        <f t="shared" si="45"/>
        <v>0</v>
      </c>
      <c r="H92" s="356">
        <f t="shared" si="45"/>
        <v>0</v>
      </c>
      <c r="I92" s="356">
        <f t="shared" si="45"/>
        <v>0</v>
      </c>
      <c r="J92" s="356">
        <f t="shared" si="45"/>
        <v>6.6666666666666666E-2</v>
      </c>
      <c r="K92" s="356">
        <f t="shared" si="45"/>
        <v>0</v>
      </c>
      <c r="L92" s="356">
        <f t="shared" si="45"/>
        <v>0</v>
      </c>
      <c r="M92" s="356">
        <f t="shared" si="45"/>
        <v>0</v>
      </c>
      <c r="N92" s="399">
        <f t="shared" si="45"/>
        <v>0</v>
      </c>
      <c r="O92" s="246">
        <f>O91/O58</f>
        <v>8.4745762711864406E-3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0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6">D93/D58</f>
        <v>0</v>
      </c>
      <c r="E94" s="194">
        <f t="shared" si="46"/>
        <v>0</v>
      </c>
      <c r="F94" s="194">
        <f t="shared" si="46"/>
        <v>0</v>
      </c>
      <c r="G94" s="356">
        <f t="shared" si="46"/>
        <v>0</v>
      </c>
      <c r="H94" s="356">
        <f t="shared" si="46"/>
        <v>0</v>
      </c>
      <c r="I94" s="356">
        <f t="shared" si="46"/>
        <v>0</v>
      </c>
      <c r="J94" s="356">
        <f t="shared" si="46"/>
        <v>0</v>
      </c>
      <c r="K94" s="356">
        <f t="shared" si="46"/>
        <v>0</v>
      </c>
      <c r="L94" s="356">
        <f t="shared" si="46"/>
        <v>0</v>
      </c>
      <c r="M94" s="356">
        <f t="shared" si="46"/>
        <v>0</v>
      </c>
      <c r="N94" s="399">
        <f t="shared" si="46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1</v>
      </c>
      <c r="D95" s="76">
        <f>D58-D61-D79-D81-D83-D85-D87-D89-D91-D93</f>
        <v>1</v>
      </c>
      <c r="E95" s="76">
        <f>E58-E61-E79-E81-E83-E85-E87-E89-E91-E93</f>
        <v>1</v>
      </c>
      <c r="F95" s="76">
        <f t="shared" ref="F95:N95" si="47">F58-F61-F79-F81-F83-F85-F87-F89-F91-F93</f>
        <v>1</v>
      </c>
      <c r="G95" s="289">
        <f t="shared" si="47"/>
        <v>1</v>
      </c>
      <c r="H95" s="289">
        <f t="shared" si="47"/>
        <v>0</v>
      </c>
      <c r="I95" s="289">
        <f t="shared" si="47"/>
        <v>0</v>
      </c>
      <c r="J95" s="289">
        <f t="shared" si="47"/>
        <v>0</v>
      </c>
      <c r="K95" s="289">
        <f t="shared" si="47"/>
        <v>1</v>
      </c>
      <c r="L95" s="289">
        <f>L58-L61-L79-L81-L83-L85-L87-L89-L91-L93</f>
        <v>0</v>
      </c>
      <c r="M95" s="289">
        <f t="shared" si="47"/>
        <v>1</v>
      </c>
      <c r="N95" s="324">
        <f t="shared" si="47"/>
        <v>1</v>
      </c>
      <c r="O95" s="209">
        <f>SUM(C95:N95)</f>
        <v>8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0.25</v>
      </c>
      <c r="D96" s="204">
        <f t="shared" ref="D96:N96" si="48">D95/D58</f>
        <v>0.14285714285714285</v>
      </c>
      <c r="E96" s="204">
        <f t="shared" si="48"/>
        <v>7.6923076923076927E-2</v>
      </c>
      <c r="F96" s="204">
        <f t="shared" si="48"/>
        <v>5.8823529411764705E-2</v>
      </c>
      <c r="G96" s="360">
        <f t="shared" si="48"/>
        <v>0.1111111111111111</v>
      </c>
      <c r="H96" s="360">
        <f t="shared" si="48"/>
        <v>0</v>
      </c>
      <c r="I96" s="360">
        <f t="shared" si="48"/>
        <v>0</v>
      </c>
      <c r="J96" s="360">
        <f t="shared" si="48"/>
        <v>0</v>
      </c>
      <c r="K96" s="360">
        <f t="shared" si="48"/>
        <v>0.14285714285714285</v>
      </c>
      <c r="L96" s="360">
        <f t="shared" si="48"/>
        <v>0</v>
      </c>
      <c r="M96" s="360">
        <f t="shared" si="48"/>
        <v>0.1111111111111111</v>
      </c>
      <c r="N96" s="400">
        <f t="shared" si="48"/>
        <v>9.0909090909090912E-2</v>
      </c>
      <c r="O96" s="250">
        <f>O95/O58</f>
        <v>6.7796610169491525E-2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7" t="s">
        <v>315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6"/>
    </row>
    <row r="2" spans="1:15" ht="48" thickBot="1" x14ac:dyDescent="0.3">
      <c r="A2" s="228" t="s">
        <v>6</v>
      </c>
      <c r="B2" s="58" t="s">
        <v>0</v>
      </c>
      <c r="C2" s="57" t="s">
        <v>362</v>
      </c>
      <c r="D2" s="57" t="s">
        <v>363</v>
      </c>
      <c r="E2" s="57" t="s">
        <v>364</v>
      </c>
      <c r="F2" s="57" t="s">
        <v>365</v>
      </c>
      <c r="G2" s="57" t="s">
        <v>366</v>
      </c>
      <c r="H2" s="57" t="s">
        <v>367</v>
      </c>
      <c r="I2" s="57" t="s">
        <v>368</v>
      </c>
      <c r="J2" s="57" t="s">
        <v>369</v>
      </c>
      <c r="K2" s="57" t="s">
        <v>370</v>
      </c>
      <c r="L2" s="57" t="s">
        <v>371</v>
      </c>
      <c r="M2" s="57" t="s">
        <v>372</v>
      </c>
      <c r="N2" s="57" t="s">
        <v>373</v>
      </c>
      <c r="O2" s="57" t="s">
        <v>374</v>
      </c>
    </row>
    <row r="3" spans="1:15" ht="15.75" thickBot="1" x14ac:dyDescent="0.3">
      <c r="A3" s="12" t="s">
        <v>7</v>
      </c>
      <c r="B3" s="5" t="s">
        <v>5</v>
      </c>
      <c r="C3" s="6">
        <v>95</v>
      </c>
      <c r="D3" s="6">
        <v>89</v>
      </c>
      <c r="E3" s="6">
        <v>98</v>
      </c>
      <c r="F3" s="6">
        <v>87</v>
      </c>
      <c r="G3" s="6">
        <v>79</v>
      </c>
      <c r="H3" s="285">
        <v>80</v>
      </c>
      <c r="I3" s="285">
        <v>75</v>
      </c>
      <c r="J3" s="285">
        <v>72</v>
      </c>
      <c r="K3" s="285">
        <v>62</v>
      </c>
      <c r="L3" s="285">
        <v>72</v>
      </c>
      <c r="M3" s="285">
        <v>73</v>
      </c>
      <c r="N3" s="285">
        <v>67</v>
      </c>
      <c r="O3" s="322">
        <v>64</v>
      </c>
    </row>
    <row r="4" spans="1:15" x14ac:dyDescent="0.25">
      <c r="A4" s="12" t="s">
        <v>8</v>
      </c>
      <c r="B4" s="182" t="s">
        <v>41</v>
      </c>
      <c r="C4" s="184">
        <v>80</v>
      </c>
      <c r="D4" s="185">
        <v>76</v>
      </c>
      <c r="E4" s="185">
        <v>82</v>
      </c>
      <c r="F4" s="185">
        <v>75</v>
      </c>
      <c r="G4" s="185">
        <v>67</v>
      </c>
      <c r="H4" s="286">
        <v>67</v>
      </c>
      <c r="I4" s="286">
        <v>61</v>
      </c>
      <c r="J4" s="286">
        <v>59</v>
      </c>
      <c r="K4" s="286">
        <v>50</v>
      </c>
      <c r="L4" s="286">
        <v>57</v>
      </c>
      <c r="M4" s="286">
        <v>56</v>
      </c>
      <c r="N4" s="286">
        <v>54</v>
      </c>
      <c r="O4" s="323">
        <v>52</v>
      </c>
    </row>
    <row r="5" spans="1:15" x14ac:dyDescent="0.25">
      <c r="A5" s="12" t="s">
        <v>9</v>
      </c>
      <c r="B5" s="181" t="s">
        <v>15</v>
      </c>
      <c r="C5" s="183">
        <f>C4/C3</f>
        <v>0.84210526315789469</v>
      </c>
      <c r="D5" s="221">
        <f>D4/D3</f>
        <v>0.8539325842696629</v>
      </c>
      <c r="E5" s="221">
        <f t="shared" ref="E5:O5" si="0">E4/E3</f>
        <v>0.83673469387755106</v>
      </c>
      <c r="F5" s="221">
        <f t="shared" si="0"/>
        <v>0.86206896551724133</v>
      </c>
      <c r="G5" s="221">
        <f t="shared" si="0"/>
        <v>0.84810126582278478</v>
      </c>
      <c r="H5" s="354">
        <f t="shared" si="0"/>
        <v>0.83750000000000002</v>
      </c>
      <c r="I5" s="354">
        <f t="shared" si="0"/>
        <v>0.81333333333333335</v>
      </c>
      <c r="J5" s="354">
        <f t="shared" si="0"/>
        <v>0.81944444444444442</v>
      </c>
      <c r="K5" s="354">
        <f t="shared" si="0"/>
        <v>0.80645161290322576</v>
      </c>
      <c r="L5" s="354">
        <f t="shared" si="0"/>
        <v>0.79166666666666663</v>
      </c>
      <c r="M5" s="354">
        <f t="shared" si="0"/>
        <v>0.76712328767123283</v>
      </c>
      <c r="N5" s="354">
        <f t="shared" si="0"/>
        <v>0.80597014925373134</v>
      </c>
      <c r="O5" s="399">
        <f t="shared" si="0"/>
        <v>0.8125</v>
      </c>
    </row>
    <row r="6" spans="1:15" x14ac:dyDescent="0.25">
      <c r="A6" s="12" t="s">
        <v>10</v>
      </c>
      <c r="B6" s="186" t="s">
        <v>285</v>
      </c>
      <c r="C6" s="187">
        <v>3</v>
      </c>
      <c r="D6" s="40">
        <v>2</v>
      </c>
      <c r="E6" s="40">
        <v>4</v>
      </c>
      <c r="F6" s="40">
        <v>2</v>
      </c>
      <c r="G6" s="40">
        <v>1</v>
      </c>
      <c r="H6" s="287">
        <v>1</v>
      </c>
      <c r="I6" s="287">
        <v>1</v>
      </c>
      <c r="J6" s="287">
        <v>2</v>
      </c>
      <c r="K6" s="287">
        <v>2</v>
      </c>
      <c r="L6" s="287">
        <v>4</v>
      </c>
      <c r="M6" s="287">
        <v>4</v>
      </c>
      <c r="N6" s="287">
        <v>4</v>
      </c>
      <c r="O6" s="324">
        <v>5</v>
      </c>
    </row>
    <row r="7" spans="1:15" x14ac:dyDescent="0.25">
      <c r="A7" s="12" t="s">
        <v>11</v>
      </c>
      <c r="B7" s="181" t="s">
        <v>15</v>
      </c>
      <c r="C7" s="183">
        <f>C6/C3</f>
        <v>3.1578947368421054E-2</v>
      </c>
      <c r="D7" s="221">
        <f>D6/D3</f>
        <v>2.247191011235955E-2</v>
      </c>
      <c r="E7" s="221">
        <f t="shared" ref="E7:O7" si="1">E6/E3</f>
        <v>4.0816326530612242E-2</v>
      </c>
      <c r="F7" s="221">
        <f t="shared" si="1"/>
        <v>2.2988505747126436E-2</v>
      </c>
      <c r="G7" s="221">
        <f t="shared" si="1"/>
        <v>1.2658227848101266E-2</v>
      </c>
      <c r="H7" s="354">
        <f t="shared" si="1"/>
        <v>1.2500000000000001E-2</v>
      </c>
      <c r="I7" s="354">
        <f t="shared" si="1"/>
        <v>1.3333333333333334E-2</v>
      </c>
      <c r="J7" s="354">
        <f t="shared" si="1"/>
        <v>2.7777777777777776E-2</v>
      </c>
      <c r="K7" s="354">
        <f t="shared" si="1"/>
        <v>3.2258064516129031E-2</v>
      </c>
      <c r="L7" s="354">
        <f t="shared" si="1"/>
        <v>5.5555555555555552E-2</v>
      </c>
      <c r="M7" s="354">
        <f t="shared" si="1"/>
        <v>5.4794520547945202E-2</v>
      </c>
      <c r="N7" s="354">
        <f t="shared" si="1"/>
        <v>5.9701492537313432E-2</v>
      </c>
      <c r="O7" s="399">
        <f t="shared" si="1"/>
        <v>7.8125E-2</v>
      </c>
    </row>
    <row r="8" spans="1:15" x14ac:dyDescent="0.25">
      <c r="A8" s="12" t="s">
        <v>12</v>
      </c>
      <c r="B8" s="186" t="s">
        <v>16</v>
      </c>
      <c r="C8" s="187">
        <v>16</v>
      </c>
      <c r="D8" s="40">
        <v>13</v>
      </c>
      <c r="E8" s="40">
        <v>15</v>
      </c>
      <c r="F8" s="40">
        <v>16</v>
      </c>
      <c r="G8" s="40">
        <v>18</v>
      </c>
      <c r="H8" s="287">
        <v>14</v>
      </c>
      <c r="I8" s="287">
        <v>15</v>
      </c>
      <c r="J8" s="287">
        <v>15</v>
      </c>
      <c r="K8" s="287">
        <v>14</v>
      </c>
      <c r="L8" s="287">
        <v>16</v>
      </c>
      <c r="M8" s="287">
        <v>15</v>
      </c>
      <c r="N8" s="287">
        <v>14</v>
      </c>
      <c r="O8" s="324">
        <v>14</v>
      </c>
    </row>
    <row r="9" spans="1:15" x14ac:dyDescent="0.25">
      <c r="A9" s="12" t="s">
        <v>13</v>
      </c>
      <c r="B9" s="181" t="s">
        <v>15</v>
      </c>
      <c r="C9" s="183">
        <f>C8/C3</f>
        <v>0.16842105263157894</v>
      </c>
      <c r="D9" s="221">
        <f>D8/D3</f>
        <v>0.14606741573033707</v>
      </c>
      <c r="E9" s="221">
        <f t="shared" ref="E9:O9" si="2">E8/E3</f>
        <v>0.15306122448979592</v>
      </c>
      <c r="F9" s="221">
        <f t="shared" si="2"/>
        <v>0.18390804597701149</v>
      </c>
      <c r="G9" s="221">
        <f t="shared" si="2"/>
        <v>0.22784810126582278</v>
      </c>
      <c r="H9" s="354">
        <f t="shared" si="2"/>
        <v>0.17499999999999999</v>
      </c>
      <c r="I9" s="354">
        <f t="shared" si="2"/>
        <v>0.2</v>
      </c>
      <c r="J9" s="354">
        <f t="shared" si="2"/>
        <v>0.20833333333333334</v>
      </c>
      <c r="K9" s="354">
        <f t="shared" si="2"/>
        <v>0.22580645161290322</v>
      </c>
      <c r="L9" s="354">
        <f t="shared" si="2"/>
        <v>0.22222222222222221</v>
      </c>
      <c r="M9" s="354">
        <f t="shared" si="2"/>
        <v>0.20547945205479451</v>
      </c>
      <c r="N9" s="354">
        <f t="shared" si="2"/>
        <v>0.20895522388059701</v>
      </c>
      <c r="O9" s="399">
        <f t="shared" si="2"/>
        <v>0.21875</v>
      </c>
    </row>
    <row r="10" spans="1:15" x14ac:dyDescent="0.25">
      <c r="A10" s="12" t="s">
        <v>18</v>
      </c>
      <c r="B10" s="186" t="s">
        <v>17</v>
      </c>
      <c r="C10" s="187">
        <v>52</v>
      </c>
      <c r="D10" s="40">
        <v>48</v>
      </c>
      <c r="E10" s="40">
        <v>50</v>
      </c>
      <c r="F10" s="40">
        <v>40</v>
      </c>
      <c r="G10" s="40">
        <v>36</v>
      </c>
      <c r="H10" s="287">
        <v>39</v>
      </c>
      <c r="I10" s="287">
        <v>36</v>
      </c>
      <c r="J10" s="287">
        <v>38</v>
      </c>
      <c r="K10" s="287">
        <v>33</v>
      </c>
      <c r="L10" s="287">
        <v>37</v>
      </c>
      <c r="M10" s="287">
        <v>38</v>
      </c>
      <c r="N10" s="287">
        <v>38</v>
      </c>
      <c r="O10" s="324">
        <v>36</v>
      </c>
    </row>
    <row r="11" spans="1:15" x14ac:dyDescent="0.25">
      <c r="A11" s="12" t="s">
        <v>19</v>
      </c>
      <c r="B11" s="181" t="s">
        <v>15</v>
      </c>
      <c r="C11" s="183">
        <f>C10/C3</f>
        <v>0.54736842105263162</v>
      </c>
      <c r="D11" s="221">
        <f>D10/D3</f>
        <v>0.5393258426966292</v>
      </c>
      <c r="E11" s="221">
        <f t="shared" ref="E11:O11" si="3">E10/E3</f>
        <v>0.51020408163265307</v>
      </c>
      <c r="F11" s="221">
        <f t="shared" si="3"/>
        <v>0.45977011494252873</v>
      </c>
      <c r="G11" s="221">
        <f t="shared" si="3"/>
        <v>0.45569620253164556</v>
      </c>
      <c r="H11" s="354">
        <f t="shared" si="3"/>
        <v>0.48749999999999999</v>
      </c>
      <c r="I11" s="354">
        <f t="shared" si="3"/>
        <v>0.48</v>
      </c>
      <c r="J11" s="354">
        <f t="shared" si="3"/>
        <v>0.52777777777777779</v>
      </c>
      <c r="K11" s="354">
        <f t="shared" si="3"/>
        <v>0.532258064516129</v>
      </c>
      <c r="L11" s="354">
        <f t="shared" si="3"/>
        <v>0.51388888888888884</v>
      </c>
      <c r="M11" s="354">
        <f t="shared" si="3"/>
        <v>0.52054794520547942</v>
      </c>
      <c r="N11" s="354">
        <f t="shared" si="3"/>
        <v>0.56716417910447758</v>
      </c>
      <c r="O11" s="399">
        <f t="shared" si="3"/>
        <v>0.5625</v>
      </c>
    </row>
    <row r="12" spans="1:15" x14ac:dyDescent="0.25">
      <c r="A12" s="12" t="s">
        <v>20</v>
      </c>
      <c r="B12" s="188" t="s">
        <v>38</v>
      </c>
      <c r="C12" s="187">
        <v>7</v>
      </c>
      <c r="D12" s="40">
        <v>5</v>
      </c>
      <c r="E12" s="40">
        <v>5</v>
      </c>
      <c r="F12" s="40">
        <v>3</v>
      </c>
      <c r="G12" s="40">
        <v>1</v>
      </c>
      <c r="H12" s="287">
        <v>2</v>
      </c>
      <c r="I12" s="287">
        <v>0</v>
      </c>
      <c r="J12" s="287">
        <v>0</v>
      </c>
      <c r="K12" s="287">
        <v>1</v>
      </c>
      <c r="L12" s="287">
        <v>6</v>
      </c>
      <c r="M12" s="287">
        <v>11</v>
      </c>
      <c r="N12" s="287">
        <v>9</v>
      </c>
      <c r="O12" s="324">
        <v>8</v>
      </c>
    </row>
    <row r="13" spans="1:15" x14ac:dyDescent="0.25">
      <c r="A13" s="12" t="s">
        <v>21</v>
      </c>
      <c r="B13" s="181" t="s">
        <v>15</v>
      </c>
      <c r="C13" s="183">
        <f>C12/C3</f>
        <v>7.3684210526315783E-2</v>
      </c>
      <c r="D13" s="221">
        <f>D12/D3</f>
        <v>5.6179775280898875E-2</v>
      </c>
      <c r="E13" s="221">
        <f t="shared" ref="E13:O13" si="4">E12/E3</f>
        <v>5.1020408163265307E-2</v>
      </c>
      <c r="F13" s="221">
        <f t="shared" si="4"/>
        <v>3.4482758620689655E-2</v>
      </c>
      <c r="G13" s="221">
        <f t="shared" si="4"/>
        <v>1.2658227848101266E-2</v>
      </c>
      <c r="H13" s="354">
        <f t="shared" si="4"/>
        <v>2.5000000000000001E-2</v>
      </c>
      <c r="I13" s="354">
        <f t="shared" si="4"/>
        <v>0</v>
      </c>
      <c r="J13" s="354">
        <f t="shared" si="4"/>
        <v>0</v>
      </c>
      <c r="K13" s="354">
        <f t="shared" si="4"/>
        <v>1.6129032258064516E-2</v>
      </c>
      <c r="L13" s="354">
        <f t="shared" si="4"/>
        <v>8.3333333333333329E-2</v>
      </c>
      <c r="M13" s="354">
        <f t="shared" si="4"/>
        <v>0.15068493150684931</v>
      </c>
      <c r="N13" s="354">
        <f t="shared" si="4"/>
        <v>0.13432835820895522</v>
      </c>
      <c r="O13" s="399">
        <f t="shared" si="4"/>
        <v>0.125</v>
      </c>
    </row>
    <row r="14" spans="1:15" x14ac:dyDescent="0.25">
      <c r="A14" s="12" t="s">
        <v>22</v>
      </c>
      <c r="B14" s="186" t="s">
        <v>39</v>
      </c>
      <c r="C14" s="187">
        <v>16</v>
      </c>
      <c r="D14" s="40">
        <v>12</v>
      </c>
      <c r="E14" s="40">
        <v>13</v>
      </c>
      <c r="F14" s="40">
        <v>15</v>
      </c>
      <c r="G14" s="40">
        <v>12</v>
      </c>
      <c r="H14" s="287">
        <v>12</v>
      </c>
      <c r="I14" s="287">
        <v>12</v>
      </c>
      <c r="J14" s="287">
        <v>12</v>
      </c>
      <c r="K14" s="287">
        <v>13</v>
      </c>
      <c r="L14" s="287">
        <v>13</v>
      </c>
      <c r="M14" s="397">
        <v>13</v>
      </c>
      <c r="N14" s="287">
        <v>11</v>
      </c>
      <c r="O14" s="324">
        <v>11</v>
      </c>
    </row>
    <row r="15" spans="1:15" x14ac:dyDescent="0.25">
      <c r="A15" s="12" t="s">
        <v>23</v>
      </c>
      <c r="B15" s="181" t="s">
        <v>15</v>
      </c>
      <c r="C15" s="183">
        <f>C14/C3</f>
        <v>0.16842105263157894</v>
      </c>
      <c r="D15" s="221">
        <f>D14/D3</f>
        <v>0.1348314606741573</v>
      </c>
      <c r="E15" s="221">
        <f t="shared" ref="E15:O15" si="5">E14/E3</f>
        <v>0.1326530612244898</v>
      </c>
      <c r="F15" s="221">
        <f t="shared" si="5"/>
        <v>0.17241379310344829</v>
      </c>
      <c r="G15" s="221">
        <f t="shared" si="5"/>
        <v>0.15189873417721519</v>
      </c>
      <c r="H15" s="354">
        <f t="shared" si="5"/>
        <v>0.15</v>
      </c>
      <c r="I15" s="354">
        <f t="shared" si="5"/>
        <v>0.16</v>
      </c>
      <c r="J15" s="354">
        <f t="shared" si="5"/>
        <v>0.16666666666666666</v>
      </c>
      <c r="K15" s="354">
        <f t="shared" si="5"/>
        <v>0.20967741935483872</v>
      </c>
      <c r="L15" s="354">
        <f t="shared" si="5"/>
        <v>0.18055555555555555</v>
      </c>
      <c r="M15" s="354">
        <f t="shared" si="5"/>
        <v>0.17808219178082191</v>
      </c>
      <c r="N15" s="354">
        <f t="shared" si="5"/>
        <v>0.16417910447761194</v>
      </c>
      <c r="O15" s="399">
        <f t="shared" si="5"/>
        <v>0.171875</v>
      </c>
    </row>
    <row r="16" spans="1:15" x14ac:dyDescent="0.25">
      <c r="A16" s="12" t="s">
        <v>24</v>
      </c>
      <c r="B16" s="186" t="s">
        <v>40</v>
      </c>
      <c r="C16" s="187">
        <v>19</v>
      </c>
      <c r="D16" s="40">
        <v>15</v>
      </c>
      <c r="E16" s="40">
        <v>20</v>
      </c>
      <c r="F16" s="40">
        <v>16</v>
      </c>
      <c r="G16" s="40">
        <v>15</v>
      </c>
      <c r="H16" s="287">
        <v>16</v>
      </c>
      <c r="I16" s="287">
        <v>14</v>
      </c>
      <c r="J16" s="287">
        <v>13</v>
      </c>
      <c r="K16" s="287">
        <v>12</v>
      </c>
      <c r="L16" s="287">
        <v>16</v>
      </c>
      <c r="M16" s="287">
        <v>17</v>
      </c>
      <c r="N16" s="287">
        <v>14</v>
      </c>
      <c r="O16" s="324">
        <v>13</v>
      </c>
    </row>
    <row r="17" spans="1:15" x14ac:dyDescent="0.25">
      <c r="A17" s="12" t="s">
        <v>25</v>
      </c>
      <c r="B17" s="189" t="s">
        <v>15</v>
      </c>
      <c r="C17" s="183">
        <f>C16/C3</f>
        <v>0.2</v>
      </c>
      <c r="D17" s="221">
        <f>D16/D3</f>
        <v>0.16853932584269662</v>
      </c>
      <c r="E17" s="221">
        <f t="shared" ref="E17:O17" si="6">E16/E3</f>
        <v>0.20408163265306123</v>
      </c>
      <c r="F17" s="221">
        <f t="shared" si="6"/>
        <v>0.18390804597701149</v>
      </c>
      <c r="G17" s="221">
        <f t="shared" si="6"/>
        <v>0.189873417721519</v>
      </c>
      <c r="H17" s="354">
        <f t="shared" si="6"/>
        <v>0.2</v>
      </c>
      <c r="I17" s="354">
        <f t="shared" si="6"/>
        <v>0.18666666666666668</v>
      </c>
      <c r="J17" s="354">
        <f t="shared" si="6"/>
        <v>0.18055555555555555</v>
      </c>
      <c r="K17" s="354">
        <f t="shared" si="6"/>
        <v>0.19354838709677419</v>
      </c>
      <c r="L17" s="354">
        <f t="shared" si="6"/>
        <v>0.22222222222222221</v>
      </c>
      <c r="M17" s="354">
        <f t="shared" si="6"/>
        <v>0.23287671232876711</v>
      </c>
      <c r="N17" s="354">
        <f t="shared" si="6"/>
        <v>0.20895522388059701</v>
      </c>
      <c r="O17" s="399">
        <f t="shared" si="6"/>
        <v>0.203125</v>
      </c>
    </row>
    <row r="18" spans="1:15" x14ac:dyDescent="0.25">
      <c r="A18" s="12" t="s">
        <v>26</v>
      </c>
      <c r="B18" s="186" t="s">
        <v>124</v>
      </c>
      <c r="C18" s="187">
        <v>14</v>
      </c>
      <c r="D18" s="40">
        <v>13</v>
      </c>
      <c r="E18" s="40">
        <v>16</v>
      </c>
      <c r="F18" s="40">
        <v>15</v>
      </c>
      <c r="G18" s="40">
        <v>15</v>
      </c>
      <c r="H18" s="287">
        <v>15</v>
      </c>
      <c r="I18" s="287">
        <v>14</v>
      </c>
      <c r="J18" s="287">
        <v>14</v>
      </c>
      <c r="K18" s="287">
        <v>13</v>
      </c>
      <c r="L18" s="287">
        <v>13</v>
      </c>
      <c r="M18" s="287">
        <v>11</v>
      </c>
      <c r="N18" s="287">
        <v>11</v>
      </c>
      <c r="O18" s="324">
        <v>11</v>
      </c>
    </row>
    <row r="19" spans="1:15" ht="15.75" thickBot="1" x14ac:dyDescent="0.3">
      <c r="A19" s="12" t="s">
        <v>27</v>
      </c>
      <c r="B19" s="190" t="s">
        <v>15</v>
      </c>
      <c r="C19" s="191">
        <f>C18/C3</f>
        <v>0.14736842105263157</v>
      </c>
      <c r="D19" s="231">
        <f>D18/D3</f>
        <v>0.14606741573033707</v>
      </c>
      <c r="E19" s="231">
        <f>E18/E3</f>
        <v>0.16326530612244897</v>
      </c>
      <c r="F19" s="231">
        <f t="shared" ref="F19:O19" si="7">F18/F3</f>
        <v>0.17241379310344829</v>
      </c>
      <c r="G19" s="231">
        <f t="shared" si="7"/>
        <v>0.189873417721519</v>
      </c>
      <c r="H19" s="355">
        <f t="shared" si="7"/>
        <v>0.1875</v>
      </c>
      <c r="I19" s="355">
        <f t="shared" si="7"/>
        <v>0.18666666666666668</v>
      </c>
      <c r="J19" s="355">
        <f t="shared" si="7"/>
        <v>0.19444444444444445</v>
      </c>
      <c r="K19" s="355">
        <f t="shared" si="7"/>
        <v>0.20967741935483872</v>
      </c>
      <c r="L19" s="355">
        <f t="shared" si="7"/>
        <v>0.18055555555555555</v>
      </c>
      <c r="M19" s="355">
        <f t="shared" si="7"/>
        <v>0.15068493150684931</v>
      </c>
      <c r="N19" s="355">
        <f t="shared" si="7"/>
        <v>0.16417910447761194</v>
      </c>
      <c r="O19" s="400">
        <f t="shared" si="7"/>
        <v>0.171875</v>
      </c>
    </row>
    <row r="20" spans="1:15" ht="20.100000000000001" customHeight="1" thickBot="1" x14ac:dyDescent="0.3">
      <c r="A20" s="19" t="s">
        <v>316</v>
      </c>
      <c r="C20" s="17"/>
      <c r="D20" s="17"/>
      <c r="E20" s="17"/>
      <c r="F20" s="17"/>
      <c r="G20" s="17"/>
      <c r="H20" s="17"/>
      <c r="I20" s="17"/>
      <c r="J20" s="17"/>
      <c r="K20" s="160"/>
      <c r="L20" s="17"/>
      <c r="M20" s="17"/>
      <c r="N20" s="17"/>
      <c r="O20" s="17"/>
    </row>
    <row r="21" spans="1:15" ht="48" thickBot="1" x14ac:dyDescent="0.3">
      <c r="A21" s="59" t="s">
        <v>6</v>
      </c>
      <c r="B21" s="50" t="s">
        <v>0</v>
      </c>
      <c r="C21" s="51" t="s">
        <v>363</v>
      </c>
      <c r="D21" s="51" t="s">
        <v>364</v>
      </c>
      <c r="E21" s="51" t="s">
        <v>365</v>
      </c>
      <c r="F21" s="51" t="s">
        <v>366</v>
      </c>
      <c r="G21" s="51" t="s">
        <v>367</v>
      </c>
      <c r="H21" s="51" t="s">
        <v>368</v>
      </c>
      <c r="I21" s="51" t="s">
        <v>369</v>
      </c>
      <c r="J21" s="51" t="s">
        <v>370</v>
      </c>
      <c r="K21" s="51" t="s">
        <v>371</v>
      </c>
      <c r="L21" s="51" t="s">
        <v>372</v>
      </c>
      <c r="M21" s="51" t="s">
        <v>373</v>
      </c>
      <c r="N21" s="51" t="s">
        <v>374</v>
      </c>
      <c r="O21" s="52" t="s">
        <v>105</v>
      </c>
    </row>
    <row r="22" spans="1:15" ht="15.75" thickBot="1" x14ac:dyDescent="0.3">
      <c r="A22" s="9" t="s">
        <v>28</v>
      </c>
      <c r="B22" s="8" t="s">
        <v>291</v>
      </c>
      <c r="C22" s="7">
        <v>8</v>
      </c>
      <c r="D22" s="8">
        <v>17</v>
      </c>
      <c r="E22" s="8">
        <v>12</v>
      </c>
      <c r="F22" s="8">
        <v>9</v>
      </c>
      <c r="G22" s="288">
        <v>15</v>
      </c>
      <c r="H22" s="288">
        <v>8</v>
      </c>
      <c r="I22" s="288">
        <v>7</v>
      </c>
      <c r="J22" s="288">
        <v>7</v>
      </c>
      <c r="K22" s="288">
        <v>18</v>
      </c>
      <c r="L22" s="288">
        <v>14</v>
      </c>
      <c r="M22" s="288">
        <v>10</v>
      </c>
      <c r="N22" s="288">
        <v>6</v>
      </c>
      <c r="O22" s="7">
        <f>SUM(C22:N22)</f>
        <v>131</v>
      </c>
    </row>
    <row r="23" spans="1:15" x14ac:dyDescent="0.25">
      <c r="A23" s="9" t="s">
        <v>29</v>
      </c>
      <c r="B23" s="193" t="s">
        <v>44</v>
      </c>
      <c r="C23" s="196">
        <v>2</v>
      </c>
      <c r="D23" s="185">
        <v>11</v>
      </c>
      <c r="E23" s="185">
        <v>7</v>
      </c>
      <c r="F23" s="185">
        <v>1</v>
      </c>
      <c r="G23" s="286">
        <v>6</v>
      </c>
      <c r="H23" s="286">
        <v>3</v>
      </c>
      <c r="I23" s="286">
        <v>2</v>
      </c>
      <c r="J23" s="286">
        <v>2</v>
      </c>
      <c r="K23" s="286">
        <v>12</v>
      </c>
      <c r="L23" s="286">
        <v>8</v>
      </c>
      <c r="M23" s="286">
        <v>2</v>
      </c>
      <c r="N23" s="323">
        <v>2</v>
      </c>
      <c r="O23" s="193">
        <f>SUM(C23:N23)</f>
        <v>58</v>
      </c>
    </row>
    <row r="24" spans="1:15" x14ac:dyDescent="0.25">
      <c r="A24" s="9" t="s">
        <v>30</v>
      </c>
      <c r="B24" s="165" t="s">
        <v>69</v>
      </c>
      <c r="C24" s="194">
        <f>C23/C22</f>
        <v>0.25</v>
      </c>
      <c r="D24" s="194">
        <f>D23/D22</f>
        <v>0.6470588235294118</v>
      </c>
      <c r="E24" s="194">
        <f t="shared" ref="E24:N24" si="8">E23/E22</f>
        <v>0.58333333333333337</v>
      </c>
      <c r="F24" s="194">
        <f>F23/F22</f>
        <v>0.1111111111111111</v>
      </c>
      <c r="G24" s="356">
        <f t="shared" si="8"/>
        <v>0.4</v>
      </c>
      <c r="H24" s="356">
        <f t="shared" si="8"/>
        <v>0.375</v>
      </c>
      <c r="I24" s="356">
        <f t="shared" si="8"/>
        <v>0.2857142857142857</v>
      </c>
      <c r="J24" s="356">
        <f t="shared" si="8"/>
        <v>0.2857142857142857</v>
      </c>
      <c r="K24" s="356">
        <f t="shared" si="8"/>
        <v>0.66666666666666663</v>
      </c>
      <c r="L24" s="356">
        <f t="shared" si="8"/>
        <v>0.5714285714285714</v>
      </c>
      <c r="M24" s="356">
        <f t="shared" si="8"/>
        <v>0.2</v>
      </c>
      <c r="N24" s="356">
        <f t="shared" si="8"/>
        <v>0.33333333333333331</v>
      </c>
      <c r="O24" s="195">
        <f>O23/O22</f>
        <v>0.44274809160305345</v>
      </c>
    </row>
    <row r="25" spans="1:15" x14ac:dyDescent="0.25">
      <c r="A25" s="9" t="s">
        <v>31</v>
      </c>
      <c r="B25" s="84" t="s">
        <v>339</v>
      </c>
      <c r="C25" s="76">
        <v>4</v>
      </c>
      <c r="D25" s="76">
        <v>8</v>
      </c>
      <c r="E25" s="76">
        <v>5</v>
      </c>
      <c r="F25" s="76">
        <v>2</v>
      </c>
      <c r="G25" s="289">
        <v>8</v>
      </c>
      <c r="H25" s="289">
        <v>4</v>
      </c>
      <c r="I25" s="289">
        <v>3</v>
      </c>
      <c r="J25" s="289">
        <v>4</v>
      </c>
      <c r="K25" s="289">
        <v>7</v>
      </c>
      <c r="L25" s="289">
        <v>8</v>
      </c>
      <c r="M25" s="289">
        <v>5</v>
      </c>
      <c r="N25" s="325">
        <v>1</v>
      </c>
      <c r="O25" s="84">
        <f>SUM(C25:N25)</f>
        <v>59</v>
      </c>
    </row>
    <row r="26" spans="1:15" x14ac:dyDescent="0.25">
      <c r="A26" s="9" t="s">
        <v>32</v>
      </c>
      <c r="B26" s="165" t="s">
        <v>69</v>
      </c>
      <c r="C26" s="194">
        <f>C25/C22</f>
        <v>0.5</v>
      </c>
      <c r="D26" s="194">
        <f>D25/D22</f>
        <v>0.47058823529411764</v>
      </c>
      <c r="E26" s="194">
        <f t="shared" ref="E26:N26" si="9">E25/E22</f>
        <v>0.41666666666666669</v>
      </c>
      <c r="F26" s="194">
        <f t="shared" si="9"/>
        <v>0.22222222222222221</v>
      </c>
      <c r="G26" s="356">
        <f t="shared" si="9"/>
        <v>0.53333333333333333</v>
      </c>
      <c r="H26" s="356">
        <f t="shared" si="9"/>
        <v>0.5</v>
      </c>
      <c r="I26" s="356">
        <f t="shared" si="9"/>
        <v>0.42857142857142855</v>
      </c>
      <c r="J26" s="356">
        <f t="shared" si="9"/>
        <v>0.5714285714285714</v>
      </c>
      <c r="K26" s="356">
        <f t="shared" si="9"/>
        <v>0.3888888888888889</v>
      </c>
      <c r="L26" s="356">
        <f t="shared" si="9"/>
        <v>0.5714285714285714</v>
      </c>
      <c r="M26" s="356">
        <f t="shared" si="9"/>
        <v>0.5</v>
      </c>
      <c r="N26" s="356">
        <f t="shared" si="9"/>
        <v>0.16666666666666666</v>
      </c>
      <c r="O26" s="195">
        <f>O25/O22</f>
        <v>0.45038167938931295</v>
      </c>
    </row>
    <row r="27" spans="1:15" x14ac:dyDescent="0.25">
      <c r="A27" s="9" t="s">
        <v>33</v>
      </c>
      <c r="B27" s="84" t="s">
        <v>287</v>
      </c>
      <c r="C27" s="76">
        <v>7</v>
      </c>
      <c r="D27" s="40">
        <v>14</v>
      </c>
      <c r="E27" s="40">
        <v>12</v>
      </c>
      <c r="F27" s="40">
        <v>9</v>
      </c>
      <c r="G27" s="287">
        <v>14</v>
      </c>
      <c r="H27" s="287">
        <v>6</v>
      </c>
      <c r="I27" s="287">
        <v>7</v>
      </c>
      <c r="J27" s="287">
        <v>7</v>
      </c>
      <c r="K27" s="287">
        <v>13</v>
      </c>
      <c r="L27" s="287">
        <v>10</v>
      </c>
      <c r="M27" s="287">
        <v>10</v>
      </c>
      <c r="N27" s="324">
        <v>5</v>
      </c>
      <c r="O27" s="84">
        <f>SUM(C27:N27)</f>
        <v>114</v>
      </c>
    </row>
    <row r="28" spans="1:15" x14ac:dyDescent="0.25">
      <c r="A28" s="9" t="s">
        <v>34</v>
      </c>
      <c r="B28" s="165" t="s">
        <v>69</v>
      </c>
      <c r="C28" s="194">
        <f>C27/C22</f>
        <v>0.875</v>
      </c>
      <c r="D28" s="194">
        <f t="shared" ref="D28:N28" si="10">D27/D22</f>
        <v>0.82352941176470584</v>
      </c>
      <c r="E28" s="194">
        <f t="shared" si="10"/>
        <v>1</v>
      </c>
      <c r="F28" s="194">
        <f t="shared" si="10"/>
        <v>1</v>
      </c>
      <c r="G28" s="356">
        <f t="shared" si="10"/>
        <v>0.93333333333333335</v>
      </c>
      <c r="H28" s="356">
        <f t="shared" si="10"/>
        <v>0.75</v>
      </c>
      <c r="I28" s="356">
        <f t="shared" si="10"/>
        <v>1</v>
      </c>
      <c r="J28" s="356">
        <f t="shared" si="10"/>
        <v>1</v>
      </c>
      <c r="K28" s="356">
        <f t="shared" si="10"/>
        <v>0.72222222222222221</v>
      </c>
      <c r="L28" s="356">
        <f t="shared" si="10"/>
        <v>0.7142857142857143</v>
      </c>
      <c r="M28" s="356">
        <f t="shared" si="10"/>
        <v>1</v>
      </c>
      <c r="N28" s="356">
        <f t="shared" si="10"/>
        <v>0.83333333333333337</v>
      </c>
      <c r="O28" s="195">
        <f>O27/O22</f>
        <v>0.87022900763358779</v>
      </c>
    </row>
    <row r="29" spans="1:15" x14ac:dyDescent="0.25">
      <c r="A29" s="9" t="s">
        <v>35</v>
      </c>
      <c r="B29" s="84" t="s">
        <v>163</v>
      </c>
      <c r="C29" s="76">
        <v>0</v>
      </c>
      <c r="D29" s="40">
        <v>2</v>
      </c>
      <c r="E29" s="40">
        <v>0</v>
      </c>
      <c r="F29" s="40">
        <v>0</v>
      </c>
      <c r="G29" s="287">
        <v>0</v>
      </c>
      <c r="H29" s="287">
        <v>0</v>
      </c>
      <c r="I29" s="287">
        <v>1</v>
      </c>
      <c r="J29" s="287">
        <v>0</v>
      </c>
      <c r="K29" s="287">
        <v>2</v>
      </c>
      <c r="L29" s="287">
        <v>1</v>
      </c>
      <c r="M29" s="287">
        <v>0</v>
      </c>
      <c r="N29" s="324">
        <v>1</v>
      </c>
      <c r="O29" s="84">
        <f>SUM(C29:N29)</f>
        <v>7</v>
      </c>
    </row>
    <row r="30" spans="1:15" x14ac:dyDescent="0.25">
      <c r="A30" s="9" t="s">
        <v>36</v>
      </c>
      <c r="B30" s="165" t="s">
        <v>69</v>
      </c>
      <c r="C30" s="194">
        <f>C29/C22</f>
        <v>0</v>
      </c>
      <c r="D30" s="194">
        <f t="shared" ref="D30:N30" si="11">D29/D22</f>
        <v>0.11764705882352941</v>
      </c>
      <c r="E30" s="194">
        <f t="shared" si="11"/>
        <v>0</v>
      </c>
      <c r="F30" s="194">
        <f t="shared" si="11"/>
        <v>0</v>
      </c>
      <c r="G30" s="356">
        <f t="shared" si="11"/>
        <v>0</v>
      </c>
      <c r="H30" s="356">
        <f t="shared" si="11"/>
        <v>0</v>
      </c>
      <c r="I30" s="356">
        <f t="shared" si="11"/>
        <v>0.14285714285714285</v>
      </c>
      <c r="J30" s="356">
        <f t="shared" si="11"/>
        <v>0</v>
      </c>
      <c r="K30" s="356">
        <f t="shared" si="11"/>
        <v>0.1111111111111111</v>
      </c>
      <c r="L30" s="356">
        <f t="shared" si="11"/>
        <v>7.1428571428571425E-2</v>
      </c>
      <c r="M30" s="356">
        <f t="shared" si="11"/>
        <v>0</v>
      </c>
      <c r="N30" s="356">
        <f t="shared" si="11"/>
        <v>0.16666666666666666</v>
      </c>
      <c r="O30" s="195">
        <f>O29/O22</f>
        <v>5.3435114503816793E-2</v>
      </c>
    </row>
    <row r="31" spans="1:15" x14ac:dyDescent="0.25">
      <c r="A31" s="9" t="s">
        <v>37</v>
      </c>
      <c r="B31" s="84" t="s">
        <v>132</v>
      </c>
      <c r="C31" s="40">
        <f>C22-C27</f>
        <v>1</v>
      </c>
      <c r="D31" s="40">
        <f>D22-D27</f>
        <v>3</v>
      </c>
      <c r="E31" s="40">
        <f>E22-E27</f>
        <v>0</v>
      </c>
      <c r="F31" s="40">
        <f t="shared" ref="F31:N31" si="12">F22-F27</f>
        <v>0</v>
      </c>
      <c r="G31" s="287">
        <f t="shared" si="12"/>
        <v>1</v>
      </c>
      <c r="H31" s="287">
        <f t="shared" si="12"/>
        <v>2</v>
      </c>
      <c r="I31" s="287">
        <f t="shared" si="12"/>
        <v>0</v>
      </c>
      <c r="J31" s="287">
        <f t="shared" si="12"/>
        <v>0</v>
      </c>
      <c r="K31" s="287">
        <f t="shared" si="12"/>
        <v>5</v>
      </c>
      <c r="L31" s="287">
        <f t="shared" si="12"/>
        <v>4</v>
      </c>
      <c r="M31" s="287">
        <f>M22-M27</f>
        <v>0</v>
      </c>
      <c r="N31" s="287">
        <f t="shared" si="12"/>
        <v>1</v>
      </c>
      <c r="O31" s="84">
        <f>SUM(C31:N31)</f>
        <v>17</v>
      </c>
    </row>
    <row r="32" spans="1:15" x14ac:dyDescent="0.25">
      <c r="A32" s="9" t="s">
        <v>46</v>
      </c>
      <c r="B32" s="165" t="s">
        <v>69</v>
      </c>
      <c r="C32" s="194">
        <f>C31/C22</f>
        <v>0.125</v>
      </c>
      <c r="D32" s="194">
        <f t="shared" ref="D32:N32" si="13">D31/D22</f>
        <v>0.17647058823529413</v>
      </c>
      <c r="E32" s="194">
        <f t="shared" si="13"/>
        <v>0</v>
      </c>
      <c r="F32" s="194">
        <f t="shared" si="13"/>
        <v>0</v>
      </c>
      <c r="G32" s="356">
        <f t="shared" si="13"/>
        <v>6.6666666666666666E-2</v>
      </c>
      <c r="H32" s="356">
        <f t="shared" si="13"/>
        <v>0.25</v>
      </c>
      <c r="I32" s="356">
        <f t="shared" si="13"/>
        <v>0</v>
      </c>
      <c r="J32" s="356">
        <f t="shared" si="13"/>
        <v>0</v>
      </c>
      <c r="K32" s="356">
        <f t="shared" si="13"/>
        <v>0.27777777777777779</v>
      </c>
      <c r="L32" s="356">
        <f t="shared" si="13"/>
        <v>0.2857142857142857</v>
      </c>
      <c r="M32" s="356">
        <f t="shared" si="13"/>
        <v>0</v>
      </c>
      <c r="N32" s="356">
        <f t="shared" si="13"/>
        <v>0.16666666666666666</v>
      </c>
      <c r="O32" s="195">
        <f>O31/O22</f>
        <v>0.12977099236641221</v>
      </c>
    </row>
    <row r="33" spans="1:15" ht="24.75" x14ac:dyDescent="0.25">
      <c r="A33" s="9" t="s">
        <v>47</v>
      </c>
      <c r="B33" s="197" t="s">
        <v>67</v>
      </c>
      <c r="C33" s="76">
        <v>0</v>
      </c>
      <c r="D33" s="40">
        <v>2</v>
      </c>
      <c r="E33" s="40">
        <v>1</v>
      </c>
      <c r="F33" s="40">
        <v>1</v>
      </c>
      <c r="G33" s="287">
        <v>1</v>
      </c>
      <c r="H33" s="287">
        <v>0</v>
      </c>
      <c r="I33" s="287">
        <v>0</v>
      </c>
      <c r="J33" s="287">
        <v>1</v>
      </c>
      <c r="K33" s="287">
        <v>5</v>
      </c>
      <c r="L33" s="287">
        <v>6</v>
      </c>
      <c r="M33" s="287">
        <v>1</v>
      </c>
      <c r="N33" s="324">
        <v>0</v>
      </c>
      <c r="O33" s="84">
        <f>SUM(C33:N33)</f>
        <v>18</v>
      </c>
    </row>
    <row r="34" spans="1:15" x14ac:dyDescent="0.25">
      <c r="A34" s="9" t="s">
        <v>48</v>
      </c>
      <c r="B34" s="165" t="s">
        <v>69</v>
      </c>
      <c r="C34" s="194">
        <f>C33/C22</f>
        <v>0</v>
      </c>
      <c r="D34" s="194">
        <f t="shared" ref="D34:N34" si="14">D33/D22</f>
        <v>0.11764705882352941</v>
      </c>
      <c r="E34" s="194">
        <f t="shared" si="14"/>
        <v>8.3333333333333329E-2</v>
      </c>
      <c r="F34" s="194">
        <f t="shared" si="14"/>
        <v>0.1111111111111111</v>
      </c>
      <c r="G34" s="356">
        <f t="shared" si="14"/>
        <v>6.6666666666666666E-2</v>
      </c>
      <c r="H34" s="356">
        <f t="shared" si="14"/>
        <v>0</v>
      </c>
      <c r="I34" s="356">
        <f t="shared" si="14"/>
        <v>0</v>
      </c>
      <c r="J34" s="356">
        <f t="shared" si="14"/>
        <v>0.14285714285714285</v>
      </c>
      <c r="K34" s="356">
        <f t="shared" si="14"/>
        <v>0.27777777777777779</v>
      </c>
      <c r="L34" s="356">
        <f t="shared" si="14"/>
        <v>0.42857142857142855</v>
      </c>
      <c r="M34" s="356">
        <f t="shared" si="14"/>
        <v>0.1</v>
      </c>
      <c r="N34" s="356">
        <f t="shared" si="14"/>
        <v>0</v>
      </c>
      <c r="O34" s="195">
        <f>O33/O22</f>
        <v>0.13740458015267176</v>
      </c>
    </row>
    <row r="35" spans="1:15" x14ac:dyDescent="0.25">
      <c r="A35" s="9" t="s">
        <v>49</v>
      </c>
      <c r="B35" s="84" t="s">
        <v>288</v>
      </c>
      <c r="C35" s="76">
        <v>0</v>
      </c>
      <c r="D35" s="40">
        <v>3</v>
      </c>
      <c r="E35" s="40">
        <v>4</v>
      </c>
      <c r="F35" s="40">
        <v>0</v>
      </c>
      <c r="G35" s="287">
        <v>3</v>
      </c>
      <c r="H35" s="287">
        <v>3</v>
      </c>
      <c r="I35" s="287">
        <v>1</v>
      </c>
      <c r="J35" s="287">
        <v>1</v>
      </c>
      <c r="K35" s="287">
        <v>2</v>
      </c>
      <c r="L35" s="287">
        <v>2</v>
      </c>
      <c r="M35" s="287">
        <v>1</v>
      </c>
      <c r="N35" s="324">
        <v>0</v>
      </c>
      <c r="O35" s="84">
        <f>SUM(C35:N35)</f>
        <v>20</v>
      </c>
    </row>
    <row r="36" spans="1:15" x14ac:dyDescent="0.25">
      <c r="A36" s="9" t="s">
        <v>50</v>
      </c>
      <c r="B36" s="198" t="s">
        <v>69</v>
      </c>
      <c r="C36" s="194">
        <f>C35/C22</f>
        <v>0</v>
      </c>
      <c r="D36" s="194">
        <f t="shared" ref="D36:N36" si="15">D35/D22</f>
        <v>0.17647058823529413</v>
      </c>
      <c r="E36" s="194">
        <f t="shared" si="15"/>
        <v>0.33333333333333331</v>
      </c>
      <c r="F36" s="194">
        <f t="shared" si="15"/>
        <v>0</v>
      </c>
      <c r="G36" s="356">
        <f t="shared" si="15"/>
        <v>0.2</v>
      </c>
      <c r="H36" s="356">
        <f t="shared" si="15"/>
        <v>0.375</v>
      </c>
      <c r="I36" s="356">
        <f t="shared" si="15"/>
        <v>0.14285714285714285</v>
      </c>
      <c r="J36" s="356">
        <f t="shared" si="15"/>
        <v>0.14285714285714285</v>
      </c>
      <c r="K36" s="356">
        <f t="shared" si="15"/>
        <v>0.1111111111111111</v>
      </c>
      <c r="L36" s="356">
        <f t="shared" si="15"/>
        <v>0.14285714285714285</v>
      </c>
      <c r="M36" s="356">
        <f t="shared" si="15"/>
        <v>0.1</v>
      </c>
      <c r="N36" s="356">
        <f t="shared" si="15"/>
        <v>0</v>
      </c>
      <c r="O36" s="195">
        <f>O35/O22</f>
        <v>0.15267175572519084</v>
      </c>
    </row>
    <row r="37" spans="1:15" x14ac:dyDescent="0.25">
      <c r="A37" s="9" t="s">
        <v>51</v>
      </c>
      <c r="B37" s="84" t="s">
        <v>289</v>
      </c>
      <c r="C37" s="39">
        <v>1</v>
      </c>
      <c r="D37" s="40">
        <v>6</v>
      </c>
      <c r="E37" s="40">
        <v>2</v>
      </c>
      <c r="F37" s="40">
        <v>0</v>
      </c>
      <c r="G37" s="287">
        <v>2</v>
      </c>
      <c r="H37" s="287">
        <v>2</v>
      </c>
      <c r="I37" s="287">
        <v>0</v>
      </c>
      <c r="J37" s="287">
        <v>1</v>
      </c>
      <c r="K37" s="287">
        <v>5</v>
      </c>
      <c r="L37" s="287">
        <v>5</v>
      </c>
      <c r="M37" s="287">
        <v>2</v>
      </c>
      <c r="N37" s="324">
        <v>1</v>
      </c>
      <c r="O37" s="84">
        <f>SUM(C37:N37)</f>
        <v>27</v>
      </c>
    </row>
    <row r="38" spans="1:15" x14ac:dyDescent="0.25">
      <c r="A38" s="9" t="s">
        <v>52</v>
      </c>
      <c r="B38" s="198" t="s">
        <v>69</v>
      </c>
      <c r="C38" s="220">
        <f>C37/C22</f>
        <v>0.125</v>
      </c>
      <c r="D38" s="221">
        <f t="shared" ref="D38:N38" si="16">D37/D22</f>
        <v>0.35294117647058826</v>
      </c>
      <c r="E38" s="194">
        <f t="shared" si="16"/>
        <v>0.16666666666666666</v>
      </c>
      <c r="F38" s="194">
        <f t="shared" si="16"/>
        <v>0</v>
      </c>
      <c r="G38" s="356">
        <f t="shared" si="16"/>
        <v>0.13333333333333333</v>
      </c>
      <c r="H38" s="356">
        <f t="shared" si="16"/>
        <v>0.25</v>
      </c>
      <c r="I38" s="356">
        <f t="shared" si="16"/>
        <v>0</v>
      </c>
      <c r="J38" s="356">
        <f t="shared" si="16"/>
        <v>0.14285714285714285</v>
      </c>
      <c r="K38" s="356">
        <f t="shared" si="16"/>
        <v>0.27777777777777779</v>
      </c>
      <c r="L38" s="356">
        <f t="shared" si="16"/>
        <v>0.35714285714285715</v>
      </c>
      <c r="M38" s="356">
        <f t="shared" si="16"/>
        <v>0.2</v>
      </c>
      <c r="N38" s="356">
        <f t="shared" si="16"/>
        <v>0.16666666666666666</v>
      </c>
      <c r="O38" s="195">
        <f>O37/O22</f>
        <v>0.20610687022900764</v>
      </c>
    </row>
    <row r="39" spans="1:15" x14ac:dyDescent="0.25">
      <c r="A39" s="9" t="s">
        <v>53</v>
      </c>
      <c r="B39" s="219" t="s">
        <v>116</v>
      </c>
      <c r="C39" s="212">
        <v>0</v>
      </c>
      <c r="D39" s="213">
        <v>2</v>
      </c>
      <c r="E39" s="213">
        <v>0</v>
      </c>
      <c r="F39" s="213">
        <v>0</v>
      </c>
      <c r="G39" s="357">
        <v>0</v>
      </c>
      <c r="H39" s="357">
        <v>0</v>
      </c>
      <c r="I39" s="357">
        <v>0</v>
      </c>
      <c r="J39" s="357">
        <v>0</v>
      </c>
      <c r="K39" s="357">
        <v>0</v>
      </c>
      <c r="L39" s="357">
        <v>0</v>
      </c>
      <c r="M39" s="357">
        <v>0</v>
      </c>
      <c r="N39" s="414">
        <v>1</v>
      </c>
      <c r="O39" s="219">
        <f>SUM(C39:N39)</f>
        <v>3</v>
      </c>
    </row>
    <row r="40" spans="1:15" ht="15.75" thickBot="1" x14ac:dyDescent="0.3">
      <c r="A40" s="9" t="s">
        <v>54</v>
      </c>
      <c r="B40" s="218" t="s">
        <v>69</v>
      </c>
      <c r="C40" s="194">
        <f>C39/C22</f>
        <v>0</v>
      </c>
      <c r="D40" s="194">
        <f t="shared" ref="D40:N40" si="17">D39/D22</f>
        <v>0.11764705882352941</v>
      </c>
      <c r="E40" s="194">
        <f t="shared" si="17"/>
        <v>0</v>
      </c>
      <c r="F40" s="194">
        <f t="shared" si="17"/>
        <v>0</v>
      </c>
      <c r="G40" s="356">
        <f t="shared" si="17"/>
        <v>0</v>
      </c>
      <c r="H40" s="356">
        <f t="shared" si="17"/>
        <v>0</v>
      </c>
      <c r="I40" s="356">
        <f t="shared" si="17"/>
        <v>0</v>
      </c>
      <c r="J40" s="356">
        <f t="shared" si="17"/>
        <v>0</v>
      </c>
      <c r="K40" s="356">
        <f t="shared" si="17"/>
        <v>0</v>
      </c>
      <c r="L40" s="356">
        <f t="shared" si="17"/>
        <v>0</v>
      </c>
      <c r="M40" s="356">
        <f t="shared" si="17"/>
        <v>0</v>
      </c>
      <c r="N40" s="356">
        <f t="shared" si="17"/>
        <v>0.16666666666666666</v>
      </c>
      <c r="O40" s="195">
        <f>O39/O22</f>
        <v>2.2900763358778626E-2</v>
      </c>
    </row>
    <row r="41" spans="1:15" ht="26.25" thickTop="1" thickBot="1" x14ac:dyDescent="0.3">
      <c r="A41" s="9" t="s">
        <v>55</v>
      </c>
      <c r="B41" s="30" t="s">
        <v>71</v>
      </c>
      <c r="C41" s="15">
        <v>5</v>
      </c>
      <c r="D41" s="15">
        <v>16</v>
      </c>
      <c r="E41" s="15">
        <v>11</v>
      </c>
      <c r="F41" s="15">
        <v>8</v>
      </c>
      <c r="G41" s="358">
        <v>14</v>
      </c>
      <c r="H41" s="358">
        <v>6</v>
      </c>
      <c r="I41" s="358">
        <v>7</v>
      </c>
      <c r="J41" s="358">
        <v>8</v>
      </c>
      <c r="K41" s="358">
        <v>15</v>
      </c>
      <c r="L41" s="358">
        <v>15</v>
      </c>
      <c r="M41" s="358">
        <v>9</v>
      </c>
      <c r="N41" s="402">
        <v>7</v>
      </c>
      <c r="O41" s="252">
        <f>SUM(C41:N41)</f>
        <v>121</v>
      </c>
    </row>
    <row r="42" spans="1:15" ht="15.75" thickTop="1" x14ac:dyDescent="0.25">
      <c r="A42" s="9" t="s">
        <v>56</v>
      </c>
      <c r="B42" s="200" t="s">
        <v>164</v>
      </c>
      <c r="C42" s="201">
        <v>2</v>
      </c>
      <c r="D42" s="202">
        <v>10</v>
      </c>
      <c r="E42" s="202">
        <v>7</v>
      </c>
      <c r="F42" s="202">
        <v>4</v>
      </c>
      <c r="G42" s="359">
        <v>9</v>
      </c>
      <c r="H42" s="359">
        <v>3</v>
      </c>
      <c r="I42" s="359">
        <v>4</v>
      </c>
      <c r="J42" s="359">
        <v>4</v>
      </c>
      <c r="K42" s="359">
        <v>10</v>
      </c>
      <c r="L42" s="395">
        <v>12</v>
      </c>
      <c r="M42" s="359">
        <v>5</v>
      </c>
      <c r="N42" s="403">
        <v>2</v>
      </c>
      <c r="O42" s="200">
        <f>SUM(C42:N42)</f>
        <v>72</v>
      </c>
    </row>
    <row r="43" spans="1:15" x14ac:dyDescent="0.25">
      <c r="A43" s="9" t="s">
        <v>57</v>
      </c>
      <c r="B43" s="165" t="s">
        <v>69</v>
      </c>
      <c r="C43" s="194">
        <f>C42/C22</f>
        <v>0.25</v>
      </c>
      <c r="D43" s="194">
        <f t="shared" ref="D43:N43" si="18">D42/D22</f>
        <v>0.58823529411764708</v>
      </c>
      <c r="E43" s="194">
        <f t="shared" si="18"/>
        <v>0.58333333333333337</v>
      </c>
      <c r="F43" s="194">
        <f t="shared" si="18"/>
        <v>0.44444444444444442</v>
      </c>
      <c r="G43" s="356">
        <f t="shared" si="18"/>
        <v>0.6</v>
      </c>
      <c r="H43" s="356">
        <f t="shared" si="18"/>
        <v>0.375</v>
      </c>
      <c r="I43" s="356">
        <f t="shared" si="18"/>
        <v>0.5714285714285714</v>
      </c>
      <c r="J43" s="356">
        <f t="shared" si="18"/>
        <v>0.5714285714285714</v>
      </c>
      <c r="K43" s="356">
        <f t="shared" si="18"/>
        <v>0.55555555555555558</v>
      </c>
      <c r="L43" s="356">
        <f t="shared" si="18"/>
        <v>0.8571428571428571</v>
      </c>
      <c r="M43" s="356">
        <f t="shared" si="18"/>
        <v>0.5</v>
      </c>
      <c r="N43" s="356">
        <f t="shared" si="18"/>
        <v>0.33333333333333331</v>
      </c>
      <c r="O43" s="195">
        <f>O42/O22</f>
        <v>0.54961832061068705</v>
      </c>
    </row>
    <row r="44" spans="1:15" x14ac:dyDescent="0.25">
      <c r="A44" s="9" t="s">
        <v>58</v>
      </c>
      <c r="B44" s="84" t="s">
        <v>165</v>
      </c>
      <c r="C44" s="76">
        <v>0</v>
      </c>
      <c r="D44" s="40">
        <v>6</v>
      </c>
      <c r="E44" s="40">
        <v>3</v>
      </c>
      <c r="F44" s="40">
        <v>3</v>
      </c>
      <c r="G44" s="287">
        <v>1</v>
      </c>
      <c r="H44" s="287">
        <v>0</v>
      </c>
      <c r="I44" s="287">
        <v>2</v>
      </c>
      <c r="J44" s="287">
        <v>2</v>
      </c>
      <c r="K44" s="287">
        <v>1</v>
      </c>
      <c r="L44" s="287">
        <v>2</v>
      </c>
      <c r="M44" s="287">
        <v>2</v>
      </c>
      <c r="N44" s="324">
        <v>2</v>
      </c>
      <c r="O44" s="84">
        <f>SUM(C44:N44)</f>
        <v>24</v>
      </c>
    </row>
    <row r="45" spans="1:15" x14ac:dyDescent="0.25">
      <c r="A45" s="9" t="s">
        <v>59</v>
      </c>
      <c r="B45" s="165" t="s">
        <v>69</v>
      </c>
      <c r="C45" s="194">
        <f>C44/C22</f>
        <v>0</v>
      </c>
      <c r="D45" s="194">
        <f t="shared" ref="D45:N45" si="19">D44/D22</f>
        <v>0.35294117647058826</v>
      </c>
      <c r="E45" s="194">
        <f t="shared" si="19"/>
        <v>0.25</v>
      </c>
      <c r="F45" s="194">
        <f t="shared" si="19"/>
        <v>0.33333333333333331</v>
      </c>
      <c r="G45" s="356">
        <f t="shared" si="19"/>
        <v>6.6666666666666666E-2</v>
      </c>
      <c r="H45" s="356">
        <f t="shared" si="19"/>
        <v>0</v>
      </c>
      <c r="I45" s="356">
        <f t="shared" si="19"/>
        <v>0.2857142857142857</v>
      </c>
      <c r="J45" s="356">
        <f t="shared" si="19"/>
        <v>0.2857142857142857</v>
      </c>
      <c r="K45" s="356">
        <f t="shared" si="19"/>
        <v>5.5555555555555552E-2</v>
      </c>
      <c r="L45" s="356">
        <f t="shared" si="19"/>
        <v>0.14285714285714285</v>
      </c>
      <c r="M45" s="356">
        <f t="shared" si="19"/>
        <v>0.2</v>
      </c>
      <c r="N45" s="356">
        <f t="shared" si="19"/>
        <v>0.33333333333333331</v>
      </c>
      <c r="O45" s="195">
        <f>O44/O22</f>
        <v>0.18320610687022901</v>
      </c>
    </row>
    <row r="46" spans="1:15" x14ac:dyDescent="0.25">
      <c r="A46" s="9" t="s">
        <v>60</v>
      </c>
      <c r="B46" s="84" t="s">
        <v>166</v>
      </c>
      <c r="C46" s="76">
        <v>3</v>
      </c>
      <c r="D46" s="40">
        <v>2</v>
      </c>
      <c r="E46" s="40">
        <v>2</v>
      </c>
      <c r="F46" s="40">
        <v>1</v>
      </c>
      <c r="G46" s="287">
        <v>1</v>
      </c>
      <c r="H46" s="287">
        <v>0</v>
      </c>
      <c r="I46" s="287">
        <v>1</v>
      </c>
      <c r="J46" s="287">
        <v>1</v>
      </c>
      <c r="K46" s="287">
        <v>2</v>
      </c>
      <c r="L46" s="287">
        <v>0</v>
      </c>
      <c r="M46" s="287">
        <v>1</v>
      </c>
      <c r="N46" s="324">
        <v>3</v>
      </c>
      <c r="O46" s="84">
        <f>SUM(C46:N46)</f>
        <v>17</v>
      </c>
    </row>
    <row r="47" spans="1:15" x14ac:dyDescent="0.25">
      <c r="A47" s="9" t="s">
        <v>61</v>
      </c>
      <c r="B47" s="165" t="s">
        <v>69</v>
      </c>
      <c r="C47" s="194">
        <f>C46/C22</f>
        <v>0.375</v>
      </c>
      <c r="D47" s="194">
        <f t="shared" ref="D47:N47" si="20">D46/D22</f>
        <v>0.11764705882352941</v>
      </c>
      <c r="E47" s="194">
        <f>E46/E22</f>
        <v>0.16666666666666666</v>
      </c>
      <c r="F47" s="194">
        <f t="shared" si="20"/>
        <v>0.1111111111111111</v>
      </c>
      <c r="G47" s="356">
        <f t="shared" si="20"/>
        <v>6.6666666666666666E-2</v>
      </c>
      <c r="H47" s="356">
        <f t="shared" si="20"/>
        <v>0</v>
      </c>
      <c r="I47" s="356">
        <f t="shared" si="20"/>
        <v>0.14285714285714285</v>
      </c>
      <c r="J47" s="356">
        <f t="shared" si="20"/>
        <v>0.14285714285714285</v>
      </c>
      <c r="K47" s="356">
        <f t="shared" si="20"/>
        <v>0.1111111111111111</v>
      </c>
      <c r="L47" s="356">
        <f t="shared" si="20"/>
        <v>0</v>
      </c>
      <c r="M47" s="356">
        <f t="shared" si="20"/>
        <v>0.1</v>
      </c>
      <c r="N47" s="356">
        <f t="shared" si="20"/>
        <v>0.5</v>
      </c>
      <c r="O47" s="195">
        <f>O46/O22</f>
        <v>0.12977099236641221</v>
      </c>
    </row>
    <row r="48" spans="1:15" x14ac:dyDescent="0.25">
      <c r="A48" s="9" t="s">
        <v>62</v>
      </c>
      <c r="B48" s="84" t="s">
        <v>306</v>
      </c>
      <c r="C48" s="76">
        <v>0</v>
      </c>
      <c r="D48" s="40">
        <v>0</v>
      </c>
      <c r="E48" s="40">
        <v>0</v>
      </c>
      <c r="F48" s="40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324">
        <v>0</v>
      </c>
      <c r="O48" s="84">
        <f>SUM(C48:N48)</f>
        <v>0</v>
      </c>
    </row>
    <row r="49" spans="1:15" x14ac:dyDescent="0.25">
      <c r="A49" s="9" t="s">
        <v>63</v>
      </c>
      <c r="B49" s="165" t="s">
        <v>69</v>
      </c>
      <c r="C49" s="194">
        <f>C48/C22</f>
        <v>0</v>
      </c>
      <c r="D49" s="194">
        <f t="shared" ref="D49:N49" si="21">D48/D22</f>
        <v>0</v>
      </c>
      <c r="E49" s="194">
        <f t="shared" si="21"/>
        <v>0</v>
      </c>
      <c r="F49" s="194">
        <f t="shared" si="21"/>
        <v>0</v>
      </c>
      <c r="G49" s="356">
        <f t="shared" si="21"/>
        <v>0</v>
      </c>
      <c r="H49" s="356">
        <f t="shared" si="21"/>
        <v>0</v>
      </c>
      <c r="I49" s="356">
        <f t="shared" si="21"/>
        <v>0</v>
      </c>
      <c r="J49" s="356">
        <f t="shared" si="21"/>
        <v>0</v>
      </c>
      <c r="K49" s="356">
        <f t="shared" si="21"/>
        <v>0</v>
      </c>
      <c r="L49" s="356">
        <f t="shared" si="21"/>
        <v>0</v>
      </c>
      <c r="M49" s="356">
        <f t="shared" si="21"/>
        <v>0</v>
      </c>
      <c r="N49" s="356">
        <f t="shared" si="21"/>
        <v>0</v>
      </c>
      <c r="O49" s="195">
        <f>O48/O22</f>
        <v>0</v>
      </c>
    </row>
    <row r="50" spans="1:15" x14ac:dyDescent="0.25">
      <c r="A50" s="9" t="s">
        <v>64</v>
      </c>
      <c r="B50" s="197" t="s">
        <v>168</v>
      </c>
      <c r="C50" s="39">
        <v>0</v>
      </c>
      <c r="D50" s="40">
        <v>1</v>
      </c>
      <c r="E50" s="40">
        <v>1</v>
      </c>
      <c r="F50" s="40">
        <v>0</v>
      </c>
      <c r="G50" s="287">
        <v>3</v>
      </c>
      <c r="H50" s="287">
        <v>3</v>
      </c>
      <c r="I50" s="287">
        <v>0</v>
      </c>
      <c r="J50" s="287">
        <v>1</v>
      </c>
      <c r="K50" s="287">
        <v>2</v>
      </c>
      <c r="L50" s="287">
        <v>2</v>
      </c>
      <c r="M50" s="287">
        <v>1</v>
      </c>
      <c r="N50" s="324">
        <v>1</v>
      </c>
      <c r="O50" s="84">
        <f>SUM(C50:N50)</f>
        <v>15</v>
      </c>
    </row>
    <row r="51" spans="1:15" x14ac:dyDescent="0.25">
      <c r="A51" s="9" t="s">
        <v>65</v>
      </c>
      <c r="B51" s="165" t="s">
        <v>69</v>
      </c>
      <c r="C51" s="194">
        <f>C50/C22</f>
        <v>0</v>
      </c>
      <c r="D51" s="194">
        <f t="shared" ref="D51:N51" si="22">D50/D22</f>
        <v>5.8823529411764705E-2</v>
      </c>
      <c r="E51" s="194">
        <f t="shared" si="22"/>
        <v>8.3333333333333329E-2</v>
      </c>
      <c r="F51" s="194">
        <f t="shared" si="22"/>
        <v>0</v>
      </c>
      <c r="G51" s="356">
        <f t="shared" si="22"/>
        <v>0.2</v>
      </c>
      <c r="H51" s="356">
        <f t="shared" si="22"/>
        <v>0.375</v>
      </c>
      <c r="I51" s="356">
        <f t="shared" si="22"/>
        <v>0</v>
      </c>
      <c r="J51" s="356">
        <f t="shared" si="22"/>
        <v>0.14285714285714285</v>
      </c>
      <c r="K51" s="356">
        <f t="shared" si="22"/>
        <v>0.1111111111111111</v>
      </c>
      <c r="L51" s="356">
        <f t="shared" si="22"/>
        <v>0.14285714285714285</v>
      </c>
      <c r="M51" s="356">
        <f t="shared" si="22"/>
        <v>0.1</v>
      </c>
      <c r="N51" s="356">
        <f t="shared" si="22"/>
        <v>0.16666666666666666</v>
      </c>
      <c r="O51" s="195">
        <f>O50/O22</f>
        <v>0.11450381679389313</v>
      </c>
    </row>
    <row r="52" spans="1:15" ht="24.75" x14ac:dyDescent="0.25">
      <c r="A52" s="9" t="s">
        <v>155</v>
      </c>
      <c r="B52" s="197" t="s">
        <v>169</v>
      </c>
      <c r="C52" s="76">
        <v>0</v>
      </c>
      <c r="D52" s="40">
        <v>0</v>
      </c>
      <c r="E52" s="40">
        <v>0</v>
      </c>
      <c r="F52" s="40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324">
        <v>0</v>
      </c>
      <c r="O52" s="84">
        <f>SUM(C52:N52)</f>
        <v>0</v>
      </c>
    </row>
    <row r="53" spans="1:15" x14ac:dyDescent="0.25">
      <c r="A53" s="9" t="s">
        <v>66</v>
      </c>
      <c r="B53" s="165" t="s">
        <v>69</v>
      </c>
      <c r="C53" s="194">
        <f>C52/C22</f>
        <v>0</v>
      </c>
      <c r="D53" s="194">
        <f t="shared" ref="D53:N53" si="23">D52/D22</f>
        <v>0</v>
      </c>
      <c r="E53" s="194">
        <f t="shared" si="23"/>
        <v>0</v>
      </c>
      <c r="F53" s="194">
        <f t="shared" si="23"/>
        <v>0</v>
      </c>
      <c r="G53" s="356">
        <f t="shared" si="23"/>
        <v>0</v>
      </c>
      <c r="H53" s="356">
        <f t="shared" si="23"/>
        <v>0</v>
      </c>
      <c r="I53" s="356">
        <f t="shared" si="23"/>
        <v>0</v>
      </c>
      <c r="J53" s="356">
        <f t="shared" si="23"/>
        <v>0</v>
      </c>
      <c r="K53" s="356">
        <f t="shared" si="23"/>
        <v>0</v>
      </c>
      <c r="L53" s="356">
        <f t="shared" si="23"/>
        <v>0</v>
      </c>
      <c r="M53" s="356">
        <f t="shared" si="23"/>
        <v>0</v>
      </c>
      <c r="N53" s="356">
        <f t="shared" si="23"/>
        <v>0</v>
      </c>
      <c r="O53" s="195">
        <f>O52/O22</f>
        <v>0</v>
      </c>
    </row>
    <row r="54" spans="1:15" x14ac:dyDescent="0.25">
      <c r="A54" s="9" t="s">
        <v>72</v>
      </c>
      <c r="B54" s="84" t="s">
        <v>290</v>
      </c>
      <c r="C54" s="39">
        <v>1</v>
      </c>
      <c r="D54" s="40">
        <v>0</v>
      </c>
      <c r="E54" s="40">
        <v>0</v>
      </c>
      <c r="F54" s="40">
        <v>0</v>
      </c>
      <c r="G54" s="287">
        <v>0</v>
      </c>
      <c r="H54" s="287">
        <v>1</v>
      </c>
      <c r="I54" s="287">
        <v>0</v>
      </c>
      <c r="J54" s="287">
        <v>0</v>
      </c>
      <c r="K54" s="287">
        <v>3</v>
      </c>
      <c r="L54" s="287">
        <v>1</v>
      </c>
      <c r="M54" s="287">
        <v>0</v>
      </c>
      <c r="N54" s="324">
        <v>0</v>
      </c>
      <c r="O54" s="84">
        <f>SUM(C54:N54)</f>
        <v>6</v>
      </c>
    </row>
    <row r="55" spans="1:15" ht="15.75" thickBot="1" x14ac:dyDescent="0.3">
      <c r="A55" s="9" t="s">
        <v>73</v>
      </c>
      <c r="B55" s="169" t="s">
        <v>69</v>
      </c>
      <c r="C55" s="203">
        <f>C54/C22</f>
        <v>0.125</v>
      </c>
      <c r="D55" s="204">
        <f t="shared" ref="D55:N55" si="24">D54/D22</f>
        <v>0</v>
      </c>
      <c r="E55" s="204">
        <f t="shared" si="24"/>
        <v>0</v>
      </c>
      <c r="F55" s="204">
        <f t="shared" si="24"/>
        <v>0</v>
      </c>
      <c r="G55" s="360">
        <f t="shared" si="24"/>
        <v>0</v>
      </c>
      <c r="H55" s="360">
        <f t="shared" si="24"/>
        <v>0.125</v>
      </c>
      <c r="I55" s="360">
        <f t="shared" si="24"/>
        <v>0</v>
      </c>
      <c r="J55" s="360">
        <f t="shared" si="24"/>
        <v>0</v>
      </c>
      <c r="K55" s="360">
        <f t="shared" si="24"/>
        <v>0.16666666666666666</v>
      </c>
      <c r="L55" s="360">
        <f t="shared" si="24"/>
        <v>7.1428571428571425E-2</v>
      </c>
      <c r="M55" s="360">
        <f t="shared" si="24"/>
        <v>0</v>
      </c>
      <c r="N55" s="360">
        <f t="shared" si="24"/>
        <v>0</v>
      </c>
      <c r="O55" s="205">
        <f>O54/O22</f>
        <v>4.5801526717557252E-2</v>
      </c>
    </row>
    <row r="56" spans="1:15" ht="20.100000000000001" customHeight="1" thickBot="1" x14ac:dyDescent="0.3">
      <c r="A56" s="20" t="s">
        <v>333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" thickBot="1" x14ac:dyDescent="0.3">
      <c r="A57" s="59" t="s">
        <v>6</v>
      </c>
      <c r="B57" s="53" t="s">
        <v>0</v>
      </c>
      <c r="C57" s="54" t="s">
        <v>363</v>
      </c>
      <c r="D57" s="351" t="s">
        <v>364</v>
      </c>
      <c r="E57" s="351" t="s">
        <v>365</v>
      </c>
      <c r="F57" s="351" t="s">
        <v>366</v>
      </c>
      <c r="G57" s="54" t="s">
        <v>367</v>
      </c>
      <c r="H57" s="54" t="s">
        <v>368</v>
      </c>
      <c r="I57" s="54" t="s">
        <v>369</v>
      </c>
      <c r="J57" s="54" t="s">
        <v>370</v>
      </c>
      <c r="K57" s="54" t="s">
        <v>371</v>
      </c>
      <c r="L57" s="54" t="s">
        <v>372</v>
      </c>
      <c r="M57" s="54" t="s">
        <v>373</v>
      </c>
      <c r="N57" s="54" t="s">
        <v>374</v>
      </c>
      <c r="O57" s="180" t="s">
        <v>105</v>
      </c>
    </row>
    <row r="58" spans="1:15" ht="15.75" thickBot="1" x14ac:dyDescent="0.3">
      <c r="A58" s="28" t="s">
        <v>74</v>
      </c>
      <c r="B58" s="25" t="s">
        <v>292</v>
      </c>
      <c r="C58" s="16">
        <v>14</v>
      </c>
      <c r="D58" s="16">
        <v>8</v>
      </c>
      <c r="E58" s="16">
        <v>23</v>
      </c>
      <c r="F58" s="16">
        <v>17</v>
      </c>
      <c r="G58" s="290">
        <v>14</v>
      </c>
      <c r="H58" s="290">
        <v>13</v>
      </c>
      <c r="I58" s="290">
        <v>10</v>
      </c>
      <c r="J58" s="290">
        <v>17</v>
      </c>
      <c r="K58" s="290">
        <v>8</v>
      </c>
      <c r="L58" s="290">
        <v>13</v>
      </c>
      <c r="M58" s="290">
        <v>16</v>
      </c>
      <c r="N58" s="290">
        <v>9</v>
      </c>
      <c r="O58" s="25">
        <f>SUM(C58:N58)</f>
        <v>162</v>
      </c>
    </row>
    <row r="59" spans="1:15" x14ac:dyDescent="0.25">
      <c r="A59" s="28" t="s">
        <v>75</v>
      </c>
      <c r="B59" s="207" t="s">
        <v>297</v>
      </c>
      <c r="C59" s="196">
        <v>9</v>
      </c>
      <c r="D59" s="185">
        <v>5</v>
      </c>
      <c r="E59" s="185">
        <v>16</v>
      </c>
      <c r="F59" s="185">
        <v>6</v>
      </c>
      <c r="G59" s="286">
        <v>5</v>
      </c>
      <c r="H59" s="286">
        <v>7</v>
      </c>
      <c r="I59" s="286">
        <v>1</v>
      </c>
      <c r="J59" s="286">
        <v>9</v>
      </c>
      <c r="K59" s="286">
        <v>3</v>
      </c>
      <c r="L59" s="286">
        <v>7</v>
      </c>
      <c r="M59" s="286">
        <v>5</v>
      </c>
      <c r="N59" s="323">
        <v>3</v>
      </c>
      <c r="O59" s="26">
        <f>SUM(C59:N59)</f>
        <v>76</v>
      </c>
    </row>
    <row r="60" spans="1:15" x14ac:dyDescent="0.25">
      <c r="A60" s="28" t="s">
        <v>76</v>
      </c>
      <c r="B60" s="206" t="s">
        <v>80</v>
      </c>
      <c r="C60" s="194">
        <f>C59/C58</f>
        <v>0.6428571428571429</v>
      </c>
      <c r="D60" s="194">
        <f t="shared" ref="D60:N60" si="25">D59/D58</f>
        <v>0.625</v>
      </c>
      <c r="E60" s="194">
        <f t="shared" si="25"/>
        <v>0.69565217391304346</v>
      </c>
      <c r="F60" s="194">
        <f t="shared" si="25"/>
        <v>0.35294117647058826</v>
      </c>
      <c r="G60" s="356">
        <f t="shared" si="25"/>
        <v>0.35714285714285715</v>
      </c>
      <c r="H60" s="356">
        <f t="shared" si="25"/>
        <v>0.53846153846153844</v>
      </c>
      <c r="I60" s="356">
        <f t="shared" si="25"/>
        <v>0.1</v>
      </c>
      <c r="J60" s="356">
        <f t="shared" si="25"/>
        <v>0.52941176470588236</v>
      </c>
      <c r="K60" s="356">
        <f t="shared" si="25"/>
        <v>0.375</v>
      </c>
      <c r="L60" s="356">
        <f t="shared" si="25"/>
        <v>0.53846153846153844</v>
      </c>
      <c r="M60" s="356">
        <f t="shared" si="25"/>
        <v>0.3125</v>
      </c>
      <c r="N60" s="399">
        <f t="shared" si="25"/>
        <v>0.33333333333333331</v>
      </c>
      <c r="O60" s="246">
        <f>O59/O58</f>
        <v>0.46913580246913578</v>
      </c>
    </row>
    <row r="61" spans="1:15" x14ac:dyDescent="0.25">
      <c r="A61" s="28" t="s">
        <v>87</v>
      </c>
      <c r="B61" s="208" t="s">
        <v>78</v>
      </c>
      <c r="C61" s="39">
        <v>6</v>
      </c>
      <c r="D61" s="40">
        <v>4</v>
      </c>
      <c r="E61" s="40">
        <v>16</v>
      </c>
      <c r="F61" s="40">
        <v>7</v>
      </c>
      <c r="G61" s="287">
        <v>6</v>
      </c>
      <c r="H61" s="287">
        <v>6</v>
      </c>
      <c r="I61" s="287">
        <v>3</v>
      </c>
      <c r="J61" s="287">
        <v>11</v>
      </c>
      <c r="K61" s="287">
        <v>5</v>
      </c>
      <c r="L61" s="287">
        <v>3</v>
      </c>
      <c r="M61" s="287">
        <v>8</v>
      </c>
      <c r="N61" s="324">
        <v>8</v>
      </c>
      <c r="O61" s="209">
        <f>SUM(C61:N61)</f>
        <v>83</v>
      </c>
    </row>
    <row r="62" spans="1:15" x14ac:dyDescent="0.25">
      <c r="A62" s="28" t="s">
        <v>88</v>
      </c>
      <c r="B62" s="206" t="s">
        <v>80</v>
      </c>
      <c r="C62" s="194">
        <f>C61/C58</f>
        <v>0.42857142857142855</v>
      </c>
      <c r="D62" s="194">
        <f t="shared" ref="D62:N62" si="26">D61/D58</f>
        <v>0.5</v>
      </c>
      <c r="E62" s="194">
        <f t="shared" si="26"/>
        <v>0.69565217391304346</v>
      </c>
      <c r="F62" s="194">
        <f t="shared" si="26"/>
        <v>0.41176470588235292</v>
      </c>
      <c r="G62" s="356">
        <f t="shared" si="26"/>
        <v>0.42857142857142855</v>
      </c>
      <c r="H62" s="356">
        <f t="shared" si="26"/>
        <v>0.46153846153846156</v>
      </c>
      <c r="I62" s="356">
        <f t="shared" si="26"/>
        <v>0.3</v>
      </c>
      <c r="J62" s="356">
        <f t="shared" si="26"/>
        <v>0.6470588235294118</v>
      </c>
      <c r="K62" s="356">
        <f t="shared" si="26"/>
        <v>0.625</v>
      </c>
      <c r="L62" s="356">
        <f t="shared" si="26"/>
        <v>0.23076923076923078</v>
      </c>
      <c r="M62" s="356">
        <f t="shared" si="26"/>
        <v>0.5</v>
      </c>
      <c r="N62" s="399">
        <f t="shared" si="26"/>
        <v>0.88888888888888884</v>
      </c>
      <c r="O62" s="246">
        <f>O61/O58</f>
        <v>0.51234567901234573</v>
      </c>
    </row>
    <row r="63" spans="1:15" x14ac:dyDescent="0.25">
      <c r="A63" s="28" t="s">
        <v>89</v>
      </c>
      <c r="B63" s="208" t="s">
        <v>300</v>
      </c>
      <c r="C63" s="39">
        <v>4</v>
      </c>
      <c r="D63" s="40">
        <v>3</v>
      </c>
      <c r="E63" s="40">
        <v>11</v>
      </c>
      <c r="F63" s="40">
        <v>3</v>
      </c>
      <c r="G63" s="287">
        <v>3</v>
      </c>
      <c r="H63" s="287">
        <v>3</v>
      </c>
      <c r="I63" s="287">
        <v>0</v>
      </c>
      <c r="J63" s="287">
        <v>5</v>
      </c>
      <c r="K63" s="287">
        <v>3</v>
      </c>
      <c r="L63" s="287">
        <v>2</v>
      </c>
      <c r="M63" s="287">
        <v>3</v>
      </c>
      <c r="N63" s="324">
        <v>3</v>
      </c>
      <c r="O63" s="209">
        <f>SUM(C63:N63)</f>
        <v>43</v>
      </c>
    </row>
    <row r="64" spans="1:15" x14ac:dyDescent="0.25">
      <c r="A64" s="28" t="s">
        <v>90</v>
      </c>
      <c r="B64" s="192" t="s">
        <v>80</v>
      </c>
      <c r="C64" s="194">
        <f>C63/C58</f>
        <v>0.2857142857142857</v>
      </c>
      <c r="D64" s="194">
        <f t="shared" ref="D64:N64" si="27">D63/D58</f>
        <v>0.375</v>
      </c>
      <c r="E64" s="194">
        <f t="shared" si="27"/>
        <v>0.47826086956521741</v>
      </c>
      <c r="F64" s="194">
        <f t="shared" si="27"/>
        <v>0.17647058823529413</v>
      </c>
      <c r="G64" s="356">
        <f t="shared" si="27"/>
        <v>0.21428571428571427</v>
      </c>
      <c r="H64" s="356">
        <f t="shared" si="27"/>
        <v>0.23076923076923078</v>
      </c>
      <c r="I64" s="356">
        <f t="shared" si="27"/>
        <v>0</v>
      </c>
      <c r="J64" s="356">
        <f t="shared" si="27"/>
        <v>0.29411764705882354</v>
      </c>
      <c r="K64" s="356">
        <f t="shared" si="27"/>
        <v>0.375</v>
      </c>
      <c r="L64" s="356">
        <f t="shared" si="27"/>
        <v>0.15384615384615385</v>
      </c>
      <c r="M64" s="356">
        <f t="shared" si="27"/>
        <v>0.1875</v>
      </c>
      <c r="N64" s="399">
        <f t="shared" si="27"/>
        <v>0.33333333333333331</v>
      </c>
      <c r="O64" s="246">
        <f>O63/O58</f>
        <v>0.26543209876543211</v>
      </c>
    </row>
    <row r="65" spans="1:15" x14ac:dyDescent="0.25">
      <c r="A65" s="28" t="s">
        <v>91</v>
      </c>
      <c r="B65" s="208" t="s">
        <v>301</v>
      </c>
      <c r="C65" s="40">
        <f>C61-C67</f>
        <v>6</v>
      </c>
      <c r="D65" s="40">
        <f>D61-D67</f>
        <v>4</v>
      </c>
      <c r="E65" s="40">
        <f>E61-E67</f>
        <v>13</v>
      </c>
      <c r="F65" s="40">
        <f>F61-F67</f>
        <v>6</v>
      </c>
      <c r="G65" s="287">
        <f t="shared" ref="G65:N65" si="28">G61-G67</f>
        <v>4</v>
      </c>
      <c r="H65" s="287">
        <f t="shared" si="28"/>
        <v>6</v>
      </c>
      <c r="I65" s="287">
        <f t="shared" si="28"/>
        <v>1</v>
      </c>
      <c r="J65" s="287">
        <f t="shared" si="28"/>
        <v>7</v>
      </c>
      <c r="K65" s="287">
        <f t="shared" si="28"/>
        <v>4</v>
      </c>
      <c r="L65" s="287">
        <f t="shared" si="28"/>
        <v>3</v>
      </c>
      <c r="M65" s="287">
        <f t="shared" si="28"/>
        <v>7</v>
      </c>
      <c r="N65" s="324">
        <f t="shared" si="28"/>
        <v>5</v>
      </c>
      <c r="O65" s="209">
        <f>SUM(C65:N65)</f>
        <v>66</v>
      </c>
    </row>
    <row r="66" spans="1:15" ht="15.75" thickBot="1" x14ac:dyDescent="0.3">
      <c r="A66" s="28" t="s">
        <v>92</v>
      </c>
      <c r="B66" s="210" t="s">
        <v>80</v>
      </c>
      <c r="C66" s="247">
        <f>C65/C58</f>
        <v>0.42857142857142855</v>
      </c>
      <c r="D66" s="199">
        <f>D65/D58</f>
        <v>0.5</v>
      </c>
      <c r="E66" s="199">
        <f t="shared" ref="E66:N66" si="29">E65/E58</f>
        <v>0.56521739130434778</v>
      </c>
      <c r="F66" s="199">
        <f t="shared" si="29"/>
        <v>0.35294117647058826</v>
      </c>
      <c r="G66" s="361">
        <f t="shared" si="29"/>
        <v>0.2857142857142857</v>
      </c>
      <c r="H66" s="361">
        <f t="shared" si="29"/>
        <v>0.46153846153846156</v>
      </c>
      <c r="I66" s="361">
        <f t="shared" si="29"/>
        <v>0.1</v>
      </c>
      <c r="J66" s="361">
        <f t="shared" si="29"/>
        <v>0.41176470588235292</v>
      </c>
      <c r="K66" s="361">
        <f t="shared" si="29"/>
        <v>0.5</v>
      </c>
      <c r="L66" s="361">
        <f t="shared" si="29"/>
        <v>0.23076923076923078</v>
      </c>
      <c r="M66" s="361">
        <f t="shared" si="29"/>
        <v>0.4375</v>
      </c>
      <c r="N66" s="401">
        <f t="shared" si="29"/>
        <v>0.55555555555555558</v>
      </c>
      <c r="O66" s="248">
        <f>O65/O58</f>
        <v>0.40740740740740738</v>
      </c>
    </row>
    <row r="67" spans="1:15" ht="15.75" thickTop="1" x14ac:dyDescent="0.25">
      <c r="A67" s="28" t="s">
        <v>93</v>
      </c>
      <c r="B67" s="224" t="s">
        <v>302</v>
      </c>
      <c r="C67" s="202">
        <f>C69+C71+C73+C75+C77</f>
        <v>0</v>
      </c>
      <c r="D67" s="202">
        <f>D69+D71+D73+D75+D77</f>
        <v>0</v>
      </c>
      <c r="E67" s="202">
        <f>E69+E71+E73+E75+E77</f>
        <v>3</v>
      </c>
      <c r="F67" s="202">
        <f t="shared" ref="F67:N67" si="30">F69+F71+F73+F75+F77</f>
        <v>1</v>
      </c>
      <c r="G67" s="359">
        <f t="shared" si="30"/>
        <v>2</v>
      </c>
      <c r="H67" s="359">
        <f t="shared" si="30"/>
        <v>0</v>
      </c>
      <c r="I67" s="359">
        <f t="shared" si="30"/>
        <v>2</v>
      </c>
      <c r="J67" s="359">
        <f t="shared" si="30"/>
        <v>4</v>
      </c>
      <c r="K67" s="359">
        <f t="shared" si="30"/>
        <v>1</v>
      </c>
      <c r="L67" s="359">
        <f t="shared" si="30"/>
        <v>0</v>
      </c>
      <c r="M67" s="359">
        <f t="shared" si="30"/>
        <v>1</v>
      </c>
      <c r="N67" s="403">
        <f t="shared" si="30"/>
        <v>3</v>
      </c>
      <c r="O67" s="223">
        <f>SUM(C67:N67)</f>
        <v>17</v>
      </c>
    </row>
    <row r="68" spans="1:15" ht="15.75" thickBot="1" x14ac:dyDescent="0.3">
      <c r="A68" s="28" t="s">
        <v>94</v>
      </c>
      <c r="B68" s="210" t="s">
        <v>80</v>
      </c>
      <c r="C68" s="247">
        <f>C67/C58</f>
        <v>0</v>
      </c>
      <c r="D68" s="249">
        <f t="shared" ref="D68:N68" si="31">D67/D58</f>
        <v>0</v>
      </c>
      <c r="E68" s="249">
        <f t="shared" si="31"/>
        <v>0.13043478260869565</v>
      </c>
      <c r="F68" s="249">
        <f t="shared" si="31"/>
        <v>5.8823529411764705E-2</v>
      </c>
      <c r="G68" s="362">
        <f t="shared" si="31"/>
        <v>0.14285714285714285</v>
      </c>
      <c r="H68" s="362">
        <f t="shared" si="31"/>
        <v>0</v>
      </c>
      <c r="I68" s="362">
        <f t="shared" si="31"/>
        <v>0.2</v>
      </c>
      <c r="J68" s="362">
        <f t="shared" si="31"/>
        <v>0.23529411764705882</v>
      </c>
      <c r="K68" s="362">
        <f t="shared" si="31"/>
        <v>0.125</v>
      </c>
      <c r="L68" s="362">
        <f t="shared" si="31"/>
        <v>0</v>
      </c>
      <c r="M68" s="362">
        <f t="shared" si="31"/>
        <v>6.25E-2</v>
      </c>
      <c r="N68" s="413">
        <f t="shared" si="31"/>
        <v>0.33333333333333331</v>
      </c>
      <c r="O68" s="248">
        <f>O67/O58</f>
        <v>0.10493827160493827</v>
      </c>
    </row>
    <row r="69" spans="1:15" ht="15.75" thickTop="1" x14ac:dyDescent="0.25">
      <c r="A69" s="28" t="s">
        <v>95</v>
      </c>
      <c r="B69" s="211" t="s">
        <v>307</v>
      </c>
      <c r="C69" s="222">
        <v>0</v>
      </c>
      <c r="D69" s="213">
        <v>0</v>
      </c>
      <c r="E69" s="213">
        <v>2</v>
      </c>
      <c r="F69" s="213">
        <v>0</v>
      </c>
      <c r="G69" s="357">
        <v>0</v>
      </c>
      <c r="H69" s="357">
        <v>0</v>
      </c>
      <c r="I69" s="357">
        <v>1</v>
      </c>
      <c r="J69" s="357">
        <v>1</v>
      </c>
      <c r="K69" s="357">
        <v>0</v>
      </c>
      <c r="L69" s="357">
        <v>0</v>
      </c>
      <c r="M69" s="357">
        <v>1</v>
      </c>
      <c r="N69" s="414">
        <v>1</v>
      </c>
      <c r="O69" s="27">
        <f>SUM(C69:N69)</f>
        <v>6</v>
      </c>
    </row>
    <row r="70" spans="1:15" x14ac:dyDescent="0.25">
      <c r="A70" s="28" t="s">
        <v>96</v>
      </c>
      <c r="B70" s="206" t="s">
        <v>80</v>
      </c>
      <c r="C70" s="220">
        <f>C69/C58</f>
        <v>0</v>
      </c>
      <c r="D70" s="194">
        <f t="shared" ref="D70:N70" si="32">D69/D58</f>
        <v>0</v>
      </c>
      <c r="E70" s="194">
        <f t="shared" si="32"/>
        <v>8.6956521739130432E-2</v>
      </c>
      <c r="F70" s="194">
        <f t="shared" si="32"/>
        <v>0</v>
      </c>
      <c r="G70" s="356">
        <f t="shared" si="32"/>
        <v>0</v>
      </c>
      <c r="H70" s="356">
        <f t="shared" si="32"/>
        <v>0</v>
      </c>
      <c r="I70" s="356">
        <f t="shared" si="32"/>
        <v>0.1</v>
      </c>
      <c r="J70" s="356">
        <f t="shared" si="32"/>
        <v>5.8823529411764705E-2</v>
      </c>
      <c r="K70" s="356">
        <f t="shared" si="32"/>
        <v>0</v>
      </c>
      <c r="L70" s="356">
        <f t="shared" si="32"/>
        <v>0</v>
      </c>
      <c r="M70" s="356">
        <f t="shared" si="32"/>
        <v>6.25E-2</v>
      </c>
      <c r="N70" s="399">
        <f t="shared" si="32"/>
        <v>0.1111111111111111</v>
      </c>
      <c r="O70" s="246">
        <f>O69/O58</f>
        <v>3.7037037037037035E-2</v>
      </c>
    </row>
    <row r="71" spans="1:15" x14ac:dyDescent="0.25">
      <c r="A71" s="28" t="s">
        <v>97</v>
      </c>
      <c r="B71" s="211" t="s">
        <v>308</v>
      </c>
      <c r="C71" s="212">
        <v>0</v>
      </c>
      <c r="D71" s="213">
        <v>0</v>
      </c>
      <c r="E71" s="213">
        <v>1</v>
      </c>
      <c r="F71" s="213">
        <v>0</v>
      </c>
      <c r="G71" s="357">
        <v>0</v>
      </c>
      <c r="H71" s="357">
        <v>0</v>
      </c>
      <c r="I71" s="357">
        <v>1</v>
      </c>
      <c r="J71" s="357">
        <v>0</v>
      </c>
      <c r="K71" s="357">
        <v>0</v>
      </c>
      <c r="L71" s="357">
        <v>0</v>
      </c>
      <c r="M71" s="357">
        <v>0</v>
      </c>
      <c r="N71" s="414">
        <v>0</v>
      </c>
      <c r="O71" s="27">
        <f>SUM(C71:N71)</f>
        <v>2</v>
      </c>
    </row>
    <row r="72" spans="1:15" x14ac:dyDescent="0.25">
      <c r="A72" s="28" t="s">
        <v>98</v>
      </c>
      <c r="B72" s="192" t="s">
        <v>80</v>
      </c>
      <c r="C72" s="194">
        <f>C71/C58</f>
        <v>0</v>
      </c>
      <c r="D72" s="194">
        <f t="shared" ref="D72:N72" si="33">D71/D58</f>
        <v>0</v>
      </c>
      <c r="E72" s="194">
        <f t="shared" si="33"/>
        <v>4.3478260869565216E-2</v>
      </c>
      <c r="F72" s="194">
        <f t="shared" si="33"/>
        <v>0</v>
      </c>
      <c r="G72" s="356">
        <f t="shared" si="33"/>
        <v>0</v>
      </c>
      <c r="H72" s="356">
        <f t="shared" si="33"/>
        <v>0</v>
      </c>
      <c r="I72" s="356">
        <f t="shared" si="33"/>
        <v>0.1</v>
      </c>
      <c r="J72" s="356">
        <f t="shared" si="33"/>
        <v>0</v>
      </c>
      <c r="K72" s="356">
        <f t="shared" si="33"/>
        <v>0</v>
      </c>
      <c r="L72" s="356">
        <f t="shared" si="33"/>
        <v>0</v>
      </c>
      <c r="M72" s="356">
        <f t="shared" si="33"/>
        <v>0</v>
      </c>
      <c r="N72" s="399">
        <f t="shared" si="33"/>
        <v>0</v>
      </c>
      <c r="O72" s="246">
        <f>O71/O58</f>
        <v>1.2345679012345678E-2</v>
      </c>
    </row>
    <row r="73" spans="1:15" ht="23.25" x14ac:dyDescent="0.25">
      <c r="A73" s="28" t="s">
        <v>99</v>
      </c>
      <c r="B73" s="214" t="s">
        <v>303</v>
      </c>
      <c r="C73" s="39">
        <v>0</v>
      </c>
      <c r="D73" s="40">
        <v>0</v>
      </c>
      <c r="E73" s="40">
        <v>0</v>
      </c>
      <c r="F73" s="40">
        <v>0</v>
      </c>
      <c r="G73" s="287">
        <v>0</v>
      </c>
      <c r="H73" s="287">
        <v>0</v>
      </c>
      <c r="I73" s="287">
        <v>0</v>
      </c>
      <c r="J73" s="287">
        <v>3</v>
      </c>
      <c r="K73" s="287">
        <v>1</v>
      </c>
      <c r="L73" s="287">
        <v>0</v>
      </c>
      <c r="M73" s="287">
        <v>0</v>
      </c>
      <c r="N73" s="324">
        <v>2</v>
      </c>
      <c r="O73" s="209">
        <f>SUM(C73:N73)</f>
        <v>6</v>
      </c>
    </row>
    <row r="74" spans="1:15" x14ac:dyDescent="0.25">
      <c r="A74" s="28" t="s">
        <v>100</v>
      </c>
      <c r="B74" s="192" t="s">
        <v>80</v>
      </c>
      <c r="C74" s="194">
        <f>C73/C58</f>
        <v>0</v>
      </c>
      <c r="D74" s="194">
        <f t="shared" ref="D74:N74" si="34">D73/D58</f>
        <v>0</v>
      </c>
      <c r="E74" s="194">
        <f t="shared" si="34"/>
        <v>0</v>
      </c>
      <c r="F74" s="194">
        <f t="shared" si="34"/>
        <v>0</v>
      </c>
      <c r="G74" s="356">
        <f t="shared" si="34"/>
        <v>0</v>
      </c>
      <c r="H74" s="356">
        <f t="shared" si="34"/>
        <v>0</v>
      </c>
      <c r="I74" s="356">
        <f t="shared" si="34"/>
        <v>0</v>
      </c>
      <c r="J74" s="356">
        <f t="shared" si="34"/>
        <v>0.17647058823529413</v>
      </c>
      <c r="K74" s="356">
        <f t="shared" si="34"/>
        <v>0.125</v>
      </c>
      <c r="L74" s="356">
        <f t="shared" si="34"/>
        <v>0</v>
      </c>
      <c r="M74" s="356">
        <f t="shared" si="34"/>
        <v>0</v>
      </c>
      <c r="N74" s="399">
        <f t="shared" si="34"/>
        <v>0.22222222222222221</v>
      </c>
      <c r="O74" s="246">
        <f>O73/O58</f>
        <v>3.7037037037037035E-2</v>
      </c>
    </row>
    <row r="75" spans="1:15" ht="23.25" x14ac:dyDescent="0.25">
      <c r="A75" s="28" t="s">
        <v>101</v>
      </c>
      <c r="B75" s="214" t="s">
        <v>304</v>
      </c>
      <c r="C75" s="76">
        <v>0</v>
      </c>
      <c r="D75" s="40">
        <v>0</v>
      </c>
      <c r="E75" s="40">
        <v>0</v>
      </c>
      <c r="F75" s="40">
        <v>1</v>
      </c>
      <c r="G75" s="287">
        <v>2</v>
      </c>
      <c r="H75" s="287">
        <v>0</v>
      </c>
      <c r="I75" s="287">
        <v>0</v>
      </c>
      <c r="J75" s="287">
        <v>0</v>
      </c>
      <c r="K75" s="287">
        <v>0</v>
      </c>
      <c r="L75" s="287">
        <v>0</v>
      </c>
      <c r="M75" s="287">
        <v>0</v>
      </c>
      <c r="N75" s="324">
        <v>0</v>
      </c>
      <c r="O75" s="209">
        <f>SUM(C75:N75)</f>
        <v>3</v>
      </c>
    </row>
    <row r="76" spans="1:15" x14ac:dyDescent="0.25">
      <c r="A76" s="28" t="s">
        <v>102</v>
      </c>
      <c r="B76" s="192" t="s">
        <v>80</v>
      </c>
      <c r="C76" s="194">
        <f>C75/C58</f>
        <v>0</v>
      </c>
      <c r="D76" s="194">
        <f t="shared" ref="D76:N76" si="35">D75/D58</f>
        <v>0</v>
      </c>
      <c r="E76" s="194">
        <f t="shared" si="35"/>
        <v>0</v>
      </c>
      <c r="F76" s="194">
        <f t="shared" si="35"/>
        <v>5.8823529411764705E-2</v>
      </c>
      <c r="G76" s="356">
        <f t="shared" si="35"/>
        <v>0.14285714285714285</v>
      </c>
      <c r="H76" s="356">
        <f t="shared" si="35"/>
        <v>0</v>
      </c>
      <c r="I76" s="356">
        <f t="shared" si="35"/>
        <v>0</v>
      </c>
      <c r="J76" s="356">
        <f t="shared" si="35"/>
        <v>0</v>
      </c>
      <c r="K76" s="356">
        <f t="shared" si="35"/>
        <v>0</v>
      </c>
      <c r="L76" s="356">
        <f t="shared" si="35"/>
        <v>0</v>
      </c>
      <c r="M76" s="356">
        <f t="shared" si="35"/>
        <v>0</v>
      </c>
      <c r="N76" s="399">
        <f t="shared" si="35"/>
        <v>0</v>
      </c>
      <c r="O76" s="246">
        <f>O75/O58</f>
        <v>1.8518518518518517E-2</v>
      </c>
    </row>
    <row r="77" spans="1:15" x14ac:dyDescent="0.25">
      <c r="A77" s="28" t="s">
        <v>103</v>
      </c>
      <c r="B77" s="214" t="s">
        <v>305</v>
      </c>
      <c r="C77" s="76">
        <v>0</v>
      </c>
      <c r="D77" s="40">
        <v>0</v>
      </c>
      <c r="E77" s="40">
        <v>0</v>
      </c>
      <c r="F77" s="40">
        <v>0</v>
      </c>
      <c r="G77" s="287">
        <v>0</v>
      </c>
      <c r="H77" s="287">
        <v>0</v>
      </c>
      <c r="I77" s="287">
        <v>0</v>
      </c>
      <c r="J77" s="287">
        <v>0</v>
      </c>
      <c r="K77" s="287">
        <v>0</v>
      </c>
      <c r="L77" s="287">
        <v>0</v>
      </c>
      <c r="M77" s="287">
        <v>0</v>
      </c>
      <c r="N77" s="324">
        <v>0</v>
      </c>
      <c r="O77" s="209">
        <f>SUM(C77:N77)</f>
        <v>0</v>
      </c>
    </row>
    <row r="78" spans="1:15" x14ac:dyDescent="0.25">
      <c r="A78" s="28" t="s">
        <v>104</v>
      </c>
      <c r="B78" s="192" t="s">
        <v>80</v>
      </c>
      <c r="C78" s="194">
        <f>C77/C58</f>
        <v>0</v>
      </c>
      <c r="D78" s="194">
        <f t="shared" ref="D78:N78" si="36">D77/D58</f>
        <v>0</v>
      </c>
      <c r="E78" s="194">
        <f t="shared" si="36"/>
        <v>0</v>
      </c>
      <c r="F78" s="194">
        <f t="shared" si="36"/>
        <v>0</v>
      </c>
      <c r="G78" s="356">
        <f t="shared" si="36"/>
        <v>0</v>
      </c>
      <c r="H78" s="356">
        <f t="shared" si="36"/>
        <v>0</v>
      </c>
      <c r="I78" s="356">
        <f t="shared" si="36"/>
        <v>0</v>
      </c>
      <c r="J78" s="356">
        <f t="shared" si="36"/>
        <v>0</v>
      </c>
      <c r="K78" s="356">
        <f t="shared" si="36"/>
        <v>0</v>
      </c>
      <c r="L78" s="356">
        <f t="shared" si="36"/>
        <v>0</v>
      </c>
      <c r="M78" s="356">
        <f t="shared" si="36"/>
        <v>0</v>
      </c>
      <c r="N78" s="399">
        <f t="shared" si="36"/>
        <v>0</v>
      </c>
      <c r="O78" s="246">
        <f>O77/O58</f>
        <v>0</v>
      </c>
    </row>
    <row r="79" spans="1:15" x14ac:dyDescent="0.25">
      <c r="A79" s="28" t="s">
        <v>156</v>
      </c>
      <c r="B79" s="208" t="s">
        <v>79</v>
      </c>
      <c r="C79" s="39">
        <v>0</v>
      </c>
      <c r="D79" s="40">
        <v>0</v>
      </c>
      <c r="E79" s="40">
        <v>0</v>
      </c>
      <c r="F79" s="40">
        <v>0</v>
      </c>
      <c r="G79" s="287">
        <v>0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0</v>
      </c>
      <c r="N79" s="324">
        <v>0</v>
      </c>
      <c r="O79" s="209">
        <f>SUM(C79:N79)</f>
        <v>0</v>
      </c>
    </row>
    <row r="80" spans="1:15" x14ac:dyDescent="0.25">
      <c r="A80" s="28" t="s">
        <v>157</v>
      </c>
      <c r="B80" s="192" t="s">
        <v>80</v>
      </c>
      <c r="C80" s="194">
        <f>C79/C58</f>
        <v>0</v>
      </c>
      <c r="D80" s="194">
        <f t="shared" ref="D80:N80" si="37">D79/D58</f>
        <v>0</v>
      </c>
      <c r="E80" s="194">
        <f t="shared" si="37"/>
        <v>0</v>
      </c>
      <c r="F80" s="194">
        <f t="shared" si="37"/>
        <v>0</v>
      </c>
      <c r="G80" s="356">
        <f t="shared" si="37"/>
        <v>0</v>
      </c>
      <c r="H80" s="356">
        <f t="shared" si="37"/>
        <v>0</v>
      </c>
      <c r="I80" s="356">
        <f t="shared" si="37"/>
        <v>0</v>
      </c>
      <c r="J80" s="356">
        <f t="shared" si="37"/>
        <v>0</v>
      </c>
      <c r="K80" s="356">
        <f t="shared" si="37"/>
        <v>0</v>
      </c>
      <c r="L80" s="356">
        <f t="shared" si="37"/>
        <v>0</v>
      </c>
      <c r="M80" s="356">
        <f t="shared" si="37"/>
        <v>0</v>
      </c>
      <c r="N80" s="399">
        <f t="shared" si="37"/>
        <v>0</v>
      </c>
      <c r="O80" s="246">
        <f>O79/O58</f>
        <v>0</v>
      </c>
    </row>
    <row r="81" spans="1:15" x14ac:dyDescent="0.25">
      <c r="A81" s="28" t="s">
        <v>158</v>
      </c>
      <c r="B81" s="208" t="s">
        <v>81</v>
      </c>
      <c r="C81" s="39">
        <v>0</v>
      </c>
      <c r="D81" s="40">
        <v>0</v>
      </c>
      <c r="E81" s="40">
        <v>2</v>
      </c>
      <c r="F81" s="40">
        <v>1</v>
      </c>
      <c r="G81" s="287">
        <v>0</v>
      </c>
      <c r="H81" s="287">
        <v>1</v>
      </c>
      <c r="I81" s="287">
        <v>1</v>
      </c>
      <c r="J81" s="287">
        <v>1</v>
      </c>
      <c r="K81" s="287">
        <v>1</v>
      </c>
      <c r="L81" s="287">
        <v>0</v>
      </c>
      <c r="M81" s="287">
        <v>0</v>
      </c>
      <c r="N81" s="324">
        <v>0</v>
      </c>
      <c r="O81" s="209">
        <f>SUM(C81:N81)</f>
        <v>7</v>
      </c>
    </row>
    <row r="82" spans="1:15" x14ac:dyDescent="0.25">
      <c r="A82" s="28" t="s">
        <v>159</v>
      </c>
      <c r="B82" s="192" t="s">
        <v>80</v>
      </c>
      <c r="C82" s="194">
        <f>C81/C58</f>
        <v>0</v>
      </c>
      <c r="D82" s="194">
        <f t="shared" ref="D82:N82" si="38">D81/D58</f>
        <v>0</v>
      </c>
      <c r="E82" s="194">
        <f t="shared" si="38"/>
        <v>8.6956521739130432E-2</v>
      </c>
      <c r="F82" s="194">
        <f t="shared" si="38"/>
        <v>5.8823529411764705E-2</v>
      </c>
      <c r="G82" s="356">
        <f t="shared" si="38"/>
        <v>0</v>
      </c>
      <c r="H82" s="356">
        <f t="shared" si="38"/>
        <v>7.6923076923076927E-2</v>
      </c>
      <c r="I82" s="356">
        <f t="shared" si="38"/>
        <v>0.1</v>
      </c>
      <c r="J82" s="356">
        <f t="shared" si="38"/>
        <v>5.8823529411764705E-2</v>
      </c>
      <c r="K82" s="356">
        <f t="shared" si="38"/>
        <v>0.125</v>
      </c>
      <c r="L82" s="356">
        <f t="shared" si="38"/>
        <v>0</v>
      </c>
      <c r="M82" s="356">
        <f t="shared" si="38"/>
        <v>0</v>
      </c>
      <c r="N82" s="399">
        <f t="shared" si="38"/>
        <v>0</v>
      </c>
      <c r="O82" s="246">
        <f>O81/O58</f>
        <v>4.3209876543209874E-2</v>
      </c>
    </row>
    <row r="83" spans="1:15" ht="24.75" x14ac:dyDescent="0.25">
      <c r="A83" s="28" t="s">
        <v>223</v>
      </c>
      <c r="B83" s="215" t="s">
        <v>82</v>
      </c>
      <c r="C83" s="39">
        <v>0</v>
      </c>
      <c r="D83" s="40">
        <v>0</v>
      </c>
      <c r="E83" s="40">
        <v>0</v>
      </c>
      <c r="F83" s="40">
        <v>0</v>
      </c>
      <c r="G83" s="287">
        <v>0</v>
      </c>
      <c r="H83" s="287">
        <v>0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324">
        <v>0</v>
      </c>
      <c r="O83" s="209">
        <f>SUM(C83:N83)</f>
        <v>0</v>
      </c>
    </row>
    <row r="84" spans="1:15" x14ac:dyDescent="0.25">
      <c r="A84" s="28" t="s">
        <v>224</v>
      </c>
      <c r="B84" s="192" t="s">
        <v>80</v>
      </c>
      <c r="C84" s="194">
        <f>C83/C58</f>
        <v>0</v>
      </c>
      <c r="D84" s="194">
        <f t="shared" ref="D84:N84" si="39">D83/D58</f>
        <v>0</v>
      </c>
      <c r="E84" s="194">
        <f t="shared" si="39"/>
        <v>0</v>
      </c>
      <c r="F84" s="194">
        <f t="shared" si="39"/>
        <v>0</v>
      </c>
      <c r="G84" s="356">
        <f t="shared" si="39"/>
        <v>0</v>
      </c>
      <c r="H84" s="356">
        <f t="shared" si="39"/>
        <v>0</v>
      </c>
      <c r="I84" s="356">
        <f t="shared" si="39"/>
        <v>0</v>
      </c>
      <c r="J84" s="356">
        <f t="shared" si="39"/>
        <v>0</v>
      </c>
      <c r="K84" s="356">
        <f t="shared" si="39"/>
        <v>0</v>
      </c>
      <c r="L84" s="356">
        <f t="shared" si="39"/>
        <v>0</v>
      </c>
      <c r="M84" s="356">
        <f t="shared" si="39"/>
        <v>0</v>
      </c>
      <c r="N84" s="399">
        <f t="shared" si="39"/>
        <v>0</v>
      </c>
      <c r="O84" s="246">
        <f>O83/O58</f>
        <v>0</v>
      </c>
    </row>
    <row r="85" spans="1:15" ht="24" x14ac:dyDescent="0.25">
      <c r="A85" s="28" t="s">
        <v>225</v>
      </c>
      <c r="B85" s="216" t="s">
        <v>83</v>
      </c>
      <c r="C85" s="39">
        <v>0</v>
      </c>
      <c r="D85" s="40">
        <v>0</v>
      </c>
      <c r="E85" s="40">
        <v>0</v>
      </c>
      <c r="F85" s="40">
        <v>0</v>
      </c>
      <c r="G85" s="287">
        <v>0</v>
      </c>
      <c r="H85" s="287">
        <v>1</v>
      </c>
      <c r="I85" s="287">
        <v>1</v>
      </c>
      <c r="J85" s="287">
        <v>0</v>
      </c>
      <c r="K85" s="287">
        <v>0</v>
      </c>
      <c r="L85" s="287">
        <v>0</v>
      </c>
      <c r="M85" s="287">
        <v>0</v>
      </c>
      <c r="N85" s="324">
        <v>0</v>
      </c>
      <c r="O85" s="209">
        <f>SUM(C85:N85)</f>
        <v>2</v>
      </c>
    </row>
    <row r="86" spans="1:15" x14ac:dyDescent="0.25">
      <c r="A86" s="28" t="s">
        <v>226</v>
      </c>
      <c r="B86" s="192" t="s">
        <v>80</v>
      </c>
      <c r="C86" s="194">
        <f>C85/C58</f>
        <v>0</v>
      </c>
      <c r="D86" s="194">
        <f t="shared" ref="D86:N86" si="40">D85/D58</f>
        <v>0</v>
      </c>
      <c r="E86" s="194">
        <f t="shared" si="40"/>
        <v>0</v>
      </c>
      <c r="F86" s="194">
        <f t="shared" si="40"/>
        <v>0</v>
      </c>
      <c r="G86" s="356">
        <f t="shared" si="40"/>
        <v>0</v>
      </c>
      <c r="H86" s="356">
        <f t="shared" si="40"/>
        <v>7.6923076923076927E-2</v>
      </c>
      <c r="I86" s="356">
        <f t="shared" si="40"/>
        <v>0.1</v>
      </c>
      <c r="J86" s="356">
        <f t="shared" si="40"/>
        <v>0</v>
      </c>
      <c r="K86" s="356">
        <f t="shared" si="40"/>
        <v>0</v>
      </c>
      <c r="L86" s="356">
        <f t="shared" si="40"/>
        <v>0</v>
      </c>
      <c r="M86" s="356">
        <f t="shared" si="40"/>
        <v>0</v>
      </c>
      <c r="N86" s="399">
        <f t="shared" si="40"/>
        <v>0</v>
      </c>
      <c r="O86" s="246">
        <f>O85/O58</f>
        <v>1.2345679012345678E-2</v>
      </c>
    </row>
    <row r="87" spans="1:15" ht="24.75" x14ac:dyDescent="0.25">
      <c r="A87" s="28" t="s">
        <v>227</v>
      </c>
      <c r="B87" s="215" t="s">
        <v>84</v>
      </c>
      <c r="C87" s="39">
        <v>3</v>
      </c>
      <c r="D87" s="40">
        <v>2</v>
      </c>
      <c r="E87" s="40">
        <v>2</v>
      </c>
      <c r="F87" s="40">
        <v>5</v>
      </c>
      <c r="G87" s="287">
        <v>6</v>
      </c>
      <c r="H87" s="287">
        <v>3</v>
      </c>
      <c r="I87" s="287">
        <v>2</v>
      </c>
      <c r="J87" s="287">
        <v>2</v>
      </c>
      <c r="K87" s="287">
        <v>1</v>
      </c>
      <c r="L87" s="287">
        <v>5</v>
      </c>
      <c r="M87" s="287">
        <v>4</v>
      </c>
      <c r="N87" s="324">
        <v>0</v>
      </c>
      <c r="O87" s="209">
        <f>SUM(C87:N87)</f>
        <v>35</v>
      </c>
    </row>
    <row r="88" spans="1:15" x14ac:dyDescent="0.25">
      <c r="A88" s="28" t="s">
        <v>230</v>
      </c>
      <c r="B88" s="192" t="s">
        <v>80</v>
      </c>
      <c r="C88" s="194">
        <f>C87/C58</f>
        <v>0.21428571428571427</v>
      </c>
      <c r="D88" s="194">
        <f t="shared" ref="D88:N88" si="41">D87/D58</f>
        <v>0.25</v>
      </c>
      <c r="E88" s="194">
        <f t="shared" si="41"/>
        <v>8.6956521739130432E-2</v>
      </c>
      <c r="F88" s="194">
        <f t="shared" si="41"/>
        <v>0.29411764705882354</v>
      </c>
      <c r="G88" s="356">
        <f t="shared" si="41"/>
        <v>0.42857142857142855</v>
      </c>
      <c r="H88" s="356">
        <f t="shared" si="41"/>
        <v>0.23076923076923078</v>
      </c>
      <c r="I88" s="356">
        <f t="shared" si="41"/>
        <v>0.2</v>
      </c>
      <c r="J88" s="356">
        <f t="shared" si="41"/>
        <v>0.11764705882352941</v>
      </c>
      <c r="K88" s="356">
        <f t="shared" si="41"/>
        <v>0.125</v>
      </c>
      <c r="L88" s="356">
        <f t="shared" si="41"/>
        <v>0.38461538461538464</v>
      </c>
      <c r="M88" s="356">
        <f t="shared" si="41"/>
        <v>0.25</v>
      </c>
      <c r="N88" s="399">
        <f t="shared" si="41"/>
        <v>0</v>
      </c>
      <c r="O88" s="246">
        <f>O87/O58</f>
        <v>0.21604938271604937</v>
      </c>
    </row>
    <row r="89" spans="1:15" ht="24.75" x14ac:dyDescent="0.25">
      <c r="A89" s="28" t="s">
        <v>231</v>
      </c>
      <c r="B89" s="215" t="s">
        <v>293</v>
      </c>
      <c r="C89" s="39">
        <v>3</v>
      </c>
      <c r="D89" s="40">
        <v>1</v>
      </c>
      <c r="E89" s="40">
        <v>1</v>
      </c>
      <c r="F89" s="40">
        <v>3</v>
      </c>
      <c r="G89" s="287">
        <v>1</v>
      </c>
      <c r="H89" s="287">
        <v>2</v>
      </c>
      <c r="I89" s="287">
        <v>1</v>
      </c>
      <c r="J89" s="287">
        <v>3</v>
      </c>
      <c r="K89" s="287">
        <v>0</v>
      </c>
      <c r="L89" s="287">
        <v>4</v>
      </c>
      <c r="M89" s="287">
        <v>3</v>
      </c>
      <c r="N89" s="324">
        <v>1</v>
      </c>
      <c r="O89" s="209">
        <f>SUM(C89:N89)</f>
        <v>23</v>
      </c>
    </row>
    <row r="90" spans="1:15" x14ac:dyDescent="0.25">
      <c r="A90" s="28" t="s">
        <v>233</v>
      </c>
      <c r="B90" s="192" t="s">
        <v>80</v>
      </c>
      <c r="C90" s="194">
        <f>C89/C58</f>
        <v>0.21428571428571427</v>
      </c>
      <c r="D90" s="194">
        <f t="shared" ref="D90:N90" si="42">D89/D58</f>
        <v>0.125</v>
      </c>
      <c r="E90" s="194">
        <f t="shared" si="42"/>
        <v>4.3478260869565216E-2</v>
      </c>
      <c r="F90" s="194">
        <f t="shared" si="42"/>
        <v>0.17647058823529413</v>
      </c>
      <c r="G90" s="356">
        <f t="shared" si="42"/>
        <v>7.1428571428571425E-2</v>
      </c>
      <c r="H90" s="356">
        <f t="shared" si="42"/>
        <v>0.15384615384615385</v>
      </c>
      <c r="I90" s="356">
        <f t="shared" si="42"/>
        <v>0.1</v>
      </c>
      <c r="J90" s="356">
        <f t="shared" si="42"/>
        <v>0.17647058823529413</v>
      </c>
      <c r="K90" s="356">
        <f t="shared" si="42"/>
        <v>0</v>
      </c>
      <c r="L90" s="356">
        <f t="shared" si="42"/>
        <v>0.30769230769230771</v>
      </c>
      <c r="M90" s="356">
        <f t="shared" si="42"/>
        <v>0.1875</v>
      </c>
      <c r="N90" s="399">
        <f t="shared" si="42"/>
        <v>0.1111111111111111</v>
      </c>
      <c r="O90" s="246">
        <f>O89/O58</f>
        <v>0.1419753086419753</v>
      </c>
    </row>
    <row r="91" spans="1:15" ht="24.75" x14ac:dyDescent="0.25">
      <c r="A91" s="28" t="s">
        <v>234</v>
      </c>
      <c r="B91" s="215" t="s">
        <v>294</v>
      </c>
      <c r="C91" s="76">
        <v>0</v>
      </c>
      <c r="D91" s="40">
        <v>0</v>
      </c>
      <c r="E91" s="40">
        <v>0</v>
      </c>
      <c r="F91" s="40">
        <v>0</v>
      </c>
      <c r="G91" s="287">
        <v>0</v>
      </c>
      <c r="H91" s="287">
        <v>0</v>
      </c>
      <c r="I91" s="287">
        <v>0</v>
      </c>
      <c r="J91" s="287">
        <v>0</v>
      </c>
      <c r="K91" s="287">
        <v>0</v>
      </c>
      <c r="L91" s="287">
        <v>0</v>
      </c>
      <c r="M91" s="287">
        <v>0</v>
      </c>
      <c r="N91" s="324">
        <v>0</v>
      </c>
      <c r="O91" s="209">
        <f>SUM(C91:N91)</f>
        <v>0</v>
      </c>
    </row>
    <row r="92" spans="1:15" x14ac:dyDescent="0.25">
      <c r="A92" s="28" t="s">
        <v>235</v>
      </c>
      <c r="B92" s="192" t="s">
        <v>80</v>
      </c>
      <c r="C92" s="194">
        <f>C91/C58</f>
        <v>0</v>
      </c>
      <c r="D92" s="194">
        <f t="shared" ref="D92:N92" si="43">D91/D58</f>
        <v>0</v>
      </c>
      <c r="E92" s="194">
        <f t="shared" si="43"/>
        <v>0</v>
      </c>
      <c r="F92" s="194">
        <f t="shared" si="43"/>
        <v>0</v>
      </c>
      <c r="G92" s="356">
        <f t="shared" si="43"/>
        <v>0</v>
      </c>
      <c r="H92" s="356">
        <f t="shared" si="43"/>
        <v>0</v>
      </c>
      <c r="I92" s="356">
        <f t="shared" si="43"/>
        <v>0</v>
      </c>
      <c r="J92" s="356">
        <f t="shared" si="43"/>
        <v>0</v>
      </c>
      <c r="K92" s="356">
        <f t="shared" si="43"/>
        <v>0</v>
      </c>
      <c r="L92" s="356">
        <f t="shared" si="43"/>
        <v>0</v>
      </c>
      <c r="M92" s="356">
        <f t="shared" si="43"/>
        <v>0</v>
      </c>
      <c r="N92" s="399">
        <f t="shared" si="43"/>
        <v>0</v>
      </c>
      <c r="O92" s="246">
        <f>O91/O58</f>
        <v>0</v>
      </c>
    </row>
    <row r="93" spans="1:15" ht="24.75" x14ac:dyDescent="0.25">
      <c r="A93" s="28" t="s">
        <v>236</v>
      </c>
      <c r="B93" s="215" t="s">
        <v>295</v>
      </c>
      <c r="C93" s="39">
        <v>0</v>
      </c>
      <c r="D93" s="40">
        <v>0</v>
      </c>
      <c r="E93" s="40">
        <v>0</v>
      </c>
      <c r="F93" s="40">
        <v>0</v>
      </c>
      <c r="G93" s="287">
        <v>0</v>
      </c>
      <c r="H93" s="287">
        <v>0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324">
        <v>0</v>
      </c>
      <c r="O93" s="209">
        <f>SUM(C93:N93)</f>
        <v>0</v>
      </c>
    </row>
    <row r="94" spans="1:15" x14ac:dyDescent="0.25">
      <c r="A94" s="28" t="s">
        <v>237</v>
      </c>
      <c r="B94" s="192" t="s">
        <v>80</v>
      </c>
      <c r="C94" s="194">
        <f>C93/C58</f>
        <v>0</v>
      </c>
      <c r="D94" s="194">
        <f t="shared" ref="D94:N94" si="44">D93/D58</f>
        <v>0</v>
      </c>
      <c r="E94" s="194">
        <f t="shared" si="44"/>
        <v>0</v>
      </c>
      <c r="F94" s="194">
        <f t="shared" si="44"/>
        <v>0</v>
      </c>
      <c r="G94" s="356">
        <f t="shared" si="44"/>
        <v>0</v>
      </c>
      <c r="H94" s="356">
        <f t="shared" si="44"/>
        <v>0</v>
      </c>
      <c r="I94" s="356">
        <f t="shared" si="44"/>
        <v>0</v>
      </c>
      <c r="J94" s="356">
        <f t="shared" si="44"/>
        <v>0</v>
      </c>
      <c r="K94" s="356">
        <f t="shared" si="44"/>
        <v>0</v>
      </c>
      <c r="L94" s="356">
        <f t="shared" si="44"/>
        <v>0</v>
      </c>
      <c r="M94" s="356">
        <f t="shared" si="44"/>
        <v>0</v>
      </c>
      <c r="N94" s="399">
        <f t="shared" si="44"/>
        <v>0</v>
      </c>
      <c r="O94" s="246">
        <f>O93/O58</f>
        <v>0</v>
      </c>
    </row>
    <row r="95" spans="1:15" ht="24.75" x14ac:dyDescent="0.25">
      <c r="A95" s="28" t="s">
        <v>298</v>
      </c>
      <c r="B95" s="215" t="s">
        <v>296</v>
      </c>
      <c r="C95" s="76">
        <f>C58-C61-C79-C81-C83-C85-C87-C89-C91-C93</f>
        <v>2</v>
      </c>
      <c r="D95" s="76">
        <f>D58-D61-D79-D81-D83-D85-D87-D89-D91-D93</f>
        <v>1</v>
      </c>
      <c r="E95" s="76">
        <f>E58-E61-E79-E81-E83-E85-E87-E89-E91-E93</f>
        <v>2</v>
      </c>
      <c r="F95" s="76">
        <f>F58-F61-F79-F81-F83-F85-F87-F89-F91-F93</f>
        <v>1</v>
      </c>
      <c r="G95" s="289">
        <f t="shared" ref="G95:N95" si="45">G58-G61-G79-G81-G83-G85-G87-G89-G91-G93</f>
        <v>1</v>
      </c>
      <c r="H95" s="289">
        <f t="shared" si="45"/>
        <v>0</v>
      </c>
      <c r="I95" s="289">
        <f t="shared" si="45"/>
        <v>2</v>
      </c>
      <c r="J95" s="289">
        <f t="shared" si="45"/>
        <v>0</v>
      </c>
      <c r="K95" s="289">
        <f t="shared" si="45"/>
        <v>1</v>
      </c>
      <c r="L95" s="289">
        <f t="shared" si="45"/>
        <v>1</v>
      </c>
      <c r="M95" s="289">
        <f t="shared" si="45"/>
        <v>1</v>
      </c>
      <c r="N95" s="324">
        <f t="shared" si="45"/>
        <v>0</v>
      </c>
      <c r="O95" s="209">
        <f>SUM(C95:N95)</f>
        <v>12</v>
      </c>
    </row>
    <row r="96" spans="1:15" ht="15.75" thickBot="1" x14ac:dyDescent="0.3">
      <c r="A96" s="28" t="s">
        <v>299</v>
      </c>
      <c r="B96" s="217" t="s">
        <v>80</v>
      </c>
      <c r="C96" s="203">
        <f>C95/C58</f>
        <v>0.14285714285714285</v>
      </c>
      <c r="D96" s="204">
        <f t="shared" ref="D96:N96" si="46">D95/D58</f>
        <v>0.125</v>
      </c>
      <c r="E96" s="204">
        <f t="shared" si="46"/>
        <v>8.6956521739130432E-2</v>
      </c>
      <c r="F96" s="204">
        <f t="shared" si="46"/>
        <v>5.8823529411764705E-2</v>
      </c>
      <c r="G96" s="360">
        <f t="shared" si="46"/>
        <v>7.1428571428571425E-2</v>
      </c>
      <c r="H96" s="360">
        <f t="shared" si="46"/>
        <v>0</v>
      </c>
      <c r="I96" s="360">
        <f t="shared" si="46"/>
        <v>0.2</v>
      </c>
      <c r="J96" s="360">
        <f t="shared" si="46"/>
        <v>0</v>
      </c>
      <c r="K96" s="360">
        <f t="shared" si="46"/>
        <v>0.125</v>
      </c>
      <c r="L96" s="360">
        <f t="shared" si="46"/>
        <v>7.6923076923076927E-2</v>
      </c>
      <c r="M96" s="360">
        <f t="shared" si="46"/>
        <v>6.25E-2</v>
      </c>
      <c r="N96" s="400">
        <f t="shared" si="46"/>
        <v>0</v>
      </c>
      <c r="O96" s="250">
        <f>O95/O58</f>
        <v>7.407407407407407E-2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2023-12-15T10:01:01Z</cp:lastPrinted>
  <dcterms:created xsi:type="dcterms:W3CDTF">2020-01-27T09:34:57Z</dcterms:created>
  <dcterms:modified xsi:type="dcterms:W3CDTF">2024-02-20T10:18:50Z</dcterms:modified>
</cp:coreProperties>
</file>