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_Organizacyjno-Administracyjny\EWA\Sprawozdawczość\Informacje\informacje miesieczne\2024\"/>
    </mc:Choice>
  </mc:AlternateContent>
  <xr:revisionPtr revIDLastSave="0" documentId="13_ncr:1_{72B1A51C-E1D3-45A1-B8A4-D17A049EC065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6" i="4" l="1"/>
  <c r="R16" i="4"/>
  <c r="S16" i="4"/>
  <c r="T16" i="4"/>
  <c r="U16" i="4"/>
  <c r="V16" i="4"/>
  <c r="X16" i="4"/>
  <c r="Y16" i="4"/>
  <c r="Z16" i="4"/>
  <c r="F15" i="6"/>
  <c r="T5" i="4"/>
  <c r="E25" i="2"/>
  <c r="D67" i="9"/>
  <c r="D31" i="8" l="1"/>
  <c r="D88" i="3" l="1"/>
  <c r="D85" i="3"/>
  <c r="D81" i="3"/>
  <c r="D77" i="3"/>
  <c r="D73" i="3"/>
  <c r="D71" i="3"/>
  <c r="D67" i="3"/>
  <c r="D37" i="3"/>
  <c r="D25" i="2"/>
  <c r="C31" i="6"/>
  <c r="N95" i="13"/>
  <c r="M95" i="13"/>
  <c r="L95" i="13"/>
  <c r="K95" i="13"/>
  <c r="J95" i="13"/>
  <c r="I95" i="13"/>
  <c r="H95" i="13"/>
  <c r="G95" i="13"/>
  <c r="F95" i="13"/>
  <c r="E95" i="13"/>
  <c r="D95" i="13"/>
  <c r="C95" i="13"/>
  <c r="D5" i="5" l="1"/>
  <c r="S13" i="4"/>
  <c r="C26" i="2"/>
  <c r="C25" i="2"/>
  <c r="C5" i="11"/>
  <c r="C15" i="7"/>
  <c r="C19" i="5"/>
  <c r="C17" i="5"/>
  <c r="C15" i="5"/>
  <c r="C13" i="5"/>
  <c r="C11" i="5"/>
  <c r="C9" i="5"/>
  <c r="C7" i="5"/>
  <c r="C5" i="5"/>
  <c r="L31" i="10" l="1"/>
  <c r="N13" i="3"/>
  <c r="C13" i="3"/>
  <c r="D13" i="3"/>
  <c r="E13" i="3"/>
  <c r="F13" i="3"/>
  <c r="G13" i="3"/>
  <c r="H13" i="3"/>
  <c r="I13" i="3"/>
  <c r="J13" i="3"/>
  <c r="M13" i="3"/>
  <c r="L13" i="3"/>
  <c r="C81" i="2"/>
  <c r="D81" i="2"/>
  <c r="E81" i="2"/>
  <c r="F81" i="2"/>
  <c r="C31" i="2"/>
  <c r="D31" i="2"/>
  <c r="E31" i="2"/>
  <c r="F31" i="2"/>
  <c r="G31" i="2"/>
  <c r="H31" i="2"/>
  <c r="I31" i="2"/>
  <c r="J31" i="2"/>
  <c r="K31" i="2"/>
  <c r="L31" i="2"/>
  <c r="C35" i="1"/>
  <c r="D35" i="1"/>
  <c r="E35" i="1"/>
  <c r="F35" i="1"/>
  <c r="G35" i="1"/>
  <c r="H35" i="1"/>
  <c r="M31" i="9"/>
  <c r="K51" i="6"/>
  <c r="Y55" i="4"/>
  <c r="M55" i="4"/>
  <c r="L55" i="4"/>
  <c r="K55" i="4"/>
  <c r="M40" i="4"/>
  <c r="M27" i="4"/>
  <c r="M16" i="4"/>
  <c r="M35" i="1"/>
  <c r="L49" i="14"/>
  <c r="L95" i="8"/>
  <c r="L40" i="4" l="1"/>
  <c r="K40" i="4"/>
  <c r="L27" i="4"/>
  <c r="K27" i="4"/>
  <c r="L16" i="4"/>
  <c r="K16" i="4"/>
  <c r="L81" i="2" l="1"/>
  <c r="L35" i="1"/>
  <c r="K35" i="1"/>
  <c r="K55" i="14"/>
  <c r="K84" i="9"/>
  <c r="J81" i="3" l="1"/>
  <c r="K13" i="3"/>
  <c r="K81" i="2"/>
  <c r="O75" i="3" l="1"/>
  <c r="J95" i="10"/>
  <c r="J78" i="13" l="1"/>
  <c r="S27" i="4"/>
  <c r="J55" i="4" l="1"/>
  <c r="J40" i="4"/>
  <c r="J27" i="4"/>
  <c r="J16" i="4"/>
  <c r="J81" i="2" l="1"/>
  <c r="J35" i="1"/>
  <c r="S73" i="4" l="1"/>
  <c r="I55" i="4"/>
  <c r="H55" i="4"/>
  <c r="I40" i="4"/>
  <c r="I27" i="4"/>
  <c r="I16" i="4"/>
  <c r="I37" i="3"/>
  <c r="I81" i="2"/>
  <c r="I35" i="1"/>
  <c r="V37" i="4" l="1"/>
  <c r="H65" i="4"/>
  <c r="H40" i="4"/>
  <c r="H27" i="4"/>
  <c r="H16" i="4"/>
  <c r="H81" i="2"/>
  <c r="H74" i="2"/>
  <c r="H17" i="12" l="1"/>
  <c r="G55" i="4"/>
  <c r="G40" i="4"/>
  <c r="G27" i="4"/>
  <c r="G16" i="4"/>
  <c r="G81" i="2" l="1"/>
  <c r="C83" i="1"/>
  <c r="D83" i="1"/>
  <c r="E83" i="1"/>
  <c r="F83" i="1"/>
  <c r="N83" i="1"/>
  <c r="M83" i="1"/>
  <c r="L83" i="1"/>
  <c r="K83" i="1"/>
  <c r="J83" i="1"/>
  <c r="I83" i="1"/>
  <c r="H83" i="1"/>
  <c r="G83" i="1"/>
  <c r="F67" i="5"/>
  <c r="F65" i="5" s="1"/>
  <c r="F95" i="14" l="1"/>
  <c r="F95" i="9" l="1"/>
  <c r="F67" i="6"/>
  <c r="F65" i="6" s="1"/>
  <c r="F31" i="5" l="1"/>
  <c r="F55" i="4" l="1"/>
  <c r="F40" i="4"/>
  <c r="F27" i="4"/>
  <c r="F16" i="4"/>
  <c r="O61" i="8" l="1"/>
  <c r="O69" i="8"/>
  <c r="E88" i="3"/>
  <c r="N31" i="3" l="1"/>
  <c r="M31" i="3"/>
  <c r="L31" i="3"/>
  <c r="K31" i="3"/>
  <c r="J31" i="3"/>
  <c r="I31" i="3"/>
  <c r="H31" i="3"/>
  <c r="G31" i="3"/>
  <c r="F31" i="3"/>
  <c r="D31" i="3"/>
  <c r="C31" i="3"/>
  <c r="E31" i="3"/>
  <c r="N28" i="3"/>
  <c r="M28" i="3"/>
  <c r="L28" i="3"/>
  <c r="K28" i="3"/>
  <c r="J28" i="3"/>
  <c r="I28" i="3"/>
  <c r="H28" i="3"/>
  <c r="G28" i="3"/>
  <c r="F28" i="3"/>
  <c r="D28" i="3"/>
  <c r="C28" i="3"/>
  <c r="E28" i="3"/>
  <c r="N67" i="5"/>
  <c r="M67" i="5"/>
  <c r="M65" i="5" s="1"/>
  <c r="L67" i="5"/>
  <c r="L65" i="5" s="1"/>
  <c r="K67" i="5"/>
  <c r="K65" i="5" s="1"/>
  <c r="J67" i="5"/>
  <c r="J65" i="5" s="1"/>
  <c r="I67" i="5"/>
  <c r="I65" i="5" s="1"/>
  <c r="H67" i="5"/>
  <c r="H65" i="5" s="1"/>
  <c r="G67" i="5"/>
  <c r="G65" i="5" s="1"/>
  <c r="D67" i="5"/>
  <c r="D65" i="5" s="1"/>
  <c r="C67" i="5"/>
  <c r="C65" i="5" s="1"/>
  <c r="E67" i="5"/>
  <c r="E65" i="5" s="1"/>
  <c r="N67" i="6"/>
  <c r="N65" i="6" s="1"/>
  <c r="M67" i="6"/>
  <c r="M65" i="6" s="1"/>
  <c r="L67" i="6"/>
  <c r="L65" i="6" s="1"/>
  <c r="K67" i="6"/>
  <c r="K65" i="6" s="1"/>
  <c r="J67" i="6"/>
  <c r="J65" i="6" s="1"/>
  <c r="I67" i="6"/>
  <c r="H67" i="6"/>
  <c r="H65" i="6" s="1"/>
  <c r="G67" i="6"/>
  <c r="G65" i="6" s="1"/>
  <c r="D67" i="6"/>
  <c r="D65" i="6" s="1"/>
  <c r="C67" i="6"/>
  <c r="C65" i="6" s="1"/>
  <c r="E67" i="6"/>
  <c r="E65" i="6" s="1"/>
  <c r="N67" i="7"/>
  <c r="M67" i="7"/>
  <c r="M65" i="7" s="1"/>
  <c r="L67" i="7"/>
  <c r="L65" i="7" s="1"/>
  <c r="K67" i="7"/>
  <c r="J67" i="7"/>
  <c r="J65" i="7" s="1"/>
  <c r="I67" i="7"/>
  <c r="I65" i="7" s="1"/>
  <c r="H67" i="7"/>
  <c r="G67" i="7"/>
  <c r="F67" i="7"/>
  <c r="F65" i="7" s="1"/>
  <c r="C67" i="7"/>
  <c r="D67" i="7"/>
  <c r="D65" i="7" s="1"/>
  <c r="E67" i="7"/>
  <c r="E65" i="7" s="1"/>
  <c r="N67" i="8"/>
  <c r="M67" i="8"/>
  <c r="M65" i="8" s="1"/>
  <c r="L67" i="8"/>
  <c r="K67" i="8"/>
  <c r="K65" i="8" s="1"/>
  <c r="J67" i="8"/>
  <c r="J65" i="8" s="1"/>
  <c r="I67" i="8"/>
  <c r="I65" i="8" s="1"/>
  <c r="H67" i="8"/>
  <c r="H65" i="8" s="1"/>
  <c r="G67" i="8"/>
  <c r="F67" i="8"/>
  <c r="C67" i="8"/>
  <c r="C65" i="8" s="1"/>
  <c r="D67" i="8"/>
  <c r="D65" i="8" s="1"/>
  <c r="E67" i="8"/>
  <c r="E65" i="8" s="1"/>
  <c r="N67" i="9"/>
  <c r="M67" i="9"/>
  <c r="M65" i="9" s="1"/>
  <c r="L67" i="9"/>
  <c r="L65" i="9" s="1"/>
  <c r="K67" i="9"/>
  <c r="K65" i="9" s="1"/>
  <c r="J67" i="9"/>
  <c r="J65" i="9" s="1"/>
  <c r="I67" i="9"/>
  <c r="I65" i="9" s="1"/>
  <c r="H67" i="9"/>
  <c r="H65" i="9" s="1"/>
  <c r="G67" i="9"/>
  <c r="G65" i="9" s="1"/>
  <c r="F67" i="9"/>
  <c r="F65" i="9" s="1"/>
  <c r="C67" i="9"/>
  <c r="D65" i="9"/>
  <c r="E67" i="9"/>
  <c r="E65" i="9" s="1"/>
  <c r="N67" i="10"/>
  <c r="M67" i="10"/>
  <c r="L67" i="10"/>
  <c r="L65" i="10" s="1"/>
  <c r="K67" i="10"/>
  <c r="K65" i="10" s="1"/>
  <c r="J67" i="10"/>
  <c r="J65" i="10" s="1"/>
  <c r="I67" i="10"/>
  <c r="I65" i="10" s="1"/>
  <c r="H67" i="10"/>
  <c r="H65" i="10" s="1"/>
  <c r="G67" i="10"/>
  <c r="G65" i="10" s="1"/>
  <c r="F67" i="10"/>
  <c r="D67" i="10"/>
  <c r="C67" i="10"/>
  <c r="E67" i="10"/>
  <c r="E65" i="10" s="1"/>
  <c r="N67" i="12"/>
  <c r="M67" i="12"/>
  <c r="M65" i="12" s="1"/>
  <c r="L67" i="12"/>
  <c r="L65" i="12" s="1"/>
  <c r="K67" i="12"/>
  <c r="K65" i="12" s="1"/>
  <c r="J67" i="12"/>
  <c r="J65" i="12" s="1"/>
  <c r="I67" i="12"/>
  <c r="I65" i="12" s="1"/>
  <c r="H67" i="12"/>
  <c r="H65" i="12" s="1"/>
  <c r="G67" i="12"/>
  <c r="G65" i="12" s="1"/>
  <c r="F67" i="12"/>
  <c r="C67" i="12"/>
  <c r="C65" i="12" s="1"/>
  <c r="D67" i="12"/>
  <c r="D65" i="12" s="1"/>
  <c r="E67" i="12"/>
  <c r="E65" i="12" s="1"/>
  <c r="N67" i="13"/>
  <c r="M67" i="13"/>
  <c r="M65" i="13" s="1"/>
  <c r="L67" i="13"/>
  <c r="L65" i="13" s="1"/>
  <c r="K67" i="13"/>
  <c r="K65" i="13" s="1"/>
  <c r="J67" i="13"/>
  <c r="J65" i="13" s="1"/>
  <c r="I67" i="13"/>
  <c r="I65" i="13" s="1"/>
  <c r="H67" i="13"/>
  <c r="H65" i="13" s="1"/>
  <c r="G67" i="13"/>
  <c r="G65" i="13" s="1"/>
  <c r="F67" i="13"/>
  <c r="F65" i="13" s="1"/>
  <c r="C67" i="13"/>
  <c r="C65" i="13" s="1"/>
  <c r="D67" i="13"/>
  <c r="D65" i="13" s="1"/>
  <c r="E67" i="13"/>
  <c r="E65" i="13" s="1"/>
  <c r="N67" i="14"/>
  <c r="M67" i="14"/>
  <c r="M65" i="14" s="1"/>
  <c r="L67" i="14"/>
  <c r="L65" i="14" s="1"/>
  <c r="K67" i="14"/>
  <c r="K65" i="14" s="1"/>
  <c r="J67" i="14"/>
  <c r="J65" i="14" s="1"/>
  <c r="I67" i="14"/>
  <c r="I65" i="14" s="1"/>
  <c r="H67" i="14"/>
  <c r="H65" i="14" s="1"/>
  <c r="G67" i="14"/>
  <c r="G65" i="14" s="1"/>
  <c r="F67" i="14"/>
  <c r="F65" i="14" s="1"/>
  <c r="C67" i="14"/>
  <c r="C65" i="14" s="1"/>
  <c r="D67" i="14"/>
  <c r="D65" i="14" s="1"/>
  <c r="N95" i="14"/>
  <c r="M95" i="14"/>
  <c r="L95" i="14"/>
  <c r="K95" i="14"/>
  <c r="J95" i="14"/>
  <c r="I95" i="14"/>
  <c r="H95" i="14"/>
  <c r="G95" i="14"/>
  <c r="C95" i="14"/>
  <c r="D95" i="14"/>
  <c r="E95" i="14"/>
  <c r="E67" i="14"/>
  <c r="E65" i="14" s="1"/>
  <c r="N65" i="14"/>
  <c r="N31" i="14"/>
  <c r="M31" i="14"/>
  <c r="L31" i="14"/>
  <c r="K31" i="14"/>
  <c r="J31" i="14"/>
  <c r="I31" i="14"/>
  <c r="H31" i="14"/>
  <c r="G31" i="14"/>
  <c r="F31" i="14"/>
  <c r="D31" i="14"/>
  <c r="C31" i="14"/>
  <c r="E31" i="14"/>
  <c r="N65" i="13"/>
  <c r="N31" i="13"/>
  <c r="M31" i="13"/>
  <c r="L31" i="13"/>
  <c r="K31" i="13"/>
  <c r="J31" i="13"/>
  <c r="I31" i="13"/>
  <c r="H31" i="13"/>
  <c r="G31" i="13"/>
  <c r="F31" i="13"/>
  <c r="D31" i="13"/>
  <c r="C31" i="13"/>
  <c r="E31" i="13"/>
  <c r="N31" i="5"/>
  <c r="M31" i="5"/>
  <c r="L31" i="5"/>
  <c r="K31" i="5"/>
  <c r="J31" i="5"/>
  <c r="I31" i="5"/>
  <c r="H31" i="5"/>
  <c r="G31" i="5"/>
  <c r="C31" i="5"/>
  <c r="D31" i="5"/>
  <c r="E31" i="5"/>
  <c r="N31" i="6"/>
  <c r="M31" i="6"/>
  <c r="L31" i="6"/>
  <c r="K31" i="6"/>
  <c r="J31" i="6"/>
  <c r="I31" i="6"/>
  <c r="H31" i="6"/>
  <c r="G31" i="6"/>
  <c r="F31" i="6"/>
  <c r="D31" i="6"/>
  <c r="E31" i="6"/>
  <c r="N31" i="7"/>
  <c r="M31" i="7"/>
  <c r="L31" i="7"/>
  <c r="K31" i="7"/>
  <c r="J31" i="7"/>
  <c r="I31" i="7"/>
  <c r="H31" i="7"/>
  <c r="G31" i="7"/>
  <c r="F31" i="7"/>
  <c r="C31" i="7"/>
  <c r="D31" i="7"/>
  <c r="E31" i="7"/>
  <c r="N31" i="8"/>
  <c r="M31" i="8"/>
  <c r="L31" i="8"/>
  <c r="K31" i="8"/>
  <c r="J31" i="8"/>
  <c r="I31" i="8"/>
  <c r="H31" i="8"/>
  <c r="G31" i="8"/>
  <c r="F31" i="8"/>
  <c r="C31" i="8"/>
  <c r="E31" i="8"/>
  <c r="N31" i="9"/>
  <c r="L31" i="9"/>
  <c r="K31" i="9"/>
  <c r="J31" i="9"/>
  <c r="I31" i="9"/>
  <c r="H31" i="9"/>
  <c r="G31" i="9"/>
  <c r="F31" i="9"/>
  <c r="C31" i="9"/>
  <c r="D31" i="9"/>
  <c r="E31" i="9"/>
  <c r="N31" i="10"/>
  <c r="M31" i="10"/>
  <c r="K31" i="10"/>
  <c r="J31" i="10"/>
  <c r="I31" i="10"/>
  <c r="H31" i="10"/>
  <c r="G31" i="10"/>
  <c r="F31" i="10"/>
  <c r="C31" i="10"/>
  <c r="D31" i="10"/>
  <c r="E31" i="10"/>
  <c r="N95" i="12"/>
  <c r="M95" i="12"/>
  <c r="L95" i="12"/>
  <c r="K95" i="12"/>
  <c r="J95" i="12"/>
  <c r="I95" i="12"/>
  <c r="H95" i="12"/>
  <c r="G95" i="12"/>
  <c r="F95" i="12"/>
  <c r="C95" i="12"/>
  <c r="D95" i="12"/>
  <c r="E95" i="12"/>
  <c r="N65" i="12"/>
  <c r="F65" i="12"/>
  <c r="N31" i="12"/>
  <c r="M31" i="12"/>
  <c r="L31" i="12"/>
  <c r="K31" i="12"/>
  <c r="J31" i="12"/>
  <c r="I31" i="12"/>
  <c r="H31" i="12"/>
  <c r="G31" i="12"/>
  <c r="F31" i="12"/>
  <c r="C31" i="12"/>
  <c r="D31" i="12"/>
  <c r="E31" i="12"/>
  <c r="N65" i="9"/>
  <c r="N95" i="8"/>
  <c r="M95" i="8"/>
  <c r="K95" i="8"/>
  <c r="J95" i="8"/>
  <c r="I95" i="8"/>
  <c r="H95" i="8"/>
  <c r="G95" i="8"/>
  <c r="F95" i="8"/>
  <c r="C95" i="8"/>
  <c r="D95" i="8"/>
  <c r="E95" i="8"/>
  <c r="N65" i="8"/>
  <c r="L65" i="8"/>
  <c r="G65" i="8"/>
  <c r="N95" i="7"/>
  <c r="M95" i="7"/>
  <c r="L95" i="7"/>
  <c r="K95" i="7"/>
  <c r="J95" i="7"/>
  <c r="I95" i="7"/>
  <c r="H95" i="7"/>
  <c r="G95" i="7"/>
  <c r="F95" i="7"/>
  <c r="C95" i="7"/>
  <c r="D95" i="7"/>
  <c r="E95" i="7"/>
  <c r="N65" i="7"/>
  <c r="K65" i="7"/>
  <c r="H65" i="7"/>
  <c r="G65" i="7"/>
  <c r="C65" i="7"/>
  <c r="N95" i="6"/>
  <c r="M95" i="6"/>
  <c r="L95" i="6"/>
  <c r="K95" i="6"/>
  <c r="J95" i="6"/>
  <c r="I95" i="6"/>
  <c r="H95" i="6"/>
  <c r="G95" i="6"/>
  <c r="F95" i="6"/>
  <c r="C95" i="6"/>
  <c r="D95" i="6"/>
  <c r="E95" i="6"/>
  <c r="I65" i="6"/>
  <c r="N95" i="5"/>
  <c r="M95" i="5"/>
  <c r="L95" i="5"/>
  <c r="K95" i="5"/>
  <c r="J95" i="5"/>
  <c r="I95" i="5"/>
  <c r="H95" i="5"/>
  <c r="G95" i="5"/>
  <c r="F95" i="5"/>
  <c r="C95" i="5"/>
  <c r="D95" i="5"/>
  <c r="E95" i="5"/>
  <c r="N65" i="5"/>
  <c r="N95" i="9"/>
  <c r="M95" i="9"/>
  <c r="L95" i="9"/>
  <c r="K95" i="9"/>
  <c r="J95" i="9"/>
  <c r="I95" i="9"/>
  <c r="H95" i="9"/>
  <c r="G95" i="9"/>
  <c r="C65" i="9"/>
  <c r="C95" i="9"/>
  <c r="D95" i="9"/>
  <c r="E95" i="9"/>
  <c r="N95" i="10"/>
  <c r="M95" i="10"/>
  <c r="L95" i="10"/>
  <c r="K95" i="10"/>
  <c r="I95" i="10"/>
  <c r="H95" i="10"/>
  <c r="G95" i="10"/>
  <c r="F95" i="10"/>
  <c r="N65" i="10"/>
  <c r="C65" i="10"/>
  <c r="D65" i="10"/>
  <c r="C95" i="10"/>
  <c r="D95" i="10"/>
  <c r="E95" i="10"/>
  <c r="E55" i="4"/>
  <c r="E40" i="4"/>
  <c r="E27" i="4"/>
  <c r="E16" i="4"/>
  <c r="M65" i="10" l="1"/>
  <c r="L66" i="8"/>
  <c r="E66" i="8"/>
  <c r="F65" i="10"/>
  <c r="O65" i="8"/>
  <c r="D32" i="3"/>
  <c r="N44" i="3"/>
  <c r="M44" i="3"/>
  <c r="L44" i="3"/>
  <c r="K44" i="3"/>
  <c r="J44" i="3"/>
  <c r="I44" i="3"/>
  <c r="H44" i="3"/>
  <c r="G44" i="3"/>
  <c r="F44" i="3"/>
  <c r="E44" i="3"/>
  <c r="D44" i="3"/>
  <c r="C44" i="3"/>
  <c r="N41" i="3"/>
  <c r="M41" i="3"/>
  <c r="L41" i="3"/>
  <c r="K41" i="3"/>
  <c r="J41" i="3"/>
  <c r="I41" i="3"/>
  <c r="H41" i="3"/>
  <c r="G41" i="3"/>
  <c r="F41" i="3"/>
  <c r="E41" i="3"/>
  <c r="D41" i="3"/>
  <c r="Y27" i="4"/>
  <c r="Y29" i="4"/>
  <c r="Y31" i="4"/>
  <c r="Y33" i="4"/>
  <c r="D32" i="8"/>
  <c r="D43" i="7"/>
  <c r="D40" i="4"/>
  <c r="D27" i="4"/>
  <c r="D16" i="4"/>
  <c r="D55" i="4"/>
  <c r="D84" i="1"/>
  <c r="C41" i="3"/>
  <c r="C34" i="3"/>
  <c r="O95" i="3"/>
  <c r="O41" i="3" l="1"/>
  <c r="N37" i="3"/>
  <c r="N32" i="3" s="1"/>
  <c r="M37" i="3"/>
  <c r="M32" i="3" s="1"/>
  <c r="L37" i="3"/>
  <c r="L32" i="3" s="1"/>
  <c r="K37" i="3"/>
  <c r="K32" i="3" s="1"/>
  <c r="J37" i="3"/>
  <c r="J32" i="3" s="1"/>
  <c r="I32" i="3"/>
  <c r="H37" i="3"/>
  <c r="H32" i="3" s="1"/>
  <c r="G37" i="3"/>
  <c r="G32" i="3" s="1"/>
  <c r="F37" i="3"/>
  <c r="F32" i="3" s="1"/>
  <c r="E37" i="3"/>
  <c r="E32" i="3" s="1"/>
  <c r="C37" i="3"/>
  <c r="C32" i="3" s="1"/>
  <c r="N34" i="3"/>
  <c r="M34" i="3"/>
  <c r="L34" i="3"/>
  <c r="K34" i="3"/>
  <c r="J34" i="3"/>
  <c r="I34" i="3"/>
  <c r="H34" i="3"/>
  <c r="G34" i="3"/>
  <c r="F34" i="3"/>
  <c r="E34" i="3"/>
  <c r="N88" i="3" l="1"/>
  <c r="M88" i="3"/>
  <c r="L88" i="3"/>
  <c r="K88" i="3"/>
  <c r="J88" i="3"/>
  <c r="I88" i="3"/>
  <c r="H88" i="3"/>
  <c r="G88" i="3"/>
  <c r="F88" i="3"/>
  <c r="C88" i="3"/>
  <c r="N81" i="3"/>
  <c r="M81" i="3"/>
  <c r="L81" i="3"/>
  <c r="K81" i="3"/>
  <c r="I81" i="3"/>
  <c r="H81" i="3"/>
  <c r="G81" i="3"/>
  <c r="F81" i="3"/>
  <c r="E81" i="3"/>
  <c r="C81" i="3"/>
  <c r="N73" i="3"/>
  <c r="M73" i="3"/>
  <c r="L73" i="3"/>
  <c r="K73" i="3"/>
  <c r="J73" i="3"/>
  <c r="I73" i="3"/>
  <c r="H73" i="3"/>
  <c r="G73" i="3"/>
  <c r="F73" i="3"/>
  <c r="E73" i="3"/>
  <c r="C73" i="3"/>
  <c r="N71" i="3"/>
  <c r="M71" i="3"/>
  <c r="L71" i="3"/>
  <c r="K71" i="3"/>
  <c r="J71" i="3"/>
  <c r="I71" i="3"/>
  <c r="H71" i="3"/>
  <c r="G71" i="3"/>
  <c r="F71" i="3"/>
  <c r="E71" i="3"/>
  <c r="C71" i="3"/>
  <c r="O88" i="3" l="1"/>
  <c r="O81" i="3"/>
  <c r="O73" i="3"/>
  <c r="O71" i="3"/>
  <c r="N67" i="3"/>
  <c r="M67" i="3"/>
  <c r="L67" i="3"/>
  <c r="K67" i="3"/>
  <c r="K66" i="3" s="1"/>
  <c r="J67" i="3"/>
  <c r="I67" i="3"/>
  <c r="H67" i="3"/>
  <c r="G67" i="3"/>
  <c r="F67" i="3"/>
  <c r="E67" i="3"/>
  <c r="C67" i="3"/>
  <c r="K77" i="3"/>
  <c r="L77" i="3"/>
  <c r="M77" i="3"/>
  <c r="N77" i="3"/>
  <c r="J77" i="3"/>
  <c r="I77" i="3"/>
  <c r="H77" i="3"/>
  <c r="G77" i="3"/>
  <c r="F77" i="3"/>
  <c r="E77" i="3"/>
  <c r="C77" i="3"/>
  <c r="K10" i="3"/>
  <c r="L10" i="3"/>
  <c r="M10" i="3"/>
  <c r="N10" i="3"/>
  <c r="J10" i="3"/>
  <c r="I10" i="3"/>
  <c r="H10" i="3"/>
  <c r="G10" i="3"/>
  <c r="F10" i="3"/>
  <c r="E10" i="3"/>
  <c r="D10" i="3"/>
  <c r="C10" i="3"/>
  <c r="O67" i="3" l="1"/>
  <c r="O77" i="3"/>
  <c r="Z55" i="4"/>
  <c r="X55" i="4"/>
  <c r="V55" i="4"/>
  <c r="U55" i="4"/>
  <c r="T55" i="4"/>
  <c r="S55" i="4"/>
  <c r="R55" i="4"/>
  <c r="Q55" i="4"/>
  <c r="Q40" i="4"/>
  <c r="Z40" i="4"/>
  <c r="Y40" i="4"/>
  <c r="X40" i="4"/>
  <c r="V40" i="4"/>
  <c r="U40" i="4"/>
  <c r="T40" i="4"/>
  <c r="S40" i="4"/>
  <c r="R40" i="4"/>
  <c r="Z27" i="4"/>
  <c r="X27" i="4"/>
  <c r="V27" i="4"/>
  <c r="U27" i="4"/>
  <c r="T27" i="4"/>
  <c r="R27" i="4"/>
  <c r="Q27" i="4"/>
  <c r="C55" i="4"/>
  <c r="C40" i="4"/>
  <c r="C27" i="4"/>
  <c r="C16" i="4"/>
  <c r="C55" i="1"/>
  <c r="C72" i="14"/>
  <c r="C34" i="5"/>
  <c r="C24" i="5"/>
  <c r="C13" i="10" l="1"/>
  <c r="C5" i="10"/>
  <c r="C17" i="7"/>
  <c r="C5" i="6"/>
  <c r="C9" i="1"/>
  <c r="C11" i="1"/>
  <c r="C13" i="1"/>
  <c r="C15" i="1"/>
  <c r="C17" i="1"/>
  <c r="C19" i="1"/>
  <c r="C21" i="1"/>
  <c r="C23" i="1"/>
  <c r="C30" i="14"/>
  <c r="D30" i="14"/>
  <c r="E30" i="14"/>
  <c r="F30" i="14"/>
  <c r="G30" i="14"/>
  <c r="H30" i="14"/>
  <c r="I30" i="14"/>
  <c r="J30" i="14"/>
  <c r="K30" i="14"/>
  <c r="L30" i="14"/>
  <c r="D60" i="13"/>
  <c r="E24" i="13"/>
  <c r="D24" i="13"/>
  <c r="D26" i="13"/>
  <c r="D28" i="12"/>
  <c r="E28" i="12"/>
  <c r="F28" i="12"/>
  <c r="G28" i="12"/>
  <c r="H28" i="12"/>
  <c r="I28" i="12"/>
  <c r="J28" i="12"/>
  <c r="K28" i="12"/>
  <c r="L28" i="12"/>
  <c r="E5" i="12"/>
  <c r="N55" i="11"/>
  <c r="N53" i="11"/>
  <c r="N51" i="11"/>
  <c r="N49" i="11"/>
  <c r="N47" i="11"/>
  <c r="N45" i="11"/>
  <c r="N43" i="11"/>
  <c r="N40" i="11"/>
  <c r="N38" i="11"/>
  <c r="N36" i="11"/>
  <c r="N34" i="11"/>
  <c r="N32" i="11"/>
  <c r="N30" i="11"/>
  <c r="N28" i="11"/>
  <c r="N26" i="11"/>
  <c r="N24" i="11"/>
  <c r="O19" i="11"/>
  <c r="O17" i="11"/>
  <c r="O15" i="11"/>
  <c r="O13" i="11"/>
  <c r="O11" i="11"/>
  <c r="O9" i="11"/>
  <c r="O7" i="11"/>
  <c r="O5" i="11"/>
  <c r="C19" i="11"/>
  <c r="C17" i="11"/>
  <c r="C15" i="11"/>
  <c r="C13" i="11"/>
  <c r="C11" i="11"/>
  <c r="C9" i="11"/>
  <c r="C7" i="11"/>
  <c r="D24" i="10" l="1"/>
  <c r="C92" i="8"/>
  <c r="D92" i="8"/>
  <c r="E92" i="8"/>
  <c r="F92" i="8"/>
  <c r="G92" i="8"/>
  <c r="H92" i="8"/>
  <c r="I92" i="8"/>
  <c r="J92" i="8"/>
  <c r="K92" i="8"/>
  <c r="L92" i="8"/>
  <c r="C26" i="7"/>
  <c r="D26" i="7"/>
  <c r="E26" i="7"/>
  <c r="F26" i="7"/>
  <c r="G26" i="7"/>
  <c r="H26" i="7"/>
  <c r="I26" i="7"/>
  <c r="J26" i="7"/>
  <c r="K26" i="7"/>
  <c r="L26" i="7"/>
  <c r="O19" i="6"/>
  <c r="N19" i="6"/>
  <c r="M19" i="6"/>
  <c r="L19" i="6"/>
  <c r="L17" i="6"/>
  <c r="L15" i="6"/>
  <c r="L13" i="6"/>
  <c r="L11" i="6"/>
  <c r="L9" i="6"/>
  <c r="L7" i="6"/>
  <c r="L5" i="6"/>
  <c r="K7" i="6"/>
  <c r="K5" i="6"/>
  <c r="L55" i="6"/>
  <c r="K55" i="6"/>
  <c r="K53" i="6"/>
  <c r="K49" i="6"/>
  <c r="K47" i="6"/>
  <c r="K45" i="6"/>
  <c r="K43" i="6"/>
  <c r="K40" i="6"/>
  <c r="K32" i="6"/>
  <c r="K38" i="6"/>
  <c r="K36" i="6"/>
  <c r="K34" i="6"/>
  <c r="K30" i="6"/>
  <c r="K28" i="6"/>
  <c r="K26" i="6"/>
  <c r="L26" i="6"/>
  <c r="K24" i="6"/>
  <c r="L24" i="6"/>
  <c r="C17" i="6"/>
  <c r="D17" i="6"/>
  <c r="E17" i="6"/>
  <c r="F17" i="6"/>
  <c r="G17" i="6"/>
  <c r="H17" i="6"/>
  <c r="I17" i="6"/>
  <c r="J17" i="6"/>
  <c r="K17" i="6"/>
  <c r="C26" i="5"/>
  <c r="D26" i="5"/>
  <c r="E26" i="5"/>
  <c r="F26" i="5"/>
  <c r="G26" i="5"/>
  <c r="H26" i="5"/>
  <c r="I26" i="5"/>
  <c r="J26" i="5"/>
  <c r="K26" i="5"/>
  <c r="L26" i="5"/>
  <c r="Q54" i="4"/>
  <c r="R54" i="4"/>
  <c r="S54" i="4"/>
  <c r="T54" i="4"/>
  <c r="U54" i="4"/>
  <c r="V54" i="4"/>
  <c r="X54" i="4"/>
  <c r="Y54" i="4"/>
  <c r="Z54" i="4"/>
  <c r="C5" i="4"/>
  <c r="D5" i="4"/>
  <c r="E5" i="4"/>
  <c r="F5" i="4"/>
  <c r="G5" i="4"/>
  <c r="H5" i="4"/>
  <c r="I5" i="4"/>
  <c r="J5" i="4"/>
  <c r="K5" i="4"/>
  <c r="L5" i="4"/>
  <c r="F38" i="2"/>
  <c r="G38" i="2"/>
  <c r="H38" i="2"/>
  <c r="I38" i="2"/>
  <c r="J38" i="2"/>
  <c r="K38" i="2"/>
  <c r="L38" i="2"/>
  <c r="M38" i="2"/>
  <c r="N38" i="2"/>
  <c r="E38" i="2"/>
  <c r="D38" i="2"/>
  <c r="C38" i="2" l="1"/>
  <c r="C36" i="2"/>
  <c r="C34" i="2"/>
  <c r="C32" i="2"/>
  <c r="C30" i="2"/>
  <c r="C28" i="2"/>
  <c r="C24" i="2"/>
  <c r="C40" i="2"/>
  <c r="O27" i="8"/>
  <c r="O27" i="7"/>
  <c r="O31" i="1"/>
  <c r="O27" i="6"/>
  <c r="O22" i="5" l="1"/>
  <c r="O22" i="10"/>
  <c r="O22" i="13"/>
  <c r="Y61" i="4" l="1"/>
  <c r="Y63" i="4"/>
  <c r="K49" i="12" l="1"/>
  <c r="V5" i="4" l="1"/>
  <c r="V7" i="4"/>
  <c r="V9" i="4"/>
  <c r="V11" i="4"/>
  <c r="V13" i="4"/>
  <c r="V15" i="4"/>
  <c r="K5" i="5" l="1"/>
  <c r="I86" i="10"/>
  <c r="I76" i="10"/>
  <c r="I43" i="7"/>
  <c r="I45" i="1"/>
  <c r="H49" i="13" l="1"/>
  <c r="G5" i="6" l="1"/>
  <c r="E34" i="14" l="1"/>
  <c r="C26" i="10" l="1"/>
  <c r="N70" i="13" l="1"/>
  <c r="N81" i="2"/>
  <c r="O13" i="6" l="1"/>
  <c r="M70" i="12" l="1"/>
  <c r="M70" i="5" l="1"/>
  <c r="M81" i="2" l="1"/>
  <c r="L72" i="10" l="1"/>
  <c r="L62" i="1" l="1"/>
  <c r="J53" i="14" l="1"/>
  <c r="I80" i="10" l="1"/>
  <c r="C88" i="14" l="1"/>
  <c r="O78" i="3" l="1"/>
  <c r="O68" i="3"/>
  <c r="N31" i="2" l="1"/>
  <c r="M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J5" i="5"/>
  <c r="I5" i="5"/>
  <c r="H5" i="5"/>
  <c r="G5" i="5"/>
  <c r="F5" i="5"/>
  <c r="E5" i="5"/>
  <c r="C18" i="4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D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E68" i="14"/>
  <c r="D68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E68" i="13"/>
  <c r="D68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O25" i="13"/>
  <c r="N24" i="13"/>
  <c r="M24" i="13"/>
  <c r="L24" i="13"/>
  <c r="K24" i="13"/>
  <c r="J24" i="13"/>
  <c r="I24" i="13"/>
  <c r="H24" i="13"/>
  <c r="G24" i="13"/>
  <c r="F24" i="13"/>
  <c r="C24" i="13"/>
  <c r="O23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O7" i="13"/>
  <c r="N7" i="13"/>
  <c r="M7" i="13"/>
  <c r="L7" i="13"/>
  <c r="K7" i="13"/>
  <c r="J7" i="13"/>
  <c r="I7" i="13"/>
  <c r="H7" i="13"/>
  <c r="G7" i="13"/>
  <c r="F7" i="13"/>
  <c r="E7" i="13"/>
  <c r="D7" i="13"/>
  <c r="C7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C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E68" i="12"/>
  <c r="D68" i="12"/>
  <c r="C68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O17" i="12"/>
  <c r="N17" i="12"/>
  <c r="M17" i="12"/>
  <c r="L17" i="12"/>
  <c r="K17" i="12"/>
  <c r="J17" i="12"/>
  <c r="I17" i="12"/>
  <c r="G17" i="12"/>
  <c r="F17" i="12"/>
  <c r="E17" i="12"/>
  <c r="D17" i="12"/>
  <c r="C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O5" i="12"/>
  <c r="N5" i="12"/>
  <c r="M5" i="12"/>
  <c r="L5" i="12"/>
  <c r="K5" i="12"/>
  <c r="J5" i="12"/>
  <c r="I5" i="12"/>
  <c r="H5" i="12"/>
  <c r="G5" i="12"/>
  <c r="F5" i="12"/>
  <c r="D5" i="12"/>
  <c r="C5" i="12"/>
  <c r="O92" i="14" l="1"/>
  <c r="O96" i="14"/>
  <c r="O88" i="14"/>
  <c r="N68" i="12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78" i="14"/>
  <c r="O72" i="14"/>
  <c r="C68" i="14"/>
  <c r="O62" i="14"/>
  <c r="O74" i="14"/>
  <c r="O84" i="14"/>
  <c r="O90" i="14"/>
  <c r="C96" i="14"/>
  <c r="O64" i="14"/>
  <c r="O70" i="14"/>
  <c r="O80" i="14"/>
  <c r="O86" i="14"/>
  <c r="O60" i="14"/>
  <c r="O66" i="14"/>
  <c r="O76" i="14"/>
  <c r="O8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O22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E68" i="10"/>
  <c r="D68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C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C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C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C11" i="10"/>
  <c r="O9" i="10"/>
  <c r="N9" i="10"/>
  <c r="M9" i="10"/>
  <c r="L9" i="10"/>
  <c r="K9" i="10"/>
  <c r="J9" i="10"/>
  <c r="I9" i="10"/>
  <c r="H9" i="10"/>
  <c r="G9" i="10"/>
  <c r="F9" i="10"/>
  <c r="E9" i="10"/>
  <c r="D9" i="10"/>
  <c r="C9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5" i="10"/>
  <c r="N5" i="10"/>
  <c r="M5" i="10"/>
  <c r="L5" i="10"/>
  <c r="K5" i="10"/>
  <c r="J5" i="10"/>
  <c r="I5" i="10"/>
  <c r="H5" i="10"/>
  <c r="G5" i="10"/>
  <c r="F5" i="10"/>
  <c r="E5" i="10"/>
  <c r="D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E68" i="9"/>
  <c r="D68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C19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1" i="9"/>
  <c r="N11" i="9"/>
  <c r="M11" i="9"/>
  <c r="L11" i="9"/>
  <c r="K11" i="9"/>
  <c r="J11" i="9"/>
  <c r="I11" i="9"/>
  <c r="H11" i="9"/>
  <c r="G11" i="9"/>
  <c r="F11" i="9"/>
  <c r="E11" i="9"/>
  <c r="D11" i="9"/>
  <c r="C11" i="9"/>
  <c r="O9" i="9"/>
  <c r="N9" i="9"/>
  <c r="M9" i="9"/>
  <c r="L9" i="9"/>
  <c r="K9" i="9"/>
  <c r="J9" i="9"/>
  <c r="I9" i="9"/>
  <c r="H9" i="9"/>
  <c r="G9" i="9"/>
  <c r="F9" i="9"/>
  <c r="E9" i="9"/>
  <c r="D9" i="9"/>
  <c r="C9" i="9"/>
  <c r="O7" i="9"/>
  <c r="N7" i="9"/>
  <c r="M7" i="9"/>
  <c r="L7" i="9"/>
  <c r="K7" i="9"/>
  <c r="J7" i="9"/>
  <c r="I7" i="9"/>
  <c r="H7" i="9"/>
  <c r="G7" i="9"/>
  <c r="F7" i="9"/>
  <c r="E7" i="9"/>
  <c r="D7" i="9"/>
  <c r="C7" i="9"/>
  <c r="O5" i="9"/>
  <c r="N5" i="9"/>
  <c r="M5" i="9"/>
  <c r="L5" i="9"/>
  <c r="K5" i="9"/>
  <c r="J5" i="9"/>
  <c r="I5" i="9"/>
  <c r="H5" i="9"/>
  <c r="G5" i="9"/>
  <c r="F5" i="9"/>
  <c r="E5" i="9"/>
  <c r="D5" i="9"/>
  <c r="C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C70" i="8"/>
  <c r="E68" i="8"/>
  <c r="D68" i="8"/>
  <c r="C68" i="8"/>
  <c r="N66" i="8"/>
  <c r="M66" i="8"/>
  <c r="K66" i="8"/>
  <c r="J66" i="8"/>
  <c r="I66" i="8"/>
  <c r="H66" i="8"/>
  <c r="G66" i="8"/>
  <c r="F66" i="8"/>
  <c r="D66" i="8"/>
  <c r="C66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O9" i="8"/>
  <c r="N9" i="8"/>
  <c r="M9" i="8"/>
  <c r="L9" i="8"/>
  <c r="K9" i="8"/>
  <c r="J9" i="8"/>
  <c r="I9" i="8"/>
  <c r="H9" i="8"/>
  <c r="G9" i="8"/>
  <c r="F9" i="8"/>
  <c r="E9" i="8"/>
  <c r="D9" i="8"/>
  <c r="C9" i="8"/>
  <c r="O7" i="8"/>
  <c r="N7" i="8"/>
  <c r="M7" i="8"/>
  <c r="L7" i="8"/>
  <c r="K7" i="8"/>
  <c r="J7" i="8"/>
  <c r="I7" i="8"/>
  <c r="H7" i="8"/>
  <c r="G7" i="8"/>
  <c r="F7" i="8"/>
  <c r="E7" i="8"/>
  <c r="D7" i="8"/>
  <c r="C7" i="8"/>
  <c r="O5" i="8"/>
  <c r="N5" i="8"/>
  <c r="M5" i="8"/>
  <c r="L5" i="8"/>
  <c r="K5" i="8"/>
  <c r="J5" i="8"/>
  <c r="I5" i="8"/>
  <c r="H5" i="8"/>
  <c r="G5" i="8"/>
  <c r="F5" i="8"/>
  <c r="E5" i="8"/>
  <c r="D5" i="8"/>
  <c r="C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E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C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E68" i="7"/>
  <c r="D68" i="7"/>
  <c r="C68" i="7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D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O50" i="7"/>
  <c r="N49" i="7"/>
  <c r="M49" i="7"/>
  <c r="L49" i="7"/>
  <c r="K49" i="7"/>
  <c r="J49" i="7"/>
  <c r="I49" i="7"/>
  <c r="H49" i="7"/>
  <c r="G49" i="7"/>
  <c r="F49" i="7"/>
  <c r="E49" i="7"/>
  <c r="D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H43" i="7"/>
  <c r="G43" i="7"/>
  <c r="F43" i="7"/>
  <c r="E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N26" i="7"/>
  <c r="M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N15" i="7"/>
  <c r="M15" i="7"/>
  <c r="L15" i="7"/>
  <c r="K15" i="7"/>
  <c r="J15" i="7"/>
  <c r="I15" i="7"/>
  <c r="H15" i="7"/>
  <c r="G15" i="7"/>
  <c r="F15" i="7"/>
  <c r="E15" i="7"/>
  <c r="D15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9" i="7"/>
  <c r="N9" i="7"/>
  <c r="M9" i="7"/>
  <c r="L9" i="7"/>
  <c r="K9" i="7"/>
  <c r="J9" i="7"/>
  <c r="I9" i="7"/>
  <c r="H9" i="7"/>
  <c r="G9" i="7"/>
  <c r="F9" i="7"/>
  <c r="E9" i="7"/>
  <c r="D9" i="7"/>
  <c r="C9" i="7"/>
  <c r="O7" i="7"/>
  <c r="N7" i="7"/>
  <c r="M7" i="7"/>
  <c r="L7" i="7"/>
  <c r="K7" i="7"/>
  <c r="J7" i="7"/>
  <c r="I7" i="7"/>
  <c r="H7" i="7"/>
  <c r="G7" i="7"/>
  <c r="F7" i="7"/>
  <c r="E7" i="7"/>
  <c r="D7" i="7"/>
  <c r="C7" i="7"/>
  <c r="O5" i="7"/>
  <c r="N5" i="7"/>
  <c r="M5" i="7"/>
  <c r="L5" i="7"/>
  <c r="K5" i="7"/>
  <c r="J5" i="7"/>
  <c r="I5" i="7"/>
  <c r="H5" i="7"/>
  <c r="G5" i="7"/>
  <c r="F5" i="7"/>
  <c r="E5" i="7"/>
  <c r="D5" i="7"/>
  <c r="C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E68" i="6"/>
  <c r="D68" i="6"/>
  <c r="C68" i="6"/>
  <c r="N66" i="6"/>
  <c r="M66" i="6"/>
  <c r="L66" i="6"/>
  <c r="K66" i="6"/>
  <c r="J66" i="6"/>
  <c r="I66" i="6"/>
  <c r="H66" i="6"/>
  <c r="G66" i="6"/>
  <c r="F66" i="6"/>
  <c r="E66" i="6"/>
  <c r="D66" i="6"/>
  <c r="C66" i="6"/>
  <c r="O65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J55" i="6"/>
  <c r="I55" i="6"/>
  <c r="H55" i="6"/>
  <c r="G55" i="6"/>
  <c r="F55" i="6"/>
  <c r="E55" i="6"/>
  <c r="D55" i="6"/>
  <c r="C55" i="6"/>
  <c r="O54" i="6"/>
  <c r="N53" i="6"/>
  <c r="M53" i="6"/>
  <c r="L53" i="6"/>
  <c r="J53" i="6"/>
  <c r="I53" i="6"/>
  <c r="H53" i="6"/>
  <c r="G53" i="6"/>
  <c r="F53" i="6"/>
  <c r="E53" i="6"/>
  <c r="D53" i="6"/>
  <c r="C53" i="6"/>
  <c r="O52" i="6"/>
  <c r="N51" i="6"/>
  <c r="M51" i="6"/>
  <c r="L51" i="6"/>
  <c r="J51" i="6"/>
  <c r="I51" i="6"/>
  <c r="H51" i="6"/>
  <c r="G51" i="6"/>
  <c r="F51" i="6"/>
  <c r="E51" i="6"/>
  <c r="D51" i="6"/>
  <c r="C51" i="6"/>
  <c r="O50" i="6"/>
  <c r="N49" i="6"/>
  <c r="M49" i="6"/>
  <c r="L49" i="6"/>
  <c r="J49" i="6"/>
  <c r="I49" i="6"/>
  <c r="H49" i="6"/>
  <c r="G49" i="6"/>
  <c r="F49" i="6"/>
  <c r="E49" i="6"/>
  <c r="D49" i="6"/>
  <c r="C49" i="6"/>
  <c r="O48" i="6"/>
  <c r="N47" i="6"/>
  <c r="M47" i="6"/>
  <c r="L47" i="6"/>
  <c r="J47" i="6"/>
  <c r="I47" i="6"/>
  <c r="H47" i="6"/>
  <c r="G47" i="6"/>
  <c r="F47" i="6"/>
  <c r="E47" i="6"/>
  <c r="D47" i="6"/>
  <c r="C47" i="6"/>
  <c r="O46" i="6"/>
  <c r="N45" i="6"/>
  <c r="M45" i="6"/>
  <c r="L45" i="6"/>
  <c r="J45" i="6"/>
  <c r="I45" i="6"/>
  <c r="H45" i="6"/>
  <c r="G45" i="6"/>
  <c r="F45" i="6"/>
  <c r="E45" i="6"/>
  <c r="D45" i="6"/>
  <c r="C45" i="6"/>
  <c r="O44" i="6"/>
  <c r="N43" i="6"/>
  <c r="M43" i="6"/>
  <c r="L43" i="6"/>
  <c r="J43" i="6"/>
  <c r="I43" i="6"/>
  <c r="H43" i="6"/>
  <c r="G43" i="6"/>
  <c r="F43" i="6"/>
  <c r="E43" i="6"/>
  <c r="D43" i="6"/>
  <c r="C43" i="6"/>
  <c r="O42" i="6"/>
  <c r="N40" i="6"/>
  <c r="M40" i="6"/>
  <c r="L40" i="6"/>
  <c r="J40" i="6"/>
  <c r="I40" i="6"/>
  <c r="H40" i="6"/>
  <c r="G40" i="6"/>
  <c r="F40" i="6"/>
  <c r="E40" i="6"/>
  <c r="D40" i="6"/>
  <c r="C40" i="6"/>
  <c r="O39" i="6"/>
  <c r="N38" i="6"/>
  <c r="M38" i="6"/>
  <c r="L38" i="6"/>
  <c r="J38" i="6"/>
  <c r="I38" i="6"/>
  <c r="H38" i="6"/>
  <c r="G38" i="6"/>
  <c r="F38" i="6"/>
  <c r="E38" i="6"/>
  <c r="D38" i="6"/>
  <c r="C38" i="6"/>
  <c r="O37" i="6"/>
  <c r="N36" i="6"/>
  <c r="M36" i="6"/>
  <c r="L36" i="6"/>
  <c r="J36" i="6"/>
  <c r="I36" i="6"/>
  <c r="H36" i="6"/>
  <c r="G36" i="6"/>
  <c r="F36" i="6"/>
  <c r="E36" i="6"/>
  <c r="D36" i="6"/>
  <c r="C36" i="6"/>
  <c r="O35" i="6"/>
  <c r="N34" i="6"/>
  <c r="M34" i="6"/>
  <c r="L34" i="6"/>
  <c r="J34" i="6"/>
  <c r="I34" i="6"/>
  <c r="H34" i="6"/>
  <c r="G34" i="6"/>
  <c r="F34" i="6"/>
  <c r="E34" i="6"/>
  <c r="D34" i="6"/>
  <c r="C34" i="6"/>
  <c r="O33" i="6"/>
  <c r="N32" i="6"/>
  <c r="M32" i="6"/>
  <c r="L32" i="6"/>
  <c r="J32" i="6"/>
  <c r="I32" i="6"/>
  <c r="H32" i="6"/>
  <c r="G32" i="6"/>
  <c r="F32" i="6"/>
  <c r="E32" i="6"/>
  <c r="D32" i="6"/>
  <c r="C32" i="6"/>
  <c r="O31" i="6"/>
  <c r="N30" i="6"/>
  <c r="M30" i="6"/>
  <c r="L30" i="6"/>
  <c r="J30" i="6"/>
  <c r="I30" i="6"/>
  <c r="H30" i="6"/>
  <c r="G30" i="6"/>
  <c r="F30" i="6"/>
  <c r="E30" i="6"/>
  <c r="D30" i="6"/>
  <c r="C30" i="6"/>
  <c r="O29" i="6"/>
  <c r="N28" i="6"/>
  <c r="M28" i="6"/>
  <c r="L28" i="6"/>
  <c r="J28" i="6"/>
  <c r="I28" i="6"/>
  <c r="H28" i="6"/>
  <c r="G28" i="6"/>
  <c r="F28" i="6"/>
  <c r="E28" i="6"/>
  <c r="D28" i="6"/>
  <c r="C28" i="6"/>
  <c r="M26" i="6"/>
  <c r="I26" i="6"/>
  <c r="G26" i="6"/>
  <c r="E26" i="6"/>
  <c r="C26" i="6"/>
  <c r="N26" i="6"/>
  <c r="J26" i="6"/>
  <c r="H26" i="6"/>
  <c r="F26" i="6"/>
  <c r="D26" i="6"/>
  <c r="O25" i="6"/>
  <c r="N24" i="6"/>
  <c r="M24" i="6"/>
  <c r="J24" i="6"/>
  <c r="I24" i="6"/>
  <c r="H24" i="6"/>
  <c r="G24" i="6"/>
  <c r="F24" i="6"/>
  <c r="E24" i="6"/>
  <c r="D24" i="6"/>
  <c r="C24" i="6"/>
  <c r="O22" i="6"/>
  <c r="K19" i="6"/>
  <c r="J19" i="6"/>
  <c r="I19" i="6"/>
  <c r="H19" i="6"/>
  <c r="G19" i="6"/>
  <c r="F19" i="6"/>
  <c r="D19" i="6"/>
  <c r="C19" i="6"/>
  <c r="O17" i="6"/>
  <c r="N17" i="6"/>
  <c r="M17" i="6"/>
  <c r="O15" i="6"/>
  <c r="N15" i="6"/>
  <c r="M15" i="6"/>
  <c r="K15" i="6"/>
  <c r="J15" i="6"/>
  <c r="I15" i="6"/>
  <c r="H15" i="6"/>
  <c r="G15" i="6"/>
  <c r="E15" i="6"/>
  <c r="D15" i="6"/>
  <c r="C15" i="6"/>
  <c r="N13" i="6"/>
  <c r="M13" i="6"/>
  <c r="K13" i="6"/>
  <c r="J13" i="6"/>
  <c r="I13" i="6"/>
  <c r="H13" i="6"/>
  <c r="G13" i="6"/>
  <c r="F13" i="6"/>
  <c r="E13" i="6"/>
  <c r="D13" i="6"/>
  <c r="C13" i="6"/>
  <c r="O11" i="6"/>
  <c r="N11" i="6"/>
  <c r="M11" i="6"/>
  <c r="K11" i="6"/>
  <c r="J11" i="6"/>
  <c r="I11" i="6"/>
  <c r="H11" i="6"/>
  <c r="G11" i="6"/>
  <c r="F11" i="6"/>
  <c r="E11" i="6"/>
  <c r="D11" i="6"/>
  <c r="C11" i="6"/>
  <c r="O9" i="6"/>
  <c r="N9" i="6"/>
  <c r="M9" i="6"/>
  <c r="K9" i="6"/>
  <c r="J9" i="6"/>
  <c r="I9" i="6"/>
  <c r="H9" i="6"/>
  <c r="G9" i="6"/>
  <c r="F9" i="6"/>
  <c r="E9" i="6"/>
  <c r="D9" i="6"/>
  <c r="C9" i="6"/>
  <c r="O7" i="6"/>
  <c r="N7" i="6"/>
  <c r="M7" i="6"/>
  <c r="J7" i="6"/>
  <c r="I7" i="6"/>
  <c r="H7" i="6"/>
  <c r="G7" i="6"/>
  <c r="F7" i="6"/>
  <c r="E7" i="6"/>
  <c r="D7" i="6"/>
  <c r="C7" i="6"/>
  <c r="O5" i="6"/>
  <c r="N5" i="6"/>
  <c r="M5" i="6"/>
  <c r="J5" i="6"/>
  <c r="I5" i="6"/>
  <c r="H5" i="6"/>
  <c r="F5" i="6"/>
  <c r="E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84" i="5" l="1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E68" i="5"/>
  <c r="D68" i="5"/>
  <c r="C68" i="5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O65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N26" i="5"/>
  <c r="N24" i="5"/>
  <c r="M24" i="5"/>
  <c r="L24" i="5"/>
  <c r="K24" i="5"/>
  <c r="J24" i="5"/>
  <c r="I24" i="5"/>
  <c r="H24" i="5"/>
  <c r="G24" i="5"/>
  <c r="F24" i="5"/>
  <c r="E24" i="5"/>
  <c r="D24" i="5"/>
  <c r="O23" i="5"/>
  <c r="O19" i="5"/>
  <c r="N19" i="5"/>
  <c r="M19" i="5"/>
  <c r="L19" i="5"/>
  <c r="K19" i="5"/>
  <c r="J19" i="5"/>
  <c r="I19" i="5"/>
  <c r="H19" i="5"/>
  <c r="G19" i="5"/>
  <c r="F19" i="5"/>
  <c r="E19" i="5"/>
  <c r="D19" i="5"/>
  <c r="O17" i="5"/>
  <c r="N17" i="5"/>
  <c r="M17" i="5"/>
  <c r="L17" i="5"/>
  <c r="K17" i="5"/>
  <c r="J17" i="5"/>
  <c r="I17" i="5"/>
  <c r="H17" i="5"/>
  <c r="G17" i="5"/>
  <c r="F17" i="5"/>
  <c r="E17" i="5"/>
  <c r="D17" i="5"/>
  <c r="O15" i="5"/>
  <c r="N15" i="5"/>
  <c r="M15" i="5"/>
  <c r="L15" i="5"/>
  <c r="K15" i="5"/>
  <c r="J15" i="5"/>
  <c r="I15" i="5"/>
  <c r="H15" i="5"/>
  <c r="G15" i="5"/>
  <c r="F15" i="5"/>
  <c r="E15" i="5"/>
  <c r="D15" i="5"/>
  <c r="O13" i="5"/>
  <c r="N13" i="5"/>
  <c r="M13" i="5"/>
  <c r="L13" i="5"/>
  <c r="K13" i="5"/>
  <c r="J13" i="5"/>
  <c r="I13" i="5"/>
  <c r="H13" i="5"/>
  <c r="G13" i="5"/>
  <c r="F13" i="5"/>
  <c r="E13" i="5"/>
  <c r="D13" i="5"/>
  <c r="O11" i="5"/>
  <c r="N11" i="5"/>
  <c r="M11" i="5"/>
  <c r="L11" i="5"/>
  <c r="K11" i="5"/>
  <c r="J11" i="5"/>
  <c r="I11" i="5"/>
  <c r="H11" i="5"/>
  <c r="G11" i="5"/>
  <c r="F11" i="5"/>
  <c r="E11" i="5"/>
  <c r="D11" i="5"/>
  <c r="O9" i="5"/>
  <c r="N9" i="5"/>
  <c r="M9" i="5"/>
  <c r="L9" i="5"/>
  <c r="K9" i="5"/>
  <c r="J9" i="5"/>
  <c r="I9" i="5"/>
  <c r="H9" i="5"/>
  <c r="G9" i="5"/>
  <c r="F9" i="5"/>
  <c r="E9" i="5"/>
  <c r="D9" i="5"/>
  <c r="O7" i="5"/>
  <c r="N7" i="5"/>
  <c r="M7" i="5"/>
  <c r="L7" i="5"/>
  <c r="K7" i="5"/>
  <c r="J7" i="5"/>
  <c r="I7" i="5"/>
  <c r="H7" i="5"/>
  <c r="G7" i="5"/>
  <c r="F7" i="5"/>
  <c r="E7" i="5"/>
  <c r="D7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C19" i="2"/>
  <c r="C17" i="2"/>
  <c r="C15" i="2"/>
  <c r="C13" i="2"/>
  <c r="C11" i="2"/>
  <c r="C9" i="2"/>
  <c r="C7" i="2"/>
  <c r="C5" i="2"/>
  <c r="Z22" i="4"/>
  <c r="U59" i="4"/>
  <c r="S52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57" i="4"/>
  <c r="Z13" i="4"/>
  <c r="Z5" i="4"/>
  <c r="Z15" i="4"/>
  <c r="Z20" i="4"/>
  <c r="Z11" i="4"/>
  <c r="Z7" i="4"/>
  <c r="Z18" i="4"/>
  <c r="Z9" i="4"/>
  <c r="Y42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X71" i="4"/>
  <c r="X22" i="4"/>
  <c r="X13" i="4"/>
  <c r="X5" i="4"/>
  <c r="X11" i="4"/>
  <c r="X15" i="4"/>
  <c r="X7" i="4"/>
  <c r="X57" i="4"/>
  <c r="X18" i="4"/>
  <c r="X9" i="4"/>
  <c r="X20" i="4"/>
  <c r="V57" i="4"/>
  <c r="V22" i="4"/>
  <c r="V18" i="4"/>
  <c r="V20" i="4"/>
  <c r="U39" i="4"/>
  <c r="U42" i="4"/>
  <c r="U63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U67" i="4"/>
  <c r="T71" i="4"/>
  <c r="T20" i="4"/>
  <c r="T11" i="4"/>
  <c r="T9" i="4"/>
  <c r="T22" i="4"/>
  <c r="T13" i="4"/>
  <c r="T15" i="4"/>
  <c r="T7" i="4"/>
  <c r="T57" i="4"/>
  <c r="T18" i="4"/>
  <c r="S69" i="4"/>
  <c r="S37" i="4"/>
  <c r="S61" i="4"/>
  <c r="S57" i="4"/>
  <c r="S18" i="4"/>
  <c r="S15" i="4"/>
  <c r="S7" i="4"/>
  <c r="S20" i="4"/>
  <c r="S11" i="4"/>
  <c r="S9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9" i="4"/>
  <c r="R26" i="4"/>
  <c r="R71" i="4"/>
  <c r="R67" i="4"/>
  <c r="R63" i="4"/>
  <c r="R59" i="4"/>
  <c r="R50" i="4"/>
  <c r="R46" i="4"/>
  <c r="R42" i="4"/>
  <c r="R35" i="4"/>
  <c r="R31" i="4"/>
  <c r="R24" i="4"/>
  <c r="Z73" i="4"/>
  <c r="Z69" i="4"/>
  <c r="Z65" i="4"/>
  <c r="Z61" i="4"/>
  <c r="Z52" i="4"/>
  <c r="Z48" i="4"/>
  <c r="Z44" i="4"/>
  <c r="Z37" i="4"/>
  <c r="Z29" i="4"/>
  <c r="Z26" i="4"/>
  <c r="Z71" i="4"/>
  <c r="Z67" i="4"/>
  <c r="Z63" i="4"/>
  <c r="Z59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3" i="4"/>
  <c r="V29" i="4"/>
  <c r="V26" i="4"/>
  <c r="V71" i="4"/>
  <c r="V67" i="4"/>
  <c r="V63" i="4"/>
  <c r="V59" i="4"/>
  <c r="V50" i="4"/>
  <c r="V42" i="4"/>
  <c r="V39" i="4"/>
  <c r="V35" i="4"/>
  <c r="V31" i="4"/>
  <c r="V24" i="4"/>
  <c r="S71" i="4"/>
  <c r="S67" i="4"/>
  <c r="S63" i="4"/>
  <c r="S59" i="4"/>
  <c r="S50" i="4"/>
  <c r="S46" i="4"/>
  <c r="S42" i="4"/>
  <c r="S39" i="4"/>
  <c r="S35" i="4"/>
  <c r="S31" i="4"/>
  <c r="S24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Q33" i="4"/>
  <c r="U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U61" i="4"/>
  <c r="Q65" i="4"/>
  <c r="U65" i="4"/>
  <c r="Y65" i="4"/>
  <c r="Q69" i="4"/>
  <c r="U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9" i="4"/>
  <c r="X59" i="4"/>
  <c r="T63" i="4"/>
  <c r="X63" i="4"/>
  <c r="T67" i="4"/>
  <c r="X67" i="4"/>
  <c r="O60" i="11" l="1"/>
  <c r="O62" i="11"/>
  <c r="O64" i="11"/>
  <c r="O90" i="11"/>
  <c r="O86" i="11"/>
  <c r="O88" i="11"/>
  <c r="O84" i="11"/>
  <c r="O76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N3" i="4" l="1"/>
  <c r="M15" i="4"/>
  <c r="J11" i="4"/>
  <c r="F11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N36" i="2"/>
  <c r="M36" i="2"/>
  <c r="L36" i="2"/>
  <c r="K36" i="2"/>
  <c r="J36" i="2"/>
  <c r="I36" i="2"/>
  <c r="H36" i="2"/>
  <c r="G36" i="2"/>
  <c r="F36" i="2"/>
  <c r="E36" i="2"/>
  <c r="D36" i="2"/>
  <c r="N34" i="2"/>
  <c r="M34" i="2"/>
  <c r="L34" i="2"/>
  <c r="K34" i="2"/>
  <c r="J34" i="2"/>
  <c r="I34" i="2"/>
  <c r="H34" i="2"/>
  <c r="G34" i="2"/>
  <c r="F34" i="2"/>
  <c r="E34" i="2"/>
  <c r="D34" i="2"/>
  <c r="N32" i="2"/>
  <c r="M32" i="2"/>
  <c r="L32" i="2"/>
  <c r="K32" i="2"/>
  <c r="J32" i="2"/>
  <c r="I32" i="2"/>
  <c r="H32" i="2"/>
  <c r="G32" i="2"/>
  <c r="F32" i="2"/>
  <c r="E32" i="2"/>
  <c r="D32" i="2"/>
  <c r="N30" i="2"/>
  <c r="M30" i="2"/>
  <c r="L30" i="2"/>
  <c r="K30" i="2"/>
  <c r="J30" i="2"/>
  <c r="I30" i="2"/>
  <c r="H30" i="2"/>
  <c r="G30" i="2"/>
  <c r="F30" i="2"/>
  <c r="E30" i="2"/>
  <c r="D30" i="2"/>
  <c r="N28" i="2"/>
  <c r="M28" i="2"/>
  <c r="L28" i="2"/>
  <c r="K28" i="2"/>
  <c r="J28" i="2"/>
  <c r="I28" i="2"/>
  <c r="H28" i="2"/>
  <c r="G28" i="2"/>
  <c r="F28" i="2"/>
  <c r="E28" i="2"/>
  <c r="D28" i="2"/>
  <c r="F24" i="2"/>
  <c r="D24" i="2"/>
  <c r="N24" i="2"/>
  <c r="M24" i="2"/>
  <c r="L24" i="2"/>
  <c r="K24" i="2"/>
  <c r="J24" i="2"/>
  <c r="I24" i="2"/>
  <c r="H24" i="2"/>
  <c r="G24" i="2"/>
  <c r="E24" i="2"/>
  <c r="O94" i="3"/>
  <c r="O93" i="3"/>
  <c r="O90" i="3"/>
  <c r="O89" i="3"/>
  <c r="C85" i="3"/>
  <c r="C66" i="3" s="1"/>
  <c r="O86" i="3"/>
  <c r="O87" i="3"/>
  <c r="N85" i="3"/>
  <c r="M85" i="3"/>
  <c r="L85" i="3"/>
  <c r="L66" i="3" s="1"/>
  <c r="J85" i="3"/>
  <c r="J66" i="3" s="1"/>
  <c r="I85" i="3"/>
  <c r="I66" i="3" s="1"/>
  <c r="H85" i="3"/>
  <c r="G85" i="3"/>
  <c r="F85" i="3"/>
  <c r="F66" i="3" s="1"/>
  <c r="E85" i="3"/>
  <c r="E66" i="3" s="1"/>
  <c r="O84" i="3"/>
  <c r="O83" i="3"/>
  <c r="O82" i="3"/>
  <c r="O80" i="3"/>
  <c r="O79" i="3"/>
  <c r="O76" i="3"/>
  <c r="O74" i="3"/>
  <c r="O72" i="3"/>
  <c r="O70" i="3"/>
  <c r="O69" i="3"/>
  <c r="O63" i="3"/>
  <c r="O62" i="3"/>
  <c r="O59" i="3"/>
  <c r="O55" i="3"/>
  <c r="O54" i="3"/>
  <c r="O53" i="3"/>
  <c r="O50" i="3"/>
  <c r="O49" i="3"/>
  <c r="M66" i="3" l="1"/>
  <c r="N66" i="3"/>
  <c r="D66" i="3"/>
  <c r="G66" i="3"/>
  <c r="H66" i="3"/>
  <c r="N13" i="4"/>
  <c r="N7" i="4"/>
  <c r="F15" i="4"/>
  <c r="J7" i="4"/>
  <c r="H57" i="4"/>
  <c r="F9" i="4"/>
  <c r="F13" i="4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73" i="4"/>
  <c r="H69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O85" i="3"/>
  <c r="E15" i="4"/>
  <c r="E7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45" i="3"/>
  <c r="O46" i="3"/>
  <c r="O43" i="3"/>
  <c r="O42" i="3"/>
  <c r="O40" i="3"/>
  <c r="O39" i="3"/>
  <c r="O38" i="3"/>
  <c r="O36" i="3"/>
  <c r="O33" i="3"/>
  <c r="O30" i="3"/>
  <c r="O29" i="3"/>
  <c r="O27" i="3"/>
  <c r="O26" i="3"/>
  <c r="O25" i="3"/>
  <c r="O24" i="3"/>
  <c r="O14" i="3"/>
  <c r="O23" i="3"/>
  <c r="O22" i="3"/>
  <c r="O21" i="3"/>
  <c r="O20" i="3"/>
  <c r="O19" i="3"/>
  <c r="O18" i="3"/>
  <c r="O17" i="3"/>
  <c r="O16" i="3"/>
  <c r="O15" i="3"/>
  <c r="O66" i="3" l="1"/>
  <c r="O28" i="3"/>
  <c r="O44" i="3"/>
  <c r="O13" i="3"/>
  <c r="O37" i="3"/>
  <c r="O31" i="3"/>
  <c r="O32" i="3"/>
  <c r="O37" i="2"/>
  <c r="O9" i="3"/>
  <c r="O8" i="3"/>
  <c r="O7" i="3"/>
  <c r="O6" i="3"/>
  <c r="O5" i="3"/>
  <c r="O4" i="3"/>
  <c r="O3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6" i="2"/>
  <c r="L26" i="2"/>
  <c r="K26" i="2"/>
  <c r="J26" i="2"/>
  <c r="I26" i="2"/>
  <c r="H26" i="2"/>
  <c r="G26" i="2"/>
  <c r="F26" i="2"/>
  <c r="E26" i="2"/>
  <c r="D26" i="2"/>
  <c r="O23" i="2"/>
  <c r="O22" i="2"/>
  <c r="O60" i="1"/>
  <c r="O26" i="1"/>
  <c r="O83" i="1"/>
  <c r="O81" i="1"/>
  <c r="O79" i="1"/>
  <c r="O77" i="1"/>
  <c r="O75" i="1"/>
  <c r="O73" i="1"/>
  <c r="O71" i="1"/>
  <c r="O69" i="1"/>
  <c r="O67" i="1"/>
  <c r="O65" i="1"/>
  <c r="O63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36" i="10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  <c r="O35" i="3" l="1"/>
  <c r="D34" i="3"/>
  <c r="O34" i="3" s="1"/>
</calcChain>
</file>

<file path=xl/sharedStrings.xml><?xml version="1.0" encoding="utf-8"?>
<sst xmlns="http://schemas.openxmlformats.org/spreadsheetml/2006/main" count="3272" uniqueCount="384">
  <si>
    <t>Miesiąc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</si>
  <si>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</si>
  <si>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</si>
  <si>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</si>
  <si>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</si>
  <si>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</si>
  <si>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</si>
  <si>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</si>
  <si>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</si>
  <si>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</si>
  <si>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</si>
  <si>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</si>
  <si>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</si>
  <si>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</si>
  <si>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</si>
  <si>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</si>
  <si>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</si>
  <si>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</si>
  <si>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</si>
  <si>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</si>
  <si>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</si>
  <si>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</si>
  <si>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</si>
  <si>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</si>
  <si>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</si>
  <si>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</si>
  <si>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</si>
  <si>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</si>
  <si>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</si>
  <si>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</si>
  <si>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</si>
  <si>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</si>
  <si>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</si>
  <si>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</si>
  <si>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</si>
  <si>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</si>
  <si>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</si>
  <si>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</si>
  <si>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</si>
  <si>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</si>
  <si>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</si>
  <si>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</si>
  <si>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</si>
  <si>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</si>
  <si>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</si>
  <si>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</si>
  <si>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</si>
  <si>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</si>
  <si>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</si>
  <si>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</si>
  <si>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</si>
  <si>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</si>
  <si>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</si>
  <si>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</si>
  <si>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</si>
  <si>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</si>
  <si>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</si>
  <si>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</si>
  <si>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</si>
  <si>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</si>
  <si>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</si>
  <si>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</si>
  <si>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</si>
  <si>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</si>
  <si>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</si>
  <si>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</si>
  <si>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</si>
  <si>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</si>
  <si>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</si>
  <si>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</si>
  <si>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</si>
  <si>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</si>
  <si>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</si>
  <si>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</si>
  <si>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</si>
  <si>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</si>
  <si>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</si>
  <si>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</si>
  <si>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</si>
  <si>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</si>
  <si>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</si>
  <si>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</si>
  <si>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</si>
  <si>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</si>
  <si>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</si>
  <si>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</si>
  <si>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</si>
  <si>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</si>
  <si>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</si>
  <si>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</si>
  <si>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</si>
  <si>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</si>
  <si>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</si>
  <si>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</si>
  <si>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</si>
  <si>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</si>
  <si>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</si>
  <si>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</si>
  <si>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</si>
  <si>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</si>
  <si>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</si>
  <si>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</si>
  <si>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</si>
  <si>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</si>
  <si>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</si>
  <si>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</si>
  <si>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</si>
  <si>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</si>
  <si>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</si>
  <si>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</si>
  <si>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</si>
  <si>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</si>
  <si>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</si>
  <si>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</si>
  <si>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</si>
  <si>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</si>
  <si>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</si>
  <si>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</si>
  <si>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</si>
  <si>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</si>
  <si>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</si>
  <si>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</si>
  <si>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</si>
  <si>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</si>
  <si>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</si>
  <si>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</si>
  <si>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</si>
  <si>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</si>
  <si>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</si>
  <si>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</si>
  <si>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</si>
  <si>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</si>
  <si>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</si>
  <si>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</si>
  <si>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</si>
  <si>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</si>
  <si>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</si>
  <si>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</si>
  <si>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</si>
  <si>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</si>
  <si>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</si>
  <si>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</si>
  <si>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</si>
  <si>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</si>
  <si>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</si>
  <si>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</si>
  <si>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</si>
  <si>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</si>
  <si>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</si>
  <si>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</si>
  <si>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</si>
  <si>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</si>
  <si>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</si>
  <si>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</si>
  <si>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</si>
  <si>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</si>
  <si>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</si>
  <si>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</si>
  <si>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</si>
  <si>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</si>
  <si>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</si>
  <si>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</si>
  <si>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</si>
  <si>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</si>
  <si>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</si>
  <si>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</si>
  <si>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</si>
  <si>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</si>
  <si>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</si>
  <si>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</si>
  <si>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</si>
  <si>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</si>
  <si>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</si>
  <si>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</si>
  <si>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</si>
  <si>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</si>
  <si>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</si>
  <si>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</si>
  <si>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</si>
  <si>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</si>
  <si>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</si>
  <si>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</si>
  <si>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</si>
  <si>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</si>
  <si>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29 - miejsca pracy nie zawierające danych umozliwiającyh identyfikacje pracodawcy (zamknięte)</t>
  </si>
  <si>
    <t>z wiersza 29 - miejsca pracy zawierające dane umozliwoające identyfikację pracodawcy (otwarte)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</si>
  <si>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</si>
  <si>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</si>
  <si>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</si>
  <si>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</si>
  <si>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</si>
  <si>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</si>
  <si>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</si>
  <si>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</si>
  <si>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nie zawierające danych umożliwiających identyfikację praodawcy (zamknięte)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</si>
  <si>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</si>
  <si>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</si>
  <si>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</si>
  <si>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</si>
  <si>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</si>
  <si>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</si>
  <si>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</si>
  <si>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</si>
  <si>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</si>
  <si>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</si>
  <si>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</si>
  <si>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</si>
  <si>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</si>
  <si>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</si>
  <si>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</si>
  <si>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</si>
  <si>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</si>
  <si>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</si>
  <si>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</si>
  <si>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</si>
  <si>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</si>
  <si>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</si>
  <si>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</si>
  <si>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</si>
  <si>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</si>
  <si>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</si>
  <si>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</si>
  <si>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</si>
  <si>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</si>
  <si>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</si>
  <si>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</si>
  <si>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</si>
  <si>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</si>
  <si>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</si>
  <si>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</si>
  <si>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</si>
  <si>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</si>
  <si>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</si>
  <si>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</si>
  <si>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</si>
  <si>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</si>
  <si>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</si>
  <si>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</si>
  <si>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</si>
  <si>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</si>
  <si>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</si>
  <si>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</si>
  <si>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</si>
  <si>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</si>
  <si>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</si>
  <si>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</si>
  <si>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</si>
  <si>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</si>
  <si>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</si>
  <si>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</si>
  <si>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</si>
  <si>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</si>
  <si>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</si>
  <si>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</si>
  <si>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</si>
  <si>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</si>
  <si>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</si>
  <si>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</si>
  <si>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</si>
  <si>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</si>
  <si>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</si>
  <si>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</si>
  <si>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</si>
  <si>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</si>
  <si>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</si>
  <si>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</si>
  <si>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</si>
  <si>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</si>
  <si>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</si>
  <si>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</si>
  <si>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</si>
  <si>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</si>
  <si>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</si>
  <si>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</si>
  <si>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</si>
  <si>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</si>
  <si>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</si>
  <si>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</si>
  <si>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</si>
  <si>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</si>
  <si>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</si>
  <si>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</si>
  <si>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Liczba osób w szczególnej sytyacji na rynku pracy ogółem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</si>
  <si>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</si>
  <si>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</si>
  <si>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</si>
  <si>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</si>
  <si>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</si>
  <si>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</si>
  <si>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</si>
  <si>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</si>
  <si>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</si>
  <si>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</si>
  <si>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</si>
  <si>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</si>
  <si>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</si>
  <si>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</si>
  <si>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</si>
  <si>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</si>
  <si>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</si>
  <si>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</si>
  <si>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</si>
  <si>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</si>
  <si>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</si>
  <si>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</si>
  <si>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</si>
  <si>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</si>
  <si>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</si>
  <si>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</si>
  <si>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</si>
  <si>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</si>
  <si>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</si>
  <si>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</si>
  <si>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</si>
  <si>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</si>
  <si>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</si>
  <si>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</si>
  <si>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</si>
  <si>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</si>
  <si>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</si>
  <si>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</si>
  <si>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</si>
  <si>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</si>
  <si>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</si>
  <si>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</si>
  <si>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</si>
  <si>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</si>
  <si>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</si>
  <si>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</si>
  <si>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</si>
  <si>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</si>
  <si>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</si>
  <si>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</si>
  <si>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</si>
  <si>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</si>
  <si>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</si>
  <si>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</si>
  <si>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</si>
  <si>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</si>
  <si>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</si>
  <si>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</si>
  <si>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środków Funduszu Pracy</t>
  </si>
  <si>
    <t>z wiersza 70 - w ramach programu regionalnego Firma + 1</t>
  </si>
  <si>
    <t>z wiersza 70 - w ramach środków Funduszu Pracy</t>
  </si>
  <si>
    <t>z wiersza 75 - w ramach programu regionalnego Firma + 1</t>
  </si>
  <si>
    <t>z wiersza 75 - w ramach środków Funduszu Pracy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</si>
  <si>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</si>
  <si>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</si>
  <si>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</si>
  <si>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</si>
  <si>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</si>
  <si>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</si>
  <si>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</si>
  <si>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</si>
  <si>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</si>
  <si>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</si>
  <si>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</si>
  <si>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</si>
  <si>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</si>
  <si>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Liczba osób w szczególnej sytuacji na rynku pracy ogółem</t>
  </si>
  <si>
    <t>Struktura bezrobocia w powiecie w podziele na wiek, wykształcenie, czas pozostawania bez pracy i staż pracy</t>
  </si>
  <si>
    <t>XII'23</t>
  </si>
  <si>
    <t>Liczba złożonych powiadomień o powierzeniu wykonywania pracy obywatelom Ukrainy</t>
  </si>
  <si>
    <t>z wiersza 66 - w ramach środków rezerwy Funduszu Pracy</t>
  </si>
  <si>
    <t>z wiersza 59 - w ramach programu FEM 2021-2027</t>
  </si>
  <si>
    <t>z wiersza 66 - w ramach programu FEM 2021-2027</t>
  </si>
  <si>
    <t>z wiersza 70 - w ramach programu FEM 2021-2027</t>
  </si>
  <si>
    <t>z wiersza 75 - w ramach programu FEM 2021-2027</t>
  </si>
  <si>
    <t>z wiersza 80 - w ramach programu FEM 2021-2027</t>
  </si>
  <si>
    <t>I'24</t>
  </si>
  <si>
    <t>II'24</t>
  </si>
  <si>
    <t>III'24</t>
  </si>
  <si>
    <t>IV'24</t>
  </si>
  <si>
    <t>V'24</t>
  </si>
  <si>
    <t>VI'24</t>
  </si>
  <si>
    <t>VII'24</t>
  </si>
  <si>
    <t>VIII'24</t>
  </si>
  <si>
    <t>IX'24</t>
  </si>
  <si>
    <t>X'24</t>
  </si>
  <si>
    <t>XI'24</t>
  </si>
  <si>
    <t>XII'24</t>
  </si>
  <si>
    <t>XII24</t>
  </si>
  <si>
    <t>Spotkania informacyjno-edukacyjne z uczniami szkół ponadpodstawowoych (l. uczniów)</t>
  </si>
  <si>
    <t>Struktura bezrobotnych według gmin na koniec MARCA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</si>
</sst>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4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rgb="FF99CC00"/>
      <name val="Arial"/>
      <family val="2"/>
      <charset val="238"/>
    </font>
    <font>
      <b/>
      <sz val="10"/>
      <color theme="0"/>
      <name val="Arial"/>
      <family val="2"/>
      <charset val="238"/>
    </font>
    <font>
      <i/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i/>
      <sz val="7.5"/>
      <color rgb="FF92D050"/>
      <name val="Arial"/>
      <family val="2"/>
      <charset val="238"/>
    </font>
    <font>
      <b/>
      <sz val="10"/>
      <color rgb="FFD8E4BC"/>
      <name val="Arial"/>
      <family val="2"/>
      <charset val="238"/>
    </font>
    <font>
      <i/>
      <sz val="7.5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0"/>
        <bgColor indexed="64"/>
      </patternFill>
    </fill>
  </fills>
  <borders count="1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36" applyNumberFormat="0" applyFill="0" applyAlignment="0" applyProtection="0"/>
    <xf numFmtId="9" fontId="17" fillId="0" borderId="0" applyFont="0" applyFill="0" applyBorder="0" applyAlignment="0" applyProtection="0"/>
  </cellStyleXfs>
  <cellXfs count="467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9" fillId="7" borderId="40" xfId="1" applyFill="1" applyBorder="1" applyAlignment="1">
      <alignment horizontal="center" vertical="center"/>
    </xf>
    <xf numFmtId="0" fontId="9" fillId="7" borderId="41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2" xfId="0" applyFont="1" applyBorder="1"/>
    <xf numFmtId="0" fontId="6" fillId="0" borderId="43" xfId="0" applyFont="1" applyBorder="1"/>
    <xf numFmtId="0" fontId="6" fillId="0" borderId="18" xfId="0" applyFont="1" applyBorder="1"/>
    <xf numFmtId="0" fontId="6" fillId="0" borderId="48" xfId="0" applyFont="1" applyBorder="1"/>
    <xf numFmtId="0" fontId="4" fillId="0" borderId="45" xfId="0" applyFont="1" applyBorder="1"/>
    <xf numFmtId="0" fontId="4" fillId="0" borderId="46" xfId="0" applyFont="1" applyBorder="1"/>
    <xf numFmtId="0" fontId="4" fillId="8" borderId="51" xfId="0" applyFont="1" applyFill="1" applyBorder="1"/>
    <xf numFmtId="0" fontId="4" fillId="8" borderId="53" xfId="0" applyFont="1" applyFill="1" applyBorder="1"/>
    <xf numFmtId="0" fontId="4" fillId="8" borderId="61" xfId="0" applyFont="1" applyFill="1" applyBorder="1"/>
    <xf numFmtId="0" fontId="4" fillId="8" borderId="50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6" fillId="8" borderId="52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6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8" xfId="1" applyFont="1" applyFill="1" applyBorder="1" applyAlignment="1">
      <alignment horizontal="center" vertical="center"/>
    </xf>
    <xf numFmtId="0" fontId="9" fillId="7" borderId="68" xfId="1" applyFill="1" applyBorder="1" applyAlignment="1">
      <alignment vertical="center"/>
    </xf>
    <xf numFmtId="0" fontId="9" fillId="7" borderId="68" xfId="1" applyFill="1" applyBorder="1" applyAlignment="1">
      <alignment horizontal="center" vertical="center"/>
    </xf>
    <xf numFmtId="0" fontId="6" fillId="8" borderId="29" xfId="0" applyFont="1" applyFill="1" applyBorder="1"/>
    <xf numFmtId="0" fontId="3" fillId="8" borderId="69" xfId="0" applyFont="1" applyFill="1" applyBorder="1"/>
    <xf numFmtId="0" fontId="3" fillId="8" borderId="10" xfId="0" applyFont="1" applyFill="1" applyBorder="1"/>
    <xf numFmtId="0" fontId="4" fillId="8" borderId="66" xfId="0" applyFont="1" applyFill="1" applyBorder="1"/>
    <xf numFmtId="0" fontId="4" fillId="8" borderId="70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71" xfId="0" applyFont="1" applyFill="1" applyBorder="1"/>
    <xf numFmtId="0" fontId="4" fillId="8" borderId="72" xfId="0" applyFont="1" applyFill="1" applyBorder="1"/>
    <xf numFmtId="0" fontId="6" fillId="8" borderId="66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3" xfId="1" applyFill="1" applyBorder="1" applyAlignment="1">
      <alignment vertical="center"/>
    </xf>
    <xf numFmtId="0" fontId="9" fillId="7" borderId="74" xfId="1" applyFill="1" applyBorder="1" applyAlignment="1">
      <alignment horizontal="center" vertical="center"/>
    </xf>
    <xf numFmtId="49" fontId="6" fillId="0" borderId="43" xfId="0" applyNumberFormat="1" applyFont="1" applyBorder="1" applyAlignment="1">
      <alignment horizontal="center" vertical="center" textRotation="90"/>
    </xf>
    <xf numFmtId="0" fontId="9" fillId="7" borderId="75" xfId="1" applyFill="1" applyBorder="1" applyAlignment="1">
      <alignment vertical="center"/>
    </xf>
    <xf numFmtId="0" fontId="4" fillId="0" borderId="9" xfId="0" applyFont="1" applyBorder="1"/>
    <xf numFmtId="0" fontId="4" fillId="8" borderId="79" xfId="0" applyFont="1" applyFill="1" applyBorder="1"/>
    <xf numFmtId="0" fontId="4" fillId="8" borderId="34" xfId="0" applyFont="1" applyFill="1" applyBorder="1"/>
    <xf numFmtId="0" fontId="4" fillId="0" borderId="21" xfId="0" applyFont="1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80" xfId="0" applyFont="1" applyBorder="1" applyAlignment="1">
      <alignment vertical="center"/>
    </xf>
    <xf numFmtId="0" fontId="0" fillId="0" borderId="5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82" xfId="0" applyFont="1" applyBorder="1"/>
    <xf numFmtId="0" fontId="7" fillId="0" borderId="83" xfId="0" applyFont="1" applyBorder="1"/>
    <xf numFmtId="0" fontId="7" fillId="8" borderId="50" xfId="0" applyFont="1" applyFill="1" applyBorder="1"/>
    <xf numFmtId="0" fontId="5" fillId="8" borderId="53" xfId="0" applyFont="1" applyFill="1" applyBorder="1"/>
    <xf numFmtId="0" fontId="5" fillId="8" borderId="65" xfId="0" applyFont="1" applyFill="1" applyBorder="1"/>
    <xf numFmtId="0" fontId="7" fillId="8" borderId="66" xfId="0" applyFont="1" applyFill="1" applyBorder="1"/>
    <xf numFmtId="0" fontId="7" fillId="8" borderId="17" xfId="0" applyFont="1" applyFill="1" applyBorder="1"/>
    <xf numFmtId="0" fontId="7" fillId="8" borderId="84" xfId="0" applyFont="1" applyFill="1" applyBorder="1"/>
    <xf numFmtId="0" fontId="7" fillId="0" borderId="86" xfId="0" applyFont="1" applyBorder="1"/>
    <xf numFmtId="0" fontId="7" fillId="0" borderId="87" xfId="0" applyFont="1" applyBorder="1"/>
    <xf numFmtId="0" fontId="5" fillId="8" borderId="84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71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2" xfId="0" applyFont="1" applyFill="1" applyBorder="1"/>
    <xf numFmtId="0" fontId="7" fillId="8" borderId="72" xfId="0" applyFont="1" applyFill="1" applyBorder="1"/>
    <xf numFmtId="0" fontId="5" fillId="8" borderId="72" xfId="0" applyFont="1" applyFill="1" applyBorder="1" applyAlignment="1">
      <alignment wrapText="1"/>
    </xf>
    <xf numFmtId="0" fontId="7" fillId="8" borderId="88" xfId="0" applyFont="1" applyFill="1" applyBorder="1"/>
    <xf numFmtId="0" fontId="5" fillId="8" borderId="88" xfId="0" applyFont="1" applyFill="1" applyBorder="1" applyAlignment="1">
      <alignment wrapText="1"/>
    </xf>
    <xf numFmtId="0" fontId="9" fillId="7" borderId="89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70" xfId="0" applyFont="1" applyFill="1" applyBorder="1"/>
    <xf numFmtId="0" fontId="12" fillId="7" borderId="51" xfId="0" applyFont="1" applyFill="1" applyBorder="1"/>
    <xf numFmtId="0" fontId="9" fillId="7" borderId="90" xfId="1" applyFill="1" applyBorder="1" applyAlignment="1">
      <alignment vertical="center"/>
    </xf>
    <xf numFmtId="0" fontId="8" fillId="0" borderId="2" xfId="0" applyFont="1" applyBorder="1"/>
    <xf numFmtId="0" fontId="4" fillId="0" borderId="92" xfId="0" applyFont="1" applyBorder="1"/>
    <xf numFmtId="0" fontId="4" fillId="0" borderId="35" xfId="0" applyFont="1" applyBorder="1"/>
    <xf numFmtId="0" fontId="4" fillId="0" borderId="19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49" fontId="3" fillId="0" borderId="0" xfId="0" applyNumberFormat="1" applyFont="1" applyAlignment="1">
      <alignment vertical="center"/>
    </xf>
    <xf numFmtId="0" fontId="8" fillId="8" borderId="69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69" xfId="0" applyFont="1" applyFill="1" applyBorder="1"/>
    <xf numFmtId="0" fontId="4" fillId="8" borderId="3" xfId="0" applyFont="1" applyFill="1" applyBorder="1"/>
    <xf numFmtId="0" fontId="13" fillId="7" borderId="76" xfId="1" applyFont="1" applyFill="1" applyBorder="1" applyAlignment="1">
      <alignment horizontal="center" vertical="center" wrapText="1"/>
    </xf>
    <xf numFmtId="0" fontId="14" fillId="7" borderId="76" xfId="1" applyFont="1" applyFill="1" applyBorder="1" applyAlignment="1">
      <alignment horizontal="center" vertical="center" wrapText="1"/>
    </xf>
    <xf numFmtId="0" fontId="13" fillId="7" borderId="77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78" xfId="0" applyFont="1" applyFill="1" applyBorder="1"/>
    <xf numFmtId="164" fontId="8" fillId="4" borderId="12" xfId="0" applyNumberFormat="1" applyFont="1" applyFill="1" applyBorder="1"/>
    <xf numFmtId="0" fontId="6" fillId="4" borderId="92" xfId="0" applyFont="1" applyFill="1" applyBorder="1"/>
    <xf numFmtId="0" fontId="6" fillId="0" borderId="93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69" xfId="0" applyFont="1" applyFill="1" applyBorder="1"/>
    <xf numFmtId="164" fontId="8" fillId="4" borderId="94" xfId="0" applyNumberFormat="1" applyFont="1" applyFill="1" applyBorder="1"/>
    <xf numFmtId="0" fontId="8" fillId="10" borderId="30" xfId="0" applyFont="1" applyFill="1" applyBorder="1"/>
    <xf numFmtId="0" fontId="6" fillId="8" borderId="78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92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100" xfId="0" applyFont="1" applyFill="1" applyBorder="1"/>
    <xf numFmtId="0" fontId="6" fillId="0" borderId="101" xfId="0" applyFont="1" applyBorder="1"/>
    <xf numFmtId="0" fontId="6" fillId="0" borderId="102" xfId="0" applyFont="1" applyBorder="1"/>
    <xf numFmtId="164" fontId="8" fillId="0" borderId="94" xfId="0" applyNumberFormat="1" applyFont="1" applyBorder="1"/>
    <xf numFmtId="164" fontId="8" fillId="0" borderId="95" xfId="0" applyNumberFormat="1" applyFont="1" applyBorder="1"/>
    <xf numFmtId="164" fontId="8" fillId="8" borderId="47" xfId="0" applyNumberFormat="1" applyFont="1" applyFill="1" applyBorder="1"/>
    <xf numFmtId="0" fontId="8" fillId="10" borderId="26" xfId="0" applyFont="1" applyFill="1" applyBorder="1"/>
    <xf numFmtId="0" fontId="6" fillId="10" borderId="78" xfId="0" applyFont="1" applyFill="1" applyBorder="1"/>
    <xf numFmtId="0" fontId="6" fillId="10" borderId="27" xfId="0" applyFont="1" applyFill="1" applyBorder="1"/>
    <xf numFmtId="0" fontId="6" fillId="10" borderId="66" xfId="0" applyFont="1" applyFill="1" applyBorder="1"/>
    <xf numFmtId="0" fontId="8" fillId="10" borderId="61" xfId="0" applyFont="1" applyFill="1" applyBorder="1"/>
    <xf numFmtId="0" fontId="15" fillId="10" borderId="50" xfId="0" applyFont="1" applyFill="1" applyBorder="1"/>
    <xf numFmtId="0" fontId="6" fillId="0" borderId="19" xfId="0" applyFont="1" applyBorder="1"/>
    <xf numFmtId="0" fontId="6" fillId="0" borderId="82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69" xfId="0" applyFont="1" applyFill="1" applyBorder="1"/>
    <xf numFmtId="0" fontId="8" fillId="8" borderId="71" xfId="0" applyFont="1" applyFill="1" applyBorder="1"/>
    <xf numFmtId="0" fontId="6" fillId="8" borderId="50" xfId="0" applyFont="1" applyFill="1" applyBorder="1"/>
    <xf numFmtId="164" fontId="8" fillId="0" borderId="107" xfId="0" applyNumberFormat="1" applyFont="1" applyBorder="1"/>
    <xf numFmtId="164" fontId="8" fillId="0" borderId="2" xfId="0" applyNumberFormat="1" applyFont="1" applyBorder="1"/>
    <xf numFmtId="0" fontId="6" fillId="0" borderId="99" xfId="0" applyFont="1" applyBorder="1"/>
    <xf numFmtId="0" fontId="6" fillId="10" borderId="105" xfId="0" applyFont="1" applyFill="1" applyBorder="1"/>
    <xf numFmtId="0" fontId="6" fillId="10" borderId="100" xfId="0" applyFont="1" applyFill="1" applyBorder="1"/>
    <xf numFmtId="0" fontId="15" fillId="10" borderId="100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6" xfId="0" applyFont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6" xfId="0" applyNumberFormat="1" applyFont="1" applyBorder="1"/>
    <xf numFmtId="164" fontId="8" fillId="0" borderId="97" xfId="0" applyNumberFormat="1" applyFont="1" applyBorder="1"/>
    <xf numFmtId="1" fontId="11" fillId="7" borderId="22" xfId="0" applyNumberFormat="1" applyFont="1" applyFill="1" applyBorder="1"/>
    <xf numFmtId="1" fontId="4" fillId="0" borderId="92" xfId="0" applyNumberFormat="1" applyFont="1" applyBorder="1"/>
    <xf numFmtId="1" fontId="11" fillId="7" borderId="78" xfId="0" applyNumberFormat="1" applyFont="1" applyFill="1" applyBorder="1"/>
    <xf numFmtId="164" fontId="8" fillId="7" borderId="47" xfId="0" applyNumberFormat="1" applyFont="1" applyFill="1" applyBorder="1"/>
    <xf numFmtId="0" fontId="4" fillId="0" borderId="98" xfId="0" applyFont="1" applyBorder="1"/>
    <xf numFmtId="0" fontId="4" fillId="8" borderId="91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7" xfId="0" applyFont="1" applyFill="1" applyBorder="1"/>
    <xf numFmtId="0" fontId="4" fillId="8" borderId="78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7" xfId="0" applyFont="1" applyFill="1" applyBorder="1"/>
    <xf numFmtId="164" fontId="8" fillId="10" borderId="30" xfId="0" applyNumberFormat="1" applyFont="1" applyFill="1" applyBorder="1"/>
    <xf numFmtId="164" fontId="8" fillId="0" borderId="62" xfId="0" applyNumberFormat="1" applyFont="1" applyBorder="1"/>
    <xf numFmtId="164" fontId="8" fillId="10" borderId="71" xfId="0" applyNumberFormat="1" applyFont="1" applyFill="1" applyBorder="1"/>
    <xf numFmtId="164" fontId="8" fillId="0" borderId="81" xfId="0" applyNumberFormat="1" applyFont="1" applyBorder="1"/>
    <xf numFmtId="164" fontId="8" fillId="10" borderId="69" xfId="0" applyNumberFormat="1" applyFont="1" applyFill="1" applyBorder="1"/>
    <xf numFmtId="164" fontId="3" fillId="0" borderId="106" xfId="0" applyNumberFormat="1" applyFont="1" applyBorder="1" applyAlignment="1">
      <alignment vertical="center"/>
    </xf>
    <xf numFmtId="0" fontId="6" fillId="8" borderId="53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5" xfId="0" applyNumberFormat="1" applyFont="1" applyFill="1" applyBorder="1"/>
    <xf numFmtId="164" fontId="8" fillId="8" borderId="50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4" xfId="2" applyNumberFormat="1" applyFont="1" applyBorder="1"/>
    <xf numFmtId="164" fontId="8" fillId="10" borderId="69" xfId="2" applyNumberFormat="1" applyFont="1" applyFill="1" applyBorder="1"/>
    <xf numFmtId="0" fontId="7" fillId="8" borderId="109" xfId="0" applyFont="1" applyFill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9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1" fillId="7" borderId="44" xfId="0" applyFont="1" applyFill="1" applyBorder="1" applyAlignment="1">
      <alignment vertical="center"/>
    </xf>
    <xf numFmtId="0" fontId="4" fillId="0" borderId="58" xfId="0" applyFont="1" applyBorder="1" applyAlignment="1">
      <alignment vertical="center"/>
    </xf>
    <xf numFmtId="0" fontId="4" fillId="0" borderId="62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67" xfId="0" applyFont="1" applyBorder="1" applyAlignment="1">
      <alignment vertical="center"/>
    </xf>
    <xf numFmtId="0" fontId="5" fillId="8" borderId="81" xfId="0" applyFont="1" applyFill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7" fillId="0" borderId="85" xfId="0" applyFont="1" applyBorder="1" applyAlignment="1">
      <alignment vertical="center"/>
    </xf>
    <xf numFmtId="0" fontId="5" fillId="8" borderId="85" xfId="0" applyFont="1" applyFill="1" applyBorder="1" applyAlignment="1">
      <alignment vertical="center"/>
    </xf>
    <xf numFmtId="0" fontId="9" fillId="6" borderId="4" xfId="0" applyFont="1" applyFill="1" applyBorder="1"/>
    <xf numFmtId="0" fontId="19" fillId="0" borderId="93" xfId="0" applyFont="1" applyBorder="1"/>
    <xf numFmtId="0" fontId="19" fillId="0" borderId="15" xfId="0" applyFont="1" applyBorder="1"/>
    <xf numFmtId="0" fontId="9" fillId="7" borderId="10" xfId="0" applyFont="1" applyFill="1" applyBorder="1"/>
    <xf numFmtId="0" fontId="19" fillId="0" borderId="18" xfId="0" applyFont="1" applyBorder="1"/>
    <xf numFmtId="0" fontId="9" fillId="9" borderId="4" xfId="0" applyFont="1" applyFill="1" applyBorder="1"/>
    <xf numFmtId="0" fontId="19" fillId="0" borderId="2" xfId="0" applyFont="1" applyBorder="1"/>
    <xf numFmtId="0" fontId="19" fillId="0" borderId="1" xfId="0" applyFont="1" applyBorder="1"/>
    <xf numFmtId="0" fontId="20" fillId="0" borderId="59" xfId="0" applyFont="1" applyBorder="1"/>
    <xf numFmtId="0" fontId="20" fillId="0" borderId="63" xfId="0" applyFont="1" applyBorder="1"/>
    <xf numFmtId="1" fontId="21" fillId="7" borderId="78" xfId="0" applyNumberFormat="1" applyFont="1" applyFill="1" applyBorder="1"/>
    <xf numFmtId="0" fontId="6" fillId="0" borderId="98" xfId="0" applyFont="1" applyBorder="1"/>
    <xf numFmtId="0" fontId="20" fillId="0" borderId="12" xfId="0" applyFont="1" applyBorder="1"/>
    <xf numFmtId="0" fontId="20" fillId="0" borderId="1" xfId="0" applyFont="1" applyBorder="1"/>
    <xf numFmtId="0" fontId="20" fillId="0" borderId="18" xfId="0" applyFont="1" applyBorder="1"/>
    <xf numFmtId="0" fontId="22" fillId="9" borderId="4" xfId="0" applyFont="1" applyFill="1" applyBorder="1"/>
    <xf numFmtId="0" fontId="20" fillId="0" borderId="14" xfId="0" applyFont="1" applyBorder="1"/>
    <xf numFmtId="0" fontId="4" fillId="0" borderId="2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4" fillId="0" borderId="111" xfId="0" applyFont="1" applyBorder="1"/>
    <xf numFmtId="0" fontId="23" fillId="0" borderId="2" xfId="0" applyFont="1" applyBorder="1"/>
    <xf numFmtId="0" fontId="19" fillId="0" borderId="55" xfId="0" applyFont="1" applyBorder="1"/>
    <xf numFmtId="0" fontId="6" fillId="5" borderId="27" xfId="0" applyFont="1" applyFill="1" applyBorder="1" applyAlignment="1">
      <alignment vertical="top" wrapText="1"/>
    </xf>
    <xf numFmtId="165" fontId="6" fillId="0" borderId="14" xfId="0" applyNumberFormat="1" applyFont="1" applyBorder="1"/>
    <xf numFmtId="0" fontId="4" fillId="0" borderId="22" xfId="0" applyFont="1" applyBorder="1"/>
    <xf numFmtId="0" fontId="4" fillId="0" borderId="12" xfId="0" applyFont="1" applyBorder="1"/>
    <xf numFmtId="164" fontId="8" fillId="0" borderId="82" xfId="0" applyNumberFormat="1" applyFont="1" applyBorder="1"/>
    <xf numFmtId="0" fontId="20" fillId="0" borderId="2" xfId="0" applyFont="1" applyBorder="1"/>
    <xf numFmtId="0" fontId="24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7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11" fillId="7" borderId="70" xfId="0" applyFont="1" applyFill="1" applyBorder="1" applyAlignment="1">
      <alignment vertical="center"/>
    </xf>
    <xf numFmtId="0" fontId="6" fillId="0" borderId="111" xfId="0" applyFont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19" fillId="0" borderId="91" xfId="0" applyFont="1" applyBorder="1"/>
    <xf numFmtId="0" fontId="19" fillId="0" borderId="25" xfId="0" applyFont="1" applyBorder="1"/>
    <xf numFmtId="0" fontId="20" fillId="0" borderId="60" xfId="0" applyFont="1" applyBorder="1"/>
    <xf numFmtId="0" fontId="19" fillId="0" borderId="42" xfId="0" applyFont="1" applyBorder="1"/>
    <xf numFmtId="0" fontId="19" fillId="0" borderId="56" xfId="0" applyFont="1" applyBorder="1"/>
    <xf numFmtId="0" fontId="20" fillId="0" borderId="64" xfId="0" applyFont="1" applyBorder="1"/>
    <xf numFmtId="0" fontId="20" fillId="0" borderId="65" xfId="0" applyFont="1" applyBorder="1"/>
    <xf numFmtId="0" fontId="19" fillId="0" borderId="43" xfId="0" applyFont="1" applyBorder="1"/>
    <xf numFmtId="0" fontId="4" fillId="0" borderId="112" xfId="0" applyFont="1" applyBorder="1"/>
    <xf numFmtId="0" fontId="20" fillId="0" borderId="43" xfId="0" applyFont="1" applyBorder="1"/>
    <xf numFmtId="0" fontId="7" fillId="8" borderId="71" xfId="0" applyFont="1" applyFill="1" applyBorder="1"/>
    <xf numFmtId="0" fontId="7" fillId="8" borderId="16" xfId="0" applyFont="1" applyFill="1" applyBorder="1"/>
    <xf numFmtId="164" fontId="25" fillId="0" borderId="2" xfId="0" applyNumberFormat="1" applyFont="1" applyBorder="1"/>
    <xf numFmtId="164" fontId="25" fillId="0" borderId="9" xfId="0" applyNumberFormat="1" applyFont="1" applyBorder="1"/>
    <xf numFmtId="164" fontId="25" fillId="0" borderId="97" xfId="0" applyNumberFormat="1" applyFont="1" applyBorder="1"/>
    <xf numFmtId="0" fontId="26" fillId="0" borderId="93" xfId="0" applyFont="1" applyBorder="1"/>
    <xf numFmtId="0" fontId="26" fillId="0" borderId="25" xfId="0" applyFont="1" applyBorder="1"/>
    <xf numFmtId="0" fontId="26" fillId="0" borderId="18" xfId="0" applyFont="1" applyBorder="1"/>
    <xf numFmtId="0" fontId="26" fillId="0" borderId="24" xfId="0" applyFont="1" applyBorder="1" applyAlignment="1">
      <alignment vertical="center"/>
    </xf>
    <xf numFmtId="0" fontId="26" fillId="0" borderId="91" xfId="0" applyFont="1" applyBorder="1"/>
    <xf numFmtId="164" fontId="25" fillId="0" borderId="12" xfId="0" applyNumberFormat="1" applyFont="1" applyBorder="1"/>
    <xf numFmtId="1" fontId="27" fillId="7" borderId="29" xfId="0" applyNumberFormat="1" applyFont="1" applyFill="1" applyBorder="1"/>
    <xf numFmtId="164" fontId="25" fillId="0" borderId="81" xfId="0" applyNumberFormat="1" applyFont="1" applyBorder="1"/>
    <xf numFmtId="0" fontId="26" fillId="0" borderId="82" xfId="0" applyFont="1" applyBorder="1"/>
    <xf numFmtId="1" fontId="21" fillId="7" borderId="22" xfId="0" applyNumberFormat="1" applyFont="1" applyFill="1" applyBorder="1"/>
    <xf numFmtId="0" fontId="7" fillId="0" borderId="12" xfId="0" applyFont="1" applyBorder="1" applyAlignment="1">
      <alignment horizontal="right"/>
    </xf>
    <xf numFmtId="0" fontId="7" fillId="0" borderId="12" xfId="0" applyFont="1" applyBorder="1"/>
    <xf numFmtId="1" fontId="18" fillId="0" borderId="10" xfId="0" applyNumberFormat="1" applyFont="1" applyBorder="1"/>
    <xf numFmtId="0" fontId="18" fillId="0" borderId="10" xfId="0" applyFont="1" applyBorder="1"/>
    <xf numFmtId="0" fontId="28" fillId="9" borderId="4" xfId="0" applyFont="1" applyFill="1" applyBorder="1"/>
    <xf numFmtId="0" fontId="26" fillId="0" borderId="98" xfId="0" applyFont="1" applyBorder="1"/>
    <xf numFmtId="0" fontId="26" fillId="0" borderId="19" xfId="0" applyFont="1" applyBorder="1"/>
    <xf numFmtId="0" fontId="26" fillId="0" borderId="104" xfId="0" applyFont="1" applyBorder="1"/>
    <xf numFmtId="0" fontId="5" fillId="6" borderId="115" xfId="0" applyFont="1" applyFill="1" applyBorder="1"/>
    <xf numFmtId="164" fontId="8" fillId="4" borderId="107" xfId="0" applyNumberFormat="1" applyFont="1" applyFill="1" applyBorder="1"/>
    <xf numFmtId="0" fontId="4" fillId="0" borderId="93" xfId="0" applyFont="1" applyBorder="1"/>
    <xf numFmtId="0" fontId="4" fillId="0" borderId="91" xfId="0" applyFont="1" applyBorder="1"/>
    <xf numFmtId="164" fontId="8" fillId="0" borderId="69" xfId="0" applyNumberFormat="1" applyFont="1" applyBorder="1"/>
    <xf numFmtId="0" fontId="4" fillId="0" borderId="82" xfId="0" applyFont="1" applyBorder="1"/>
    <xf numFmtId="0" fontId="4" fillId="0" borderId="83" xfId="0" applyFont="1" applyBorder="1"/>
    <xf numFmtId="0" fontId="11" fillId="7" borderId="78" xfId="0" applyFont="1" applyFill="1" applyBorder="1"/>
    <xf numFmtId="0" fontId="5" fillId="6" borderId="36" xfId="1" applyFont="1" applyFill="1" applyAlignment="1">
      <alignment horizontal="center" vertical="center"/>
    </xf>
    <xf numFmtId="0" fontId="5" fillId="7" borderId="36" xfId="1" applyFont="1" applyFill="1" applyAlignment="1">
      <alignment horizontal="center" vertical="center"/>
    </xf>
    <xf numFmtId="0" fontId="5" fillId="9" borderId="36" xfId="1" applyFont="1" applyFill="1" applyAlignment="1">
      <alignment horizontal="center" vertical="center"/>
    </xf>
    <xf numFmtId="0" fontId="6" fillId="0" borderId="113" xfId="0" applyFont="1" applyBorder="1"/>
    <xf numFmtId="0" fontId="6" fillId="8" borderId="53" xfId="0" applyFont="1" applyFill="1" applyBorder="1" applyAlignment="1">
      <alignment wrapText="1"/>
    </xf>
    <xf numFmtId="0" fontId="19" fillId="0" borderId="102" xfId="0" applyFont="1" applyBorder="1"/>
    <xf numFmtId="0" fontId="0" fillId="0" borderId="116" xfId="0" applyBorder="1" applyAlignment="1">
      <alignment vertical="center"/>
    </xf>
    <xf numFmtId="0" fontId="8" fillId="0" borderId="116" xfId="0" applyFont="1" applyBorder="1"/>
    <xf numFmtId="0" fontId="4" fillId="8" borderId="69" xfId="0" applyFont="1" applyFill="1" applyBorder="1" applyAlignment="1">
      <alignment wrapText="1"/>
    </xf>
    <xf numFmtId="0" fontId="4" fillId="8" borderId="16" xfId="0" applyFont="1" applyFill="1" applyBorder="1" applyAlignment="1">
      <alignment wrapText="1"/>
    </xf>
    <xf numFmtId="0" fontId="4" fillId="0" borderId="95" xfId="0" applyFont="1" applyBorder="1"/>
    <xf numFmtId="0" fontId="4" fillId="0" borderId="96" xfId="0" applyFont="1" applyBorder="1"/>
    <xf numFmtId="0" fontId="4" fillId="0" borderId="96" xfId="0" applyFont="1" applyBorder="1" applyAlignment="1">
      <alignment horizontal="right"/>
    </xf>
    <xf numFmtId="0" fontId="20" fillId="0" borderId="96" xfId="0" applyFont="1" applyBorder="1"/>
    <xf numFmtId="0" fontId="4" fillId="0" borderId="97" xfId="0" applyFont="1" applyBorder="1"/>
    <xf numFmtId="0" fontId="4" fillId="8" borderId="47" xfId="0" applyFont="1" applyFill="1" applyBorder="1"/>
    <xf numFmtId="0" fontId="4" fillId="0" borderId="6" xfId="0" applyFont="1" applyBorder="1"/>
    <xf numFmtId="0" fontId="4" fillId="8" borderId="16" xfId="0" applyFont="1" applyFill="1" applyBorder="1"/>
    <xf numFmtId="0" fontId="19" fillId="0" borderId="12" xfId="0" applyFont="1" applyBorder="1" applyAlignment="1">
      <alignment vertical="center"/>
    </xf>
    <xf numFmtId="0" fontId="19" fillId="0" borderId="14" xfId="0" applyFont="1" applyBorder="1"/>
    <xf numFmtId="0" fontId="20" fillId="0" borderId="93" xfId="0" applyFont="1" applyBorder="1"/>
    <xf numFmtId="0" fontId="4" fillId="0" borderId="59" xfId="0" applyFont="1" applyBorder="1"/>
    <xf numFmtId="0" fontId="6" fillId="0" borderId="55" xfId="0" applyFont="1" applyBorder="1"/>
    <xf numFmtId="0" fontId="4" fillId="0" borderId="63" xfId="0" applyFont="1" applyBorder="1"/>
    <xf numFmtId="0" fontId="20" fillId="0" borderId="45" xfId="0" applyFont="1" applyBorder="1"/>
    <xf numFmtId="165" fontId="19" fillId="0" borderId="2" xfId="0" applyNumberFormat="1" applyFont="1" applyBorder="1"/>
    <xf numFmtId="165" fontId="19" fillId="0" borderId="1" xfId="0" applyNumberFormat="1" applyFont="1" applyBorder="1"/>
    <xf numFmtId="165" fontId="19" fillId="0" borderId="14" xfId="0" applyNumberFormat="1" applyFont="1" applyBorder="1"/>
    <xf numFmtId="0" fontId="19" fillId="0" borderId="54" xfId="0" applyFont="1" applyBorder="1"/>
    <xf numFmtId="0" fontId="4" fillId="0" borderId="14" xfId="0" applyFont="1" applyBorder="1" applyAlignment="1">
      <alignment vertical="center"/>
    </xf>
    <xf numFmtId="0" fontId="4" fillId="0" borderId="117" xfId="0" applyFont="1" applyBorder="1"/>
    <xf numFmtId="0" fontId="21" fillId="7" borderId="44" xfId="0" applyFont="1" applyFill="1" applyBorder="1" applyAlignment="1">
      <alignment vertical="center"/>
    </xf>
    <xf numFmtId="1" fontId="18" fillId="0" borderId="5" xfId="0" applyNumberFormat="1" applyFont="1" applyBorder="1"/>
    <xf numFmtId="0" fontId="20" fillId="0" borderId="91" xfId="0" applyFont="1" applyBorder="1"/>
    <xf numFmtId="0" fontId="6" fillId="0" borderId="113" xfId="0" applyFont="1" applyBorder="1" applyAlignment="1">
      <alignment vertical="center"/>
    </xf>
    <xf numFmtId="0" fontId="19" fillId="0" borderId="35" xfId="0" applyFont="1" applyBorder="1"/>
    <xf numFmtId="0" fontId="26" fillId="0" borderId="66" xfId="0" applyFont="1" applyBorder="1"/>
    <xf numFmtId="0" fontId="26" fillId="0" borderId="15" xfId="0" applyFont="1" applyBorder="1"/>
    <xf numFmtId="164" fontId="25" fillId="0" borderId="82" xfId="0" applyNumberFormat="1" applyFont="1" applyBorder="1"/>
    <xf numFmtId="164" fontId="25" fillId="0" borderId="83" xfId="0" applyNumberFormat="1" applyFont="1" applyBorder="1"/>
    <xf numFmtId="0" fontId="26" fillId="0" borderId="23" xfId="0" applyFont="1" applyBorder="1" applyAlignment="1">
      <alignment vertical="center"/>
    </xf>
    <xf numFmtId="0" fontId="26" fillId="0" borderId="102" xfId="0" applyFont="1" applyBorder="1"/>
    <xf numFmtId="0" fontId="26" fillId="0" borderId="103" xfId="0" applyFont="1" applyBorder="1"/>
    <xf numFmtId="164" fontId="25" fillId="0" borderId="96" xfId="0" applyNumberFormat="1" applyFont="1" applyBorder="1"/>
    <xf numFmtId="0" fontId="29" fillId="0" borderId="102" xfId="0" applyFont="1" applyBorder="1"/>
    <xf numFmtId="164" fontId="25" fillId="0" borderId="95" xfId="0" applyNumberFormat="1" applyFont="1" applyBorder="1"/>
    <xf numFmtId="164" fontId="25" fillId="0" borderId="12" xfId="2" applyNumberFormat="1" applyFont="1" applyBorder="1"/>
    <xf numFmtId="164" fontId="25" fillId="0" borderId="9" xfId="2" applyNumberFormat="1" applyFont="1" applyBorder="1"/>
    <xf numFmtId="164" fontId="25" fillId="0" borderId="95" xfId="2" applyNumberFormat="1" applyFont="1" applyBorder="1"/>
    <xf numFmtId="164" fontId="25" fillId="0" borderId="97" xfId="2" applyNumberFormat="1" applyFont="1" applyBorder="1"/>
    <xf numFmtId="164" fontId="25" fillId="0" borderId="30" xfId="0" applyNumberFormat="1" applyFont="1" applyBorder="1"/>
    <xf numFmtId="0" fontId="30" fillId="0" borderId="15" xfId="0" applyFont="1" applyBorder="1"/>
    <xf numFmtId="0" fontId="30" fillId="0" borderId="25" xfId="0" applyFont="1" applyBorder="1"/>
    <xf numFmtId="164" fontId="25" fillId="0" borderId="69" xfId="0" applyNumberFormat="1" applyFont="1" applyBorder="1"/>
    <xf numFmtId="1" fontId="18" fillId="11" borderId="5" xfId="0" applyNumberFormat="1" applyFont="1" applyFill="1" applyBorder="1"/>
    <xf numFmtId="0" fontId="30" fillId="0" borderId="82" xfId="0" applyFont="1" applyBorder="1"/>
    <xf numFmtId="0" fontId="30" fillId="0" borderId="91" xfId="0" applyFont="1" applyBorder="1"/>
    <xf numFmtId="1" fontId="30" fillId="0" borderId="93" xfId="0" applyNumberFormat="1" applyFont="1" applyBorder="1"/>
    <xf numFmtId="1" fontId="30" fillId="0" borderId="91" xfId="0" applyNumberFormat="1" applyFont="1" applyBorder="1"/>
    <xf numFmtId="0" fontId="30" fillId="0" borderId="93" xfId="0" applyFont="1" applyBorder="1"/>
    <xf numFmtId="0" fontId="30" fillId="0" borderId="83" xfId="0" applyFont="1" applyBorder="1"/>
    <xf numFmtId="164" fontId="31" fillId="7" borderId="47" xfId="0" applyNumberFormat="1" applyFont="1" applyFill="1" applyBorder="1"/>
    <xf numFmtId="164" fontId="25" fillId="0" borderId="19" xfId="0" applyNumberFormat="1" applyFont="1" applyBorder="1"/>
    <xf numFmtId="164" fontId="25" fillId="0" borderId="108" xfId="0" applyNumberFormat="1" applyFont="1" applyBorder="1"/>
    <xf numFmtId="0" fontId="26" fillId="0" borderId="83" xfId="0" applyFont="1" applyBorder="1"/>
    <xf numFmtId="1" fontId="26" fillId="0" borderId="15" xfId="0" applyNumberFormat="1" applyFont="1" applyBorder="1"/>
    <xf numFmtId="0" fontId="28" fillId="6" borderId="4" xfId="0" applyFont="1" applyFill="1" applyBorder="1"/>
    <xf numFmtId="0" fontId="28" fillId="6" borderId="10" xfId="0" applyFont="1" applyFill="1" applyBorder="1"/>
    <xf numFmtId="0" fontId="30" fillId="0" borderId="12" xfId="0" applyFont="1" applyBorder="1"/>
    <xf numFmtId="0" fontId="30" fillId="0" borderId="18" xfId="0" applyFont="1" applyBorder="1"/>
    <xf numFmtId="0" fontId="26" fillId="0" borderId="12" xfId="0" applyFont="1" applyBorder="1" applyAlignment="1">
      <alignment vertical="center"/>
    </xf>
    <xf numFmtId="0" fontId="30" fillId="0" borderId="65" xfId="0" applyFont="1" applyBorder="1"/>
    <xf numFmtId="0" fontId="32" fillId="8" borderId="81" xfId="0" applyFont="1" applyFill="1" applyBorder="1" applyAlignment="1">
      <alignment vertical="center"/>
    </xf>
    <xf numFmtId="0" fontId="32" fillId="8" borderId="65" xfId="0" applyFont="1" applyFill="1" applyBorder="1"/>
    <xf numFmtId="0" fontId="32" fillId="8" borderId="57" xfId="0" applyFont="1" applyFill="1" applyBorder="1"/>
    <xf numFmtId="0" fontId="32" fillId="8" borderId="85" xfId="0" applyFont="1" applyFill="1" applyBorder="1"/>
    <xf numFmtId="164" fontId="8" fillId="0" borderId="95" xfId="2" applyNumberFormat="1" applyFont="1" applyBorder="1"/>
    <xf numFmtId="0" fontId="5" fillId="8" borderId="85" xfId="0" applyFont="1" applyFill="1" applyBorder="1"/>
    <xf numFmtId="1" fontId="4" fillId="0" borderId="93" xfId="0" applyNumberFormat="1" applyFont="1" applyBorder="1"/>
    <xf numFmtId="164" fontId="33" fillId="0" borderId="2" xfId="0" applyNumberFormat="1" applyFont="1" applyBorder="1"/>
    <xf numFmtId="164" fontId="33" fillId="0" borderId="96" xfId="0" applyNumberFormat="1" applyFont="1" applyBorder="1"/>
    <xf numFmtId="164" fontId="33" fillId="0" borderId="12" xfId="0" applyNumberFormat="1" applyFont="1" applyBorder="1"/>
    <xf numFmtId="0" fontId="19" fillId="0" borderId="82" xfId="0" applyFont="1" applyBorder="1"/>
    <xf numFmtId="0" fontId="19" fillId="0" borderId="24" xfId="0" applyFont="1" applyBorder="1" applyAlignment="1">
      <alignment vertical="center"/>
    </xf>
    <xf numFmtId="164" fontId="33" fillId="0" borderId="95" xfId="0" applyNumberFormat="1" applyFont="1" applyBorder="1"/>
    <xf numFmtId="164" fontId="33" fillId="0" borderId="19" xfId="0" applyNumberFormat="1" applyFont="1" applyBorder="1"/>
    <xf numFmtId="164" fontId="33" fillId="0" borderId="81" xfId="0" applyNumberFormat="1" applyFont="1" applyBorder="1"/>
    <xf numFmtId="164" fontId="33" fillId="0" borderId="82" xfId="0" applyNumberFormat="1" applyFont="1" applyBorder="1"/>
    <xf numFmtId="164" fontId="33" fillId="0" borderId="12" xfId="2" applyNumberFormat="1" applyFont="1" applyBorder="1"/>
    <xf numFmtId="164" fontId="33" fillId="0" borderId="95" xfId="2" applyNumberFormat="1" applyFont="1" applyBorder="1"/>
    <xf numFmtId="0" fontId="21" fillId="7" borderId="70" xfId="0" applyFont="1" applyFill="1" applyBorder="1" applyAlignment="1">
      <alignment vertical="center"/>
    </xf>
    <xf numFmtId="0" fontId="9" fillId="8" borderId="81" xfId="0" applyFont="1" applyFill="1" applyBorder="1" applyAlignment="1">
      <alignment vertical="center"/>
    </xf>
    <xf numFmtId="0" fontId="23" fillId="0" borderId="15" xfId="0" applyFont="1" applyBorder="1"/>
    <xf numFmtId="0" fontId="9" fillId="8" borderId="65" xfId="0" applyFont="1" applyFill="1" applyBorder="1"/>
    <xf numFmtId="0" fontId="23" fillId="0" borderId="82" xfId="0" applyFont="1" applyBorder="1"/>
    <xf numFmtId="0" fontId="23" fillId="0" borderId="1" xfId="0" applyFont="1" applyBorder="1"/>
    <xf numFmtId="0" fontId="20" fillId="0" borderId="111" xfId="0" applyFont="1" applyBorder="1"/>
    <xf numFmtId="0" fontId="9" fillId="8" borderId="57" xfId="0" applyFont="1" applyFill="1" applyBorder="1"/>
    <xf numFmtId="0" fontId="23" fillId="0" borderId="86" xfId="0" applyFont="1" applyBorder="1"/>
    <xf numFmtId="0" fontId="9" fillId="8" borderId="85" xfId="0" applyFont="1" applyFill="1" applyBorder="1"/>
    <xf numFmtId="0" fontId="20" fillId="0" borderId="15" xfId="0" applyFont="1" applyBorder="1"/>
    <xf numFmtId="0" fontId="20" fillId="0" borderId="82" xfId="0" applyFont="1" applyBorder="1"/>
    <xf numFmtId="1" fontId="20" fillId="0" borderId="93" xfId="0" applyNumberFormat="1" applyFont="1" applyBorder="1"/>
    <xf numFmtId="164" fontId="33" fillId="7" borderId="47" xfId="0" applyNumberFormat="1" applyFont="1" applyFill="1" applyBorder="1"/>
    <xf numFmtId="0" fontId="0" fillId="0" borderId="114" xfId="0" applyBorder="1" applyAlignment="1">
      <alignment horizontal="center" vertical="center"/>
    </xf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D8E4BC"/>
      <color rgb="FF99CC00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view="pageBreakPreview" zoomScaleNormal="100" zoomScaleSheetLayoutView="100" workbookViewId="0">
      <selection activeCell="F7" sqref="F7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8" customFormat="1" ht="20.100000000000001" customHeight="1" thickBot="1" x14ac:dyDescent="0.3">
      <c r="A1" s="19"/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</row>
    <row r="2" spans="1:15" ht="49.5" thickBot="1" x14ac:dyDescent="0.3">
      <c r="A2" s="2" t="s">
        <v>6</v>
      </c>
      <c r="B2" s="56" t="s">
        <v>0</v>
      </c>
      <c r="C2" s="57" t="s">
        <v>361</v>
      </c>
      <c r="D2" s="57" t="s">
        <v>369</v>
      </c>
      <c r="E2" s="57" t="s">
        <v>370</v>
      </c>
      <c r="F2" s="57" t="s">
        <v>371</v>
      </c>
      <c r="G2" s="57" t="s">
        <v>372</v>
      </c>
      <c r="H2" s="57" t="s">
        <v>373</v>
      </c>
      <c r="I2" s="57" t="s">
        <v>374</v>
      </c>
      <c r="J2" s="57" t="s">
        <v>375</v>
      </c>
      <c r="K2" s="57" t="s">
        <v>376</v>
      </c>
      <c r="L2" s="57" t="s">
        <v>377</v>
      </c>
      <c r="M2" s="57" t="s">
        <v>378</v>
      </c>
      <c r="N2" s="57" t="s">
        <v>379</v>
      </c>
      <c r="O2" s="57" t="s">
        <v>380</v>
      </c>
    </row>
    <row r="3" spans="1:15" x14ac:dyDescent="0.25">
      <c r="A3" s="13" t="s">
        <v>7</v>
      </c>
      <c r="B3" s="33" t="s">
        <v>1</v>
      </c>
      <c r="C3" s="11">
        <v>2.2999999999999998</v>
      </c>
      <c r="D3" s="11">
        <v>2.5</v>
      </c>
      <c r="E3" s="3">
        <v>2.6</v>
      </c>
      <c r="F3" s="319">
        <v>2.6</v>
      </c>
      <c r="G3" s="3"/>
      <c r="H3" s="387"/>
      <c r="I3" s="387"/>
      <c r="J3" s="319"/>
      <c r="K3" s="319"/>
      <c r="L3" s="319"/>
      <c r="M3" s="3"/>
      <c r="N3" s="3"/>
      <c r="O3" s="22"/>
    </row>
    <row r="4" spans="1:15" x14ac:dyDescent="0.25">
      <c r="A4" s="13" t="s">
        <v>8</v>
      </c>
      <c r="B4" s="34" t="s">
        <v>2</v>
      </c>
      <c r="C4" s="12">
        <v>4.2</v>
      </c>
      <c r="D4" s="12">
        <v>4.4000000000000004</v>
      </c>
      <c r="E4" s="4">
        <v>4.5</v>
      </c>
      <c r="F4" s="4">
        <v>4.4000000000000004</v>
      </c>
      <c r="G4" s="4"/>
      <c r="H4" s="388"/>
      <c r="I4" s="388"/>
      <c r="J4" s="388"/>
      <c r="K4" s="4"/>
      <c r="L4" s="4"/>
      <c r="M4" s="4"/>
      <c r="N4" s="4"/>
      <c r="O4" s="23"/>
    </row>
    <row r="5" spans="1:15" ht="15.75" thickBot="1" x14ac:dyDescent="0.3">
      <c r="A5" s="13" t="s">
        <v>9</v>
      </c>
      <c r="B5" s="35" t="s">
        <v>3</v>
      </c>
      <c r="C5" s="38">
        <v>5.0999999999999996</v>
      </c>
      <c r="D5" s="38">
        <v>5.4</v>
      </c>
      <c r="E5" s="381">
        <v>5.4</v>
      </c>
      <c r="F5" s="14">
        <v>5.3</v>
      </c>
      <c r="G5" s="14"/>
      <c r="H5" s="305"/>
      <c r="I5" s="389"/>
      <c r="J5" s="389"/>
      <c r="K5" s="305"/>
      <c r="L5" s="305"/>
      <c r="M5" s="305"/>
      <c r="N5" s="14"/>
      <c r="O5" s="36"/>
    </row>
    <row r="6" spans="1:15" s="18" customFormat="1" ht="20.100000000000001" customHeight="1" thickBot="1" x14ac:dyDescent="0.3">
      <c r="A6" s="19" t="s">
        <v>4</v>
      </c>
      <c r="O6" s="37"/>
    </row>
    <row r="7" spans="1:15" ht="15.75" thickBot="1" x14ac:dyDescent="0.3">
      <c r="A7" s="13" t="s">
        <v>10</v>
      </c>
      <c r="B7" s="5" t="s">
        <v>5</v>
      </c>
      <c r="C7" s="6">
        <v>867</v>
      </c>
      <c r="D7" s="6">
        <v>941</v>
      </c>
      <c r="E7" s="6">
        <v>988</v>
      </c>
      <c r="F7" s="282">
        <v>970</v>
      </c>
      <c r="G7" s="6"/>
      <c r="H7" s="282"/>
      <c r="I7" s="282"/>
      <c r="J7" s="282"/>
      <c r="K7" s="282"/>
      <c r="L7" s="282"/>
      <c r="M7" s="282"/>
      <c r="N7" s="6"/>
      <c r="O7" s="7"/>
    </row>
    <row r="8" spans="1:15" x14ac:dyDescent="0.25">
      <c r="A8" s="13" t="s">
        <v>11</v>
      </c>
      <c r="B8" s="179" t="s">
        <v>41</v>
      </c>
      <c r="C8" s="181">
        <v>782</v>
      </c>
      <c r="D8" s="182">
        <v>852</v>
      </c>
      <c r="E8" s="182">
        <v>897</v>
      </c>
      <c r="F8" s="283">
        <v>884</v>
      </c>
      <c r="G8" s="336"/>
      <c r="H8" s="336"/>
      <c r="I8" s="336"/>
      <c r="J8" s="336"/>
      <c r="K8" s="336"/>
      <c r="L8" s="336"/>
      <c r="M8" s="336"/>
      <c r="N8" s="336"/>
      <c r="O8" s="340"/>
    </row>
    <row r="9" spans="1:15" ht="15" customHeight="1" x14ac:dyDescent="0.25">
      <c r="A9" s="13" t="s">
        <v>12</v>
      </c>
      <c r="B9" s="178" t="s">
        <v>15</v>
      </c>
      <c r="C9" s="180">
        <f>C8/$C$7</f>
        <v>0.90196078431372551</v>
      </c>
      <c r="D9" s="218">
        <f>D8/$D$7</f>
        <v>0.9054197662061636</v>
      </c>
      <c r="E9" s="218">
        <f>E8/$E$7</f>
        <v>0.90789473684210531</v>
      </c>
      <c r="F9" s="441">
        <f>F8/$F$7</f>
        <v>0.91134020618556699</v>
      </c>
      <c r="G9" s="333" t="e">
        <f>G8/$G$7</f>
        <v>#DIV/0!</v>
      </c>
      <c r="H9" s="333" t="e">
        <f>H8/$H$7</f>
        <v>#DIV/0!</v>
      </c>
      <c r="I9" s="333" t="e">
        <f>I8/$I$7</f>
        <v>#DIV/0!</v>
      </c>
      <c r="J9" s="333" t="e">
        <f>J8/$J$7</f>
        <v>#DIV/0!</v>
      </c>
      <c r="K9" s="333" t="e">
        <f>K8/$K$7</f>
        <v>#DIV/0!</v>
      </c>
      <c r="L9" s="333" t="e">
        <f>L8/$L$7</f>
        <v>#DIV/0!</v>
      </c>
      <c r="M9" s="333" t="e">
        <f>M8/$M$7</f>
        <v>#DIV/0!</v>
      </c>
      <c r="N9" s="333" t="e">
        <f>N8/$N$7</f>
        <v>#DIV/0!</v>
      </c>
      <c r="O9" s="334" t="e">
        <f>O8/$O$7</f>
        <v>#DIV/0!</v>
      </c>
    </row>
    <row r="10" spans="1:15" x14ac:dyDescent="0.25">
      <c r="A10" s="13" t="s">
        <v>13</v>
      </c>
      <c r="B10" s="183" t="s">
        <v>14</v>
      </c>
      <c r="C10" s="252">
        <v>50</v>
      </c>
      <c r="D10" s="41">
        <v>58</v>
      </c>
      <c r="E10" s="41">
        <v>56</v>
      </c>
      <c r="F10" s="284">
        <v>58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ht="15" customHeight="1" x14ac:dyDescent="0.25">
      <c r="A11" s="13" t="s">
        <v>18</v>
      </c>
      <c r="B11" s="178" t="s">
        <v>15</v>
      </c>
      <c r="C11" s="180">
        <f>C10/$C$7</f>
        <v>5.7670126874279123E-2</v>
      </c>
      <c r="D11" s="218">
        <f>D10/$D$7</f>
        <v>6.1636556854410204E-2</v>
      </c>
      <c r="E11" s="218">
        <f>E10/$E$7</f>
        <v>5.6680161943319839E-2</v>
      </c>
      <c r="F11" s="441">
        <f>F10/$F$7</f>
        <v>5.9793814432989693E-2</v>
      </c>
      <c r="G11" s="333" t="e">
        <f>G10/$G$7</f>
        <v>#DIV/0!</v>
      </c>
      <c r="H11" s="333" t="e">
        <f>H10/$H$7</f>
        <v>#DIV/0!</v>
      </c>
      <c r="I11" s="333" t="e">
        <f>I10/$I$7</f>
        <v>#DIV/0!</v>
      </c>
      <c r="J11" s="333" t="e">
        <f>J10/$J$7</f>
        <v>#DIV/0!</v>
      </c>
      <c r="K11" s="333" t="e">
        <f>K10/$K$7</f>
        <v>#DIV/0!</v>
      </c>
      <c r="L11" s="333" t="e">
        <f>L10/$L$7</f>
        <v>#DIV/0!</v>
      </c>
      <c r="M11" s="333" t="e">
        <f>M10/$M$7</f>
        <v>#DIV/0!</v>
      </c>
      <c r="N11" s="333" t="e">
        <f>N10/$N$7</f>
        <v>#DIV/0!</v>
      </c>
      <c r="O11" s="334" t="e">
        <f>O10/$O$7</f>
        <v>#DIV/0!</v>
      </c>
    </row>
    <row r="12" spans="1:15" x14ac:dyDescent="0.25">
      <c r="A12" s="13" t="s">
        <v>19</v>
      </c>
      <c r="B12" s="183" t="s">
        <v>16</v>
      </c>
      <c r="C12" s="252">
        <v>150</v>
      </c>
      <c r="D12" s="41">
        <v>161</v>
      </c>
      <c r="E12" s="41">
        <v>177</v>
      </c>
      <c r="F12" s="284">
        <v>160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ht="15" customHeight="1" x14ac:dyDescent="0.25">
      <c r="A13" s="13" t="s">
        <v>20</v>
      </c>
      <c r="B13" s="178" t="s">
        <v>15</v>
      </c>
      <c r="C13" s="180">
        <f>C12/$C$7</f>
        <v>0.17301038062283736</v>
      </c>
      <c r="D13" s="218">
        <f>D12/$D$7</f>
        <v>0.17109458023379384</v>
      </c>
      <c r="E13" s="218">
        <f>E12/$E$7</f>
        <v>0.1791497975708502</v>
      </c>
      <c r="F13" s="441">
        <f>F12/$F$7</f>
        <v>0.16494845360824742</v>
      </c>
      <c r="G13" s="333" t="e">
        <f>G12/$G$7</f>
        <v>#DIV/0!</v>
      </c>
      <c r="H13" s="333" t="e">
        <f>H12/$H$7</f>
        <v>#DIV/0!</v>
      </c>
      <c r="I13" s="333" t="e">
        <f>I12/$I$7</f>
        <v>#DIV/0!</v>
      </c>
      <c r="J13" s="333" t="e">
        <f>J12/$J$7</f>
        <v>#DIV/0!</v>
      </c>
      <c r="K13" s="333" t="e">
        <f>K12/$K$7</f>
        <v>#DIV/0!</v>
      </c>
      <c r="L13" s="333" t="e">
        <f>L12/$L$7</f>
        <v>#DIV/0!</v>
      </c>
      <c r="M13" s="333" t="e">
        <f>M12/$M$7</f>
        <v>#DIV/0!</v>
      </c>
      <c r="N13" s="333" t="e">
        <f>N12/$N$7</f>
        <v>#DIV/0!</v>
      </c>
      <c r="O13" s="334" t="e">
        <f>O12/$O$7</f>
        <v>#DIV/0!</v>
      </c>
    </row>
    <row r="14" spans="1:15" x14ac:dyDescent="0.25">
      <c r="A14" s="13" t="s">
        <v>21</v>
      </c>
      <c r="B14" s="183" t="s">
        <v>17</v>
      </c>
      <c r="C14" s="252">
        <v>508</v>
      </c>
      <c r="D14" s="41">
        <v>549</v>
      </c>
      <c r="E14" s="41">
        <v>570</v>
      </c>
      <c r="F14" s="284">
        <v>539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ht="15" customHeight="1" x14ac:dyDescent="0.25">
      <c r="A15" s="13" t="s">
        <v>22</v>
      </c>
      <c r="B15" s="178" t="s">
        <v>15</v>
      </c>
      <c r="C15" s="180">
        <f>C14/$C$7</f>
        <v>0.58592848904267592</v>
      </c>
      <c r="D15" s="218">
        <f>D14/$D$7</f>
        <v>0.58342189160467584</v>
      </c>
      <c r="E15" s="218">
        <f>E14/$E$7</f>
        <v>0.57692307692307687</v>
      </c>
      <c r="F15" s="441">
        <f>F14/$F$7</f>
        <v>0.55567010309278353</v>
      </c>
      <c r="G15" s="333" t="e">
        <f>G14/$G$7</f>
        <v>#DIV/0!</v>
      </c>
      <c r="H15" s="333" t="e">
        <f>H14/$H$7</f>
        <v>#DIV/0!</v>
      </c>
      <c r="I15" s="333" t="e">
        <f>I14/$I$7</f>
        <v>#DIV/0!</v>
      </c>
      <c r="J15" s="333" t="e">
        <f>J14/$J$7</f>
        <v>#DIV/0!</v>
      </c>
      <c r="K15" s="333" t="e">
        <f>K14/$K$7</f>
        <v>#DIV/0!</v>
      </c>
      <c r="L15" s="333" t="e">
        <f>L14/$L$7</f>
        <v>#DIV/0!</v>
      </c>
      <c r="M15" s="333" t="e">
        <f>M14/$M$7</f>
        <v>#DIV/0!</v>
      </c>
      <c r="N15" s="333" t="e">
        <f>N14/$N$7</f>
        <v>#DIV/0!</v>
      </c>
      <c r="O15" s="334" t="e">
        <f>O14/$O$7</f>
        <v>#DIV/0!</v>
      </c>
    </row>
    <row r="16" spans="1:15" ht="15" customHeight="1" x14ac:dyDescent="0.25">
      <c r="A16" s="13" t="s">
        <v>23</v>
      </c>
      <c r="B16" s="183" t="s">
        <v>42</v>
      </c>
      <c r="C16" s="252">
        <v>550</v>
      </c>
      <c r="D16" s="41">
        <v>610</v>
      </c>
      <c r="E16" s="41">
        <v>632</v>
      </c>
      <c r="F16" s="284">
        <v>622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ht="15" customHeight="1" x14ac:dyDescent="0.25">
      <c r="A17" s="13" t="s">
        <v>24</v>
      </c>
      <c r="B17" s="178" t="s">
        <v>15</v>
      </c>
      <c r="C17" s="180">
        <f>C16/$C$7</f>
        <v>0.63437139561707034</v>
      </c>
      <c r="D17" s="218">
        <f>D16/$D$7</f>
        <v>0.64824654622741762</v>
      </c>
      <c r="E17" s="218">
        <f>E16/$E$7</f>
        <v>0.63967611336032393</v>
      </c>
      <c r="F17" s="441">
        <f>F16/$F$7</f>
        <v>0.64123711340206191</v>
      </c>
      <c r="G17" s="333" t="e">
        <f>G16/$G$7</f>
        <v>#DIV/0!</v>
      </c>
      <c r="H17" s="333" t="e">
        <f>H16/$H$7</f>
        <v>#DIV/0!</v>
      </c>
      <c r="I17" s="333" t="e">
        <f>I16/$I$7</f>
        <v>#DIV/0!</v>
      </c>
      <c r="J17" s="333" t="e">
        <f>J16/$J$7</f>
        <v>#DIV/0!</v>
      </c>
      <c r="K17" s="333" t="e">
        <f>K16/$K$7</f>
        <v>#DIV/0!</v>
      </c>
      <c r="L17" s="333" t="e">
        <f>L16/$L$7</f>
        <v>#DIV/0!</v>
      </c>
      <c r="M17" s="333" t="e">
        <f>M16/$M$7</f>
        <v>#DIV/0!</v>
      </c>
      <c r="N17" s="333" t="e">
        <f>N16/$N$7</f>
        <v>#DIV/0!</v>
      </c>
      <c r="O17" s="334" t="e">
        <f>O16/$O$7</f>
        <v>#DIV/0!</v>
      </c>
    </row>
    <row r="18" spans="1:15" ht="15" customHeight="1" x14ac:dyDescent="0.25">
      <c r="A18" s="13" t="s">
        <v>25</v>
      </c>
      <c r="B18" s="185" t="s">
        <v>38</v>
      </c>
      <c r="C18" s="252">
        <v>54</v>
      </c>
      <c r="D18" s="41">
        <v>60</v>
      </c>
      <c r="E18" s="41">
        <v>66</v>
      </c>
      <c r="F18" s="284">
        <v>57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" customHeight="1" x14ac:dyDescent="0.25">
      <c r="A19" s="13" t="s">
        <v>26</v>
      </c>
      <c r="B19" s="178" t="s">
        <v>15</v>
      </c>
      <c r="C19" s="180">
        <f>C18/$C$7</f>
        <v>6.228373702422145E-2</v>
      </c>
      <c r="D19" s="218">
        <f>D18/$D$7</f>
        <v>6.3761955366631248E-2</v>
      </c>
      <c r="E19" s="218">
        <f>E18/$E$7</f>
        <v>6.6801619433198386E-2</v>
      </c>
      <c r="F19" s="441">
        <f>F18/$F$7</f>
        <v>5.8762886597938144E-2</v>
      </c>
      <c r="G19" s="333" t="e">
        <f>G18/$G$7</f>
        <v>#DIV/0!</v>
      </c>
      <c r="H19" s="333" t="e">
        <f>H18/$H$7</f>
        <v>#DIV/0!</v>
      </c>
      <c r="I19" s="333" t="e">
        <f>I18/$I$7</f>
        <v>#DIV/0!</v>
      </c>
      <c r="J19" s="333" t="e">
        <f>J18/$J$7</f>
        <v>#DIV/0!</v>
      </c>
      <c r="K19" s="333" t="e">
        <f>K18/$K$7</f>
        <v>#DIV/0!</v>
      </c>
      <c r="L19" s="333" t="e">
        <f>L18/$L$7</f>
        <v>#DIV/0!</v>
      </c>
      <c r="M19" s="333" t="e">
        <f>M18/$M$7</f>
        <v>#DIV/0!</v>
      </c>
      <c r="N19" s="333" t="e">
        <f>N18/$N$7</f>
        <v>#DIV/0!</v>
      </c>
      <c r="O19" s="334" t="e">
        <f>O18/$O$7</f>
        <v>#DIV/0!</v>
      </c>
    </row>
    <row r="20" spans="1:15" x14ac:dyDescent="0.25">
      <c r="A20" s="13" t="s">
        <v>27</v>
      </c>
      <c r="B20" s="183" t="s">
        <v>39</v>
      </c>
      <c r="C20" s="252">
        <v>168</v>
      </c>
      <c r="D20" s="41">
        <v>182</v>
      </c>
      <c r="E20" s="41">
        <v>194</v>
      </c>
      <c r="F20" s="284">
        <v>192</v>
      </c>
      <c r="G20" s="399"/>
      <c r="H20" s="399"/>
      <c r="I20" s="399"/>
      <c r="J20" s="399"/>
      <c r="K20" s="399"/>
      <c r="L20" s="399"/>
      <c r="M20" s="399"/>
      <c r="N20" s="399"/>
      <c r="O20" s="337"/>
    </row>
    <row r="21" spans="1:15" ht="15" customHeight="1" x14ac:dyDescent="0.25">
      <c r="A21" s="13" t="s">
        <v>28</v>
      </c>
      <c r="B21" s="178" t="s">
        <v>15</v>
      </c>
      <c r="C21" s="180">
        <f>C20/$C$7</f>
        <v>0.19377162629757785</v>
      </c>
      <c r="D21" s="218">
        <f>D20/$D$7</f>
        <v>0.19341126461211477</v>
      </c>
      <c r="E21" s="218">
        <f>E20/$E$7</f>
        <v>0.19635627530364372</v>
      </c>
      <c r="F21" s="441">
        <f>F20/$F$7</f>
        <v>0.1979381443298969</v>
      </c>
      <c r="G21" s="333" t="e">
        <f>G20/$G$7</f>
        <v>#DIV/0!</v>
      </c>
      <c r="H21" s="333" t="e">
        <f>H20/$H$7</f>
        <v>#DIV/0!</v>
      </c>
      <c r="I21" s="333" t="e">
        <f>I20/$I$7</f>
        <v>#DIV/0!</v>
      </c>
      <c r="J21" s="333" t="e">
        <f>J20/$J$7</f>
        <v>#DIV/0!</v>
      </c>
      <c r="K21" s="333" t="e">
        <f>K20/$K$7</f>
        <v>#DIV/0!</v>
      </c>
      <c r="L21" s="333" t="e">
        <f>L20/$L$7</f>
        <v>#DIV/0!</v>
      </c>
      <c r="M21" s="333" t="e">
        <f>M20/$M$7</f>
        <v>#DIV/0!</v>
      </c>
      <c r="N21" s="333" t="e">
        <f>N20/$N$7</f>
        <v>#DIV/0!</v>
      </c>
      <c r="O21" s="334" t="e">
        <f>O20/$O$7</f>
        <v>#DIV/0!</v>
      </c>
    </row>
    <row r="22" spans="1:15" x14ac:dyDescent="0.25">
      <c r="A22" s="13" t="s">
        <v>29</v>
      </c>
      <c r="B22" s="183" t="s">
        <v>40</v>
      </c>
      <c r="C22" s="252">
        <v>137</v>
      </c>
      <c r="D22" s="41">
        <v>143</v>
      </c>
      <c r="E22" s="41">
        <v>155</v>
      </c>
      <c r="F22" s="284">
        <v>146</v>
      </c>
      <c r="G22" s="399"/>
      <c r="H22" s="399"/>
      <c r="I22" s="399"/>
      <c r="J22" s="399"/>
      <c r="K22" s="399"/>
      <c r="L22" s="399"/>
      <c r="M22" s="399"/>
      <c r="N22" s="399"/>
      <c r="O22" s="337"/>
    </row>
    <row r="23" spans="1:15" ht="15" customHeight="1" thickBot="1" x14ac:dyDescent="0.3">
      <c r="A23" s="13" t="s">
        <v>30</v>
      </c>
      <c r="B23" s="187" t="s">
        <v>15</v>
      </c>
      <c r="C23" s="253">
        <f>C22/$C$7</f>
        <v>0.1580161476355248</v>
      </c>
      <c r="D23" s="228">
        <f>D22/$D$7</f>
        <v>0.15196599362380447</v>
      </c>
      <c r="E23" s="228">
        <f>E22/$E$7</f>
        <v>0.15688259109311742</v>
      </c>
      <c r="F23" s="442">
        <f>F22/$F$7</f>
        <v>0.15051546391752577</v>
      </c>
      <c r="G23" s="405" t="e">
        <f>G22/$G$7</f>
        <v>#DIV/0!</v>
      </c>
      <c r="H23" s="405" t="e">
        <f>H22/$H$7</f>
        <v>#DIV/0!</v>
      </c>
      <c r="I23" s="405" t="e">
        <f>I22/$I$7</f>
        <v>#DIV/0!</v>
      </c>
      <c r="J23" s="405" t="e">
        <f>J22/$J$7</f>
        <v>#DIV/0!</v>
      </c>
      <c r="K23" s="405" t="e">
        <f>K22/$K$7</f>
        <v>#DIV/0!</v>
      </c>
      <c r="L23" s="405" t="e">
        <f>L22/$L$7</f>
        <v>#DIV/0!</v>
      </c>
      <c r="M23" s="405" t="e">
        <f>M22/$M$7</f>
        <v>#DIV/0!</v>
      </c>
      <c r="N23" s="405" t="e">
        <f>N22/$N$7</f>
        <v>#DIV/0!</v>
      </c>
      <c r="O23" s="335" t="e">
        <f>O22/$O$7</f>
        <v>#DIV/0!</v>
      </c>
    </row>
    <row r="24" spans="1:15" s="18" customFormat="1" ht="20.100000000000001" customHeight="1" thickBot="1" x14ac:dyDescent="0.3">
      <c r="A24" s="20" t="s">
        <v>43</v>
      </c>
    </row>
    <row r="25" spans="1:15" s="18" customFormat="1" ht="48.75" customHeight="1" thickBot="1" x14ac:dyDescent="0.3">
      <c r="A25" s="60" t="s">
        <v>6</v>
      </c>
      <c r="B25" s="51" t="s">
        <v>0</v>
      </c>
      <c r="C25" s="52" t="s">
        <v>369</v>
      </c>
      <c r="D25" s="52" t="s">
        <v>370</v>
      </c>
      <c r="E25" s="52" t="s">
        <v>371</v>
      </c>
      <c r="F25" s="52" t="s">
        <v>372</v>
      </c>
      <c r="G25" s="52" t="s">
        <v>373</v>
      </c>
      <c r="H25" s="52" t="s">
        <v>374</v>
      </c>
      <c r="I25" s="52" t="s">
        <v>375</v>
      </c>
      <c r="J25" s="52" t="s">
        <v>376</v>
      </c>
      <c r="K25" s="52" t="s">
        <v>377</v>
      </c>
      <c r="L25" s="52" t="s">
        <v>378</v>
      </c>
      <c r="M25" s="52" t="s">
        <v>379</v>
      </c>
      <c r="N25" s="52" t="s">
        <v>380</v>
      </c>
      <c r="O25" s="53" t="s">
        <v>105</v>
      </c>
    </row>
    <row r="26" spans="1:15" ht="15.75" thickBot="1" x14ac:dyDescent="0.3">
      <c r="A26" s="10" t="s">
        <v>31</v>
      </c>
      <c r="B26" s="9" t="s">
        <v>68</v>
      </c>
      <c r="C26" s="8">
        <v>183</v>
      </c>
      <c r="D26" s="9">
        <v>177</v>
      </c>
      <c r="E26" s="285">
        <v>136</v>
      </c>
      <c r="F26" s="9"/>
      <c r="G26" s="285"/>
      <c r="H26" s="285"/>
      <c r="I26" s="285"/>
      <c r="J26" s="285"/>
      <c r="K26" s="285"/>
      <c r="L26" s="285"/>
      <c r="M26" s="9"/>
      <c r="N26" s="285"/>
      <c r="O26" s="8">
        <f>SUM(C26:N26)</f>
        <v>496</v>
      </c>
    </row>
    <row r="27" spans="1:15" x14ac:dyDescent="0.25">
      <c r="A27" s="10" t="s">
        <v>32</v>
      </c>
      <c r="B27" s="190" t="s">
        <v>44</v>
      </c>
      <c r="C27" s="193">
        <v>63</v>
      </c>
      <c r="D27" s="182">
        <v>47</v>
      </c>
      <c r="E27" s="283">
        <v>27</v>
      </c>
      <c r="F27" s="336"/>
      <c r="G27" s="336"/>
      <c r="H27" s="336"/>
      <c r="I27" s="336"/>
      <c r="J27" s="336"/>
      <c r="K27" s="336"/>
      <c r="L27" s="336"/>
      <c r="M27" s="336"/>
      <c r="N27" s="340"/>
      <c r="O27" s="190">
        <f>SUM(C27:N27)</f>
        <v>137</v>
      </c>
    </row>
    <row r="28" spans="1:15" ht="13.5" customHeight="1" x14ac:dyDescent="0.25">
      <c r="A28" s="10" t="s">
        <v>33</v>
      </c>
      <c r="B28" s="162" t="s">
        <v>69</v>
      </c>
      <c r="C28" s="191">
        <f>C27/$C$26</f>
        <v>0.34426229508196721</v>
      </c>
      <c r="D28" s="218">
        <f>D27/$D$26</f>
        <v>0.2655367231638418</v>
      </c>
      <c r="E28" s="441">
        <f>E27/$E$26</f>
        <v>0.19852941176470587</v>
      </c>
      <c r="F28" s="333" t="e">
        <f>F27/$F$26</f>
        <v>#DIV/0!</v>
      </c>
      <c r="G28" s="333" t="e">
        <f>G27/$G$26</f>
        <v>#DIV/0!</v>
      </c>
      <c r="H28" s="333" t="e">
        <f>H27/$H$26</f>
        <v>#DIV/0!</v>
      </c>
      <c r="I28" s="333" t="e">
        <f>I27/$I$26</f>
        <v>#DIV/0!</v>
      </c>
      <c r="J28" s="333" t="e">
        <f>J27/$J$26</f>
        <v>#DIV/0!</v>
      </c>
      <c r="K28" s="333" t="e">
        <f>K27/$K$26</f>
        <v>#DIV/0!</v>
      </c>
      <c r="L28" s="333" t="e">
        <f>L27/$L$26</f>
        <v>#DIV/0!</v>
      </c>
      <c r="M28" s="333" t="e">
        <f>M27/$M$26</f>
        <v>#DIV/0!</v>
      </c>
      <c r="N28" s="334" t="e">
        <f>N27/$N$26</f>
        <v>#DIV/0!</v>
      </c>
      <c r="O28" s="192">
        <f>O27/$O$26</f>
        <v>0.27620967741935482</v>
      </c>
    </row>
    <row r="29" spans="1:15" x14ac:dyDescent="0.25">
      <c r="A29" s="10" t="s">
        <v>34</v>
      </c>
      <c r="B29" s="85" t="s">
        <v>338</v>
      </c>
      <c r="C29" s="40">
        <v>99</v>
      </c>
      <c r="D29" s="77">
        <v>94</v>
      </c>
      <c r="E29" s="286">
        <v>69</v>
      </c>
      <c r="F29" s="338"/>
      <c r="G29" s="338"/>
      <c r="H29" s="338"/>
      <c r="I29" s="338"/>
      <c r="J29" s="338"/>
      <c r="K29" s="338"/>
      <c r="L29" s="338"/>
      <c r="M29" s="338"/>
      <c r="N29" s="398"/>
      <c r="O29" s="85">
        <f>SUM(C29:N29)</f>
        <v>262</v>
      </c>
    </row>
    <row r="30" spans="1:15" x14ac:dyDescent="0.25">
      <c r="A30" s="10" t="s">
        <v>35</v>
      </c>
      <c r="B30" s="162" t="s">
        <v>69</v>
      </c>
      <c r="C30" s="191">
        <f>C29/$C$26</f>
        <v>0.54098360655737709</v>
      </c>
      <c r="D30" s="218">
        <f>D29/$D$26</f>
        <v>0.53107344632768361</v>
      </c>
      <c r="E30" s="441">
        <f>E29/$E$26</f>
        <v>0.50735294117647056</v>
      </c>
      <c r="F30" s="333" t="e">
        <f>F29/$F$26</f>
        <v>#DIV/0!</v>
      </c>
      <c r="G30" s="333" t="e">
        <f>G29/$G$26</f>
        <v>#DIV/0!</v>
      </c>
      <c r="H30" s="333" t="e">
        <f>H29/$H$26</f>
        <v>#DIV/0!</v>
      </c>
      <c r="I30" s="333" t="e">
        <f>I29/$I$26</f>
        <v>#DIV/0!</v>
      </c>
      <c r="J30" s="333" t="e">
        <f>J29/$J$26</f>
        <v>#DIV/0!</v>
      </c>
      <c r="K30" s="333" t="e">
        <f>K29/$K$26</f>
        <v>#DIV/0!</v>
      </c>
      <c r="L30" s="333" t="e">
        <f>L29/$L$26</f>
        <v>#DIV/0!</v>
      </c>
      <c r="M30" s="333" t="e">
        <f>M29/$M$26</f>
        <v>#DIV/0!</v>
      </c>
      <c r="N30" s="334" t="e">
        <f>N29/$N$26</f>
        <v>#DIV/0!</v>
      </c>
      <c r="O30" s="192">
        <f>O29/$O$26</f>
        <v>0.52822580645161288</v>
      </c>
    </row>
    <row r="31" spans="1:15" x14ac:dyDescent="0.25">
      <c r="A31" s="10" t="s">
        <v>36</v>
      </c>
      <c r="B31" s="85" t="s">
        <v>45</v>
      </c>
      <c r="C31" s="40">
        <v>171</v>
      </c>
      <c r="D31" s="41">
        <v>163</v>
      </c>
      <c r="E31" s="284">
        <v>125</v>
      </c>
      <c r="F31" s="399"/>
      <c r="G31" s="399"/>
      <c r="H31" s="399"/>
      <c r="I31" s="399"/>
      <c r="J31" s="399"/>
      <c r="K31" s="399"/>
      <c r="L31" s="399"/>
      <c r="M31" s="399"/>
      <c r="N31" s="337"/>
      <c r="O31" s="85">
        <f>SUM(C31:N31)</f>
        <v>459</v>
      </c>
    </row>
    <row r="32" spans="1:15" x14ac:dyDescent="0.25">
      <c r="A32" s="10" t="s">
        <v>37</v>
      </c>
      <c r="B32" s="162" t="s">
        <v>69</v>
      </c>
      <c r="C32" s="191">
        <f>C31/$C$26</f>
        <v>0.93442622950819676</v>
      </c>
      <c r="D32" s="218">
        <f>D31/$D$26</f>
        <v>0.92090395480225984</v>
      </c>
      <c r="E32" s="441">
        <f>E31/$E$26</f>
        <v>0.91911764705882348</v>
      </c>
      <c r="F32" s="333" t="e">
        <f>F31/$F$26</f>
        <v>#DIV/0!</v>
      </c>
      <c r="G32" s="333" t="e">
        <f>G31/$G$26</f>
        <v>#DIV/0!</v>
      </c>
      <c r="H32" s="333" t="e">
        <f>H31/$H$26</f>
        <v>#DIV/0!</v>
      </c>
      <c r="I32" s="333" t="e">
        <f>I31/$I$26</f>
        <v>#DIV/0!</v>
      </c>
      <c r="J32" s="333" t="e">
        <f>J31/$J$26</f>
        <v>#DIV/0!</v>
      </c>
      <c r="K32" s="333" t="e">
        <f>K31/$K$26</f>
        <v>#DIV/0!</v>
      </c>
      <c r="L32" s="333" t="e">
        <f>L31/$L$26</f>
        <v>#DIV/0!</v>
      </c>
      <c r="M32" s="333" t="e">
        <f>M31/$M$26</f>
        <v>#DIV/0!</v>
      </c>
      <c r="N32" s="334" t="e">
        <f>N31/$N$26</f>
        <v>#DIV/0!</v>
      </c>
      <c r="O32" s="192">
        <f>O31/$O$26</f>
        <v>0.92540322580645162</v>
      </c>
    </row>
    <row r="33" spans="1:15" x14ac:dyDescent="0.25">
      <c r="A33" s="10" t="s">
        <v>46</v>
      </c>
      <c r="B33" s="85" t="s">
        <v>348</v>
      </c>
      <c r="C33" s="40">
        <v>12</v>
      </c>
      <c r="D33" s="41">
        <v>8</v>
      </c>
      <c r="E33" s="284">
        <v>9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29</v>
      </c>
    </row>
    <row r="34" spans="1:15" x14ac:dyDescent="0.25">
      <c r="A34" s="10" t="s">
        <v>47</v>
      </c>
      <c r="B34" s="162" t="s">
        <v>69</v>
      </c>
      <c r="C34" s="191">
        <f>C33/$C$26</f>
        <v>6.5573770491803282E-2</v>
      </c>
      <c r="D34" s="218">
        <f>D33/$D$26</f>
        <v>4.519774011299435E-2</v>
      </c>
      <c r="E34" s="441">
        <f>E33/$E$26</f>
        <v>6.6176470588235295E-2</v>
      </c>
      <c r="F34" s="333" t="e">
        <f>F33/$F$26</f>
        <v>#DIV/0!</v>
      </c>
      <c r="G34" s="333" t="e">
        <f>G33/$G$26</f>
        <v>#DIV/0!</v>
      </c>
      <c r="H34" s="333" t="e">
        <f>H33/$H$26</f>
        <v>#DIV/0!</v>
      </c>
      <c r="I34" s="333" t="e">
        <f>I33/$I$26</f>
        <v>#DIV/0!</v>
      </c>
      <c r="J34" s="333" t="e">
        <f>J33/$J$26</f>
        <v>#DIV/0!</v>
      </c>
      <c r="K34" s="333" t="e">
        <f>K33/$K$26</f>
        <v>#DIV/0!</v>
      </c>
      <c r="L34" s="333" t="e">
        <f>L33/$L$26</f>
        <v>#DIV/0!</v>
      </c>
      <c r="M34" s="333" t="e">
        <f>M33/$M$26</f>
        <v>#DIV/0!</v>
      </c>
      <c r="N34" s="334" t="e">
        <f>N33/$N$26</f>
        <v>#DIV/0!</v>
      </c>
      <c r="O34" s="192">
        <f>O33/$O$26</f>
        <v>5.8467741935483868E-2</v>
      </c>
    </row>
    <row r="35" spans="1:15" x14ac:dyDescent="0.25">
      <c r="A35" s="10" t="s">
        <v>48</v>
      </c>
      <c r="B35" s="85" t="s">
        <v>131</v>
      </c>
      <c r="C35" s="284">
        <f t="shared" ref="C35:M35" si="0">C26-C31</f>
        <v>12</v>
      </c>
      <c r="D35" s="41">
        <f t="shared" si="0"/>
        <v>14</v>
      </c>
      <c r="E35" s="284">
        <f t="shared" si="0"/>
        <v>11</v>
      </c>
      <c r="F35" s="399">
        <f t="shared" si="0"/>
        <v>0</v>
      </c>
      <c r="G35" s="399">
        <f t="shared" si="0"/>
        <v>0</v>
      </c>
      <c r="H35" s="399">
        <f t="shared" si="0"/>
        <v>0</v>
      </c>
      <c r="I35" s="399">
        <f t="shared" si="0"/>
        <v>0</v>
      </c>
      <c r="J35" s="399">
        <f t="shared" si="0"/>
        <v>0</v>
      </c>
      <c r="K35" s="399">
        <f t="shared" si="0"/>
        <v>0</v>
      </c>
      <c r="L35" s="399">
        <f t="shared" si="0"/>
        <v>0</v>
      </c>
      <c r="M35" s="399">
        <f t="shared" si="0"/>
        <v>0</v>
      </c>
      <c r="N35" s="338"/>
      <c r="O35" s="85">
        <f>SUM(C35:N35)</f>
        <v>37</v>
      </c>
    </row>
    <row r="36" spans="1:15" x14ac:dyDescent="0.25">
      <c r="A36" s="10" t="s">
        <v>49</v>
      </c>
      <c r="B36" s="162" t="s">
        <v>69</v>
      </c>
      <c r="C36" s="191">
        <f>C35/$C$26</f>
        <v>6.5573770491803282E-2</v>
      </c>
      <c r="D36" s="218">
        <f>D35/$D$26</f>
        <v>7.909604519774012E-2</v>
      </c>
      <c r="E36" s="441">
        <f>E35/$E$26</f>
        <v>8.0882352941176475E-2</v>
      </c>
      <c r="F36" s="333" t="e">
        <f>F35/$F$26</f>
        <v>#DIV/0!</v>
      </c>
      <c r="G36" s="333" t="e">
        <f>G35/$G$26</f>
        <v>#DIV/0!</v>
      </c>
      <c r="H36" s="333" t="e">
        <f>H35/$H$26</f>
        <v>#DIV/0!</v>
      </c>
      <c r="I36" s="333" t="e">
        <f>I35/$I$26</f>
        <v>#DIV/0!</v>
      </c>
      <c r="J36" s="333" t="e">
        <f>J35/$J$26</f>
        <v>#DIV/0!</v>
      </c>
      <c r="K36" s="333" t="e">
        <f>K35/$K$26</f>
        <v>#DIV/0!</v>
      </c>
      <c r="L36" s="333" t="e">
        <f>L35/$L$26</f>
        <v>#DIV/0!</v>
      </c>
      <c r="M36" s="333" t="e">
        <f>M35/$M$26</f>
        <v>#DIV/0!</v>
      </c>
      <c r="N36" s="334" t="e">
        <f>N35/$N$26</f>
        <v>#DIV/0!</v>
      </c>
      <c r="O36" s="192">
        <f>O35/$O$26</f>
        <v>7.459677419354839E-2</v>
      </c>
    </row>
    <row r="37" spans="1:15" ht="24.75" customHeight="1" x14ac:dyDescent="0.25">
      <c r="A37" s="10" t="s">
        <v>50</v>
      </c>
      <c r="B37" s="194" t="s">
        <v>67</v>
      </c>
      <c r="C37" s="40">
        <v>20</v>
      </c>
      <c r="D37" s="41">
        <v>24</v>
      </c>
      <c r="E37" s="284">
        <v>12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56</v>
      </c>
    </row>
    <row r="38" spans="1:15" x14ac:dyDescent="0.25">
      <c r="A38" s="10" t="s">
        <v>51</v>
      </c>
      <c r="B38" s="162" t="s">
        <v>69</v>
      </c>
      <c r="C38" s="191">
        <f>C37/$C$26</f>
        <v>0.10928961748633879</v>
      </c>
      <c r="D38" s="218">
        <f>D37/$D$26</f>
        <v>0.13559322033898305</v>
      </c>
      <c r="E38" s="441">
        <f>E37/$E$26</f>
        <v>8.8235294117647065E-2</v>
      </c>
      <c r="F38" s="333" t="e">
        <f>F37/$F$26</f>
        <v>#DIV/0!</v>
      </c>
      <c r="G38" s="333" t="e">
        <f>G37/$G$26</f>
        <v>#DIV/0!</v>
      </c>
      <c r="H38" s="333" t="e">
        <f>H37/$H$26</f>
        <v>#DIV/0!</v>
      </c>
      <c r="I38" s="333" t="e">
        <f>I37/$I$26</f>
        <v>#DIV/0!</v>
      </c>
      <c r="J38" s="333" t="e">
        <f>J37/$J$26</f>
        <v>#DIV/0!</v>
      </c>
      <c r="K38" s="333" t="e">
        <f>K37/$K$26</f>
        <v>#DIV/0!</v>
      </c>
      <c r="L38" s="333" t="e">
        <f>L37/$L$26</f>
        <v>#DIV/0!</v>
      </c>
      <c r="M38" s="333" t="e">
        <f>M37/$M$26</f>
        <v>#DIV/0!</v>
      </c>
      <c r="N38" s="334" t="e">
        <f>N37/$N$26</f>
        <v>#DIV/0!</v>
      </c>
      <c r="O38" s="192">
        <f>O37/$O$26</f>
        <v>0.11290322580645161</v>
      </c>
    </row>
    <row r="39" spans="1:15" x14ac:dyDescent="0.25">
      <c r="A39" s="10" t="s">
        <v>52</v>
      </c>
      <c r="B39" s="85" t="s">
        <v>70</v>
      </c>
      <c r="C39" s="40">
        <v>31</v>
      </c>
      <c r="D39" s="41">
        <v>31</v>
      </c>
      <c r="E39" s="284">
        <v>25</v>
      </c>
      <c r="F39" s="399"/>
      <c r="G39" s="399"/>
      <c r="H39" s="399"/>
      <c r="I39" s="399"/>
      <c r="J39" s="399"/>
      <c r="K39" s="399"/>
      <c r="L39" s="399"/>
      <c r="M39" s="399"/>
      <c r="N39" s="337"/>
      <c r="O39" s="85">
        <f>SUM(C39:N39)</f>
        <v>87</v>
      </c>
    </row>
    <row r="40" spans="1:15" x14ac:dyDescent="0.25">
      <c r="A40" s="10" t="s">
        <v>53</v>
      </c>
      <c r="B40" s="195" t="s">
        <v>69</v>
      </c>
      <c r="C40" s="196">
        <f>C39/$C$26</f>
        <v>0.16939890710382513</v>
      </c>
      <c r="D40" s="308">
        <f>D39/$D$26</f>
        <v>0.1751412429378531</v>
      </c>
      <c r="E40" s="449">
        <f>E39/$E$26</f>
        <v>0.18382352941176472</v>
      </c>
      <c r="F40" s="400" t="e">
        <f>F39/$F$26</f>
        <v>#DIV/0!</v>
      </c>
      <c r="G40" s="400" t="e">
        <f>G39/$G$26</f>
        <v>#DIV/0!</v>
      </c>
      <c r="H40" s="400" t="e">
        <f>H39/$H$26</f>
        <v>#DIV/0!</v>
      </c>
      <c r="I40" s="400" t="e">
        <f>I39/$I$26</f>
        <v>#DIV/0!</v>
      </c>
      <c r="J40" s="400" t="e">
        <f>J39/$J$26</f>
        <v>#DIV/0!</v>
      </c>
      <c r="K40" s="400" t="e">
        <f>K39/$K$26</f>
        <v>#DIV/0!</v>
      </c>
      <c r="L40" s="400" t="e">
        <f>L39/$L$26</f>
        <v>#DIV/0!</v>
      </c>
      <c r="M40" s="400" t="e">
        <f>M39/$M$26</f>
        <v>#DIV/0!</v>
      </c>
      <c r="N40" s="401" t="e">
        <f>N39/$N$26</f>
        <v>#DIV/0!</v>
      </c>
      <c r="O40" s="192">
        <f>O39/$O$26</f>
        <v>0.17540322580645162</v>
      </c>
    </row>
    <row r="41" spans="1:15" x14ac:dyDescent="0.25">
      <c r="A41" s="10" t="s">
        <v>54</v>
      </c>
      <c r="B41" s="85" t="s">
        <v>130</v>
      </c>
      <c r="C41" s="40">
        <v>23</v>
      </c>
      <c r="D41" s="41">
        <v>31</v>
      </c>
      <c r="E41" s="284">
        <v>24</v>
      </c>
      <c r="F41" s="399"/>
      <c r="G41" s="399"/>
      <c r="H41" s="399"/>
      <c r="I41" s="399"/>
      <c r="J41" s="399"/>
      <c r="K41" s="399"/>
      <c r="L41" s="399"/>
      <c r="M41" s="399"/>
      <c r="N41" s="337"/>
      <c r="O41" s="85">
        <f>SUM(C41:N41)</f>
        <v>78</v>
      </c>
    </row>
    <row r="42" spans="1:15" ht="15.75" thickBot="1" x14ac:dyDescent="0.3">
      <c r="A42" s="10" t="s">
        <v>55</v>
      </c>
      <c r="B42" s="215" t="s">
        <v>69</v>
      </c>
      <c r="C42" s="196">
        <f>C41/$C$26</f>
        <v>0.12568306010928962</v>
      </c>
      <c r="D42" s="308">
        <f>D41/$D$26</f>
        <v>0.1751412429378531</v>
      </c>
      <c r="E42" s="449">
        <f>E41/$E$26</f>
        <v>0.17647058823529413</v>
      </c>
      <c r="F42" s="400" t="e">
        <f>F41/$F$26</f>
        <v>#DIV/0!</v>
      </c>
      <c r="G42" s="400" t="e">
        <f>G41/$G$26</f>
        <v>#DIV/0!</v>
      </c>
      <c r="H42" s="400" t="e">
        <f>H41/$H$26</f>
        <v>#DIV/0!</v>
      </c>
      <c r="I42" s="400" t="e">
        <f>I41/$I$26</f>
        <v>#DIV/0!</v>
      </c>
      <c r="J42" s="400" t="e">
        <f>J41/$J$26</f>
        <v>#DIV/0!</v>
      </c>
      <c r="K42" s="400" t="e">
        <f>K41/$K$26</f>
        <v>#DIV/0!</v>
      </c>
      <c r="L42" s="400" t="e">
        <f>L41/$L$26</f>
        <v>#DIV/0!</v>
      </c>
      <c r="M42" s="400" t="e">
        <f>M41/$M$26</f>
        <v>#DIV/0!</v>
      </c>
      <c r="N42" s="401" t="e">
        <f>N41/$N$26</f>
        <v>#DIV/0!</v>
      </c>
      <c r="O42" s="254">
        <f>O41/$O$26</f>
        <v>0.15725806451612903</v>
      </c>
    </row>
    <row r="43" spans="1:15" ht="28.5" customHeight="1" thickTop="1" thickBot="1" x14ac:dyDescent="0.3">
      <c r="A43" s="10" t="s">
        <v>56</v>
      </c>
      <c r="B43" s="31" t="s">
        <v>71</v>
      </c>
      <c r="C43" s="16">
        <v>151</v>
      </c>
      <c r="D43" s="16">
        <v>149</v>
      </c>
      <c r="E43" s="445">
        <v>104</v>
      </c>
      <c r="F43" s="339"/>
      <c r="G43" s="339"/>
      <c r="H43" s="339"/>
      <c r="I43" s="339"/>
      <c r="J43" s="339"/>
      <c r="K43" s="339"/>
      <c r="L43" s="339"/>
      <c r="M43" s="339"/>
      <c r="N43" s="402"/>
      <c r="O43" s="249">
        <f>SUM(C43:N43)</f>
        <v>404</v>
      </c>
    </row>
    <row r="44" spans="1:15" ht="15.75" thickTop="1" x14ac:dyDescent="0.25">
      <c r="A44" s="10" t="s">
        <v>57</v>
      </c>
      <c r="B44" s="197" t="s">
        <v>349</v>
      </c>
      <c r="C44" s="198">
        <v>82</v>
      </c>
      <c r="D44" s="199">
        <v>75</v>
      </c>
      <c r="E44" s="367">
        <v>47</v>
      </c>
      <c r="F44" s="403"/>
      <c r="G44" s="403"/>
      <c r="H44" s="403"/>
      <c r="I44" s="403"/>
      <c r="J44" s="403"/>
      <c r="K44" s="403"/>
      <c r="L44" s="403"/>
      <c r="M44" s="403"/>
      <c r="N44" s="404"/>
      <c r="O44" s="197">
        <f>SUM(C44:N44)</f>
        <v>204</v>
      </c>
    </row>
    <row r="45" spans="1:15" x14ac:dyDescent="0.25">
      <c r="A45" s="10" t="s">
        <v>58</v>
      </c>
      <c r="B45" s="162" t="s">
        <v>69</v>
      </c>
      <c r="C45" s="191">
        <f>C44/$C$26</f>
        <v>0.44808743169398907</v>
      </c>
      <c r="D45" s="218">
        <f>D44/$D$26</f>
        <v>0.42372881355932202</v>
      </c>
      <c r="E45" s="441">
        <f>E44/$E$26</f>
        <v>0.34558823529411764</v>
      </c>
      <c r="F45" s="333" t="e">
        <f>F44/$F$26</f>
        <v>#DIV/0!</v>
      </c>
      <c r="G45" s="333" t="e">
        <f>G44/$G$26</f>
        <v>#DIV/0!</v>
      </c>
      <c r="H45" s="333" t="e">
        <f>H44/$H$26</f>
        <v>#DIV/0!</v>
      </c>
      <c r="I45" s="333" t="e">
        <f>I44/$I$26</f>
        <v>#DIV/0!</v>
      </c>
      <c r="J45" s="333" t="e">
        <f>J44/$J$26</f>
        <v>#DIV/0!</v>
      </c>
      <c r="K45" s="333" t="e">
        <f>K44/$K$26</f>
        <v>#DIV/0!</v>
      </c>
      <c r="L45" s="333" t="e">
        <f>L44/$L$26</f>
        <v>#DIV/0!</v>
      </c>
      <c r="M45" s="333" t="e">
        <f>M44/$M$26</f>
        <v>#DIV/0!</v>
      </c>
      <c r="N45" s="334" t="e">
        <f>N44/$N$26</f>
        <v>#DIV/0!</v>
      </c>
      <c r="O45" s="192">
        <f>O44/$O$26</f>
        <v>0.41129032258064518</v>
      </c>
    </row>
    <row r="46" spans="1:15" x14ac:dyDescent="0.25">
      <c r="A46" s="10" t="s">
        <v>59</v>
      </c>
      <c r="B46" s="85" t="s">
        <v>350</v>
      </c>
      <c r="C46" s="40">
        <v>35</v>
      </c>
      <c r="D46" s="41">
        <v>30</v>
      </c>
      <c r="E46" s="284">
        <v>31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96</v>
      </c>
    </row>
    <row r="47" spans="1:15" x14ac:dyDescent="0.25">
      <c r="A47" s="10" t="s">
        <v>60</v>
      </c>
      <c r="B47" s="162" t="s">
        <v>69</v>
      </c>
      <c r="C47" s="191">
        <f>C46/$C$26</f>
        <v>0.19125683060109289</v>
      </c>
      <c r="D47" s="218">
        <f>D46/$D$26</f>
        <v>0.16949152542372881</v>
      </c>
      <c r="E47" s="441">
        <f>E46/$E$26</f>
        <v>0.22794117647058823</v>
      </c>
      <c r="F47" s="333" t="e">
        <f>F46/$F$26</f>
        <v>#DIV/0!</v>
      </c>
      <c r="G47" s="333" t="e">
        <f>G46/$G$26</f>
        <v>#DIV/0!</v>
      </c>
      <c r="H47" s="333" t="e">
        <f>H46/$H$26</f>
        <v>#DIV/0!</v>
      </c>
      <c r="I47" s="333" t="e">
        <f>I46/$I$26</f>
        <v>#DIV/0!</v>
      </c>
      <c r="J47" s="333" t="e">
        <f>J46/$J$26</f>
        <v>#DIV/0!</v>
      </c>
      <c r="K47" s="333" t="e">
        <f>K46/$K$26</f>
        <v>#DIV/0!</v>
      </c>
      <c r="L47" s="333" t="e">
        <f>L46/$L$26</f>
        <v>#DIV/0!</v>
      </c>
      <c r="M47" s="333" t="e">
        <f>M46/$M$26</f>
        <v>#DIV/0!</v>
      </c>
      <c r="N47" s="334" t="e">
        <f>N46/$N$26</f>
        <v>#DIV/0!</v>
      </c>
      <c r="O47" s="192">
        <f>O46/$O$26</f>
        <v>0.19354838709677419</v>
      </c>
    </row>
    <row r="48" spans="1:15" x14ac:dyDescent="0.25">
      <c r="A48" s="10" t="s">
        <v>61</v>
      </c>
      <c r="B48" s="85" t="s">
        <v>351</v>
      </c>
      <c r="C48" s="40">
        <v>26</v>
      </c>
      <c r="D48" s="41">
        <v>34</v>
      </c>
      <c r="E48" s="284">
        <v>18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78</v>
      </c>
    </row>
    <row r="49" spans="1:15" x14ac:dyDescent="0.25">
      <c r="A49" s="10" t="s">
        <v>62</v>
      </c>
      <c r="B49" s="162" t="s">
        <v>69</v>
      </c>
      <c r="C49" s="191">
        <f>C48/$C$26</f>
        <v>0.14207650273224043</v>
      </c>
      <c r="D49" s="218">
        <f>D48/$D$26</f>
        <v>0.19209039548022599</v>
      </c>
      <c r="E49" s="441">
        <f>E48/$E$26</f>
        <v>0.13235294117647059</v>
      </c>
      <c r="F49" s="333" t="e">
        <f>F48/$F$26</f>
        <v>#DIV/0!</v>
      </c>
      <c r="G49" s="333" t="e">
        <f>G48/$G$26</f>
        <v>#DIV/0!</v>
      </c>
      <c r="H49" s="333" t="e">
        <f>H48/$H$26</f>
        <v>#DIV/0!</v>
      </c>
      <c r="I49" s="333" t="e">
        <f>I48/$I$26</f>
        <v>#DIV/0!</v>
      </c>
      <c r="J49" s="333" t="e">
        <f>J48/$J$26</f>
        <v>#DIV/0!</v>
      </c>
      <c r="K49" s="333" t="e">
        <f>K48/$K$26</f>
        <v>#DIV/0!</v>
      </c>
      <c r="L49" s="333" t="e">
        <f>L48/$L$26</f>
        <v>#DIV/0!</v>
      </c>
      <c r="M49" s="333" t="e">
        <f>M48/$M$26</f>
        <v>#DIV/0!</v>
      </c>
      <c r="N49" s="334" t="e">
        <f>N48/$N$26</f>
        <v>#DIV/0!</v>
      </c>
      <c r="O49" s="192">
        <f>O48/$O$26</f>
        <v>0.15725806451612903</v>
      </c>
    </row>
    <row r="50" spans="1:15" x14ac:dyDescent="0.25">
      <c r="A50" s="10" t="s">
        <v>63</v>
      </c>
      <c r="B50" s="85" t="s">
        <v>352</v>
      </c>
      <c r="C50" s="40">
        <v>4</v>
      </c>
      <c r="D50" s="41">
        <v>1</v>
      </c>
      <c r="E50" s="284">
        <v>4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9</v>
      </c>
    </row>
    <row r="51" spans="1:15" x14ac:dyDescent="0.25">
      <c r="A51" s="10" t="s">
        <v>64</v>
      </c>
      <c r="B51" s="162" t="s">
        <v>69</v>
      </c>
      <c r="C51" s="191">
        <f>C50/$C$26</f>
        <v>2.185792349726776E-2</v>
      </c>
      <c r="D51" s="218">
        <f>D50/$D$26</f>
        <v>5.6497175141242938E-3</v>
      </c>
      <c r="E51" s="441">
        <f>E50/$E$26</f>
        <v>2.9411764705882353E-2</v>
      </c>
      <c r="F51" s="333" t="e">
        <f>F50/$F$26</f>
        <v>#DIV/0!</v>
      </c>
      <c r="G51" s="333" t="e">
        <f>G50/$G$26</f>
        <v>#DIV/0!</v>
      </c>
      <c r="H51" s="333" t="e">
        <f>H50/$H$26</f>
        <v>#DIV/0!</v>
      </c>
      <c r="I51" s="333" t="e">
        <f>I50/$I$26</f>
        <v>#DIV/0!</v>
      </c>
      <c r="J51" s="333" t="e">
        <f>J50/$J$26</f>
        <v>#DIV/0!</v>
      </c>
      <c r="K51" s="333" t="e">
        <f>K50/$K$26</f>
        <v>#DIV/0!</v>
      </c>
      <c r="L51" s="333" t="e">
        <f>L50/$L$26</f>
        <v>#DIV/0!</v>
      </c>
      <c r="M51" s="333" t="e">
        <f>M50/$M$26</f>
        <v>#DIV/0!</v>
      </c>
      <c r="N51" s="334" t="e">
        <f>N50/$N$26</f>
        <v>#DIV/0!</v>
      </c>
      <c r="O51" s="192">
        <f>O50/$O$26</f>
        <v>1.8145161290322582E-2</v>
      </c>
    </row>
    <row r="52" spans="1:15" ht="15" customHeight="1" x14ac:dyDescent="0.25">
      <c r="A52" s="10" t="s">
        <v>65</v>
      </c>
      <c r="B52" s="194" t="s">
        <v>353</v>
      </c>
      <c r="C52" s="40">
        <v>25</v>
      </c>
      <c r="D52" s="41">
        <v>16</v>
      </c>
      <c r="E52" s="284">
        <v>16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57</v>
      </c>
    </row>
    <row r="53" spans="1:15" x14ac:dyDescent="0.25">
      <c r="A53" s="10" t="s">
        <v>154</v>
      </c>
      <c r="B53" s="162" t="s">
        <v>69</v>
      </c>
      <c r="C53" s="191">
        <f>C52/$C$26</f>
        <v>0.13661202185792351</v>
      </c>
      <c r="D53" s="218">
        <f>D52/$D$26</f>
        <v>9.03954802259887E-2</v>
      </c>
      <c r="E53" s="441">
        <f>E52/$E$26</f>
        <v>0.11764705882352941</v>
      </c>
      <c r="F53" s="333" t="e">
        <f>F52/$F$26</f>
        <v>#DIV/0!</v>
      </c>
      <c r="G53" s="333" t="e">
        <f>G52/$G$26</f>
        <v>#DIV/0!</v>
      </c>
      <c r="H53" s="333" t="e">
        <f>H52/$H$26</f>
        <v>#DIV/0!</v>
      </c>
      <c r="I53" s="333" t="e">
        <f>I52/$I$26</f>
        <v>#DIV/0!</v>
      </c>
      <c r="J53" s="333" t="e">
        <f>J52/$J$26</f>
        <v>#DIV/0!</v>
      </c>
      <c r="K53" s="333" t="e">
        <f>K52/$K$26</f>
        <v>#DIV/0!</v>
      </c>
      <c r="L53" s="333" t="e">
        <f>L52/$L$26</f>
        <v>#DIV/0!</v>
      </c>
      <c r="M53" s="333" t="e">
        <f>M52/$M$26</f>
        <v>#DIV/0!</v>
      </c>
      <c r="N53" s="334" t="e">
        <f>N52/$N$26</f>
        <v>#DIV/0!</v>
      </c>
      <c r="O53" s="192">
        <f>O52/$O$26</f>
        <v>0.11491935483870967</v>
      </c>
    </row>
    <row r="54" spans="1:15" ht="27.75" customHeight="1" x14ac:dyDescent="0.25">
      <c r="A54" s="10" t="s">
        <v>66</v>
      </c>
      <c r="B54" s="194" t="s">
        <v>354</v>
      </c>
      <c r="C54" s="40">
        <v>0</v>
      </c>
      <c r="D54" s="41">
        <v>0</v>
      </c>
      <c r="E54" s="284">
        <v>0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0</v>
      </c>
    </row>
    <row r="55" spans="1:15" x14ac:dyDescent="0.25">
      <c r="A55" s="10" t="s">
        <v>72</v>
      </c>
      <c r="B55" s="162" t="s">
        <v>69</v>
      </c>
      <c r="C55" s="191">
        <f>C54/$C$26</f>
        <v>0</v>
      </c>
      <c r="D55" s="218">
        <f>D54/$D$26</f>
        <v>0</v>
      </c>
      <c r="E55" s="441">
        <f>E54/$E$26</f>
        <v>0</v>
      </c>
      <c r="F55" s="333" t="e">
        <f>F54/$F$26</f>
        <v>#DIV/0!</v>
      </c>
      <c r="G55" s="333" t="e">
        <f>G54/$G$26</f>
        <v>#DIV/0!</v>
      </c>
      <c r="H55" s="333" t="e">
        <f>H54/$H$26</f>
        <v>#DIV/0!</v>
      </c>
      <c r="I55" s="333" t="e">
        <f>I54/$I$26</f>
        <v>#DIV/0!</v>
      </c>
      <c r="J55" s="333" t="e">
        <f>J54/$J$26</f>
        <v>#DIV/0!</v>
      </c>
      <c r="K55" s="333" t="e">
        <f>K54/$K$26</f>
        <v>#DIV/0!</v>
      </c>
      <c r="L55" s="333" t="e">
        <f>L54/$L$26</f>
        <v>#DIV/0!</v>
      </c>
      <c r="M55" s="333" t="e">
        <f>M54/$M$26</f>
        <v>#DIV/0!</v>
      </c>
      <c r="N55" s="334" t="e">
        <f>N54/$N$26</f>
        <v>#DIV/0!</v>
      </c>
      <c r="O55" s="192">
        <f>O54/$O$26</f>
        <v>0</v>
      </c>
    </row>
    <row r="56" spans="1:15" x14ac:dyDescent="0.25">
      <c r="A56" s="10" t="s">
        <v>73</v>
      </c>
      <c r="B56" s="85" t="s">
        <v>355</v>
      </c>
      <c r="C56" s="40">
        <v>5</v>
      </c>
      <c r="D56" s="41">
        <v>12</v>
      </c>
      <c r="E56" s="284">
        <v>8</v>
      </c>
      <c r="F56" s="399"/>
      <c r="G56" s="399"/>
      <c r="H56" s="399"/>
      <c r="I56" s="399"/>
      <c r="J56" s="399"/>
      <c r="K56" s="399"/>
      <c r="L56" s="399"/>
      <c r="M56" s="399"/>
      <c r="N56" s="337"/>
      <c r="O56" s="85">
        <f>SUM(C56:N56)</f>
        <v>25</v>
      </c>
    </row>
    <row r="57" spans="1:15" ht="15.75" thickBot="1" x14ac:dyDescent="0.3">
      <c r="A57" s="10" t="s">
        <v>74</v>
      </c>
      <c r="B57" s="166" t="s">
        <v>69</v>
      </c>
      <c r="C57" s="201">
        <f>C56/$C$26</f>
        <v>2.7322404371584699E-2</v>
      </c>
      <c r="D57" s="228">
        <f>D56/$D$26</f>
        <v>6.7796610169491525E-2</v>
      </c>
      <c r="E57" s="442">
        <f>E56/$E$26</f>
        <v>5.8823529411764705E-2</v>
      </c>
      <c r="F57" s="405" t="e">
        <f>F56/$F$26</f>
        <v>#DIV/0!</v>
      </c>
      <c r="G57" s="405" t="e">
        <f>G56/$G$26</f>
        <v>#DIV/0!</v>
      </c>
      <c r="H57" s="405" t="e">
        <f>H56/$H$26</f>
        <v>#DIV/0!</v>
      </c>
      <c r="I57" s="405" t="e">
        <f>I56/$I$26</f>
        <v>#DIV/0!</v>
      </c>
      <c r="J57" s="405" t="e">
        <f>J56/$J$26</f>
        <v>#DIV/0!</v>
      </c>
      <c r="K57" s="405" t="e">
        <f>K56/$K$26</f>
        <v>#DIV/0!</v>
      </c>
      <c r="L57" s="405" t="e">
        <f>L56/$L$26</f>
        <v>#DIV/0!</v>
      </c>
      <c r="M57" s="405" t="e">
        <f>M56/$M$26</f>
        <v>#DIV/0!</v>
      </c>
      <c r="N57" s="335" t="e">
        <f>N56/$N$26</f>
        <v>#DIV/0!</v>
      </c>
      <c r="O57" s="202">
        <f>O56/$O$26</f>
        <v>5.040322580645161E-2</v>
      </c>
    </row>
    <row r="58" spans="1:15" s="18" customFormat="1" ht="20.100000000000001" customHeight="1" thickBot="1" x14ac:dyDescent="0.3">
      <c r="A58" s="21" t="s">
        <v>326</v>
      </c>
    </row>
    <row r="59" spans="1:15" ht="48.75" customHeight="1" thickBot="1" x14ac:dyDescent="0.3">
      <c r="A59" s="60" t="s">
        <v>6</v>
      </c>
      <c r="B59" s="54" t="s">
        <v>0</v>
      </c>
      <c r="C59" s="55" t="s">
        <v>369</v>
      </c>
      <c r="D59" s="55" t="s">
        <v>370</v>
      </c>
      <c r="E59" s="55" t="s">
        <v>371</v>
      </c>
      <c r="F59" s="364" t="s">
        <v>372</v>
      </c>
      <c r="G59" s="55" t="s">
        <v>373</v>
      </c>
      <c r="H59" s="55" t="s">
        <v>374</v>
      </c>
      <c r="I59" s="55" t="s">
        <v>375</v>
      </c>
      <c r="J59" s="55" t="s">
        <v>376</v>
      </c>
      <c r="K59" s="55" t="s">
        <v>377</v>
      </c>
      <c r="L59" s="55" t="s">
        <v>378</v>
      </c>
      <c r="M59" s="55" t="s">
        <v>379</v>
      </c>
      <c r="N59" s="55" t="s">
        <v>380</v>
      </c>
      <c r="O59" s="177" t="s">
        <v>105</v>
      </c>
    </row>
    <row r="60" spans="1:15" ht="15.75" thickBot="1" x14ac:dyDescent="0.3">
      <c r="A60" s="29" t="s">
        <v>75</v>
      </c>
      <c r="B60" s="26" t="s">
        <v>77</v>
      </c>
      <c r="C60" s="17">
        <v>109</v>
      </c>
      <c r="D60" s="17">
        <v>130</v>
      </c>
      <c r="E60" s="287">
        <v>154</v>
      </c>
      <c r="F60" s="17"/>
      <c r="G60" s="287"/>
      <c r="H60" s="287"/>
      <c r="I60" s="287"/>
      <c r="J60" s="287"/>
      <c r="K60" s="287"/>
      <c r="L60" s="287"/>
      <c r="M60" s="17"/>
      <c r="N60" s="297"/>
      <c r="O60" s="26">
        <f>SUM(C60:N60)</f>
        <v>393</v>
      </c>
    </row>
    <row r="61" spans="1:15" x14ac:dyDescent="0.25">
      <c r="A61" s="29" t="s">
        <v>76</v>
      </c>
      <c r="B61" s="204" t="s">
        <v>78</v>
      </c>
      <c r="C61" s="193">
        <v>58</v>
      </c>
      <c r="D61" s="182">
        <v>61</v>
      </c>
      <c r="E61" s="283">
        <v>71</v>
      </c>
      <c r="F61" s="182"/>
      <c r="G61" s="283"/>
      <c r="H61" s="283"/>
      <c r="I61" s="283"/>
      <c r="J61" s="283"/>
      <c r="K61" s="283"/>
      <c r="L61" s="283"/>
      <c r="M61" s="182"/>
      <c r="N61" s="321"/>
      <c r="O61" s="27">
        <f>SUM(C61:N61)</f>
        <v>190</v>
      </c>
    </row>
    <row r="62" spans="1:15" x14ac:dyDescent="0.25">
      <c r="A62" s="29" t="s">
        <v>87</v>
      </c>
      <c r="B62" s="189" t="s">
        <v>80</v>
      </c>
      <c r="C62" s="191">
        <f>C61/$C$60</f>
        <v>0.5321100917431193</v>
      </c>
      <c r="D62" s="218">
        <f>D61/$D$60</f>
        <v>0.46923076923076923</v>
      </c>
      <c r="E62" s="441">
        <f>E61/$E$60</f>
        <v>0.46103896103896103</v>
      </c>
      <c r="F62" s="333" t="e">
        <f>F61/$F$60</f>
        <v>#DIV/0!</v>
      </c>
      <c r="G62" s="333" t="e">
        <f>G61/$G$60</f>
        <v>#DIV/0!</v>
      </c>
      <c r="H62" s="333" t="e">
        <f>H61/$H$60</f>
        <v>#DIV/0!</v>
      </c>
      <c r="I62" s="333" t="e">
        <f>I61/$I$60</f>
        <v>#DIV/0!</v>
      </c>
      <c r="J62" s="333" t="e">
        <f>J61/$J$60</f>
        <v>#DIV/0!</v>
      </c>
      <c r="K62" s="333" t="e">
        <f>K61/$K$60</f>
        <v>#DIV/0!</v>
      </c>
      <c r="L62" s="333" t="e">
        <f>L61/$L$60</f>
        <v>#DIV/0!</v>
      </c>
      <c r="M62" s="333" t="e">
        <f>M61/$M$60</f>
        <v>#DIV/0!</v>
      </c>
      <c r="N62" s="334" t="e">
        <f>N61/$N$60</f>
        <v>#DIV/0!</v>
      </c>
      <c r="O62" s="243">
        <f>O61/$O$60</f>
        <v>0.48346055979643765</v>
      </c>
    </row>
    <row r="63" spans="1:15" x14ac:dyDescent="0.25">
      <c r="A63" s="29" t="s">
        <v>88</v>
      </c>
      <c r="B63" s="205" t="s">
        <v>356</v>
      </c>
      <c r="C63" s="40">
        <v>55</v>
      </c>
      <c r="D63" s="41">
        <v>59</v>
      </c>
      <c r="E63" s="284">
        <v>53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167</v>
      </c>
    </row>
    <row r="64" spans="1:15" x14ac:dyDescent="0.25">
      <c r="A64" s="29" t="s">
        <v>89</v>
      </c>
      <c r="B64" s="189" t="s">
        <v>80</v>
      </c>
      <c r="C64" s="191">
        <f>C63/$C$60</f>
        <v>0.50458715596330272</v>
      </c>
      <c r="D64" s="218">
        <f>D63/$D$60</f>
        <v>0.45384615384615384</v>
      </c>
      <c r="E64" s="441">
        <f>E63/$E$60</f>
        <v>0.34415584415584416</v>
      </c>
      <c r="F64" s="333" t="e">
        <f>F63/$F$60</f>
        <v>#DIV/0!</v>
      </c>
      <c r="G64" s="333" t="e">
        <f>G63/$G$60</f>
        <v>#DIV/0!</v>
      </c>
      <c r="H64" s="333" t="e">
        <f>H63/$H$60</f>
        <v>#DIV/0!</v>
      </c>
      <c r="I64" s="333" t="e">
        <f>I63/$I$60</f>
        <v>#DIV/0!</v>
      </c>
      <c r="J64" s="333" t="e">
        <f>J63/$J$60</f>
        <v>#DIV/0!</v>
      </c>
      <c r="K64" s="333" t="e">
        <f>K63/$K$60</f>
        <v>#DIV/0!</v>
      </c>
      <c r="L64" s="333" t="e">
        <f>L63/$L$60</f>
        <v>#DIV/0!</v>
      </c>
      <c r="M64" s="333" t="e">
        <f>M63/$M$60</f>
        <v>#DIV/0!</v>
      </c>
      <c r="N64" s="334" t="e">
        <f>N63/$N$60</f>
        <v>#DIV/0!</v>
      </c>
      <c r="O64" s="243">
        <f>O63/$O$60</f>
        <v>0.42493638676844786</v>
      </c>
    </row>
    <row r="65" spans="1:15" x14ac:dyDescent="0.25">
      <c r="A65" s="29" t="s">
        <v>90</v>
      </c>
      <c r="B65" s="205" t="s">
        <v>357</v>
      </c>
      <c r="C65" s="40">
        <v>3</v>
      </c>
      <c r="D65" s="41">
        <v>2</v>
      </c>
      <c r="E65" s="284">
        <v>18</v>
      </c>
      <c r="F65" s="399"/>
      <c r="G65" s="399"/>
      <c r="H65" s="399"/>
      <c r="I65" s="399"/>
      <c r="J65" s="399"/>
      <c r="K65" s="399"/>
      <c r="L65" s="399"/>
      <c r="M65" s="399"/>
      <c r="N65" s="337"/>
      <c r="O65" s="206">
        <f>SUM(C65:N65)</f>
        <v>23</v>
      </c>
    </row>
    <row r="66" spans="1:15" x14ac:dyDescent="0.25">
      <c r="A66" s="29" t="s">
        <v>91</v>
      </c>
      <c r="B66" s="189" t="s">
        <v>80</v>
      </c>
      <c r="C66" s="191">
        <f>C65/$C$60</f>
        <v>2.7522935779816515E-2</v>
      </c>
      <c r="D66" s="218">
        <f>D65/$D$60</f>
        <v>1.5384615384615385E-2</v>
      </c>
      <c r="E66" s="441">
        <f>E65/$E$60</f>
        <v>0.11688311688311688</v>
      </c>
      <c r="F66" s="333" t="e">
        <f>F65/$F$60</f>
        <v>#DIV/0!</v>
      </c>
      <c r="G66" s="333" t="e">
        <f>G65/$G$60</f>
        <v>#DIV/0!</v>
      </c>
      <c r="H66" s="333" t="e">
        <f>H65/$H$60</f>
        <v>#DIV/0!</v>
      </c>
      <c r="I66" s="333" t="e">
        <f>I65/$I$60</f>
        <v>#DIV/0!</v>
      </c>
      <c r="J66" s="333" t="e">
        <f>J65/$J$60</f>
        <v>#DIV/0!</v>
      </c>
      <c r="K66" s="333" t="e">
        <f>K65/$K$60</f>
        <v>#DIV/0!</v>
      </c>
      <c r="L66" s="333" t="e">
        <f>L65/$L$60</f>
        <v>#DIV/0!</v>
      </c>
      <c r="M66" s="333" t="e">
        <f>M65/$M$60</f>
        <v>#DIV/0!</v>
      </c>
      <c r="N66" s="334" t="e">
        <f>N65/$N$60</f>
        <v>#DIV/0!</v>
      </c>
      <c r="O66" s="243">
        <f>O65/$O$60</f>
        <v>5.8524173027989825E-2</v>
      </c>
    </row>
    <row r="67" spans="1:15" x14ac:dyDescent="0.25">
      <c r="A67" s="29" t="s">
        <v>92</v>
      </c>
      <c r="B67" s="205" t="s">
        <v>79</v>
      </c>
      <c r="C67" s="40">
        <v>0</v>
      </c>
      <c r="D67" s="41">
        <v>0</v>
      </c>
      <c r="E67" s="284">
        <v>0</v>
      </c>
      <c r="F67" s="399"/>
      <c r="G67" s="399"/>
      <c r="H67" s="399"/>
      <c r="I67" s="399"/>
      <c r="J67" s="399"/>
      <c r="K67" s="399"/>
      <c r="L67" s="399"/>
      <c r="M67" s="399"/>
      <c r="N67" s="337"/>
      <c r="O67" s="206">
        <f>SUM(C67:N67)</f>
        <v>0</v>
      </c>
    </row>
    <row r="68" spans="1:15" x14ac:dyDescent="0.25">
      <c r="A68" s="29" t="s">
        <v>93</v>
      </c>
      <c r="B68" s="189" t="s">
        <v>80</v>
      </c>
      <c r="C68" s="191">
        <f>C67/$C$60</f>
        <v>0</v>
      </c>
      <c r="D68" s="218">
        <f>D67/$D$60</f>
        <v>0</v>
      </c>
      <c r="E68" s="441">
        <f>E67/$E$60</f>
        <v>0</v>
      </c>
      <c r="F68" s="333" t="e">
        <f>F67/$F$60</f>
        <v>#DIV/0!</v>
      </c>
      <c r="G68" s="333" t="e">
        <f>G67/$G$60</f>
        <v>#DIV/0!</v>
      </c>
      <c r="H68" s="333" t="e">
        <f>H67/$H$60</f>
        <v>#DIV/0!</v>
      </c>
      <c r="I68" s="333" t="e">
        <f>I67/$I$60</f>
        <v>#DIV/0!</v>
      </c>
      <c r="J68" s="333" t="e">
        <f>J67/$J$60</f>
        <v>#DIV/0!</v>
      </c>
      <c r="K68" s="333" t="e">
        <f>K67/$K$60</f>
        <v>#DIV/0!</v>
      </c>
      <c r="L68" s="333" t="e">
        <f>L67/$L$60</f>
        <v>#DIV/0!</v>
      </c>
      <c r="M68" s="333" t="e">
        <f>M67/$M$60</f>
        <v>#DIV/0!</v>
      </c>
      <c r="N68" s="334" t="e">
        <f>N67/$N$60</f>
        <v>#DIV/0!</v>
      </c>
      <c r="O68" s="243">
        <f>O67/$O$60</f>
        <v>0</v>
      </c>
    </row>
    <row r="69" spans="1:15" x14ac:dyDescent="0.25">
      <c r="A69" s="29" t="s">
        <v>94</v>
      </c>
      <c r="B69" s="205" t="s">
        <v>81</v>
      </c>
      <c r="C69" s="40">
        <v>2</v>
      </c>
      <c r="D69" s="41">
        <v>0</v>
      </c>
      <c r="E69" s="284">
        <v>22</v>
      </c>
      <c r="F69" s="399"/>
      <c r="G69" s="399"/>
      <c r="H69" s="399"/>
      <c r="I69" s="399"/>
      <c r="J69" s="399"/>
      <c r="K69" s="399"/>
      <c r="L69" s="399"/>
      <c r="M69" s="399"/>
      <c r="N69" s="337"/>
      <c r="O69" s="206">
        <f>SUM(C69:N69)</f>
        <v>24</v>
      </c>
    </row>
    <row r="70" spans="1:15" x14ac:dyDescent="0.25">
      <c r="A70" s="29" t="s">
        <v>95</v>
      </c>
      <c r="B70" s="189" t="s">
        <v>80</v>
      </c>
      <c r="C70" s="191">
        <f>C69/$C$60</f>
        <v>1.834862385321101E-2</v>
      </c>
      <c r="D70" s="218">
        <f>D69/$D$60</f>
        <v>0</v>
      </c>
      <c r="E70" s="441">
        <f>E69/$E$60</f>
        <v>0.14285714285714285</v>
      </c>
      <c r="F70" s="333" t="e">
        <f>F69/$F$60</f>
        <v>#DIV/0!</v>
      </c>
      <c r="G70" s="333" t="e">
        <f>G69/$G$60</f>
        <v>#DIV/0!</v>
      </c>
      <c r="H70" s="333" t="e">
        <f>H69/$H$60</f>
        <v>#DIV/0!</v>
      </c>
      <c r="I70" s="333" t="e">
        <f>I69/$I$60</f>
        <v>#DIV/0!</v>
      </c>
      <c r="J70" s="333" t="e">
        <f>J69/$J$60</f>
        <v>#DIV/0!</v>
      </c>
      <c r="K70" s="333" t="e">
        <f>K69/$K$60</f>
        <v>#DIV/0!</v>
      </c>
      <c r="L70" s="333" t="e">
        <f>L69/$L$60</f>
        <v>#DIV/0!</v>
      </c>
      <c r="M70" s="333" t="e">
        <f>M69/$M$60</f>
        <v>#DIV/0!</v>
      </c>
      <c r="N70" s="334" t="e">
        <f>N69/$N$60</f>
        <v>#DIV/0!</v>
      </c>
      <c r="O70" s="243">
        <f>O69/$O$60</f>
        <v>6.1068702290076333E-2</v>
      </c>
    </row>
    <row r="71" spans="1:15" ht="24.75" customHeight="1" x14ac:dyDescent="0.25">
      <c r="A71" s="29" t="s">
        <v>96</v>
      </c>
      <c r="B71" s="212" t="s">
        <v>82</v>
      </c>
      <c r="C71" s="40">
        <v>0</v>
      </c>
      <c r="D71" s="41">
        <v>0</v>
      </c>
      <c r="E71" s="284">
        <v>0</v>
      </c>
      <c r="F71" s="399"/>
      <c r="G71" s="399"/>
      <c r="H71" s="399"/>
      <c r="I71" s="399"/>
      <c r="J71" s="399"/>
      <c r="K71" s="399"/>
      <c r="L71" s="399"/>
      <c r="M71" s="399"/>
      <c r="N71" s="337"/>
      <c r="O71" s="206">
        <f>SUM(C71:N71)</f>
        <v>0</v>
      </c>
    </row>
    <row r="72" spans="1:15" x14ac:dyDescent="0.25">
      <c r="A72" s="29" t="s">
        <v>97</v>
      </c>
      <c r="B72" s="189" t="s">
        <v>80</v>
      </c>
      <c r="C72" s="191">
        <f>C71/$C$60</f>
        <v>0</v>
      </c>
      <c r="D72" s="218">
        <f>D71/$D$60</f>
        <v>0</v>
      </c>
      <c r="E72" s="441">
        <f>E71/$E$60</f>
        <v>0</v>
      </c>
      <c r="F72" s="333" t="e">
        <f>F71/$F$60</f>
        <v>#DIV/0!</v>
      </c>
      <c r="G72" s="333" t="e">
        <f>G71/$G$60</f>
        <v>#DIV/0!</v>
      </c>
      <c r="H72" s="333" t="e">
        <f>H71/$H$60</f>
        <v>#DIV/0!</v>
      </c>
      <c r="I72" s="333" t="e">
        <f>I71/$I$60</f>
        <v>#DIV/0!</v>
      </c>
      <c r="J72" s="333" t="e">
        <f>J71/$J$60</f>
        <v>#DIV/0!</v>
      </c>
      <c r="K72" s="333" t="e">
        <f>K71/$K$60</f>
        <v>#DIV/0!</v>
      </c>
      <c r="L72" s="333" t="e">
        <f>L71/$L$60</f>
        <v>#DIV/0!</v>
      </c>
      <c r="M72" s="333" t="e">
        <f>M71/$M$60</f>
        <v>#DIV/0!</v>
      </c>
      <c r="N72" s="334" t="e">
        <f>N71/$N$60</f>
        <v>#DIV/0!</v>
      </c>
      <c r="O72" s="243">
        <f>O71/$O$60</f>
        <v>0</v>
      </c>
    </row>
    <row r="73" spans="1:15" ht="27" customHeight="1" x14ac:dyDescent="0.25">
      <c r="A73" s="29" t="s">
        <v>98</v>
      </c>
      <c r="B73" s="212" t="s">
        <v>83</v>
      </c>
      <c r="C73" s="40">
        <v>0</v>
      </c>
      <c r="D73" s="41">
        <v>3</v>
      </c>
      <c r="E73" s="284">
        <v>4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7</v>
      </c>
    </row>
    <row r="74" spans="1:15" ht="11.25" customHeight="1" x14ac:dyDescent="0.25">
      <c r="A74" s="29" t="s">
        <v>99</v>
      </c>
      <c r="B74" s="189" t="s">
        <v>80</v>
      </c>
      <c r="C74" s="191">
        <f>C73/$C$60</f>
        <v>0</v>
      </c>
      <c r="D74" s="218">
        <f>D73/$D$60</f>
        <v>2.3076923076923078E-2</v>
      </c>
      <c r="E74" s="441">
        <f>E73/$E$60</f>
        <v>2.5974025974025976E-2</v>
      </c>
      <c r="F74" s="333" t="e">
        <f>F73/$F$60</f>
        <v>#DIV/0!</v>
      </c>
      <c r="G74" s="333" t="e">
        <f>G73/$G$60</f>
        <v>#DIV/0!</v>
      </c>
      <c r="H74" s="333" t="e">
        <f>H73/$H$60</f>
        <v>#DIV/0!</v>
      </c>
      <c r="I74" s="333" t="e">
        <f>I73/$I$60</f>
        <v>#DIV/0!</v>
      </c>
      <c r="J74" s="333" t="e">
        <f>J73/$J$60</f>
        <v>#DIV/0!</v>
      </c>
      <c r="K74" s="333" t="e">
        <f>K73/$K$60</f>
        <v>#DIV/0!</v>
      </c>
      <c r="L74" s="333" t="e">
        <f>L73/$L$60</f>
        <v>#DIV/0!</v>
      </c>
      <c r="M74" s="333" t="e">
        <f>M73/$M$60</f>
        <v>#DIV/0!</v>
      </c>
      <c r="N74" s="334" t="e">
        <f>N73/$N$60</f>
        <v>#DIV/0!</v>
      </c>
      <c r="O74" s="243">
        <f>O73/$O$60</f>
        <v>1.7811704834605598E-2</v>
      </c>
    </row>
    <row r="75" spans="1:15" ht="24.75" customHeight="1" x14ac:dyDescent="0.25">
      <c r="A75" s="29" t="s">
        <v>100</v>
      </c>
      <c r="B75" s="212" t="s">
        <v>84</v>
      </c>
      <c r="C75" s="40">
        <v>26</v>
      </c>
      <c r="D75" s="41">
        <v>38</v>
      </c>
      <c r="E75" s="284">
        <v>28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92</v>
      </c>
    </row>
    <row r="76" spans="1:15" x14ac:dyDescent="0.25">
      <c r="A76" s="29" t="s">
        <v>101</v>
      </c>
      <c r="B76" s="189" t="s">
        <v>80</v>
      </c>
      <c r="C76" s="191">
        <f>C75/$C$60</f>
        <v>0.23853211009174313</v>
      </c>
      <c r="D76" s="218">
        <f>D75/$D$60</f>
        <v>0.29230769230769232</v>
      </c>
      <c r="E76" s="441">
        <f>E75/$E$60</f>
        <v>0.18181818181818182</v>
      </c>
      <c r="F76" s="333" t="e">
        <f>F75/$F$60</f>
        <v>#DIV/0!</v>
      </c>
      <c r="G76" s="333" t="e">
        <f>G75/$G$60</f>
        <v>#DIV/0!</v>
      </c>
      <c r="H76" s="333" t="e">
        <f>H75/$H$60</f>
        <v>#DIV/0!</v>
      </c>
      <c r="I76" s="333" t="e">
        <f>I75/$I$60</f>
        <v>#DIV/0!</v>
      </c>
      <c r="J76" s="333" t="e">
        <f>J75/$J$60</f>
        <v>#DIV/0!</v>
      </c>
      <c r="K76" s="333" t="e">
        <f>K75/$K$60</f>
        <v>#DIV/0!</v>
      </c>
      <c r="L76" s="333" t="e">
        <f>L75/$L$60</f>
        <v>#DIV/0!</v>
      </c>
      <c r="M76" s="333" t="e">
        <f>M75/$M$60</f>
        <v>#DIV/0!</v>
      </c>
      <c r="N76" s="334" t="e">
        <f>N75/$N$60</f>
        <v>#DIV/0!</v>
      </c>
      <c r="O76" s="243">
        <f>O75/$O$60</f>
        <v>0.2340966921119593</v>
      </c>
    </row>
    <row r="77" spans="1:15" ht="24.75" customHeight="1" x14ac:dyDescent="0.25">
      <c r="A77" s="29" t="s">
        <v>102</v>
      </c>
      <c r="B77" s="212" t="s">
        <v>85</v>
      </c>
      <c r="C77" s="40">
        <v>13</v>
      </c>
      <c r="D77" s="41">
        <v>13</v>
      </c>
      <c r="E77" s="284">
        <v>15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41</v>
      </c>
    </row>
    <row r="78" spans="1:15" x14ac:dyDescent="0.25">
      <c r="A78" s="29" t="s">
        <v>103</v>
      </c>
      <c r="B78" s="189" t="s">
        <v>80</v>
      </c>
      <c r="C78" s="191">
        <f>C77/$C$60</f>
        <v>0.11926605504587157</v>
      </c>
      <c r="D78" s="218">
        <f>D77/$D$60</f>
        <v>0.1</v>
      </c>
      <c r="E78" s="441">
        <f>E77/$E$60</f>
        <v>9.7402597402597407E-2</v>
      </c>
      <c r="F78" s="333" t="e">
        <f>F77/$F$60</f>
        <v>#DIV/0!</v>
      </c>
      <c r="G78" s="333" t="e">
        <f>G77/$G$60</f>
        <v>#DIV/0!</v>
      </c>
      <c r="H78" s="333" t="e">
        <f>H77/$H$60</f>
        <v>#DIV/0!</v>
      </c>
      <c r="I78" s="333" t="e">
        <f>I77/$I$60</f>
        <v>#DIV/0!</v>
      </c>
      <c r="J78" s="333" t="e">
        <f>J77/$J$60</f>
        <v>#DIV/0!</v>
      </c>
      <c r="K78" s="333" t="e">
        <f>K77/$K$60</f>
        <v>#DIV/0!</v>
      </c>
      <c r="L78" s="333" t="e">
        <f>L77/$L$60</f>
        <v>#DIV/0!</v>
      </c>
      <c r="M78" s="333" t="e">
        <f>M77/$M$60</f>
        <v>#DIV/0!</v>
      </c>
      <c r="N78" s="334" t="e">
        <f>N77/$N$60</f>
        <v>#DIV/0!</v>
      </c>
      <c r="O78" s="243">
        <f>O77/$O$60</f>
        <v>0.10432569974554708</v>
      </c>
    </row>
    <row r="79" spans="1:15" ht="24.75" customHeight="1" x14ac:dyDescent="0.25">
      <c r="A79" s="29" t="s">
        <v>104</v>
      </c>
      <c r="B79" s="212" t="s">
        <v>142</v>
      </c>
      <c r="C79" s="40">
        <v>1</v>
      </c>
      <c r="D79" s="41">
        <v>4</v>
      </c>
      <c r="E79" s="284">
        <v>3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8</v>
      </c>
    </row>
    <row r="80" spans="1:15" x14ac:dyDescent="0.25">
      <c r="A80" s="29" t="s">
        <v>155</v>
      </c>
      <c r="B80" s="189" t="s">
        <v>80</v>
      </c>
      <c r="C80" s="191">
        <f>C79/$C$60</f>
        <v>9.1743119266055051E-3</v>
      </c>
      <c r="D80" s="218">
        <f>D79/$D$60</f>
        <v>3.0769230769230771E-2</v>
      </c>
      <c r="E80" s="441">
        <f>E79/$E$60</f>
        <v>1.948051948051948E-2</v>
      </c>
      <c r="F80" s="333" t="e">
        <f>F79/$F$60</f>
        <v>#DIV/0!</v>
      </c>
      <c r="G80" s="333" t="e">
        <f>G79/$G$60</f>
        <v>#DIV/0!</v>
      </c>
      <c r="H80" s="333" t="e">
        <f>H79/$H$60</f>
        <v>#DIV/0!</v>
      </c>
      <c r="I80" s="333" t="e">
        <f>I79/$I$60</f>
        <v>#DIV/0!</v>
      </c>
      <c r="J80" s="333" t="e">
        <f>J79/$J$60</f>
        <v>#DIV/0!</v>
      </c>
      <c r="K80" s="333" t="e">
        <f>K79/$K$60</f>
        <v>#DIV/0!</v>
      </c>
      <c r="L80" s="333" t="e">
        <f>L79/$L$60</f>
        <v>#DIV/0!</v>
      </c>
      <c r="M80" s="333" t="e">
        <f>M79/$M$60</f>
        <v>#DIV/0!</v>
      </c>
      <c r="N80" s="334" t="e">
        <f>N79/$N$60</f>
        <v>#DIV/0!</v>
      </c>
      <c r="O80" s="243">
        <f>O79/$O$60</f>
        <v>2.0356234096692113E-2</v>
      </c>
    </row>
    <row r="81" spans="1:15" ht="24.75" customHeight="1" x14ac:dyDescent="0.25">
      <c r="A81" s="29" t="s">
        <v>156</v>
      </c>
      <c r="B81" s="212" t="s">
        <v>86</v>
      </c>
      <c r="C81" s="40">
        <v>1</v>
      </c>
      <c r="D81" s="41">
        <v>1</v>
      </c>
      <c r="E81" s="284">
        <v>0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2</v>
      </c>
    </row>
    <row r="82" spans="1:15" x14ac:dyDescent="0.25">
      <c r="A82" s="29" t="s">
        <v>157</v>
      </c>
      <c r="B82" s="189" t="s">
        <v>80</v>
      </c>
      <c r="C82" s="191">
        <f>C81/$C$60</f>
        <v>9.1743119266055051E-3</v>
      </c>
      <c r="D82" s="218">
        <f>D81/$D$60</f>
        <v>7.6923076923076927E-3</v>
      </c>
      <c r="E82" s="441">
        <f>E81/$E$60</f>
        <v>0</v>
      </c>
      <c r="F82" s="333" t="e">
        <f>F81/$F$60</f>
        <v>#DIV/0!</v>
      </c>
      <c r="G82" s="333" t="e">
        <f>G81/$G$60</f>
        <v>#DIV/0!</v>
      </c>
      <c r="H82" s="333" t="e">
        <f>H81/$H$60</f>
        <v>#DIV/0!</v>
      </c>
      <c r="I82" s="333" t="e">
        <f>I81/$I$60</f>
        <v>#DIV/0!</v>
      </c>
      <c r="J82" s="333" t="e">
        <f>J81/$J$60</f>
        <v>#DIV/0!</v>
      </c>
      <c r="K82" s="333" t="e">
        <f>K81/$K$60</f>
        <v>#DIV/0!</v>
      </c>
      <c r="L82" s="333" t="e">
        <f>L81/$L$60</f>
        <v>#DIV/0!</v>
      </c>
      <c r="M82" s="333" t="e">
        <f>M81/$M$60</f>
        <v>#DIV/0!</v>
      </c>
      <c r="N82" s="334" t="e">
        <f>N81/$N$60</f>
        <v>#DIV/0!</v>
      </c>
      <c r="O82" s="243">
        <f>O81/$O$60</f>
        <v>5.0890585241730284E-3</v>
      </c>
    </row>
    <row r="83" spans="1:15" ht="24.75" customHeight="1" x14ac:dyDescent="0.25">
      <c r="A83" s="29" t="s">
        <v>158</v>
      </c>
      <c r="B83" s="212" t="s">
        <v>143</v>
      </c>
      <c r="C83" s="284">
        <f>C60-(C61+C67+C69+C71+C73+C75+C77+C79+C81)</f>
        <v>8</v>
      </c>
      <c r="D83" s="41">
        <f>D60-(D61+D67+D69+D71+D73+D75+D77+D79+D81)</f>
        <v>10</v>
      </c>
      <c r="E83" s="284">
        <f>E60-(E61+E67+E69+E71+E73+E75+E77+E79+E81)</f>
        <v>11</v>
      </c>
      <c r="F83" s="399">
        <f>F60-(F61+F67+F69+F71+F73+F75+F77+F79+F81)</f>
        <v>0</v>
      </c>
      <c r="G83" s="399">
        <f>G60-(G61+G67+G69+G71+G73+G75+G77+G79+G81)</f>
        <v>0</v>
      </c>
      <c r="H83" s="399">
        <f t="shared" ref="H83:N83" si="1">H60-(H61+H67+H69+H71+H73+H75+H77+H79+H81)</f>
        <v>0</v>
      </c>
      <c r="I83" s="399">
        <f t="shared" si="1"/>
        <v>0</v>
      </c>
      <c r="J83" s="399">
        <f t="shared" si="1"/>
        <v>0</v>
      </c>
      <c r="K83" s="399">
        <f t="shared" si="1"/>
        <v>0</v>
      </c>
      <c r="L83" s="399">
        <f t="shared" si="1"/>
        <v>0</v>
      </c>
      <c r="M83" s="399">
        <f t="shared" si="1"/>
        <v>0</v>
      </c>
      <c r="N83" s="337">
        <f t="shared" si="1"/>
        <v>0</v>
      </c>
      <c r="O83" s="206">
        <f>SUM(C83:N83)</f>
        <v>29</v>
      </c>
    </row>
    <row r="84" spans="1:15" ht="15.75" thickBot="1" x14ac:dyDescent="0.3">
      <c r="A84" s="29" t="s">
        <v>222</v>
      </c>
      <c r="B84" s="214" t="s">
        <v>80</v>
      </c>
      <c r="C84" s="201">
        <f>C83/$C$60</f>
        <v>7.3394495412844041E-2</v>
      </c>
      <c r="D84" s="228">
        <f>D83/$D$60</f>
        <v>7.6923076923076927E-2</v>
      </c>
      <c r="E84" s="442">
        <f>E83/$E$60</f>
        <v>7.1428571428571425E-2</v>
      </c>
      <c r="F84" s="405" t="e">
        <f>F83/$F$60</f>
        <v>#DIV/0!</v>
      </c>
      <c r="G84" s="405" t="e">
        <f>G83/$G$60</f>
        <v>#DIV/0!</v>
      </c>
      <c r="H84" s="405" t="e">
        <f>H83/$H$60</f>
        <v>#DIV/0!</v>
      </c>
      <c r="I84" s="405" t="e">
        <f>I83/$I$60</f>
        <v>#DIV/0!</v>
      </c>
      <c r="J84" s="405" t="e">
        <f>J83/$J$60</f>
        <v>#DIV/0!</v>
      </c>
      <c r="K84" s="405" t="e">
        <f>K83/$K$60</f>
        <v>#DIV/0!</v>
      </c>
      <c r="L84" s="405" t="e">
        <f>L83/$L$60</f>
        <v>#DIV/0!</v>
      </c>
      <c r="M84" s="405" t="e">
        <f>M83/$M$60</f>
        <v>#DIV/0!</v>
      </c>
      <c r="N84" s="335" t="e">
        <f>N83/$N$60</f>
        <v>#DIV/0!</v>
      </c>
      <c r="O84" s="247">
        <f>O83/$O$60</f>
        <v>7.3791348600508899E-2</v>
      </c>
    </row>
  </sheetData>
  <mergeCells count="1">
    <mergeCell ref="B1:O1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4" t="s">
        <v>316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380</v>
      </c>
      <c r="O2" s="58" t="s">
        <v>380</v>
      </c>
    </row>
    <row r="3" spans="1:15" ht="15.75" thickBot="1" x14ac:dyDescent="0.3">
      <c r="A3" s="13" t="s">
        <v>7</v>
      </c>
      <c r="B3" s="5" t="s">
        <v>5</v>
      </c>
      <c r="C3" s="6">
        <v>20</v>
      </c>
      <c r="D3" s="6">
        <v>20</v>
      </c>
      <c r="E3" s="282">
        <v>21</v>
      </c>
      <c r="F3" s="6">
        <v>16</v>
      </c>
      <c r="G3" s="6"/>
      <c r="H3" s="282"/>
      <c r="I3" s="282"/>
      <c r="J3" s="282"/>
      <c r="K3" s="282"/>
      <c r="L3" s="282"/>
      <c r="M3" s="282"/>
      <c r="N3" s="282"/>
      <c r="O3" s="320"/>
    </row>
    <row r="4" spans="1:15" x14ac:dyDescent="0.25">
      <c r="A4" s="13" t="s">
        <v>8</v>
      </c>
      <c r="B4" s="179" t="s">
        <v>41</v>
      </c>
      <c r="C4" s="181">
        <v>20</v>
      </c>
      <c r="D4" s="182">
        <v>20</v>
      </c>
      <c r="E4" s="283">
        <v>21</v>
      </c>
      <c r="F4" s="182">
        <v>16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1</v>
      </c>
      <c r="D5" s="218">
        <f>D4/D3</f>
        <v>1</v>
      </c>
      <c r="E5" s="441">
        <f t="shared" ref="E5:O5" si="0">E4/E3</f>
        <v>1</v>
      </c>
      <c r="F5" s="218">
        <f t="shared" si="0"/>
        <v>1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 t="shared" si="0"/>
        <v>#DIV/0!</v>
      </c>
      <c r="L5" s="333" t="e">
        <f t="shared" si="0"/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284</v>
      </c>
      <c r="C6" s="184">
        <v>2</v>
      </c>
      <c r="D6" s="41">
        <v>2</v>
      </c>
      <c r="E6" s="284">
        <v>3</v>
      </c>
      <c r="F6" s="41">
        <v>3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0.1</v>
      </c>
      <c r="D7" s="218">
        <f>D6/D3</f>
        <v>0.1</v>
      </c>
      <c r="E7" s="441">
        <f t="shared" ref="E7:O7" si="1">E6/E3</f>
        <v>0.14285714285714285</v>
      </c>
      <c r="F7" s="218">
        <f t="shared" si="1"/>
        <v>0.1875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 t="shared" si="1"/>
        <v>#DIV/0!</v>
      </c>
      <c r="L7" s="333" t="e">
        <f t="shared" si="1"/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16</v>
      </c>
      <c r="C8" s="184">
        <v>5</v>
      </c>
      <c r="D8" s="41">
        <v>6</v>
      </c>
      <c r="E8" s="284">
        <v>6</v>
      </c>
      <c r="F8" s="41">
        <v>5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0.25</v>
      </c>
      <c r="D9" s="218">
        <f>D8/D3</f>
        <v>0.3</v>
      </c>
      <c r="E9" s="441">
        <f t="shared" ref="E9:O9" si="2">E8/E3</f>
        <v>0.2857142857142857</v>
      </c>
      <c r="F9" s="218">
        <f t="shared" si="2"/>
        <v>0.3125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 t="shared" si="2"/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17</v>
      </c>
      <c r="C10" s="184">
        <v>8</v>
      </c>
      <c r="D10" s="41">
        <v>9</v>
      </c>
      <c r="E10" s="284">
        <v>11</v>
      </c>
      <c r="F10" s="41">
        <v>9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0.4</v>
      </c>
      <c r="D11" s="218">
        <f>D10/D3</f>
        <v>0.45</v>
      </c>
      <c r="E11" s="441">
        <f t="shared" ref="E11:O11" si="3">E10/E3</f>
        <v>0.52380952380952384</v>
      </c>
      <c r="F11" s="218">
        <f t="shared" si="3"/>
        <v>0.5625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 t="shared" si="3"/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x14ac:dyDescent="0.25">
      <c r="A12" s="13" t="s">
        <v>20</v>
      </c>
      <c r="B12" s="185" t="s">
        <v>38</v>
      </c>
      <c r="C12" s="184">
        <v>1</v>
      </c>
      <c r="D12" s="41">
        <v>1</v>
      </c>
      <c r="E12" s="284">
        <v>1</v>
      </c>
      <c r="F12" s="41">
        <v>1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0.05</v>
      </c>
      <c r="D13" s="218">
        <f>D12/D3</f>
        <v>0.05</v>
      </c>
      <c r="E13" s="441">
        <f t="shared" ref="E13:O13" si="4">E12/E3</f>
        <v>4.7619047619047616E-2</v>
      </c>
      <c r="F13" s="218">
        <f t="shared" si="4"/>
        <v>6.25E-2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 t="shared" si="4"/>
        <v>#DIV/0!</v>
      </c>
      <c r="M13" s="333" t="e">
        <f t="shared" si="4"/>
        <v>#DIV/0!</v>
      </c>
      <c r="N13" s="333" t="e">
        <f t="shared" si="4"/>
        <v>#DIV/0!</v>
      </c>
      <c r="O13" s="334" t="e">
        <f t="shared" si="4"/>
        <v>#DIV/0!</v>
      </c>
    </row>
    <row r="14" spans="1:15" x14ac:dyDescent="0.25">
      <c r="A14" s="13" t="s">
        <v>22</v>
      </c>
      <c r="B14" s="183" t="s">
        <v>39</v>
      </c>
      <c r="C14" s="184">
        <v>2</v>
      </c>
      <c r="D14" s="41">
        <v>2</v>
      </c>
      <c r="E14" s="284">
        <v>4</v>
      </c>
      <c r="F14" s="41">
        <v>4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0.1</v>
      </c>
      <c r="D15" s="218">
        <f>D14/D3</f>
        <v>0.1</v>
      </c>
      <c r="E15" s="441">
        <f t="shared" ref="E15:O15" si="5">E14/E3</f>
        <v>0.19047619047619047</v>
      </c>
      <c r="F15" s="218">
        <f t="shared" si="5"/>
        <v>0.25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 t="shared" si="5"/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40</v>
      </c>
      <c r="C16" s="184">
        <v>1</v>
      </c>
      <c r="D16" s="41">
        <v>1</v>
      </c>
      <c r="E16" s="284">
        <v>1</v>
      </c>
      <c r="F16" s="41">
        <v>0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0.05</v>
      </c>
      <c r="D17" s="218">
        <f>D16/D3</f>
        <v>0.05</v>
      </c>
      <c r="E17" s="441">
        <f t="shared" ref="E17:O17" si="6">E16/E3</f>
        <v>4.7619047619047616E-2</v>
      </c>
      <c r="F17" s="218">
        <f t="shared" si="6"/>
        <v>0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 t="shared" si="6"/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x14ac:dyDescent="0.25">
      <c r="A18" s="13" t="s">
        <v>26</v>
      </c>
      <c r="B18" s="183" t="s">
        <v>123</v>
      </c>
      <c r="C18" s="184">
        <v>0</v>
      </c>
      <c r="D18" s="41">
        <v>0</v>
      </c>
      <c r="E18" s="284">
        <v>0</v>
      </c>
      <c r="F18" s="41">
        <v>0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0</v>
      </c>
      <c r="D19" s="228">
        <f>D18/D3</f>
        <v>0</v>
      </c>
      <c r="E19" s="442">
        <f>E18/E3</f>
        <v>0</v>
      </c>
      <c r="F19" s="228">
        <f t="shared" ref="F19:O19" si="7">F18/F3</f>
        <v>0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 t="shared" si="7"/>
        <v>#DIV/0!</v>
      </c>
      <c r="M19" s="405" t="e">
        <f t="shared" si="7"/>
        <v>#DIV/0!</v>
      </c>
      <c r="N19" s="405" t="e">
        <f t="shared" si="7"/>
        <v>#DIV/0!</v>
      </c>
      <c r="O19" s="335" t="e">
        <f t="shared" si="7"/>
        <v>#DIV/0!</v>
      </c>
    </row>
    <row r="20" spans="1:15" ht="20.100000000000001" customHeight="1" thickBot="1" x14ac:dyDescent="0.3">
      <c r="A20" s="20" t="s">
        <v>317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5</v>
      </c>
      <c r="D22" s="285">
        <v>4</v>
      </c>
      <c r="E22" s="9">
        <v>0</v>
      </c>
      <c r="F22" s="9"/>
      <c r="G22" s="285"/>
      <c r="H22" s="285"/>
      <c r="I22" s="285"/>
      <c r="J22" s="285"/>
      <c r="K22" s="285"/>
      <c r="L22" s="285"/>
      <c r="M22" s="285"/>
      <c r="N22" s="285"/>
      <c r="O22" s="8">
        <f>SUM(C22:N22)</f>
        <v>9</v>
      </c>
    </row>
    <row r="23" spans="1:15" x14ac:dyDescent="0.25">
      <c r="A23" s="10" t="s">
        <v>29</v>
      </c>
      <c r="B23" s="190" t="s">
        <v>44</v>
      </c>
      <c r="C23" s="193">
        <v>2</v>
      </c>
      <c r="D23" s="283">
        <v>1</v>
      </c>
      <c r="E23" s="182">
        <v>0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3</v>
      </c>
    </row>
    <row r="24" spans="1:15" x14ac:dyDescent="0.25">
      <c r="A24" s="10" t="s">
        <v>30</v>
      </c>
      <c r="B24" s="162" t="s">
        <v>69</v>
      </c>
      <c r="C24" s="191">
        <f>C23/C22</f>
        <v>0.4</v>
      </c>
      <c r="D24" s="443">
        <f>D23/D22</f>
        <v>0.25</v>
      </c>
      <c r="E24" s="191" t="e">
        <f t="shared" ref="E24:N24" si="8">E23/E22</f>
        <v>#DIV/0!</v>
      </c>
      <c r="F24" s="341" t="e">
        <f>F23/F22</f>
        <v>#DIV/0!</v>
      </c>
      <c r="G24" s="341" t="e">
        <f t="shared" si="8"/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 t="shared" si="8"/>
        <v>#DIV/0!</v>
      </c>
      <c r="L24" s="341" t="e">
        <f t="shared" si="8"/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0.33333333333333331</v>
      </c>
    </row>
    <row r="25" spans="1:15" x14ac:dyDescent="0.25">
      <c r="A25" s="10" t="s">
        <v>31</v>
      </c>
      <c r="B25" s="85" t="s">
        <v>338</v>
      </c>
      <c r="C25" s="77">
        <v>3</v>
      </c>
      <c r="D25" s="286">
        <v>3</v>
      </c>
      <c r="E25" s="77">
        <v>0</v>
      </c>
      <c r="F25" s="338"/>
      <c r="G25" s="338"/>
      <c r="H25" s="338"/>
      <c r="I25" s="338"/>
      <c r="J25" s="338"/>
      <c r="K25" s="338"/>
      <c r="L25" s="338"/>
      <c r="M25" s="338"/>
      <c r="N25" s="398"/>
      <c r="O25" s="85">
        <f>SUM(C25:N25)</f>
        <v>6</v>
      </c>
    </row>
    <row r="26" spans="1:15" x14ac:dyDescent="0.25">
      <c r="A26" s="10" t="s">
        <v>32</v>
      </c>
      <c r="B26" s="162" t="s">
        <v>69</v>
      </c>
      <c r="C26" s="191">
        <f>C25/C22</f>
        <v>0.6</v>
      </c>
      <c r="D26" s="443">
        <f>D25/D22</f>
        <v>0.75</v>
      </c>
      <c r="E26" s="191" t="e">
        <f t="shared" ref="E26:N26" si="9">E25/E22</f>
        <v>#DIV/0!</v>
      </c>
      <c r="F26" s="341" t="e">
        <f t="shared" si="9"/>
        <v>#DIV/0!</v>
      </c>
      <c r="G26" s="341" t="e">
        <f t="shared" si="9"/>
        <v>#DIV/0!</v>
      </c>
      <c r="H26" s="341" t="e">
        <f t="shared" si="9"/>
        <v>#DIV/0!</v>
      </c>
      <c r="I26" s="341" t="e">
        <f t="shared" si="9"/>
        <v>#DIV/0!</v>
      </c>
      <c r="J26" s="341" t="e">
        <f t="shared" si="9"/>
        <v>#DIV/0!</v>
      </c>
      <c r="K26" s="341" t="e">
        <f t="shared" si="9"/>
        <v>#DIV/0!</v>
      </c>
      <c r="L26" s="341" t="e">
        <f t="shared" si="9"/>
        <v>#DIV/0!</v>
      </c>
      <c r="M26" s="341" t="e">
        <f t="shared" si="9"/>
        <v>#DIV/0!</v>
      </c>
      <c r="N26" s="341" t="e">
        <f t="shared" si="9"/>
        <v>#DIV/0!</v>
      </c>
      <c r="O26" s="192">
        <f>O25/O22</f>
        <v>0.66666666666666663</v>
      </c>
    </row>
    <row r="27" spans="1:15" x14ac:dyDescent="0.25">
      <c r="A27" s="10" t="s">
        <v>33</v>
      </c>
      <c r="B27" s="85" t="s">
        <v>286</v>
      </c>
      <c r="C27" s="77">
        <v>5</v>
      </c>
      <c r="D27" s="284">
        <v>4</v>
      </c>
      <c r="E27" s="41">
        <v>0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9</v>
      </c>
    </row>
    <row r="28" spans="1:15" x14ac:dyDescent="0.25">
      <c r="A28" s="10" t="s">
        <v>34</v>
      </c>
      <c r="B28" s="162" t="s">
        <v>69</v>
      </c>
      <c r="C28" s="191">
        <f>C27/C22</f>
        <v>1</v>
      </c>
      <c r="D28" s="443">
        <f t="shared" ref="D28:N28" si="10">D27/D22</f>
        <v>1</v>
      </c>
      <c r="E28" s="191" t="e">
        <f t="shared" si="10"/>
        <v>#DIV/0!</v>
      </c>
      <c r="F28" s="341" t="e">
        <f t="shared" si="10"/>
        <v>#DIV/0!</v>
      </c>
      <c r="G28" s="341" t="e">
        <f t="shared" si="10"/>
        <v>#DIV/0!</v>
      </c>
      <c r="H28" s="341" t="e">
        <f t="shared" si="10"/>
        <v>#DIV/0!</v>
      </c>
      <c r="I28" s="341" t="e">
        <f t="shared" si="10"/>
        <v>#DIV/0!</v>
      </c>
      <c r="J28" s="341" t="e">
        <f t="shared" si="10"/>
        <v>#DIV/0!</v>
      </c>
      <c r="K28" s="341" t="e">
        <f t="shared" si="10"/>
        <v>#DIV/0!</v>
      </c>
      <c r="L28" s="341" t="e">
        <f t="shared" si="10"/>
        <v>#DIV/0!</v>
      </c>
      <c r="M28" s="341" t="e">
        <f t="shared" si="10"/>
        <v>#DIV/0!</v>
      </c>
      <c r="N28" s="341" t="e">
        <f t="shared" si="10"/>
        <v>#DIV/0!</v>
      </c>
      <c r="O28" s="192">
        <f>O27/O22</f>
        <v>1</v>
      </c>
    </row>
    <row r="29" spans="1:15" x14ac:dyDescent="0.25">
      <c r="A29" s="10" t="s">
        <v>35</v>
      </c>
      <c r="B29" s="85" t="s">
        <v>162</v>
      </c>
      <c r="C29" s="77">
        <v>0</v>
      </c>
      <c r="D29" s="284">
        <v>1</v>
      </c>
      <c r="E29" s="41">
        <v>0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1</v>
      </c>
    </row>
    <row r="30" spans="1:15" x14ac:dyDescent="0.25">
      <c r="A30" s="10" t="s">
        <v>36</v>
      </c>
      <c r="B30" s="162" t="s">
        <v>69</v>
      </c>
      <c r="C30" s="191">
        <f>C29/C22</f>
        <v>0</v>
      </c>
      <c r="D30" s="443">
        <f t="shared" ref="D30:N30" si="11">D29/D22</f>
        <v>0.25</v>
      </c>
      <c r="E30" s="191" t="e">
        <f t="shared" si="11"/>
        <v>#DIV/0!</v>
      </c>
      <c r="F30" s="341" t="e">
        <f t="shared" si="11"/>
        <v>#DIV/0!</v>
      </c>
      <c r="G30" s="341" t="e">
        <f t="shared" si="11"/>
        <v>#DIV/0!</v>
      </c>
      <c r="H30" s="341" t="e">
        <f t="shared" si="11"/>
        <v>#DIV/0!</v>
      </c>
      <c r="I30" s="341" t="e">
        <f t="shared" si="11"/>
        <v>#DIV/0!</v>
      </c>
      <c r="J30" s="341" t="e">
        <f t="shared" si="11"/>
        <v>#DIV/0!</v>
      </c>
      <c r="K30" s="341" t="e">
        <f t="shared" si="11"/>
        <v>#DIV/0!</v>
      </c>
      <c r="L30" s="341" t="e">
        <f t="shared" si="11"/>
        <v>#DIV/0!</v>
      </c>
      <c r="M30" s="341" t="e">
        <f t="shared" si="11"/>
        <v>#DIV/0!</v>
      </c>
      <c r="N30" s="341" t="e">
        <f t="shared" si="11"/>
        <v>#DIV/0!</v>
      </c>
      <c r="O30" s="192">
        <f>O29/O22</f>
        <v>0.1111111111111111</v>
      </c>
    </row>
    <row r="31" spans="1:15" x14ac:dyDescent="0.25">
      <c r="A31" s="10" t="s">
        <v>37</v>
      </c>
      <c r="B31" s="85" t="s">
        <v>131</v>
      </c>
      <c r="C31" s="41">
        <f>C22-C27</f>
        <v>0</v>
      </c>
      <c r="D31" s="284">
        <f>D22-D27</f>
        <v>0</v>
      </c>
      <c r="E31" s="41">
        <f>E22-E27</f>
        <v>0</v>
      </c>
      <c r="F31" s="399">
        <f t="shared" ref="F31:N31" si="12">F22-F27</f>
        <v>0</v>
      </c>
      <c r="G31" s="399">
        <f t="shared" si="12"/>
        <v>0</v>
      </c>
      <c r="H31" s="399">
        <f t="shared" si="12"/>
        <v>0</v>
      </c>
      <c r="I31" s="399">
        <f t="shared" si="12"/>
        <v>0</v>
      </c>
      <c r="J31" s="399">
        <f t="shared" si="12"/>
        <v>0</v>
      </c>
      <c r="K31" s="399">
        <f t="shared" si="12"/>
        <v>0</v>
      </c>
      <c r="L31" s="399">
        <f t="shared" si="12"/>
        <v>0</v>
      </c>
      <c r="M31" s="399">
        <f t="shared" si="12"/>
        <v>0</v>
      </c>
      <c r="N31" s="399">
        <f t="shared" si="12"/>
        <v>0</v>
      </c>
      <c r="O31" s="85">
        <f>SUM(C31:N31)</f>
        <v>0</v>
      </c>
    </row>
    <row r="32" spans="1:15" x14ac:dyDescent="0.25">
      <c r="A32" s="10" t="s">
        <v>46</v>
      </c>
      <c r="B32" s="162" t="s">
        <v>69</v>
      </c>
      <c r="C32" s="191">
        <f>C31/C22</f>
        <v>0</v>
      </c>
      <c r="D32" s="443">
        <f t="shared" ref="D32:N32" si="13">D31/D22</f>
        <v>0</v>
      </c>
      <c r="E32" s="191" t="e">
        <f t="shared" si="13"/>
        <v>#DIV/0!</v>
      </c>
      <c r="F32" s="341" t="e">
        <f t="shared" si="13"/>
        <v>#DIV/0!</v>
      </c>
      <c r="G32" s="341" t="e">
        <f t="shared" si="13"/>
        <v>#DIV/0!</v>
      </c>
      <c r="H32" s="341" t="e">
        <f t="shared" si="13"/>
        <v>#DIV/0!</v>
      </c>
      <c r="I32" s="341" t="e">
        <f t="shared" si="13"/>
        <v>#DIV/0!</v>
      </c>
      <c r="J32" s="341" t="e">
        <f t="shared" si="13"/>
        <v>#DIV/0!</v>
      </c>
      <c r="K32" s="341" t="e">
        <f t="shared" si="13"/>
        <v>#DIV/0!</v>
      </c>
      <c r="L32" s="341" t="e">
        <f t="shared" si="13"/>
        <v>#DIV/0!</v>
      </c>
      <c r="M32" s="341" t="e">
        <f t="shared" si="13"/>
        <v>#DIV/0!</v>
      </c>
      <c r="N32" s="341" t="e">
        <f t="shared" si="13"/>
        <v>#DIV/0!</v>
      </c>
      <c r="O32" s="192">
        <f>O31/O22</f>
        <v>0</v>
      </c>
    </row>
    <row r="33" spans="1:15" ht="24.75" x14ac:dyDescent="0.25">
      <c r="A33" s="10" t="s">
        <v>47</v>
      </c>
      <c r="B33" s="194" t="s">
        <v>67</v>
      </c>
      <c r="C33" s="77">
        <v>0</v>
      </c>
      <c r="D33" s="284">
        <v>0</v>
      </c>
      <c r="E33" s="41">
        <v>0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0</v>
      </c>
    </row>
    <row r="34" spans="1:15" x14ac:dyDescent="0.25">
      <c r="A34" s="10" t="s">
        <v>48</v>
      </c>
      <c r="B34" s="162" t="s">
        <v>69</v>
      </c>
      <c r="C34" s="191">
        <f>C33/C22</f>
        <v>0</v>
      </c>
      <c r="D34" s="443">
        <f t="shared" ref="D34:N34" si="14">D33/D22</f>
        <v>0</v>
      </c>
      <c r="E34" s="191" t="e">
        <f t="shared" si="14"/>
        <v>#DIV/0!</v>
      </c>
      <c r="F34" s="341" t="e">
        <f t="shared" si="14"/>
        <v>#DIV/0!</v>
      </c>
      <c r="G34" s="341" t="e">
        <f t="shared" si="14"/>
        <v>#DIV/0!</v>
      </c>
      <c r="H34" s="341" t="e">
        <f t="shared" si="14"/>
        <v>#DIV/0!</v>
      </c>
      <c r="I34" s="341" t="e">
        <f t="shared" si="14"/>
        <v>#DIV/0!</v>
      </c>
      <c r="J34" s="341" t="e">
        <f t="shared" si="14"/>
        <v>#DIV/0!</v>
      </c>
      <c r="K34" s="341" t="e">
        <f t="shared" si="14"/>
        <v>#DIV/0!</v>
      </c>
      <c r="L34" s="341" t="e">
        <f t="shared" si="14"/>
        <v>#DIV/0!</v>
      </c>
      <c r="M34" s="341" t="e">
        <f t="shared" si="14"/>
        <v>#DIV/0!</v>
      </c>
      <c r="N34" s="341" t="e">
        <f t="shared" si="14"/>
        <v>#DIV/0!</v>
      </c>
      <c r="O34" s="192">
        <f>O33/O22</f>
        <v>0</v>
      </c>
    </row>
    <row r="35" spans="1:15" x14ac:dyDescent="0.25">
      <c r="A35" s="10" t="s">
        <v>49</v>
      </c>
      <c r="B35" s="85" t="s">
        <v>287</v>
      </c>
      <c r="C35" s="77">
        <v>0</v>
      </c>
      <c r="D35" s="284">
        <v>2</v>
      </c>
      <c r="E35" s="41">
        <v>0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2</v>
      </c>
    </row>
    <row r="36" spans="1:15" x14ac:dyDescent="0.25">
      <c r="A36" s="10" t="s">
        <v>50</v>
      </c>
      <c r="B36" s="195" t="s">
        <v>69</v>
      </c>
      <c r="C36" s="191">
        <f>C35/C22</f>
        <v>0</v>
      </c>
      <c r="D36" s="443">
        <f t="shared" ref="D36:N36" si="15">D35/D22</f>
        <v>0.5</v>
      </c>
      <c r="E36" s="191" t="e">
        <f t="shared" si="15"/>
        <v>#DIV/0!</v>
      </c>
      <c r="F36" s="341" t="e">
        <f t="shared" si="15"/>
        <v>#DIV/0!</v>
      </c>
      <c r="G36" s="341" t="e">
        <f t="shared" si="15"/>
        <v>#DIV/0!</v>
      </c>
      <c r="H36" s="341" t="e">
        <f t="shared" si="15"/>
        <v>#DIV/0!</v>
      </c>
      <c r="I36" s="341" t="e">
        <f t="shared" si="15"/>
        <v>#DIV/0!</v>
      </c>
      <c r="J36" s="341" t="e">
        <f t="shared" si="15"/>
        <v>#DIV/0!</v>
      </c>
      <c r="K36" s="341" t="e">
        <f t="shared" si="15"/>
        <v>#DIV/0!</v>
      </c>
      <c r="L36" s="341" t="e">
        <f t="shared" si="15"/>
        <v>#DIV/0!</v>
      </c>
      <c r="M36" s="341" t="e">
        <f t="shared" si="15"/>
        <v>#DIV/0!</v>
      </c>
      <c r="N36" s="341" t="e">
        <f t="shared" si="15"/>
        <v>#DIV/0!</v>
      </c>
      <c r="O36" s="192">
        <f>O35/O22</f>
        <v>0.22222222222222221</v>
      </c>
    </row>
    <row r="37" spans="1:15" x14ac:dyDescent="0.25">
      <c r="A37" s="10" t="s">
        <v>51</v>
      </c>
      <c r="B37" s="85" t="s">
        <v>288</v>
      </c>
      <c r="C37" s="40">
        <v>0</v>
      </c>
      <c r="D37" s="284">
        <v>0</v>
      </c>
      <c r="E37" s="41">
        <v>0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0</v>
      </c>
    </row>
    <row r="38" spans="1:15" x14ac:dyDescent="0.25">
      <c r="A38" s="10" t="s">
        <v>52</v>
      </c>
      <c r="B38" s="195" t="s">
        <v>69</v>
      </c>
      <c r="C38" s="217">
        <f>C37/C22</f>
        <v>0</v>
      </c>
      <c r="D38" s="441">
        <f t="shared" ref="D38:N38" si="16">D37/D22</f>
        <v>0</v>
      </c>
      <c r="E38" s="191" t="e">
        <f t="shared" si="16"/>
        <v>#DIV/0!</v>
      </c>
      <c r="F38" s="341" t="e">
        <f t="shared" si="16"/>
        <v>#DIV/0!</v>
      </c>
      <c r="G38" s="341" t="e">
        <f t="shared" si="16"/>
        <v>#DIV/0!</v>
      </c>
      <c r="H38" s="341" t="e">
        <f t="shared" si="16"/>
        <v>#DIV/0!</v>
      </c>
      <c r="I38" s="341" t="e">
        <f t="shared" si="16"/>
        <v>#DIV/0!</v>
      </c>
      <c r="J38" s="341" t="e">
        <f t="shared" si="16"/>
        <v>#DIV/0!</v>
      </c>
      <c r="K38" s="341" t="e">
        <f t="shared" si="16"/>
        <v>#DIV/0!</v>
      </c>
      <c r="L38" s="341" t="e">
        <f t="shared" si="16"/>
        <v>#DIV/0!</v>
      </c>
      <c r="M38" s="341" t="e">
        <f t="shared" si="16"/>
        <v>#DIV/0!</v>
      </c>
      <c r="N38" s="341" t="e">
        <f t="shared" si="16"/>
        <v>#DIV/0!</v>
      </c>
      <c r="O38" s="192">
        <f>O37/O22</f>
        <v>0</v>
      </c>
    </row>
    <row r="39" spans="1:15" x14ac:dyDescent="0.25">
      <c r="A39" s="10" t="s">
        <v>53</v>
      </c>
      <c r="B39" s="216" t="s">
        <v>115</v>
      </c>
      <c r="C39" s="209">
        <v>0</v>
      </c>
      <c r="D39" s="444">
        <v>0</v>
      </c>
      <c r="E39" s="210">
        <v>0</v>
      </c>
      <c r="F39" s="344"/>
      <c r="G39" s="344"/>
      <c r="H39" s="344"/>
      <c r="I39" s="344"/>
      <c r="J39" s="344"/>
      <c r="K39" s="344"/>
      <c r="L39" s="344"/>
      <c r="M39" s="344"/>
      <c r="N39" s="426"/>
      <c r="O39" s="216">
        <f>SUM(C39:N39)</f>
        <v>0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0</v>
      </c>
      <c r="D40" s="443">
        <f t="shared" ref="D40:N40" si="17">D39/D22</f>
        <v>0</v>
      </c>
      <c r="E40" s="191" t="e">
        <f t="shared" si="17"/>
        <v>#DIV/0!</v>
      </c>
      <c r="F40" s="341" t="e">
        <f t="shared" si="17"/>
        <v>#DIV/0!</v>
      </c>
      <c r="G40" s="341" t="e">
        <f t="shared" si="17"/>
        <v>#DIV/0!</v>
      </c>
      <c r="H40" s="341" t="e">
        <f t="shared" si="17"/>
        <v>#DIV/0!</v>
      </c>
      <c r="I40" s="341" t="e">
        <f t="shared" si="17"/>
        <v>#DIV/0!</v>
      </c>
      <c r="J40" s="341" t="e">
        <f t="shared" si="17"/>
        <v>#DIV/0!</v>
      </c>
      <c r="K40" s="341" t="e">
        <f t="shared" si="17"/>
        <v>#DIV/0!</v>
      </c>
      <c r="L40" s="341" t="e">
        <f t="shared" si="17"/>
        <v>#DIV/0!</v>
      </c>
      <c r="M40" s="341" t="e">
        <f t="shared" si="17"/>
        <v>#DIV/0!</v>
      </c>
      <c r="N40" s="341" t="e">
        <f t="shared" si="17"/>
        <v>#DIV/0!</v>
      </c>
      <c r="O40" s="192">
        <f>O39/O22</f>
        <v>0</v>
      </c>
    </row>
    <row r="41" spans="1:15" ht="26.25" thickTop="1" thickBot="1" x14ac:dyDescent="0.3">
      <c r="A41" s="10" t="s">
        <v>55</v>
      </c>
      <c r="B41" s="31" t="s">
        <v>71</v>
      </c>
      <c r="C41" s="16">
        <v>4</v>
      </c>
      <c r="D41" s="445">
        <v>3</v>
      </c>
      <c r="E41" s="16">
        <v>0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49">
        <f>SUM(C41:N41)</f>
        <v>7</v>
      </c>
    </row>
    <row r="42" spans="1:15" ht="15.75" thickTop="1" x14ac:dyDescent="0.25">
      <c r="A42" s="10" t="s">
        <v>56</v>
      </c>
      <c r="B42" s="197" t="s">
        <v>163</v>
      </c>
      <c r="C42" s="198">
        <v>3</v>
      </c>
      <c r="D42" s="367">
        <v>2</v>
      </c>
      <c r="E42" s="199">
        <v>0</v>
      </c>
      <c r="F42" s="403"/>
      <c r="G42" s="403"/>
      <c r="H42" s="403"/>
      <c r="I42" s="403"/>
      <c r="J42" s="403"/>
      <c r="K42" s="403"/>
      <c r="L42" s="406"/>
      <c r="M42" s="403"/>
      <c r="N42" s="404"/>
      <c r="O42" s="197">
        <f>SUM(C42:N42)</f>
        <v>5</v>
      </c>
    </row>
    <row r="43" spans="1:15" x14ac:dyDescent="0.25">
      <c r="A43" s="10" t="s">
        <v>57</v>
      </c>
      <c r="B43" s="162" t="s">
        <v>69</v>
      </c>
      <c r="C43" s="191">
        <f>C42/C22</f>
        <v>0.6</v>
      </c>
      <c r="D43" s="443">
        <f t="shared" ref="D43:N43" si="18">D42/D22</f>
        <v>0.5</v>
      </c>
      <c r="E43" s="191" t="e">
        <f t="shared" si="18"/>
        <v>#DIV/0!</v>
      </c>
      <c r="F43" s="341" t="e">
        <f t="shared" si="18"/>
        <v>#DIV/0!</v>
      </c>
      <c r="G43" s="341" t="e">
        <f t="shared" si="18"/>
        <v>#DIV/0!</v>
      </c>
      <c r="H43" s="341" t="e">
        <f t="shared" si="18"/>
        <v>#DIV/0!</v>
      </c>
      <c r="I43" s="341" t="e">
        <f t="shared" si="18"/>
        <v>#DIV/0!</v>
      </c>
      <c r="J43" s="341" t="e">
        <f t="shared" si="18"/>
        <v>#DIV/0!</v>
      </c>
      <c r="K43" s="341" t="e">
        <f t="shared" si="18"/>
        <v>#DIV/0!</v>
      </c>
      <c r="L43" s="341" t="e">
        <f t="shared" si="18"/>
        <v>#DIV/0!</v>
      </c>
      <c r="M43" s="341" t="e">
        <f t="shared" si="18"/>
        <v>#DIV/0!</v>
      </c>
      <c r="N43" s="341" t="e">
        <f t="shared" si="18"/>
        <v>#DIV/0!</v>
      </c>
      <c r="O43" s="192">
        <f>O42/O22</f>
        <v>0.55555555555555558</v>
      </c>
    </row>
    <row r="44" spans="1:15" x14ac:dyDescent="0.25">
      <c r="A44" s="10" t="s">
        <v>58</v>
      </c>
      <c r="B44" s="85" t="s">
        <v>164</v>
      </c>
      <c r="C44" s="77">
        <v>0</v>
      </c>
      <c r="D44" s="284">
        <v>0</v>
      </c>
      <c r="E44" s="41">
        <v>0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0</v>
      </c>
    </row>
    <row r="45" spans="1:15" x14ac:dyDescent="0.25">
      <c r="A45" s="10" t="s">
        <v>59</v>
      </c>
      <c r="B45" s="162" t="s">
        <v>69</v>
      </c>
      <c r="C45" s="191">
        <f>C44/C22</f>
        <v>0</v>
      </c>
      <c r="D45" s="443">
        <f t="shared" ref="D45:N45" si="19">D44/D22</f>
        <v>0</v>
      </c>
      <c r="E45" s="191" t="e">
        <f t="shared" si="19"/>
        <v>#DIV/0!</v>
      </c>
      <c r="F45" s="341" t="e">
        <f t="shared" si="19"/>
        <v>#DIV/0!</v>
      </c>
      <c r="G45" s="341" t="e">
        <f t="shared" si="19"/>
        <v>#DIV/0!</v>
      </c>
      <c r="H45" s="341" t="e">
        <f t="shared" si="19"/>
        <v>#DIV/0!</v>
      </c>
      <c r="I45" s="341" t="e">
        <f t="shared" si="19"/>
        <v>#DIV/0!</v>
      </c>
      <c r="J45" s="341" t="e">
        <f t="shared" si="19"/>
        <v>#DIV/0!</v>
      </c>
      <c r="K45" s="341" t="e">
        <f t="shared" si="19"/>
        <v>#DIV/0!</v>
      </c>
      <c r="L45" s="341" t="e">
        <f t="shared" si="19"/>
        <v>#DIV/0!</v>
      </c>
      <c r="M45" s="341" t="e">
        <f t="shared" si="19"/>
        <v>#DIV/0!</v>
      </c>
      <c r="N45" s="341" t="e">
        <f t="shared" si="19"/>
        <v>#DIV/0!</v>
      </c>
      <c r="O45" s="192">
        <f>O44/O22</f>
        <v>0</v>
      </c>
    </row>
    <row r="46" spans="1:15" x14ac:dyDescent="0.25">
      <c r="A46" s="10" t="s">
        <v>60</v>
      </c>
      <c r="B46" s="85" t="s">
        <v>165</v>
      </c>
      <c r="C46" s="77">
        <v>1</v>
      </c>
      <c r="D46" s="284">
        <v>1</v>
      </c>
      <c r="E46" s="41">
        <v>0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2</v>
      </c>
    </row>
    <row r="47" spans="1:15" x14ac:dyDescent="0.25">
      <c r="A47" s="10" t="s">
        <v>61</v>
      </c>
      <c r="B47" s="162" t="s">
        <v>69</v>
      </c>
      <c r="C47" s="191">
        <f>C46/C22</f>
        <v>0.2</v>
      </c>
      <c r="D47" s="443">
        <f t="shared" ref="D47:N47" si="20">D46/D22</f>
        <v>0.25</v>
      </c>
      <c r="E47" s="191" t="e">
        <f>E46/E22</f>
        <v>#DIV/0!</v>
      </c>
      <c r="F47" s="341" t="e">
        <f t="shared" si="20"/>
        <v>#DIV/0!</v>
      </c>
      <c r="G47" s="341" t="e">
        <f t="shared" si="20"/>
        <v>#DIV/0!</v>
      </c>
      <c r="H47" s="341" t="e">
        <f t="shared" si="20"/>
        <v>#DIV/0!</v>
      </c>
      <c r="I47" s="341" t="e">
        <f t="shared" si="20"/>
        <v>#DIV/0!</v>
      </c>
      <c r="J47" s="341" t="e">
        <f t="shared" si="20"/>
        <v>#DIV/0!</v>
      </c>
      <c r="K47" s="341" t="e">
        <f t="shared" si="20"/>
        <v>#DIV/0!</v>
      </c>
      <c r="L47" s="341" t="e">
        <f t="shared" si="20"/>
        <v>#DIV/0!</v>
      </c>
      <c r="M47" s="341" t="e">
        <f t="shared" si="20"/>
        <v>#DIV/0!</v>
      </c>
      <c r="N47" s="341" t="e">
        <f t="shared" si="20"/>
        <v>#DIV/0!</v>
      </c>
      <c r="O47" s="192">
        <f>O46/O22</f>
        <v>0.22222222222222221</v>
      </c>
    </row>
    <row r="48" spans="1:15" x14ac:dyDescent="0.25">
      <c r="A48" s="10" t="s">
        <v>62</v>
      </c>
      <c r="B48" s="85" t="s">
        <v>305</v>
      </c>
      <c r="C48" s="77">
        <v>0</v>
      </c>
      <c r="D48" s="284">
        <v>0</v>
      </c>
      <c r="E48" s="41">
        <v>0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0</v>
      </c>
    </row>
    <row r="49" spans="1:15" x14ac:dyDescent="0.25">
      <c r="A49" s="10" t="s">
        <v>63</v>
      </c>
      <c r="B49" s="162" t="s">
        <v>69</v>
      </c>
      <c r="C49" s="191">
        <f>C48/C22</f>
        <v>0</v>
      </c>
      <c r="D49" s="443">
        <f t="shared" ref="D49:N49" si="21">D48/D22</f>
        <v>0</v>
      </c>
      <c r="E49" s="191" t="e">
        <f t="shared" si="21"/>
        <v>#DIV/0!</v>
      </c>
      <c r="F49" s="341" t="e">
        <f t="shared" si="21"/>
        <v>#DIV/0!</v>
      </c>
      <c r="G49" s="341" t="e">
        <f t="shared" si="21"/>
        <v>#DIV/0!</v>
      </c>
      <c r="H49" s="341" t="e">
        <f t="shared" si="21"/>
        <v>#DIV/0!</v>
      </c>
      <c r="I49" s="341" t="e">
        <f t="shared" si="21"/>
        <v>#DIV/0!</v>
      </c>
      <c r="J49" s="341" t="e">
        <f t="shared" si="21"/>
        <v>#DIV/0!</v>
      </c>
      <c r="K49" s="341" t="e">
        <f t="shared" si="21"/>
        <v>#DIV/0!</v>
      </c>
      <c r="L49" s="341" t="e">
        <f t="shared" si="21"/>
        <v>#DIV/0!</v>
      </c>
      <c r="M49" s="341" t="e">
        <f t="shared" si="21"/>
        <v>#DIV/0!</v>
      </c>
      <c r="N49" s="341" t="e">
        <f t="shared" si="21"/>
        <v>#DIV/0!</v>
      </c>
      <c r="O49" s="192">
        <f>O48/O22</f>
        <v>0</v>
      </c>
    </row>
    <row r="50" spans="1:15" x14ac:dyDescent="0.25">
      <c r="A50" s="10" t="s">
        <v>64</v>
      </c>
      <c r="B50" s="194" t="s">
        <v>167</v>
      </c>
      <c r="C50" s="40">
        <v>0</v>
      </c>
      <c r="D50" s="284">
        <v>2</v>
      </c>
      <c r="E50" s="41">
        <v>0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2</v>
      </c>
    </row>
    <row r="51" spans="1:15" x14ac:dyDescent="0.25">
      <c r="A51" s="10" t="s">
        <v>65</v>
      </c>
      <c r="B51" s="162" t="s">
        <v>69</v>
      </c>
      <c r="C51" s="191">
        <f>C50/C22</f>
        <v>0</v>
      </c>
      <c r="D51" s="443">
        <f t="shared" ref="D51:N51" si="22">D50/D22</f>
        <v>0.5</v>
      </c>
      <c r="E51" s="191" t="e">
        <f t="shared" si="22"/>
        <v>#DIV/0!</v>
      </c>
      <c r="F51" s="341" t="e">
        <f t="shared" si="22"/>
        <v>#DIV/0!</v>
      </c>
      <c r="G51" s="341" t="e">
        <f t="shared" si="22"/>
        <v>#DIV/0!</v>
      </c>
      <c r="H51" s="341" t="e">
        <f t="shared" si="22"/>
        <v>#DIV/0!</v>
      </c>
      <c r="I51" s="341" t="e">
        <f t="shared" si="22"/>
        <v>#DIV/0!</v>
      </c>
      <c r="J51" s="341" t="e">
        <f t="shared" si="22"/>
        <v>#DIV/0!</v>
      </c>
      <c r="K51" s="341" t="e">
        <f t="shared" si="22"/>
        <v>#DIV/0!</v>
      </c>
      <c r="L51" s="341" t="e">
        <f t="shared" si="22"/>
        <v>#DIV/0!</v>
      </c>
      <c r="M51" s="341" t="e">
        <f t="shared" si="22"/>
        <v>#DIV/0!</v>
      </c>
      <c r="N51" s="341" t="e">
        <f t="shared" si="22"/>
        <v>#DIV/0!</v>
      </c>
      <c r="O51" s="192">
        <f>O50/O22</f>
        <v>0.22222222222222221</v>
      </c>
    </row>
    <row r="52" spans="1:15" ht="24.75" x14ac:dyDescent="0.25">
      <c r="A52" s="10" t="s">
        <v>154</v>
      </c>
      <c r="B52" s="194" t="s">
        <v>168</v>
      </c>
      <c r="C52" s="77">
        <v>0</v>
      </c>
      <c r="D52" s="284">
        <v>0</v>
      </c>
      <c r="E52" s="41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f>C52/C22</f>
        <v>0</v>
      </c>
      <c r="D53" s="443">
        <f t="shared" ref="D53:N53" si="23">D52/D22</f>
        <v>0</v>
      </c>
      <c r="E53" s="191" t="e">
        <f t="shared" si="23"/>
        <v>#DIV/0!</v>
      </c>
      <c r="F53" s="341" t="e">
        <f t="shared" si="23"/>
        <v>#DIV/0!</v>
      </c>
      <c r="G53" s="341" t="e">
        <f t="shared" si="23"/>
        <v>#DIV/0!</v>
      </c>
      <c r="H53" s="341" t="e">
        <f t="shared" si="23"/>
        <v>#DIV/0!</v>
      </c>
      <c r="I53" s="341" t="e">
        <f t="shared" si="23"/>
        <v>#DIV/0!</v>
      </c>
      <c r="J53" s="341" t="e">
        <f t="shared" si="23"/>
        <v>#DIV/0!</v>
      </c>
      <c r="K53" s="341" t="e">
        <f t="shared" si="23"/>
        <v>#DIV/0!</v>
      </c>
      <c r="L53" s="341" t="e">
        <f t="shared" si="23"/>
        <v>#DIV/0!</v>
      </c>
      <c r="M53" s="341" t="e">
        <f t="shared" si="23"/>
        <v>#DIV/0!</v>
      </c>
      <c r="N53" s="341" t="e">
        <f t="shared" si="23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40">
        <v>0</v>
      </c>
      <c r="D54" s="284">
        <v>0</v>
      </c>
      <c r="E54" s="41">
        <v>0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0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0</v>
      </c>
      <c r="D55" s="446">
        <f t="shared" ref="D55:N55" si="24">D54/D22</f>
        <v>0</v>
      </c>
      <c r="E55" s="201" t="e">
        <f t="shared" si="24"/>
        <v>#DIV/0!</v>
      </c>
      <c r="F55" s="407" t="e">
        <f t="shared" si="24"/>
        <v>#DIV/0!</v>
      </c>
      <c r="G55" s="407" t="e">
        <f t="shared" si="24"/>
        <v>#DIV/0!</v>
      </c>
      <c r="H55" s="407" t="e">
        <f t="shared" si="24"/>
        <v>#DIV/0!</v>
      </c>
      <c r="I55" s="407" t="e">
        <f t="shared" si="24"/>
        <v>#DIV/0!</v>
      </c>
      <c r="J55" s="407" t="e">
        <f t="shared" si="24"/>
        <v>#DIV/0!</v>
      </c>
      <c r="K55" s="407" t="e">
        <f t="shared" si="24"/>
        <v>#DIV/0!</v>
      </c>
      <c r="L55" s="407" t="e">
        <f t="shared" si="24"/>
        <v>#DIV/0!</v>
      </c>
      <c r="M55" s="407" t="e">
        <f t="shared" si="24"/>
        <v>#DIV/0!</v>
      </c>
      <c r="N55" s="407" t="e">
        <f t="shared" si="24"/>
        <v>#DIV/0!</v>
      </c>
      <c r="O55" s="202">
        <f>O54/O22</f>
        <v>0</v>
      </c>
    </row>
    <row r="56" spans="1:15" ht="20.100000000000001" customHeight="1" thickBot="1" x14ac:dyDescent="0.3">
      <c r="A56" s="21" t="s">
        <v>333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364" t="s">
        <v>370</v>
      </c>
      <c r="E57" s="364" t="s">
        <v>371</v>
      </c>
      <c r="F57" s="364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5</v>
      </c>
      <c r="D58" s="287">
        <v>3</v>
      </c>
      <c r="E58" s="17">
        <v>5</v>
      </c>
      <c r="F58" s="350"/>
      <c r="G58" s="350"/>
      <c r="H58" s="350"/>
      <c r="I58" s="350"/>
      <c r="J58" s="350"/>
      <c r="K58" s="350"/>
      <c r="L58" s="350"/>
      <c r="M58" s="350"/>
      <c r="N58" s="350"/>
      <c r="O58" s="26">
        <f>SUM(C58:N58)</f>
        <v>13</v>
      </c>
    </row>
    <row r="59" spans="1:15" x14ac:dyDescent="0.25">
      <c r="A59" s="29" t="s">
        <v>75</v>
      </c>
      <c r="B59" s="204" t="s">
        <v>296</v>
      </c>
      <c r="C59" s="193">
        <v>2</v>
      </c>
      <c r="D59" s="283">
        <v>1</v>
      </c>
      <c r="E59" s="182">
        <v>2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5</v>
      </c>
    </row>
    <row r="60" spans="1:15" x14ac:dyDescent="0.25">
      <c r="A60" s="29" t="s">
        <v>76</v>
      </c>
      <c r="B60" s="203" t="s">
        <v>80</v>
      </c>
      <c r="C60" s="191">
        <f>C59/C58</f>
        <v>0.4</v>
      </c>
      <c r="D60" s="443">
        <f t="shared" ref="D60:N60" si="25">D59/D58</f>
        <v>0.33333333333333331</v>
      </c>
      <c r="E60" s="191">
        <f t="shared" si="25"/>
        <v>0.4</v>
      </c>
      <c r="F60" s="341" t="e">
        <f t="shared" si="25"/>
        <v>#DIV/0!</v>
      </c>
      <c r="G60" s="341" t="e">
        <f t="shared" si="25"/>
        <v>#DIV/0!</v>
      </c>
      <c r="H60" s="341" t="e">
        <f t="shared" si="25"/>
        <v>#DIV/0!</v>
      </c>
      <c r="I60" s="341" t="e">
        <f t="shared" si="25"/>
        <v>#DIV/0!</v>
      </c>
      <c r="J60" s="341" t="e">
        <f t="shared" si="25"/>
        <v>#DIV/0!</v>
      </c>
      <c r="K60" s="341" t="e">
        <f t="shared" si="25"/>
        <v>#DIV/0!</v>
      </c>
      <c r="L60" s="341" t="e">
        <f t="shared" si="25"/>
        <v>#DIV/0!</v>
      </c>
      <c r="M60" s="341" t="e">
        <f t="shared" si="25"/>
        <v>#DIV/0!</v>
      </c>
      <c r="N60" s="334" t="e">
        <f t="shared" si="25"/>
        <v>#DIV/0!</v>
      </c>
      <c r="O60" s="243">
        <f>O59/O58</f>
        <v>0.38461538461538464</v>
      </c>
    </row>
    <row r="61" spans="1:15" x14ac:dyDescent="0.25">
      <c r="A61" s="29" t="s">
        <v>87</v>
      </c>
      <c r="B61" s="205" t="s">
        <v>78</v>
      </c>
      <c r="C61" s="40">
        <v>4</v>
      </c>
      <c r="D61" s="284">
        <v>2</v>
      </c>
      <c r="E61" s="41">
        <v>1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7</v>
      </c>
    </row>
    <row r="62" spans="1:15" x14ac:dyDescent="0.25">
      <c r="A62" s="29" t="s">
        <v>88</v>
      </c>
      <c r="B62" s="203" t="s">
        <v>80</v>
      </c>
      <c r="C62" s="191">
        <f>C61/C58</f>
        <v>0.8</v>
      </c>
      <c r="D62" s="443">
        <f t="shared" ref="D62:N62" si="26">D61/D58</f>
        <v>0.66666666666666663</v>
      </c>
      <c r="E62" s="191">
        <f t="shared" si="26"/>
        <v>0.2</v>
      </c>
      <c r="F62" s="341" t="e">
        <f t="shared" si="26"/>
        <v>#DIV/0!</v>
      </c>
      <c r="G62" s="341" t="e">
        <f t="shared" si="26"/>
        <v>#DIV/0!</v>
      </c>
      <c r="H62" s="341" t="e">
        <f t="shared" si="26"/>
        <v>#DIV/0!</v>
      </c>
      <c r="I62" s="341" t="e">
        <f t="shared" si="26"/>
        <v>#DIV/0!</v>
      </c>
      <c r="J62" s="341" t="e">
        <f t="shared" si="26"/>
        <v>#DIV/0!</v>
      </c>
      <c r="K62" s="341" t="e">
        <f t="shared" si="26"/>
        <v>#DIV/0!</v>
      </c>
      <c r="L62" s="341" t="e">
        <f t="shared" si="26"/>
        <v>#DIV/0!</v>
      </c>
      <c r="M62" s="341" t="e">
        <f t="shared" si="26"/>
        <v>#DIV/0!</v>
      </c>
      <c r="N62" s="334" t="e">
        <f t="shared" si="26"/>
        <v>#DIV/0!</v>
      </c>
      <c r="O62" s="243">
        <f>O61/O58</f>
        <v>0.53846153846153844</v>
      </c>
    </row>
    <row r="63" spans="1:15" x14ac:dyDescent="0.25">
      <c r="A63" s="29" t="s">
        <v>89</v>
      </c>
      <c r="B63" s="205" t="s">
        <v>299</v>
      </c>
      <c r="C63" s="40">
        <v>2</v>
      </c>
      <c r="D63" s="284">
        <v>1</v>
      </c>
      <c r="E63" s="41">
        <v>1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4</v>
      </c>
    </row>
    <row r="64" spans="1:15" x14ac:dyDescent="0.25">
      <c r="A64" s="29" t="s">
        <v>90</v>
      </c>
      <c r="B64" s="189" t="s">
        <v>80</v>
      </c>
      <c r="C64" s="191">
        <f>C63/C58</f>
        <v>0.4</v>
      </c>
      <c r="D64" s="443">
        <f t="shared" ref="D64:N64" si="27">D63/D58</f>
        <v>0.33333333333333331</v>
      </c>
      <c r="E64" s="191">
        <f t="shared" si="27"/>
        <v>0.2</v>
      </c>
      <c r="F64" s="341" t="e">
        <f t="shared" si="27"/>
        <v>#DIV/0!</v>
      </c>
      <c r="G64" s="341" t="e">
        <f t="shared" si="27"/>
        <v>#DIV/0!</v>
      </c>
      <c r="H64" s="341" t="e">
        <f t="shared" si="27"/>
        <v>#DIV/0!</v>
      </c>
      <c r="I64" s="341" t="e">
        <f t="shared" si="27"/>
        <v>#DIV/0!</v>
      </c>
      <c r="J64" s="341" t="e">
        <f t="shared" si="27"/>
        <v>#DIV/0!</v>
      </c>
      <c r="K64" s="341" t="e">
        <f t="shared" si="27"/>
        <v>#DIV/0!</v>
      </c>
      <c r="L64" s="341" t="e">
        <f t="shared" si="27"/>
        <v>#DIV/0!</v>
      </c>
      <c r="M64" s="341" t="e">
        <f t="shared" si="27"/>
        <v>#DIV/0!</v>
      </c>
      <c r="N64" s="334" t="e">
        <f t="shared" si="27"/>
        <v>#DIV/0!</v>
      </c>
      <c r="O64" s="243">
        <f>O63/O58</f>
        <v>0.30769230769230771</v>
      </c>
    </row>
    <row r="65" spans="1:15" x14ac:dyDescent="0.25">
      <c r="A65" s="29" t="s">
        <v>91</v>
      </c>
      <c r="B65" s="205" t="s">
        <v>300</v>
      </c>
      <c r="C65" s="41">
        <f>C61-C67</f>
        <v>3</v>
      </c>
      <c r="D65" s="284">
        <f>D61-D67</f>
        <v>1</v>
      </c>
      <c r="E65" s="41">
        <f>E61-E67</f>
        <v>1</v>
      </c>
      <c r="F65" s="399">
        <f t="shared" ref="F65:N65" si="28">F61-F67</f>
        <v>0</v>
      </c>
      <c r="G65" s="399">
        <f t="shared" si="28"/>
        <v>0</v>
      </c>
      <c r="H65" s="399">
        <f t="shared" si="28"/>
        <v>0</v>
      </c>
      <c r="I65" s="399">
        <f t="shared" si="28"/>
        <v>0</v>
      </c>
      <c r="J65" s="399">
        <f t="shared" si="28"/>
        <v>0</v>
      </c>
      <c r="K65" s="399">
        <f t="shared" si="28"/>
        <v>0</v>
      </c>
      <c r="L65" s="399">
        <f t="shared" si="28"/>
        <v>0</v>
      </c>
      <c r="M65" s="399">
        <f t="shared" si="28"/>
        <v>0</v>
      </c>
      <c r="N65" s="337">
        <f t="shared" si="28"/>
        <v>0</v>
      </c>
      <c r="O65" s="206">
        <f>SUM(C65:N65)</f>
        <v>5</v>
      </c>
    </row>
    <row r="66" spans="1:15" ht="15.75" thickBot="1" x14ac:dyDescent="0.3">
      <c r="A66" s="29" t="s">
        <v>92</v>
      </c>
      <c r="B66" s="207" t="s">
        <v>80</v>
      </c>
      <c r="C66" s="244">
        <f>C65/C58</f>
        <v>0.6</v>
      </c>
      <c r="D66" s="447">
        <f>D65/D58</f>
        <v>0.33333333333333331</v>
      </c>
      <c r="E66" s="196">
        <f t="shared" ref="E66:N66" si="29">E65/E58</f>
        <v>0.2</v>
      </c>
      <c r="F66" s="424" t="e">
        <f t="shared" si="29"/>
        <v>#DIV/0!</v>
      </c>
      <c r="G66" s="424" t="e">
        <f t="shared" si="29"/>
        <v>#DIV/0!</v>
      </c>
      <c r="H66" s="424" t="e">
        <f t="shared" si="29"/>
        <v>#DIV/0!</v>
      </c>
      <c r="I66" s="424" t="e">
        <f t="shared" si="29"/>
        <v>#DIV/0!</v>
      </c>
      <c r="J66" s="424" t="e">
        <f t="shared" si="29"/>
        <v>#DIV/0!</v>
      </c>
      <c r="K66" s="424" t="e">
        <f t="shared" si="29"/>
        <v>#DIV/0!</v>
      </c>
      <c r="L66" s="424" t="e">
        <f t="shared" si="29"/>
        <v>#DIV/0!</v>
      </c>
      <c r="M66" s="424" t="e">
        <f t="shared" si="29"/>
        <v>#DIV/0!</v>
      </c>
      <c r="N66" s="401" t="e">
        <f t="shared" si="29"/>
        <v>#DIV/0!</v>
      </c>
      <c r="O66" s="245">
        <f>O65/O58</f>
        <v>0.38461538461538464</v>
      </c>
    </row>
    <row r="67" spans="1:15" ht="15.75" thickTop="1" x14ac:dyDescent="0.25">
      <c r="A67" s="29" t="s">
        <v>93</v>
      </c>
      <c r="B67" s="221" t="s">
        <v>301</v>
      </c>
      <c r="C67" s="199">
        <f t="shared" ref="C67:D67" si="30">C69+C71+C73+C75+C77</f>
        <v>1</v>
      </c>
      <c r="D67" s="367">
        <f t="shared" si="30"/>
        <v>1</v>
      </c>
      <c r="E67" s="199">
        <f>E69+E71+E73+E75+E77</f>
        <v>0</v>
      </c>
      <c r="F67" s="403">
        <f t="shared" ref="F67:N67" si="31">F69+F71+F73+F75+F77</f>
        <v>0</v>
      </c>
      <c r="G67" s="403">
        <f t="shared" si="31"/>
        <v>0</v>
      </c>
      <c r="H67" s="403">
        <f t="shared" si="31"/>
        <v>0</v>
      </c>
      <c r="I67" s="403">
        <f t="shared" si="31"/>
        <v>0</v>
      </c>
      <c r="J67" s="403">
        <f t="shared" si="31"/>
        <v>0</v>
      </c>
      <c r="K67" s="403">
        <f t="shared" si="31"/>
        <v>0</v>
      </c>
      <c r="L67" s="403">
        <f t="shared" si="31"/>
        <v>0</v>
      </c>
      <c r="M67" s="403">
        <f t="shared" si="31"/>
        <v>0</v>
      </c>
      <c r="N67" s="404">
        <f t="shared" si="31"/>
        <v>0</v>
      </c>
      <c r="O67" s="220">
        <f>SUM(C67:N67)</f>
        <v>2</v>
      </c>
    </row>
    <row r="68" spans="1:15" ht="15.75" thickBot="1" x14ac:dyDescent="0.3">
      <c r="A68" s="29" t="s">
        <v>94</v>
      </c>
      <c r="B68" s="207" t="s">
        <v>80</v>
      </c>
      <c r="C68" s="244">
        <f>C67/C58</f>
        <v>0.2</v>
      </c>
      <c r="D68" s="448">
        <f t="shared" ref="D68:N68" si="32">D67/D58</f>
        <v>0.33333333333333331</v>
      </c>
      <c r="E68" s="246">
        <f t="shared" si="32"/>
        <v>0</v>
      </c>
      <c r="F68" s="343" t="e">
        <f t="shared" si="32"/>
        <v>#DIV/0!</v>
      </c>
      <c r="G68" s="343" t="e">
        <f t="shared" si="32"/>
        <v>#DIV/0!</v>
      </c>
      <c r="H68" s="343" t="e">
        <f t="shared" si="32"/>
        <v>#DIV/0!</v>
      </c>
      <c r="I68" s="343" t="e">
        <f t="shared" si="32"/>
        <v>#DIV/0!</v>
      </c>
      <c r="J68" s="343" t="e">
        <f t="shared" si="32"/>
        <v>#DIV/0!</v>
      </c>
      <c r="K68" s="343" t="e">
        <f t="shared" si="32"/>
        <v>#DIV/0!</v>
      </c>
      <c r="L68" s="343" t="e">
        <f t="shared" si="32"/>
        <v>#DIV/0!</v>
      </c>
      <c r="M68" s="343" t="e">
        <f t="shared" si="32"/>
        <v>#DIV/0!</v>
      </c>
      <c r="N68" s="425" t="e">
        <f t="shared" si="32"/>
        <v>#DIV/0!</v>
      </c>
      <c r="O68" s="245">
        <f>O67/O58</f>
        <v>0.15384615384615385</v>
      </c>
    </row>
    <row r="69" spans="1:15" ht="15.75" thickTop="1" x14ac:dyDescent="0.25">
      <c r="A69" s="29" t="s">
        <v>95</v>
      </c>
      <c r="B69" s="208" t="s">
        <v>306</v>
      </c>
      <c r="C69" s="219">
        <v>0</v>
      </c>
      <c r="D69" s="444">
        <v>1</v>
      </c>
      <c r="E69" s="210">
        <v>0</v>
      </c>
      <c r="F69" s="344"/>
      <c r="G69" s="344"/>
      <c r="H69" s="344"/>
      <c r="I69" s="344"/>
      <c r="J69" s="344"/>
      <c r="K69" s="344"/>
      <c r="L69" s="344"/>
      <c r="M69" s="344"/>
      <c r="N69" s="426"/>
      <c r="O69" s="28">
        <f>SUM(C69:N69)</f>
        <v>1</v>
      </c>
    </row>
    <row r="70" spans="1:15" x14ac:dyDescent="0.25">
      <c r="A70" s="29" t="s">
        <v>96</v>
      </c>
      <c r="B70" s="203" t="s">
        <v>80</v>
      </c>
      <c r="C70" s="217">
        <f>C69/C58</f>
        <v>0</v>
      </c>
      <c r="D70" s="443">
        <f t="shared" ref="D70:N70" si="33">D69/D58</f>
        <v>0.33333333333333331</v>
      </c>
      <c r="E70" s="191">
        <f t="shared" si="33"/>
        <v>0</v>
      </c>
      <c r="F70" s="341" t="e">
        <f t="shared" si="33"/>
        <v>#DIV/0!</v>
      </c>
      <c r="G70" s="341" t="e">
        <f t="shared" si="33"/>
        <v>#DIV/0!</v>
      </c>
      <c r="H70" s="341" t="e">
        <f t="shared" si="33"/>
        <v>#DIV/0!</v>
      </c>
      <c r="I70" s="341" t="e">
        <f t="shared" si="33"/>
        <v>#DIV/0!</v>
      </c>
      <c r="J70" s="341" t="e">
        <f t="shared" si="33"/>
        <v>#DIV/0!</v>
      </c>
      <c r="K70" s="341" t="e">
        <f t="shared" si="33"/>
        <v>#DIV/0!</v>
      </c>
      <c r="L70" s="341" t="e">
        <f t="shared" si="33"/>
        <v>#DIV/0!</v>
      </c>
      <c r="M70" s="341" t="e">
        <f t="shared" si="33"/>
        <v>#DIV/0!</v>
      </c>
      <c r="N70" s="334" t="e">
        <f t="shared" si="33"/>
        <v>#DIV/0!</v>
      </c>
      <c r="O70" s="243">
        <f>O69/O58</f>
        <v>7.6923076923076927E-2</v>
      </c>
    </row>
    <row r="71" spans="1:15" x14ac:dyDescent="0.25">
      <c r="A71" s="29" t="s">
        <v>97</v>
      </c>
      <c r="B71" s="208" t="s">
        <v>307</v>
      </c>
      <c r="C71" s="209">
        <v>0</v>
      </c>
      <c r="D71" s="444">
        <v>0</v>
      </c>
      <c r="E71" s="210">
        <v>0</v>
      </c>
      <c r="F71" s="344"/>
      <c r="G71" s="344"/>
      <c r="H71" s="344"/>
      <c r="I71" s="344"/>
      <c r="J71" s="344"/>
      <c r="K71" s="344"/>
      <c r="L71" s="344"/>
      <c r="M71" s="344"/>
      <c r="N71" s="426"/>
      <c r="O71" s="28">
        <f>SUM(C71:N71)</f>
        <v>0</v>
      </c>
    </row>
    <row r="72" spans="1:15" x14ac:dyDescent="0.25">
      <c r="A72" s="29" t="s">
        <v>98</v>
      </c>
      <c r="B72" s="189" t="s">
        <v>80</v>
      </c>
      <c r="C72" s="191">
        <f>C71/C58</f>
        <v>0</v>
      </c>
      <c r="D72" s="443">
        <f t="shared" ref="D72:N72" si="34">D71/D58</f>
        <v>0</v>
      </c>
      <c r="E72" s="191">
        <f t="shared" si="34"/>
        <v>0</v>
      </c>
      <c r="F72" s="341" t="e">
        <f t="shared" si="34"/>
        <v>#DIV/0!</v>
      </c>
      <c r="G72" s="341" t="e">
        <f t="shared" si="34"/>
        <v>#DIV/0!</v>
      </c>
      <c r="H72" s="341" t="e">
        <f t="shared" si="34"/>
        <v>#DIV/0!</v>
      </c>
      <c r="I72" s="341" t="e">
        <f t="shared" si="34"/>
        <v>#DIV/0!</v>
      </c>
      <c r="J72" s="341" t="e">
        <f t="shared" si="34"/>
        <v>#DIV/0!</v>
      </c>
      <c r="K72" s="341" t="e">
        <f t="shared" si="34"/>
        <v>#DIV/0!</v>
      </c>
      <c r="L72" s="341" t="e">
        <f t="shared" si="34"/>
        <v>#DIV/0!</v>
      </c>
      <c r="M72" s="341" t="e">
        <f t="shared" si="34"/>
        <v>#DIV/0!</v>
      </c>
      <c r="N72" s="334" t="e">
        <f t="shared" si="34"/>
        <v>#DIV/0!</v>
      </c>
      <c r="O72" s="243">
        <f>O71/O58</f>
        <v>0</v>
      </c>
    </row>
    <row r="73" spans="1:15" ht="23.25" x14ac:dyDescent="0.25">
      <c r="A73" s="29" t="s">
        <v>99</v>
      </c>
      <c r="B73" s="211" t="s">
        <v>302</v>
      </c>
      <c r="C73" s="40">
        <v>0</v>
      </c>
      <c r="D73" s="284">
        <v>0</v>
      </c>
      <c r="E73" s="41">
        <v>0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f>C73/C58</f>
        <v>0</v>
      </c>
      <c r="D74" s="443">
        <f t="shared" ref="D74:N74" si="35">D73/D58</f>
        <v>0</v>
      </c>
      <c r="E74" s="191">
        <f t="shared" si="35"/>
        <v>0</v>
      </c>
      <c r="F74" s="341" t="e">
        <f t="shared" si="35"/>
        <v>#DIV/0!</v>
      </c>
      <c r="G74" s="341" t="e">
        <f t="shared" si="35"/>
        <v>#DIV/0!</v>
      </c>
      <c r="H74" s="341" t="e">
        <f t="shared" si="35"/>
        <v>#DIV/0!</v>
      </c>
      <c r="I74" s="341" t="e">
        <f t="shared" si="35"/>
        <v>#DIV/0!</v>
      </c>
      <c r="J74" s="341" t="e">
        <f t="shared" si="35"/>
        <v>#DIV/0!</v>
      </c>
      <c r="K74" s="341" t="e">
        <f t="shared" si="35"/>
        <v>#DIV/0!</v>
      </c>
      <c r="L74" s="341" t="e">
        <f t="shared" si="35"/>
        <v>#DIV/0!</v>
      </c>
      <c r="M74" s="341" t="e">
        <f t="shared" si="35"/>
        <v>#DIV/0!</v>
      </c>
      <c r="N74" s="334" t="e">
        <f t="shared" si="35"/>
        <v>#DIV/0!</v>
      </c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77">
        <v>1</v>
      </c>
      <c r="D75" s="284">
        <v>0</v>
      </c>
      <c r="E75" s="41">
        <v>0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1</v>
      </c>
    </row>
    <row r="76" spans="1:15" x14ac:dyDescent="0.25">
      <c r="A76" s="29" t="s">
        <v>102</v>
      </c>
      <c r="B76" s="189" t="s">
        <v>80</v>
      </c>
      <c r="C76" s="191">
        <f>C75/C58</f>
        <v>0.2</v>
      </c>
      <c r="D76" s="443">
        <f t="shared" ref="D76:N76" si="36">D75/D58</f>
        <v>0</v>
      </c>
      <c r="E76" s="191">
        <f t="shared" si="36"/>
        <v>0</v>
      </c>
      <c r="F76" s="341" t="e">
        <f t="shared" si="36"/>
        <v>#DIV/0!</v>
      </c>
      <c r="G76" s="341" t="e">
        <f t="shared" si="36"/>
        <v>#DIV/0!</v>
      </c>
      <c r="H76" s="341" t="e">
        <f t="shared" si="36"/>
        <v>#DIV/0!</v>
      </c>
      <c r="I76" s="341" t="e">
        <f t="shared" si="36"/>
        <v>#DIV/0!</v>
      </c>
      <c r="J76" s="341" t="e">
        <f t="shared" si="36"/>
        <v>#DIV/0!</v>
      </c>
      <c r="K76" s="341" t="e">
        <f t="shared" si="36"/>
        <v>#DIV/0!</v>
      </c>
      <c r="L76" s="341" t="e">
        <f t="shared" si="36"/>
        <v>#DIV/0!</v>
      </c>
      <c r="M76" s="341" t="e">
        <f t="shared" si="36"/>
        <v>#DIV/0!</v>
      </c>
      <c r="N76" s="334" t="e">
        <f t="shared" si="36"/>
        <v>#DIV/0!</v>
      </c>
      <c r="O76" s="243">
        <f>O75/O58</f>
        <v>7.6923076923076927E-2</v>
      </c>
    </row>
    <row r="77" spans="1:15" x14ac:dyDescent="0.25">
      <c r="A77" s="29" t="s">
        <v>103</v>
      </c>
      <c r="B77" s="211" t="s">
        <v>304</v>
      </c>
      <c r="C77" s="77">
        <v>0</v>
      </c>
      <c r="D77" s="284">
        <v>0</v>
      </c>
      <c r="E77" s="41">
        <v>0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f>C77/C58</f>
        <v>0</v>
      </c>
      <c r="D78" s="443">
        <f t="shared" ref="D78:N78" si="37">D77/D58</f>
        <v>0</v>
      </c>
      <c r="E78" s="191">
        <f t="shared" si="37"/>
        <v>0</v>
      </c>
      <c r="F78" s="341" t="e">
        <f t="shared" si="37"/>
        <v>#DIV/0!</v>
      </c>
      <c r="G78" s="341" t="e">
        <f t="shared" si="37"/>
        <v>#DIV/0!</v>
      </c>
      <c r="H78" s="341" t="e">
        <f t="shared" si="37"/>
        <v>#DIV/0!</v>
      </c>
      <c r="I78" s="341" t="e">
        <f t="shared" si="37"/>
        <v>#DIV/0!</v>
      </c>
      <c r="J78" s="341" t="e">
        <f t="shared" si="37"/>
        <v>#DIV/0!</v>
      </c>
      <c r="K78" s="341" t="e">
        <f t="shared" si="37"/>
        <v>#DIV/0!</v>
      </c>
      <c r="L78" s="341" t="e">
        <f t="shared" si="37"/>
        <v>#DIV/0!</v>
      </c>
      <c r="M78" s="341" t="e">
        <f t="shared" si="37"/>
        <v>#DIV/0!</v>
      </c>
      <c r="N78" s="334" t="e">
        <f t="shared" si="37"/>
        <v>#DIV/0!</v>
      </c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40">
        <v>0</v>
      </c>
      <c r="D79" s="284">
        <v>0</v>
      </c>
      <c r="E79" s="41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f>C79/C58</f>
        <v>0</v>
      </c>
      <c r="D80" s="443">
        <f t="shared" ref="D80:N80" si="38">D79/D58</f>
        <v>0</v>
      </c>
      <c r="E80" s="191">
        <f t="shared" si="38"/>
        <v>0</v>
      </c>
      <c r="F80" s="341" t="e">
        <f t="shared" si="38"/>
        <v>#DIV/0!</v>
      </c>
      <c r="G80" s="341" t="e">
        <f t="shared" si="38"/>
        <v>#DIV/0!</v>
      </c>
      <c r="H80" s="341" t="e">
        <f t="shared" si="38"/>
        <v>#DIV/0!</v>
      </c>
      <c r="I80" s="341" t="e">
        <f t="shared" si="38"/>
        <v>#DIV/0!</v>
      </c>
      <c r="J80" s="341" t="e">
        <f t="shared" si="38"/>
        <v>#DIV/0!</v>
      </c>
      <c r="K80" s="341" t="e">
        <f t="shared" si="38"/>
        <v>#DIV/0!</v>
      </c>
      <c r="L80" s="341" t="e">
        <f t="shared" si="38"/>
        <v>#DIV/0!</v>
      </c>
      <c r="M80" s="341" t="e">
        <f t="shared" si="38"/>
        <v>#DIV/0!</v>
      </c>
      <c r="N80" s="334" t="e">
        <f t="shared" si="38"/>
        <v>#DIV/0!</v>
      </c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40">
        <v>0</v>
      </c>
      <c r="D81" s="284">
        <v>0</v>
      </c>
      <c r="E81" s="41">
        <v>2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2</v>
      </c>
    </row>
    <row r="82" spans="1:15" x14ac:dyDescent="0.25">
      <c r="A82" s="29" t="s">
        <v>158</v>
      </c>
      <c r="B82" s="189" t="s">
        <v>80</v>
      </c>
      <c r="C82" s="191">
        <f>C81/C58</f>
        <v>0</v>
      </c>
      <c r="D82" s="443">
        <f t="shared" ref="D82:N82" si="39">D81/D58</f>
        <v>0</v>
      </c>
      <c r="E82" s="191">
        <f t="shared" si="39"/>
        <v>0.4</v>
      </c>
      <c r="F82" s="341" t="e">
        <f t="shared" si="39"/>
        <v>#DIV/0!</v>
      </c>
      <c r="G82" s="341" t="e">
        <f t="shared" si="39"/>
        <v>#DIV/0!</v>
      </c>
      <c r="H82" s="341" t="e">
        <f t="shared" si="39"/>
        <v>#DIV/0!</v>
      </c>
      <c r="I82" s="341" t="e">
        <f t="shared" si="39"/>
        <v>#DIV/0!</v>
      </c>
      <c r="J82" s="341" t="e">
        <f t="shared" si="39"/>
        <v>#DIV/0!</v>
      </c>
      <c r="K82" s="341" t="e">
        <f t="shared" si="39"/>
        <v>#DIV/0!</v>
      </c>
      <c r="L82" s="341" t="e">
        <f t="shared" si="39"/>
        <v>#DIV/0!</v>
      </c>
      <c r="M82" s="341" t="e">
        <f t="shared" si="39"/>
        <v>#DIV/0!</v>
      </c>
      <c r="N82" s="334" t="e">
        <f t="shared" si="39"/>
        <v>#DIV/0!</v>
      </c>
      <c r="O82" s="243">
        <f>O81/O58</f>
        <v>0.15384615384615385</v>
      </c>
    </row>
    <row r="83" spans="1:15" ht="24.75" x14ac:dyDescent="0.25">
      <c r="A83" s="29" t="s">
        <v>222</v>
      </c>
      <c r="B83" s="212" t="s">
        <v>82</v>
      </c>
      <c r="C83" s="40">
        <v>0</v>
      </c>
      <c r="D83" s="284">
        <v>0</v>
      </c>
      <c r="E83" s="41">
        <v>0</v>
      </c>
      <c r="F83" s="399"/>
      <c r="G83" s="399"/>
      <c r="H83" s="399"/>
      <c r="I83" s="399"/>
      <c r="J83" s="399"/>
      <c r="K83" s="399"/>
      <c r="L83" s="399"/>
      <c r="M83" s="399"/>
      <c r="N83" s="337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f>C83/C58</f>
        <v>0</v>
      </c>
      <c r="D84" s="443">
        <f t="shared" ref="D84:N84" si="40">D83/D58</f>
        <v>0</v>
      </c>
      <c r="E84" s="191">
        <f t="shared" si="40"/>
        <v>0</v>
      </c>
      <c r="F84" s="341" t="e">
        <f t="shared" si="40"/>
        <v>#DIV/0!</v>
      </c>
      <c r="G84" s="341" t="e">
        <f t="shared" si="40"/>
        <v>#DIV/0!</v>
      </c>
      <c r="H84" s="341" t="e">
        <f t="shared" si="40"/>
        <v>#DIV/0!</v>
      </c>
      <c r="I84" s="341" t="e">
        <f t="shared" si="40"/>
        <v>#DIV/0!</v>
      </c>
      <c r="J84" s="341" t="e">
        <f t="shared" si="40"/>
        <v>#DIV/0!</v>
      </c>
      <c r="K84" s="341" t="e">
        <f t="shared" si="40"/>
        <v>#DIV/0!</v>
      </c>
      <c r="L84" s="341" t="e">
        <f t="shared" si="40"/>
        <v>#DIV/0!</v>
      </c>
      <c r="M84" s="341" t="e">
        <f t="shared" si="40"/>
        <v>#DIV/0!</v>
      </c>
      <c r="N84" s="334" t="e">
        <f t="shared" si="40"/>
        <v>#DIV/0!</v>
      </c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40">
        <v>0</v>
      </c>
      <c r="D85" s="284">
        <v>0</v>
      </c>
      <c r="E85" s="41">
        <v>1</v>
      </c>
      <c r="F85" s="399"/>
      <c r="G85" s="399"/>
      <c r="H85" s="399"/>
      <c r="I85" s="399"/>
      <c r="J85" s="399"/>
      <c r="K85" s="399"/>
      <c r="L85" s="399"/>
      <c r="M85" s="399"/>
      <c r="N85" s="337"/>
      <c r="O85" s="206">
        <f>SUM(C85:N85)</f>
        <v>1</v>
      </c>
    </row>
    <row r="86" spans="1:15" x14ac:dyDescent="0.25">
      <c r="A86" s="29" t="s">
        <v>225</v>
      </c>
      <c r="B86" s="189" t="s">
        <v>80</v>
      </c>
      <c r="C86" s="191">
        <f>C85/C58</f>
        <v>0</v>
      </c>
      <c r="D86" s="443">
        <f t="shared" ref="D86:N86" si="41">D85/D58</f>
        <v>0</v>
      </c>
      <c r="E86" s="191">
        <f t="shared" si="41"/>
        <v>0.2</v>
      </c>
      <c r="F86" s="341" t="e">
        <f t="shared" si="41"/>
        <v>#DIV/0!</v>
      </c>
      <c r="G86" s="341" t="e">
        <f t="shared" si="41"/>
        <v>#DIV/0!</v>
      </c>
      <c r="H86" s="341" t="e">
        <f t="shared" si="41"/>
        <v>#DIV/0!</v>
      </c>
      <c r="I86" s="341" t="e">
        <f t="shared" si="41"/>
        <v>#DIV/0!</v>
      </c>
      <c r="J86" s="341" t="e">
        <f t="shared" si="41"/>
        <v>#DIV/0!</v>
      </c>
      <c r="K86" s="341" t="e">
        <f t="shared" si="41"/>
        <v>#DIV/0!</v>
      </c>
      <c r="L86" s="341" t="e">
        <f t="shared" si="41"/>
        <v>#DIV/0!</v>
      </c>
      <c r="M86" s="341" t="e">
        <f t="shared" si="41"/>
        <v>#DIV/0!</v>
      </c>
      <c r="N86" s="334" t="e">
        <f t="shared" si="41"/>
        <v>#DIV/0!</v>
      </c>
      <c r="O86" s="243">
        <f>O85/O58</f>
        <v>7.6923076923076927E-2</v>
      </c>
    </row>
    <row r="87" spans="1:15" ht="24.75" x14ac:dyDescent="0.25">
      <c r="A87" s="29" t="s">
        <v>226</v>
      </c>
      <c r="B87" s="212" t="s">
        <v>84</v>
      </c>
      <c r="C87" s="40">
        <v>1</v>
      </c>
      <c r="D87" s="284">
        <v>1</v>
      </c>
      <c r="E87" s="41">
        <v>0</v>
      </c>
      <c r="F87" s="399"/>
      <c r="G87" s="399"/>
      <c r="H87" s="399"/>
      <c r="I87" s="399"/>
      <c r="J87" s="399"/>
      <c r="K87" s="399"/>
      <c r="L87" s="399"/>
      <c r="M87" s="399"/>
      <c r="N87" s="337"/>
      <c r="O87" s="206">
        <f>SUM(C87:N87)</f>
        <v>2</v>
      </c>
    </row>
    <row r="88" spans="1:15" x14ac:dyDescent="0.25">
      <c r="A88" s="29" t="s">
        <v>229</v>
      </c>
      <c r="B88" s="189" t="s">
        <v>80</v>
      </c>
      <c r="C88" s="191">
        <f>C87/C58</f>
        <v>0.2</v>
      </c>
      <c r="D88" s="443">
        <f t="shared" ref="D88:N88" si="42">D87/D58</f>
        <v>0.33333333333333331</v>
      </c>
      <c r="E88" s="191">
        <f t="shared" si="42"/>
        <v>0</v>
      </c>
      <c r="F88" s="341" t="e">
        <f t="shared" si="42"/>
        <v>#DIV/0!</v>
      </c>
      <c r="G88" s="341" t="e">
        <f t="shared" si="42"/>
        <v>#DIV/0!</v>
      </c>
      <c r="H88" s="341" t="e">
        <f t="shared" si="42"/>
        <v>#DIV/0!</v>
      </c>
      <c r="I88" s="341" t="e">
        <f t="shared" si="42"/>
        <v>#DIV/0!</v>
      </c>
      <c r="J88" s="341" t="e">
        <f t="shared" si="42"/>
        <v>#DIV/0!</v>
      </c>
      <c r="K88" s="341" t="e">
        <f t="shared" si="42"/>
        <v>#DIV/0!</v>
      </c>
      <c r="L88" s="341" t="e">
        <f t="shared" si="42"/>
        <v>#DIV/0!</v>
      </c>
      <c r="M88" s="341" t="e">
        <f t="shared" si="42"/>
        <v>#DIV/0!</v>
      </c>
      <c r="N88" s="334" t="e">
        <f t="shared" si="42"/>
        <v>#DIV/0!</v>
      </c>
      <c r="O88" s="243">
        <f>O87/O58</f>
        <v>0.15384615384615385</v>
      </c>
    </row>
    <row r="89" spans="1:15" ht="24.75" x14ac:dyDescent="0.25">
      <c r="A89" s="29" t="s">
        <v>230</v>
      </c>
      <c r="B89" s="212" t="s">
        <v>292</v>
      </c>
      <c r="C89" s="40">
        <v>0</v>
      </c>
      <c r="D89" s="284">
        <v>0</v>
      </c>
      <c r="E89" s="41">
        <v>0</v>
      </c>
      <c r="F89" s="399"/>
      <c r="G89" s="399"/>
      <c r="H89" s="399"/>
      <c r="I89" s="399"/>
      <c r="J89" s="399"/>
      <c r="K89" s="399"/>
      <c r="L89" s="399"/>
      <c r="M89" s="399"/>
      <c r="N89" s="337"/>
      <c r="O89" s="206">
        <f>SUM(C89:N89)</f>
        <v>0</v>
      </c>
    </row>
    <row r="90" spans="1:15" x14ac:dyDescent="0.25">
      <c r="A90" s="29" t="s">
        <v>232</v>
      </c>
      <c r="B90" s="189" t="s">
        <v>80</v>
      </c>
      <c r="C90" s="191">
        <f>C89/C58</f>
        <v>0</v>
      </c>
      <c r="D90" s="443">
        <f t="shared" ref="D90:N90" si="43">D89/D58</f>
        <v>0</v>
      </c>
      <c r="E90" s="191">
        <f t="shared" si="43"/>
        <v>0</v>
      </c>
      <c r="F90" s="341" t="e">
        <f t="shared" si="43"/>
        <v>#DIV/0!</v>
      </c>
      <c r="G90" s="341" t="e">
        <f t="shared" si="43"/>
        <v>#DIV/0!</v>
      </c>
      <c r="H90" s="341" t="e">
        <f t="shared" si="43"/>
        <v>#DIV/0!</v>
      </c>
      <c r="I90" s="341" t="e">
        <f t="shared" si="43"/>
        <v>#DIV/0!</v>
      </c>
      <c r="J90" s="341" t="e">
        <f t="shared" si="43"/>
        <v>#DIV/0!</v>
      </c>
      <c r="K90" s="341" t="e">
        <f t="shared" si="43"/>
        <v>#DIV/0!</v>
      </c>
      <c r="L90" s="341" t="e">
        <f t="shared" si="43"/>
        <v>#DIV/0!</v>
      </c>
      <c r="M90" s="341" t="e">
        <f t="shared" si="43"/>
        <v>#DIV/0!</v>
      </c>
      <c r="N90" s="334" t="e">
        <f t="shared" si="43"/>
        <v>#DIV/0!</v>
      </c>
      <c r="O90" s="243">
        <f>O89/O58</f>
        <v>0</v>
      </c>
    </row>
    <row r="91" spans="1:15" ht="24.75" x14ac:dyDescent="0.25">
      <c r="A91" s="29" t="s">
        <v>233</v>
      </c>
      <c r="B91" s="212" t="s">
        <v>293</v>
      </c>
      <c r="C91" s="77">
        <v>0</v>
      </c>
      <c r="D91" s="284">
        <v>0</v>
      </c>
      <c r="E91" s="41">
        <v>1</v>
      </c>
      <c r="F91" s="399"/>
      <c r="G91" s="399"/>
      <c r="H91" s="399"/>
      <c r="I91" s="399"/>
      <c r="J91" s="399"/>
      <c r="K91" s="399"/>
      <c r="L91" s="399"/>
      <c r="M91" s="399"/>
      <c r="N91" s="337"/>
      <c r="O91" s="206">
        <f>SUM(C91:N91)</f>
        <v>1</v>
      </c>
    </row>
    <row r="92" spans="1:15" x14ac:dyDescent="0.25">
      <c r="A92" s="29" t="s">
        <v>234</v>
      </c>
      <c r="B92" s="189" t="s">
        <v>80</v>
      </c>
      <c r="C92" s="191">
        <f>C91/C58</f>
        <v>0</v>
      </c>
      <c r="D92" s="443">
        <f t="shared" ref="D92:N92" si="44">D91/D58</f>
        <v>0</v>
      </c>
      <c r="E92" s="191">
        <f t="shared" si="44"/>
        <v>0.2</v>
      </c>
      <c r="F92" s="341" t="e">
        <f t="shared" si="44"/>
        <v>#DIV/0!</v>
      </c>
      <c r="G92" s="341" t="e">
        <f t="shared" si="44"/>
        <v>#DIV/0!</v>
      </c>
      <c r="H92" s="341" t="e">
        <f t="shared" si="44"/>
        <v>#DIV/0!</v>
      </c>
      <c r="I92" s="341" t="e">
        <f t="shared" si="44"/>
        <v>#DIV/0!</v>
      </c>
      <c r="J92" s="341" t="e">
        <f t="shared" si="44"/>
        <v>#DIV/0!</v>
      </c>
      <c r="K92" s="341" t="e">
        <f t="shared" si="44"/>
        <v>#DIV/0!</v>
      </c>
      <c r="L92" s="341" t="e">
        <f t="shared" si="44"/>
        <v>#DIV/0!</v>
      </c>
      <c r="M92" s="341" t="e">
        <f t="shared" si="44"/>
        <v>#DIV/0!</v>
      </c>
      <c r="N92" s="334" t="e">
        <f t="shared" si="44"/>
        <v>#DIV/0!</v>
      </c>
      <c r="O92" s="243">
        <f>O91/O58</f>
        <v>7.6923076923076927E-2</v>
      </c>
    </row>
    <row r="93" spans="1:15" ht="24.75" x14ac:dyDescent="0.25">
      <c r="A93" s="29" t="s">
        <v>235</v>
      </c>
      <c r="B93" s="212" t="s">
        <v>294</v>
      </c>
      <c r="C93" s="40">
        <v>0</v>
      </c>
      <c r="D93" s="284">
        <v>0</v>
      </c>
      <c r="E93" s="41">
        <v>0</v>
      </c>
      <c r="F93" s="399"/>
      <c r="G93" s="399"/>
      <c r="H93" s="399"/>
      <c r="I93" s="399"/>
      <c r="J93" s="399"/>
      <c r="K93" s="399"/>
      <c r="L93" s="399"/>
      <c r="M93" s="399"/>
      <c r="N93" s="337"/>
      <c r="O93" s="206">
        <f>SUM(C93:N93)</f>
        <v>0</v>
      </c>
    </row>
    <row r="94" spans="1:15" x14ac:dyDescent="0.25">
      <c r="A94" s="29" t="s">
        <v>236</v>
      </c>
      <c r="B94" s="189" t="s">
        <v>80</v>
      </c>
      <c r="C94" s="191">
        <f>C93/C58</f>
        <v>0</v>
      </c>
      <c r="D94" s="443">
        <f t="shared" ref="D94:N94" si="45">D93/D58</f>
        <v>0</v>
      </c>
      <c r="E94" s="191">
        <f t="shared" si="45"/>
        <v>0</v>
      </c>
      <c r="F94" s="341" t="e">
        <f t="shared" si="45"/>
        <v>#DIV/0!</v>
      </c>
      <c r="G94" s="341" t="e">
        <f t="shared" si="45"/>
        <v>#DIV/0!</v>
      </c>
      <c r="H94" s="341" t="e">
        <f t="shared" si="45"/>
        <v>#DIV/0!</v>
      </c>
      <c r="I94" s="341" t="e">
        <f t="shared" si="45"/>
        <v>#DIV/0!</v>
      </c>
      <c r="J94" s="341" t="e">
        <f t="shared" si="45"/>
        <v>#DIV/0!</v>
      </c>
      <c r="K94" s="341" t="e">
        <f t="shared" si="45"/>
        <v>#DIV/0!</v>
      </c>
      <c r="L94" s="341" t="e">
        <f t="shared" si="45"/>
        <v>#DIV/0!</v>
      </c>
      <c r="M94" s="341" t="e">
        <f t="shared" si="45"/>
        <v>#DIV/0!</v>
      </c>
      <c r="N94" s="334" t="e">
        <f t="shared" si="45"/>
        <v>#DIV/0!</v>
      </c>
      <c r="O94" s="243">
        <f>O93/O58</f>
        <v>0</v>
      </c>
    </row>
    <row r="95" spans="1:15" ht="24.75" x14ac:dyDescent="0.25">
      <c r="A95" s="29" t="s">
        <v>297</v>
      </c>
      <c r="B95" s="212" t="s">
        <v>295</v>
      </c>
      <c r="C95" s="77">
        <f>C58-C61-C79-C81-C83-C85-C87-C89-C91-C93</f>
        <v>0</v>
      </c>
      <c r="D95" s="286">
        <f>D58-D61-D79-D81-D83-D85-D87-D89-D91-D93</f>
        <v>0</v>
      </c>
      <c r="E95" s="77">
        <f>E58-E61-E79-E81-E83-E85-E87-E89-E91-E93</f>
        <v>0</v>
      </c>
      <c r="F95" s="338">
        <f t="shared" ref="F95:N95" si="46">F58-F61-F79-F81-F83-F85-F87-F89-F91-F93</f>
        <v>0</v>
      </c>
      <c r="G95" s="338">
        <f t="shared" si="46"/>
        <v>0</v>
      </c>
      <c r="H95" s="338">
        <f t="shared" si="46"/>
        <v>0</v>
      </c>
      <c r="I95" s="338">
        <f t="shared" si="46"/>
        <v>0</v>
      </c>
      <c r="J95" s="338">
        <f>J58-J61-J79-J81-J83-J85-J87-J89-J91-J93</f>
        <v>0</v>
      </c>
      <c r="K95" s="338">
        <f t="shared" si="46"/>
        <v>0</v>
      </c>
      <c r="L95" s="338">
        <f t="shared" si="46"/>
        <v>0</v>
      </c>
      <c r="M95" s="338">
        <f t="shared" si="46"/>
        <v>0</v>
      </c>
      <c r="N95" s="337">
        <f t="shared" si="46"/>
        <v>0</v>
      </c>
      <c r="O95" s="206">
        <f>SUM(C95:N95)</f>
        <v>0</v>
      </c>
    </row>
    <row r="96" spans="1:15" ht="15.75" thickBot="1" x14ac:dyDescent="0.3">
      <c r="A96" s="29" t="s">
        <v>298</v>
      </c>
      <c r="B96" s="214" t="s">
        <v>80</v>
      </c>
      <c r="C96" s="200">
        <f>C95/C58</f>
        <v>0</v>
      </c>
      <c r="D96" s="446">
        <f t="shared" ref="D96:N96" si="47">D95/D58</f>
        <v>0</v>
      </c>
      <c r="E96" s="201">
        <f t="shared" si="47"/>
        <v>0</v>
      </c>
      <c r="F96" s="407" t="e">
        <f t="shared" si="47"/>
        <v>#DIV/0!</v>
      </c>
      <c r="G96" s="407" t="e">
        <f t="shared" si="47"/>
        <v>#DIV/0!</v>
      </c>
      <c r="H96" s="407" t="e">
        <f t="shared" si="47"/>
        <v>#DIV/0!</v>
      </c>
      <c r="I96" s="407" t="e">
        <f t="shared" si="47"/>
        <v>#DIV/0!</v>
      </c>
      <c r="J96" s="407" t="e">
        <f t="shared" si="47"/>
        <v>#DIV/0!</v>
      </c>
      <c r="K96" s="407" t="e">
        <f t="shared" si="47"/>
        <v>#DIV/0!</v>
      </c>
      <c r="L96" s="407" t="e">
        <f t="shared" si="47"/>
        <v>#DIV/0!</v>
      </c>
      <c r="M96" s="407" t="e">
        <f t="shared" si="47"/>
        <v>#DIV/0!</v>
      </c>
      <c r="N96" s="335" t="e">
        <f t="shared" si="47"/>
        <v>#DIV/0!</v>
      </c>
      <c r="O96" s="247">
        <f>O95/O58</f>
        <v>0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4" t="s">
        <v>318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381</v>
      </c>
    </row>
    <row r="3" spans="1:15" ht="15.75" thickBot="1" x14ac:dyDescent="0.3">
      <c r="A3" s="13" t="s">
        <v>7</v>
      </c>
      <c r="B3" s="5" t="s">
        <v>5</v>
      </c>
      <c r="C3" s="354">
        <v>69</v>
      </c>
      <c r="D3" s="6">
        <v>79</v>
      </c>
      <c r="E3" s="6">
        <v>91</v>
      </c>
      <c r="F3" s="6">
        <v>82</v>
      </c>
      <c r="G3" s="6"/>
      <c r="H3" s="6"/>
      <c r="I3" s="6"/>
      <c r="J3" s="6"/>
      <c r="K3" s="6"/>
      <c r="L3" s="6"/>
      <c r="M3" s="6"/>
      <c r="N3" s="6"/>
      <c r="O3" s="6"/>
    </row>
    <row r="4" spans="1:15" x14ac:dyDescent="0.25">
      <c r="A4" s="13" t="s">
        <v>8</v>
      </c>
      <c r="B4" s="179" t="s">
        <v>41</v>
      </c>
      <c r="C4" s="181">
        <v>59</v>
      </c>
      <c r="D4" s="182">
        <v>70</v>
      </c>
      <c r="E4" s="182">
        <v>80</v>
      </c>
      <c r="F4" s="182">
        <v>73</v>
      </c>
      <c r="G4" s="182"/>
      <c r="H4" s="182"/>
      <c r="I4" s="182"/>
      <c r="J4" s="182"/>
      <c r="K4" s="182"/>
      <c r="L4" s="182"/>
      <c r="M4" s="182"/>
      <c r="N4" s="182"/>
      <c r="O4" s="336"/>
    </row>
    <row r="5" spans="1:15" x14ac:dyDescent="0.25">
      <c r="A5" s="13" t="s">
        <v>9</v>
      </c>
      <c r="B5" s="178" t="s">
        <v>15</v>
      </c>
      <c r="C5" s="355">
        <f>C4/$C$3</f>
        <v>0.85507246376811596</v>
      </c>
      <c r="D5" s="218">
        <v>0.88607594936708856</v>
      </c>
      <c r="E5" s="218">
        <v>1.0126582278481013</v>
      </c>
      <c r="F5" s="218">
        <v>0.92405063291139244</v>
      </c>
      <c r="G5" s="218"/>
      <c r="H5" s="218"/>
      <c r="I5" s="218"/>
      <c r="J5" s="218"/>
      <c r="K5" s="218"/>
      <c r="L5" s="218"/>
      <c r="M5" s="218"/>
      <c r="N5" s="218"/>
      <c r="O5" s="333" t="e">
        <f>O4/$O$3</f>
        <v>#DIV/0!</v>
      </c>
    </row>
    <row r="6" spans="1:15" x14ac:dyDescent="0.25">
      <c r="A6" s="13" t="s">
        <v>10</v>
      </c>
      <c r="B6" s="183" t="s">
        <v>284</v>
      </c>
      <c r="C6" s="252">
        <v>3</v>
      </c>
      <c r="D6" s="210">
        <v>4</v>
      </c>
      <c r="E6" s="210">
        <v>4</v>
      </c>
      <c r="F6" s="210">
        <v>5</v>
      </c>
      <c r="G6" s="210"/>
      <c r="H6" s="210"/>
      <c r="I6" s="210"/>
      <c r="J6" s="210"/>
      <c r="K6" s="210"/>
      <c r="L6" s="210"/>
      <c r="M6" s="210"/>
      <c r="N6" s="210"/>
      <c r="O6" s="344"/>
    </row>
    <row r="7" spans="1:15" x14ac:dyDescent="0.25">
      <c r="A7" s="13" t="s">
        <v>11</v>
      </c>
      <c r="B7" s="178" t="s">
        <v>15</v>
      </c>
      <c r="C7" s="355">
        <f>C6/$C$3</f>
        <v>4.3478260869565216E-2</v>
      </c>
      <c r="D7" s="218">
        <v>5.0632911392405063E-2</v>
      </c>
      <c r="E7" s="218">
        <v>5.0632911392405063E-2</v>
      </c>
      <c r="F7" s="218">
        <v>6.3291139240506333E-2</v>
      </c>
      <c r="G7" s="218"/>
      <c r="H7" s="218"/>
      <c r="I7" s="218"/>
      <c r="J7" s="218"/>
      <c r="K7" s="218"/>
      <c r="L7" s="218"/>
      <c r="M7" s="218"/>
      <c r="N7" s="218"/>
      <c r="O7" s="333" t="e">
        <f>O6/$O$3</f>
        <v>#DIV/0!</v>
      </c>
    </row>
    <row r="8" spans="1:15" x14ac:dyDescent="0.25">
      <c r="A8" s="13" t="s">
        <v>12</v>
      </c>
      <c r="B8" s="183" t="s">
        <v>16</v>
      </c>
      <c r="C8" s="252">
        <v>16</v>
      </c>
      <c r="D8" s="210">
        <v>16</v>
      </c>
      <c r="E8" s="210">
        <v>18</v>
      </c>
      <c r="F8" s="210">
        <v>14</v>
      </c>
      <c r="G8" s="210"/>
      <c r="H8" s="210"/>
      <c r="I8" s="210"/>
      <c r="J8" s="210"/>
      <c r="K8" s="210"/>
      <c r="L8" s="210"/>
      <c r="M8" s="210"/>
      <c r="N8" s="210"/>
      <c r="O8" s="344"/>
    </row>
    <row r="9" spans="1:15" x14ac:dyDescent="0.25">
      <c r="A9" s="13" t="s">
        <v>13</v>
      </c>
      <c r="B9" s="178" t="s">
        <v>15</v>
      </c>
      <c r="C9" s="355">
        <f>C8/$C$3</f>
        <v>0.2318840579710145</v>
      </c>
      <c r="D9" s="218">
        <v>0.20253164556962025</v>
      </c>
      <c r="E9" s="218">
        <v>0.22784810126582278</v>
      </c>
      <c r="F9" s="218">
        <v>0.17721518987341772</v>
      </c>
      <c r="G9" s="218"/>
      <c r="H9" s="218"/>
      <c r="I9" s="218"/>
      <c r="J9" s="218"/>
      <c r="K9" s="218"/>
      <c r="L9" s="218"/>
      <c r="M9" s="218"/>
      <c r="N9" s="218"/>
      <c r="O9" s="333" t="e">
        <f>O8/$O$3</f>
        <v>#DIV/0!</v>
      </c>
    </row>
    <row r="10" spans="1:15" x14ac:dyDescent="0.25">
      <c r="A10" s="13" t="s">
        <v>18</v>
      </c>
      <c r="B10" s="183" t="s">
        <v>17</v>
      </c>
      <c r="C10" s="252">
        <v>44</v>
      </c>
      <c r="D10" s="210">
        <v>44</v>
      </c>
      <c r="E10" s="210">
        <v>50</v>
      </c>
      <c r="F10" s="210">
        <v>43</v>
      </c>
      <c r="G10" s="210"/>
      <c r="H10" s="210"/>
      <c r="I10" s="210"/>
      <c r="J10" s="210"/>
      <c r="K10" s="210"/>
      <c r="L10" s="210"/>
      <c r="M10" s="210"/>
      <c r="N10" s="210"/>
      <c r="O10" s="344"/>
    </row>
    <row r="11" spans="1:15" x14ac:dyDescent="0.25">
      <c r="A11" s="13" t="s">
        <v>19</v>
      </c>
      <c r="B11" s="178" t="s">
        <v>15</v>
      </c>
      <c r="C11" s="355">
        <f>C10/$C$3</f>
        <v>0.6376811594202898</v>
      </c>
      <c r="D11" s="218">
        <v>0.55696202531645567</v>
      </c>
      <c r="E11" s="218">
        <v>0.63291139240506333</v>
      </c>
      <c r="F11" s="218">
        <v>0.54430379746835444</v>
      </c>
      <c r="G11" s="218"/>
      <c r="H11" s="218"/>
      <c r="I11" s="218"/>
      <c r="J11" s="218"/>
      <c r="K11" s="218"/>
      <c r="L11" s="218"/>
      <c r="M11" s="218"/>
      <c r="N11" s="218"/>
      <c r="O11" s="333" t="e">
        <f>O10/$O$3</f>
        <v>#DIV/0!</v>
      </c>
    </row>
    <row r="12" spans="1:15" x14ac:dyDescent="0.25">
      <c r="A12" s="13" t="s">
        <v>20</v>
      </c>
      <c r="B12" s="185" t="s">
        <v>38</v>
      </c>
      <c r="C12" s="252">
        <v>8</v>
      </c>
      <c r="D12" s="210">
        <v>8</v>
      </c>
      <c r="E12" s="210">
        <v>8</v>
      </c>
      <c r="F12" s="210">
        <v>5</v>
      </c>
      <c r="G12" s="210"/>
      <c r="H12" s="210"/>
      <c r="I12" s="210"/>
      <c r="J12" s="210"/>
      <c r="K12" s="210"/>
      <c r="L12" s="210"/>
      <c r="M12" s="210"/>
      <c r="N12" s="210"/>
      <c r="O12" s="344"/>
    </row>
    <row r="13" spans="1:15" x14ac:dyDescent="0.25">
      <c r="A13" s="13" t="s">
        <v>21</v>
      </c>
      <c r="B13" s="178" t="s">
        <v>15</v>
      </c>
      <c r="C13" s="355">
        <f>C12/$C$3</f>
        <v>0.11594202898550725</v>
      </c>
      <c r="D13" s="218">
        <v>0.10126582278481013</v>
      </c>
      <c r="E13" s="218">
        <v>0.10126582278481013</v>
      </c>
      <c r="F13" s="218">
        <v>6.3291139240506333E-2</v>
      </c>
      <c r="G13" s="218"/>
      <c r="H13" s="218"/>
      <c r="I13" s="218"/>
      <c r="J13" s="218"/>
      <c r="K13" s="218"/>
      <c r="L13" s="218"/>
      <c r="M13" s="218"/>
      <c r="N13" s="218"/>
      <c r="O13" s="333" t="e">
        <f>O12/$O$3</f>
        <v>#DIV/0!</v>
      </c>
    </row>
    <row r="14" spans="1:15" x14ac:dyDescent="0.25">
      <c r="A14" s="13" t="s">
        <v>22</v>
      </c>
      <c r="B14" s="183" t="s">
        <v>39</v>
      </c>
      <c r="C14" s="252">
        <v>11</v>
      </c>
      <c r="D14" s="210">
        <v>16</v>
      </c>
      <c r="E14" s="210">
        <v>18</v>
      </c>
      <c r="F14" s="210">
        <v>19</v>
      </c>
      <c r="G14" s="210"/>
      <c r="H14" s="210"/>
      <c r="I14" s="210"/>
      <c r="J14" s="210"/>
      <c r="K14" s="210"/>
      <c r="L14" s="210"/>
      <c r="M14" s="210"/>
      <c r="N14" s="210"/>
      <c r="O14" s="344"/>
    </row>
    <row r="15" spans="1:15" x14ac:dyDescent="0.25">
      <c r="A15" s="13" t="s">
        <v>23</v>
      </c>
      <c r="B15" s="178" t="s">
        <v>15</v>
      </c>
      <c r="C15" s="355">
        <f>C14/$C$3</f>
        <v>0.15942028985507245</v>
      </c>
      <c r="D15" s="218">
        <v>0.20253164556962025</v>
      </c>
      <c r="E15" s="218">
        <v>0.22784810126582278</v>
      </c>
      <c r="F15" s="218">
        <v>0.24050632911392406</v>
      </c>
      <c r="G15" s="218"/>
      <c r="H15" s="218"/>
      <c r="I15" s="218"/>
      <c r="J15" s="218"/>
      <c r="K15" s="218"/>
      <c r="L15" s="218"/>
      <c r="M15" s="218"/>
      <c r="N15" s="218"/>
      <c r="O15" s="333" t="e">
        <f>O14/$O$3</f>
        <v>#DIV/0!</v>
      </c>
    </row>
    <row r="16" spans="1:15" x14ac:dyDescent="0.25">
      <c r="A16" s="13" t="s">
        <v>24</v>
      </c>
      <c r="B16" s="183" t="s">
        <v>40</v>
      </c>
      <c r="C16" s="252">
        <v>12</v>
      </c>
      <c r="D16" s="210">
        <v>11</v>
      </c>
      <c r="E16" s="210">
        <v>13</v>
      </c>
      <c r="F16" s="210">
        <v>13</v>
      </c>
      <c r="G16" s="210"/>
      <c r="H16" s="210"/>
      <c r="I16" s="210"/>
      <c r="J16" s="210"/>
      <c r="K16" s="210"/>
      <c r="L16" s="210"/>
      <c r="M16" s="210"/>
      <c r="N16" s="210"/>
      <c r="O16" s="344"/>
    </row>
    <row r="17" spans="1:15" x14ac:dyDescent="0.25">
      <c r="A17" s="13" t="s">
        <v>25</v>
      </c>
      <c r="B17" s="186" t="s">
        <v>15</v>
      </c>
      <c r="C17" s="355">
        <f>C16/$C$3</f>
        <v>0.17391304347826086</v>
      </c>
      <c r="D17" s="218">
        <v>0.13924050632911392</v>
      </c>
      <c r="E17" s="218">
        <v>0.16455696202531644</v>
      </c>
      <c r="F17" s="218">
        <v>0.16455696202531644</v>
      </c>
      <c r="G17" s="218"/>
      <c r="H17" s="218"/>
      <c r="I17" s="218"/>
      <c r="J17" s="218"/>
      <c r="K17" s="218"/>
      <c r="L17" s="218"/>
      <c r="M17" s="218"/>
      <c r="N17" s="218"/>
      <c r="O17" s="333" t="e">
        <f>O16/$O$3</f>
        <v>#DIV/0!</v>
      </c>
    </row>
    <row r="18" spans="1:15" x14ac:dyDescent="0.25">
      <c r="A18" s="13" t="s">
        <v>26</v>
      </c>
      <c r="B18" s="183" t="s">
        <v>123</v>
      </c>
      <c r="C18" s="252">
        <v>6</v>
      </c>
      <c r="D18" s="210">
        <v>4</v>
      </c>
      <c r="E18" s="210">
        <v>5</v>
      </c>
      <c r="F18" s="210">
        <v>4</v>
      </c>
      <c r="G18" s="210"/>
      <c r="H18" s="210"/>
      <c r="I18" s="210"/>
      <c r="J18" s="210"/>
      <c r="K18" s="210"/>
      <c r="L18" s="210"/>
      <c r="M18" s="210"/>
      <c r="N18" s="210"/>
      <c r="O18" s="344"/>
    </row>
    <row r="19" spans="1:15" ht="15.75" thickBot="1" x14ac:dyDescent="0.3">
      <c r="A19" s="13" t="s">
        <v>27</v>
      </c>
      <c r="B19" s="187" t="s">
        <v>15</v>
      </c>
      <c r="C19" s="355">
        <f>C18/$C$3</f>
        <v>8.6956521739130432E-2</v>
      </c>
      <c r="D19" s="218">
        <v>5.0632911392405063E-2</v>
      </c>
      <c r="E19" s="218">
        <v>6.3291139240506333E-2</v>
      </c>
      <c r="F19" s="218">
        <v>5.0632911392405063E-2</v>
      </c>
      <c r="G19" s="218"/>
      <c r="H19" s="218"/>
      <c r="I19" s="218"/>
      <c r="J19" s="218"/>
      <c r="K19" s="218"/>
      <c r="L19" s="218"/>
      <c r="M19" s="218"/>
      <c r="N19" s="218"/>
      <c r="O19" s="333" t="e">
        <f>O18/$O$3</f>
        <v>#DIV/0!</v>
      </c>
    </row>
    <row r="20" spans="1:15" ht="20.100000000000001" customHeight="1" thickBot="1" x14ac:dyDescent="0.3">
      <c r="A20" s="20" t="s">
        <v>319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23</v>
      </c>
      <c r="D22" s="8">
        <v>20</v>
      </c>
      <c r="E22" s="8">
        <v>12</v>
      </c>
      <c r="F22" s="8"/>
      <c r="G22" s="8"/>
      <c r="H22" s="8"/>
      <c r="I22" s="8"/>
      <c r="J22" s="8"/>
      <c r="K22" s="8"/>
      <c r="L22" s="8"/>
      <c r="M22" s="8"/>
      <c r="N22" s="8"/>
      <c r="O22" s="8">
        <f>SUM(C22:N22)</f>
        <v>55</v>
      </c>
    </row>
    <row r="23" spans="1:15" x14ac:dyDescent="0.25">
      <c r="A23" s="10" t="s">
        <v>29</v>
      </c>
      <c r="B23" s="190" t="s">
        <v>44</v>
      </c>
      <c r="C23" s="182">
        <v>7</v>
      </c>
      <c r="D23" s="182">
        <v>7</v>
      </c>
      <c r="E23" s="182">
        <v>3</v>
      </c>
      <c r="F23" s="182"/>
      <c r="G23" s="182"/>
      <c r="H23" s="182"/>
      <c r="I23" s="182"/>
      <c r="J23" s="182"/>
      <c r="K23" s="182"/>
      <c r="L23" s="182"/>
      <c r="M23" s="182"/>
      <c r="N23" s="351"/>
      <c r="O23" s="190">
        <f>SUM(C23:N23)</f>
        <v>17</v>
      </c>
    </row>
    <row r="24" spans="1:15" x14ac:dyDescent="0.25">
      <c r="A24" s="10" t="s">
        <v>30</v>
      </c>
      <c r="B24" s="162" t="s">
        <v>69</v>
      </c>
      <c r="C24" s="191">
        <v>0.30434782608695654</v>
      </c>
      <c r="D24" s="191">
        <v>0.30434782608695654</v>
      </c>
      <c r="E24" s="191">
        <v>0.13043478260869565</v>
      </c>
      <c r="F24" s="191"/>
      <c r="G24" s="191"/>
      <c r="H24" s="191"/>
      <c r="I24" s="191"/>
      <c r="J24" s="191"/>
      <c r="K24" s="191"/>
      <c r="L24" s="191"/>
      <c r="M24" s="191"/>
      <c r="N24" s="341" t="e">
        <f>N23/$N$22</f>
        <v>#DIV/0!</v>
      </c>
      <c r="O24" s="192">
        <f>O23/O22</f>
        <v>0.30909090909090908</v>
      </c>
    </row>
    <row r="25" spans="1:15" x14ac:dyDescent="0.25">
      <c r="A25" s="10" t="s">
        <v>31</v>
      </c>
      <c r="B25" s="85" t="s">
        <v>338</v>
      </c>
      <c r="C25" s="210">
        <v>8</v>
      </c>
      <c r="D25" s="210">
        <v>13</v>
      </c>
      <c r="E25" s="210">
        <v>9</v>
      </c>
      <c r="F25" s="210"/>
      <c r="G25" s="210"/>
      <c r="H25" s="210"/>
      <c r="I25" s="210"/>
      <c r="J25" s="210"/>
      <c r="K25" s="210"/>
      <c r="L25" s="210"/>
      <c r="M25" s="210"/>
      <c r="N25" s="352"/>
      <c r="O25" s="85">
        <f>SUM(C25:N25)</f>
        <v>30</v>
      </c>
    </row>
    <row r="26" spans="1:15" x14ac:dyDescent="0.25">
      <c r="A26" s="10" t="s">
        <v>32</v>
      </c>
      <c r="B26" s="162" t="s">
        <v>69</v>
      </c>
      <c r="C26" s="191">
        <v>0.34782608695652173</v>
      </c>
      <c r="D26" s="191">
        <v>0.56521739130434778</v>
      </c>
      <c r="E26" s="191">
        <v>0.39130434782608697</v>
      </c>
      <c r="F26" s="191"/>
      <c r="G26" s="191"/>
      <c r="H26" s="191"/>
      <c r="I26" s="191"/>
      <c r="J26" s="191"/>
      <c r="K26" s="191"/>
      <c r="L26" s="191"/>
      <c r="M26" s="191"/>
      <c r="N26" s="341" t="e">
        <f>N25/$N$22</f>
        <v>#DIV/0!</v>
      </c>
      <c r="O26" s="192">
        <f>O25/O22</f>
        <v>0.54545454545454541</v>
      </c>
    </row>
    <row r="27" spans="1:15" x14ac:dyDescent="0.25">
      <c r="A27" s="10" t="s">
        <v>33</v>
      </c>
      <c r="B27" s="85" t="s">
        <v>286</v>
      </c>
      <c r="C27" s="210">
        <v>22</v>
      </c>
      <c r="D27" s="210">
        <v>18</v>
      </c>
      <c r="E27" s="210">
        <v>10</v>
      </c>
      <c r="F27" s="210"/>
      <c r="G27" s="210"/>
      <c r="H27" s="210"/>
      <c r="I27" s="210"/>
      <c r="J27" s="210"/>
      <c r="K27" s="210"/>
      <c r="L27" s="210"/>
      <c r="M27" s="210"/>
      <c r="N27" s="338"/>
      <c r="O27" s="85">
        <f>SUM(C27:N27)</f>
        <v>50</v>
      </c>
    </row>
    <row r="28" spans="1:15" x14ac:dyDescent="0.25">
      <c r="A28" s="10" t="s">
        <v>34</v>
      </c>
      <c r="B28" s="162" t="s">
        <v>69</v>
      </c>
      <c r="C28" s="191">
        <v>0.95652173913043481</v>
      </c>
      <c r="D28" s="191">
        <v>0.78260869565217395</v>
      </c>
      <c r="E28" s="191">
        <v>0.43478260869565216</v>
      </c>
      <c r="F28" s="191"/>
      <c r="G28" s="191"/>
      <c r="H28" s="191"/>
      <c r="I28" s="191"/>
      <c r="J28" s="191"/>
      <c r="K28" s="191"/>
      <c r="L28" s="191"/>
      <c r="M28" s="191"/>
      <c r="N28" s="341" t="e">
        <f>N27/$N$22</f>
        <v>#DIV/0!</v>
      </c>
      <c r="O28" s="192">
        <f>O27/O22</f>
        <v>0.90909090909090906</v>
      </c>
    </row>
    <row r="29" spans="1:15" x14ac:dyDescent="0.25">
      <c r="A29" s="10" t="s">
        <v>35</v>
      </c>
      <c r="B29" s="85" t="s">
        <v>162</v>
      </c>
      <c r="C29" s="210">
        <v>1</v>
      </c>
      <c r="D29" s="210">
        <v>0</v>
      </c>
      <c r="E29" s="210">
        <v>1</v>
      </c>
      <c r="F29" s="210"/>
      <c r="G29" s="210"/>
      <c r="H29" s="210"/>
      <c r="I29" s="210"/>
      <c r="J29" s="210"/>
      <c r="K29" s="210"/>
      <c r="L29" s="210"/>
      <c r="M29" s="210"/>
      <c r="N29" s="338"/>
      <c r="O29" s="85">
        <f>SUM(C29:N29)</f>
        <v>2</v>
      </c>
    </row>
    <row r="30" spans="1:15" x14ac:dyDescent="0.25">
      <c r="A30" s="10" t="s">
        <v>36</v>
      </c>
      <c r="B30" s="162" t="s">
        <v>69</v>
      </c>
      <c r="C30" s="191">
        <v>4.3478260869565216E-2</v>
      </c>
      <c r="D30" s="191">
        <v>0</v>
      </c>
      <c r="E30" s="191">
        <v>4.3478260869565216E-2</v>
      </c>
      <c r="F30" s="191"/>
      <c r="G30" s="191"/>
      <c r="H30" s="191"/>
      <c r="I30" s="191"/>
      <c r="J30" s="191"/>
      <c r="K30" s="191"/>
      <c r="L30" s="191"/>
      <c r="M30" s="191"/>
      <c r="N30" s="341" t="e">
        <f>N29/$N$22</f>
        <v>#DIV/0!</v>
      </c>
      <c r="O30" s="192">
        <f>O29/O22</f>
        <v>3.6363636363636362E-2</v>
      </c>
    </row>
    <row r="31" spans="1:15" x14ac:dyDescent="0.25">
      <c r="A31" s="10" t="s">
        <v>37</v>
      </c>
      <c r="B31" s="85" t="s">
        <v>131</v>
      </c>
      <c r="C31" s="210">
        <v>1</v>
      </c>
      <c r="D31" s="210">
        <v>2</v>
      </c>
      <c r="E31" s="210">
        <v>2</v>
      </c>
      <c r="F31" s="210"/>
      <c r="G31" s="210"/>
      <c r="H31" s="210"/>
      <c r="I31" s="210"/>
      <c r="J31" s="210"/>
      <c r="K31" s="210"/>
      <c r="L31" s="210"/>
      <c r="M31" s="210"/>
      <c r="N31" s="338"/>
      <c r="O31" s="85">
        <f>SUM(C31:N31)</f>
        <v>5</v>
      </c>
    </row>
    <row r="32" spans="1:15" x14ac:dyDescent="0.25">
      <c r="A32" s="10" t="s">
        <v>46</v>
      </c>
      <c r="B32" s="162" t="s">
        <v>69</v>
      </c>
      <c r="C32" s="191">
        <v>4.3478260869565216E-2</v>
      </c>
      <c r="D32" s="191">
        <v>8.6956521739130432E-2</v>
      </c>
      <c r="E32" s="191">
        <v>8.6956521739130432E-2</v>
      </c>
      <c r="F32" s="191"/>
      <c r="G32" s="191"/>
      <c r="H32" s="191"/>
      <c r="I32" s="191"/>
      <c r="J32" s="191"/>
      <c r="K32" s="191"/>
      <c r="L32" s="191"/>
      <c r="M32" s="191"/>
      <c r="N32" s="341" t="e">
        <f>N31/$N$22</f>
        <v>#DIV/0!</v>
      </c>
      <c r="O32" s="192">
        <f>O31/O22</f>
        <v>9.0909090909090912E-2</v>
      </c>
    </row>
    <row r="33" spans="1:15" ht="24.75" x14ac:dyDescent="0.25">
      <c r="A33" s="10" t="s">
        <v>47</v>
      </c>
      <c r="B33" s="194" t="s">
        <v>67</v>
      </c>
      <c r="C33" s="210">
        <v>1</v>
      </c>
      <c r="D33" s="210">
        <v>2</v>
      </c>
      <c r="E33" s="210">
        <v>2</v>
      </c>
      <c r="F33" s="210"/>
      <c r="G33" s="210"/>
      <c r="H33" s="210"/>
      <c r="I33" s="210"/>
      <c r="J33" s="210"/>
      <c r="K33" s="210"/>
      <c r="L33" s="210"/>
      <c r="M33" s="210"/>
      <c r="N33" s="338"/>
      <c r="O33" s="85">
        <f>SUM(C33:N33)</f>
        <v>5</v>
      </c>
    </row>
    <row r="34" spans="1:15" x14ac:dyDescent="0.25">
      <c r="A34" s="10" t="s">
        <v>48</v>
      </c>
      <c r="B34" s="162" t="s">
        <v>69</v>
      </c>
      <c r="C34" s="191">
        <v>4.3478260869565216E-2</v>
      </c>
      <c r="D34" s="191">
        <v>8.6956521739130432E-2</v>
      </c>
      <c r="E34" s="191">
        <v>8.6956521739130432E-2</v>
      </c>
      <c r="F34" s="191"/>
      <c r="G34" s="191"/>
      <c r="H34" s="191"/>
      <c r="I34" s="191"/>
      <c r="J34" s="191"/>
      <c r="K34" s="191"/>
      <c r="L34" s="191"/>
      <c r="M34" s="191"/>
      <c r="N34" s="341" t="e">
        <f>N33/$N$22</f>
        <v>#DIV/0!</v>
      </c>
      <c r="O34" s="192">
        <f>O33/O22</f>
        <v>9.0909090909090912E-2</v>
      </c>
    </row>
    <row r="35" spans="1:15" x14ac:dyDescent="0.25">
      <c r="A35" s="10" t="s">
        <v>49</v>
      </c>
      <c r="B35" s="85" t="s">
        <v>287</v>
      </c>
      <c r="C35" s="210">
        <v>6</v>
      </c>
      <c r="D35" s="210">
        <v>4</v>
      </c>
      <c r="E35" s="210">
        <v>4</v>
      </c>
      <c r="F35" s="210"/>
      <c r="G35" s="210"/>
      <c r="H35" s="210"/>
      <c r="I35" s="210"/>
      <c r="J35" s="210"/>
      <c r="K35" s="210"/>
      <c r="L35" s="210"/>
      <c r="M35" s="210"/>
      <c r="N35" s="338"/>
      <c r="O35" s="85">
        <f>SUM(C35:N35)</f>
        <v>14</v>
      </c>
    </row>
    <row r="36" spans="1:15" x14ac:dyDescent="0.25">
      <c r="A36" s="10" t="s">
        <v>50</v>
      </c>
      <c r="B36" s="195" t="s">
        <v>69</v>
      </c>
      <c r="C36" s="218">
        <v>0.2608695652173913</v>
      </c>
      <c r="D36" s="218">
        <v>0.17391304347826086</v>
      </c>
      <c r="E36" s="218">
        <v>0.17391304347826086</v>
      </c>
      <c r="F36" s="218"/>
      <c r="G36" s="218"/>
      <c r="H36" s="218"/>
      <c r="I36" s="218"/>
      <c r="J36" s="218"/>
      <c r="K36" s="218"/>
      <c r="L36" s="218"/>
      <c r="M36" s="218"/>
      <c r="N36" s="341" t="e">
        <f>N35/$N$22</f>
        <v>#DIV/0!</v>
      </c>
      <c r="O36" s="192">
        <f>O35/O22</f>
        <v>0.25454545454545452</v>
      </c>
    </row>
    <row r="37" spans="1:15" x14ac:dyDescent="0.25">
      <c r="A37" s="10" t="s">
        <v>51</v>
      </c>
      <c r="B37" s="85" t="s">
        <v>288</v>
      </c>
      <c r="C37" s="210">
        <v>1</v>
      </c>
      <c r="D37" s="210">
        <v>3</v>
      </c>
      <c r="E37" s="210">
        <v>4</v>
      </c>
      <c r="F37" s="210"/>
      <c r="G37" s="210"/>
      <c r="H37" s="210"/>
      <c r="I37" s="210"/>
      <c r="J37" s="210"/>
      <c r="K37" s="210"/>
      <c r="L37" s="210"/>
      <c r="M37" s="210"/>
      <c r="N37" s="338"/>
      <c r="O37" s="85">
        <f>SUM(C37:N37)</f>
        <v>8</v>
      </c>
    </row>
    <row r="38" spans="1:15" x14ac:dyDescent="0.25">
      <c r="A38" s="10" t="s">
        <v>52</v>
      </c>
      <c r="B38" s="195" t="s">
        <v>69</v>
      </c>
      <c r="C38" s="218">
        <v>4.3478260869565216E-2</v>
      </c>
      <c r="D38" s="218">
        <v>0.13043478260869565</v>
      </c>
      <c r="E38" s="218">
        <v>0.17391304347826086</v>
      </c>
      <c r="F38" s="218"/>
      <c r="G38" s="218"/>
      <c r="H38" s="218"/>
      <c r="I38" s="218"/>
      <c r="J38" s="218"/>
      <c r="K38" s="218"/>
      <c r="L38" s="218"/>
      <c r="M38" s="218"/>
      <c r="N38" s="341" t="e">
        <f>N37/$N$22</f>
        <v>#DIV/0!</v>
      </c>
      <c r="O38" s="192">
        <f>O37/O22</f>
        <v>0.14545454545454545</v>
      </c>
    </row>
    <row r="39" spans="1:15" x14ac:dyDescent="0.25">
      <c r="A39" s="10" t="s">
        <v>53</v>
      </c>
      <c r="B39" s="216" t="s">
        <v>115</v>
      </c>
      <c r="C39" s="210">
        <v>0</v>
      </c>
      <c r="D39" s="210">
        <v>2</v>
      </c>
      <c r="E39" s="210">
        <v>1</v>
      </c>
      <c r="F39" s="210"/>
      <c r="G39" s="210"/>
      <c r="H39" s="210"/>
      <c r="I39" s="210"/>
      <c r="J39" s="210"/>
      <c r="K39" s="210"/>
      <c r="L39" s="210"/>
      <c r="M39" s="210"/>
      <c r="N39" s="338"/>
      <c r="O39" s="216">
        <f>SUM(C39:N39)</f>
        <v>3</v>
      </c>
    </row>
    <row r="40" spans="1:15" ht="15.75" thickBot="1" x14ac:dyDescent="0.3">
      <c r="A40" s="10" t="s">
        <v>54</v>
      </c>
      <c r="B40" s="215" t="s">
        <v>69</v>
      </c>
      <c r="C40" s="246">
        <v>0</v>
      </c>
      <c r="D40" s="246">
        <v>8.6956521739130432E-2</v>
      </c>
      <c r="E40" s="246">
        <v>4.3478260869565216E-2</v>
      </c>
      <c r="F40" s="246"/>
      <c r="G40" s="246"/>
      <c r="H40" s="246"/>
      <c r="I40" s="246"/>
      <c r="J40" s="246"/>
      <c r="K40" s="246"/>
      <c r="L40" s="246"/>
      <c r="M40" s="246"/>
      <c r="N40" s="341" t="e">
        <f>N39/$N$22</f>
        <v>#DIV/0!</v>
      </c>
      <c r="O40" s="192">
        <f>O39/O22</f>
        <v>5.4545454545454543E-2</v>
      </c>
    </row>
    <row r="41" spans="1:15" ht="26.25" thickTop="1" thickBot="1" x14ac:dyDescent="0.3">
      <c r="A41" s="10" t="s">
        <v>55</v>
      </c>
      <c r="B41" s="366" t="s">
        <v>71</v>
      </c>
      <c r="C41" s="396">
        <v>21</v>
      </c>
      <c r="D41" s="396">
        <v>17</v>
      </c>
      <c r="E41" s="396">
        <v>13</v>
      </c>
      <c r="F41" s="365"/>
      <c r="G41" s="365"/>
      <c r="H41" s="365"/>
      <c r="I41" s="365"/>
      <c r="J41" s="365"/>
      <c r="K41" s="365"/>
      <c r="L41" s="365"/>
      <c r="M41" s="365"/>
      <c r="N41" s="339"/>
      <c r="O41" s="249">
        <f>SUM(C41:N41)</f>
        <v>51</v>
      </c>
    </row>
    <row r="42" spans="1:15" ht="15.75" thickTop="1" x14ac:dyDescent="0.25">
      <c r="A42" s="10" t="s">
        <v>56</v>
      </c>
      <c r="B42" s="197" t="s">
        <v>163</v>
      </c>
      <c r="C42" s="210">
        <v>11</v>
      </c>
      <c r="D42" s="210">
        <v>10</v>
      </c>
      <c r="E42" s="210">
        <v>6</v>
      </c>
      <c r="F42" s="210"/>
      <c r="G42" s="210"/>
      <c r="H42" s="210"/>
      <c r="I42" s="210"/>
      <c r="J42" s="210"/>
      <c r="K42" s="210"/>
      <c r="L42" s="210"/>
      <c r="M42" s="210"/>
      <c r="N42" s="353"/>
      <c r="O42" s="197">
        <f>SUM(C42:N42)</f>
        <v>27</v>
      </c>
    </row>
    <row r="43" spans="1:15" x14ac:dyDescent="0.25">
      <c r="A43" s="10" t="s">
        <v>57</v>
      </c>
      <c r="B43" s="162" t="s">
        <v>69</v>
      </c>
      <c r="C43" s="218">
        <v>0.47826086956521741</v>
      </c>
      <c r="D43" s="218">
        <v>0.43478260869565216</v>
      </c>
      <c r="E43" s="218">
        <v>0.2608695652173913</v>
      </c>
      <c r="F43" s="218"/>
      <c r="G43" s="218"/>
      <c r="H43" s="218"/>
      <c r="I43" s="218"/>
      <c r="J43" s="218"/>
      <c r="K43" s="218"/>
      <c r="L43" s="218"/>
      <c r="M43" s="218"/>
      <c r="N43" s="341" t="e">
        <f>N42/$N$22</f>
        <v>#DIV/0!</v>
      </c>
      <c r="O43" s="192">
        <f>O42/O22</f>
        <v>0.49090909090909091</v>
      </c>
    </row>
    <row r="44" spans="1:15" x14ac:dyDescent="0.25">
      <c r="A44" s="10" t="s">
        <v>58</v>
      </c>
      <c r="B44" s="85" t="s">
        <v>164</v>
      </c>
      <c r="C44" s="210">
        <v>4</v>
      </c>
      <c r="D44" s="210">
        <v>2</v>
      </c>
      <c r="E44" s="210">
        <v>4</v>
      </c>
      <c r="F44" s="210"/>
      <c r="G44" s="210"/>
      <c r="H44" s="210"/>
      <c r="I44" s="210"/>
      <c r="J44" s="210"/>
      <c r="K44" s="210"/>
      <c r="L44" s="210"/>
      <c r="M44" s="210"/>
      <c r="N44" s="338"/>
      <c r="O44" s="85">
        <f>SUM(C44:N44)</f>
        <v>10</v>
      </c>
    </row>
    <row r="45" spans="1:15" x14ac:dyDescent="0.25">
      <c r="A45" s="10" t="s">
        <v>59</v>
      </c>
      <c r="B45" s="162" t="s">
        <v>69</v>
      </c>
      <c r="C45" s="191">
        <v>0.17391304347826086</v>
      </c>
      <c r="D45" s="191">
        <v>8.6956521739130432E-2</v>
      </c>
      <c r="E45" s="191">
        <v>0.17391304347826086</v>
      </c>
      <c r="F45" s="191"/>
      <c r="G45" s="191"/>
      <c r="H45" s="191"/>
      <c r="I45" s="191"/>
      <c r="J45" s="191"/>
      <c r="K45" s="191"/>
      <c r="L45" s="191"/>
      <c r="M45" s="191"/>
      <c r="N45" s="341" t="e">
        <f>N44/$N$22</f>
        <v>#DIV/0!</v>
      </c>
      <c r="O45" s="192">
        <f>O44/O22</f>
        <v>0.18181818181818182</v>
      </c>
    </row>
    <row r="46" spans="1:15" ht="20.100000000000001" customHeight="1" x14ac:dyDescent="0.25">
      <c r="A46" s="10" t="s">
        <v>60</v>
      </c>
      <c r="B46" s="85" t="s">
        <v>165</v>
      </c>
      <c r="C46" s="210">
        <v>5</v>
      </c>
      <c r="D46" s="210">
        <v>2</v>
      </c>
      <c r="E46" s="210">
        <v>1</v>
      </c>
      <c r="F46" s="210"/>
      <c r="G46" s="210"/>
      <c r="H46" s="210"/>
      <c r="I46" s="210"/>
      <c r="J46" s="210"/>
      <c r="K46" s="210"/>
      <c r="L46" s="210"/>
      <c r="M46" s="210"/>
      <c r="N46" s="338"/>
      <c r="O46" s="85">
        <f>SUM(C46:N46)</f>
        <v>8</v>
      </c>
    </row>
    <row r="47" spans="1:15" x14ac:dyDescent="0.25">
      <c r="A47" s="10" t="s">
        <v>61</v>
      </c>
      <c r="B47" s="162" t="s">
        <v>69</v>
      </c>
      <c r="C47" s="191">
        <v>0.21739130434782608</v>
      </c>
      <c r="D47" s="191">
        <v>8.6956521739130432E-2</v>
      </c>
      <c r="E47" s="191">
        <v>4.3478260869565216E-2</v>
      </c>
      <c r="F47" s="191"/>
      <c r="G47" s="191"/>
      <c r="H47" s="191"/>
      <c r="I47" s="191"/>
      <c r="J47" s="191"/>
      <c r="K47" s="191"/>
      <c r="L47" s="191"/>
      <c r="M47" s="191"/>
      <c r="N47" s="341" t="e">
        <f>N46/$N$22</f>
        <v>#DIV/0!</v>
      </c>
      <c r="O47" s="192">
        <f>O46/O22</f>
        <v>0.14545454545454545</v>
      </c>
    </row>
    <row r="48" spans="1:15" x14ac:dyDescent="0.25">
      <c r="A48" s="10" t="s">
        <v>62</v>
      </c>
      <c r="B48" s="85" t="s">
        <v>305</v>
      </c>
      <c r="C48" s="210">
        <v>1</v>
      </c>
      <c r="D48" s="210">
        <v>0</v>
      </c>
      <c r="E48" s="210">
        <v>0</v>
      </c>
      <c r="F48" s="210"/>
      <c r="G48" s="210"/>
      <c r="H48" s="210"/>
      <c r="I48" s="210"/>
      <c r="J48" s="210"/>
      <c r="K48" s="210"/>
      <c r="L48" s="210"/>
      <c r="M48" s="210"/>
      <c r="N48" s="338"/>
      <c r="O48" s="85">
        <f>SUM(C48:N48)</f>
        <v>1</v>
      </c>
    </row>
    <row r="49" spans="1:15" x14ac:dyDescent="0.25">
      <c r="A49" s="10" t="s">
        <v>63</v>
      </c>
      <c r="B49" s="162" t="s">
        <v>69</v>
      </c>
      <c r="C49" s="191">
        <v>4.3478260869565216E-2</v>
      </c>
      <c r="D49" s="191">
        <v>0</v>
      </c>
      <c r="E49" s="191">
        <v>0</v>
      </c>
      <c r="F49" s="191"/>
      <c r="G49" s="191"/>
      <c r="H49" s="191"/>
      <c r="I49" s="191"/>
      <c r="J49" s="191"/>
      <c r="K49" s="191"/>
      <c r="L49" s="191"/>
      <c r="M49" s="191"/>
      <c r="N49" s="341" t="e">
        <f>N48/$N$22</f>
        <v>#DIV/0!</v>
      </c>
      <c r="O49" s="192">
        <f>O48/O22</f>
        <v>1.8181818181818181E-2</v>
      </c>
    </row>
    <row r="50" spans="1:15" x14ac:dyDescent="0.25">
      <c r="A50" s="10" t="s">
        <v>64</v>
      </c>
      <c r="B50" s="194" t="s">
        <v>167</v>
      </c>
      <c r="C50" s="210">
        <v>2</v>
      </c>
      <c r="D50" s="210">
        <v>3</v>
      </c>
      <c r="E50" s="210">
        <v>1</v>
      </c>
      <c r="F50" s="210"/>
      <c r="G50" s="210"/>
      <c r="H50" s="210"/>
      <c r="I50" s="210"/>
      <c r="J50" s="210"/>
      <c r="K50" s="210"/>
      <c r="L50" s="210"/>
      <c r="M50" s="210"/>
      <c r="N50" s="338"/>
      <c r="O50" s="85">
        <f>SUM(C50:N50)</f>
        <v>6</v>
      </c>
    </row>
    <row r="51" spans="1:15" x14ac:dyDescent="0.25">
      <c r="A51" s="10" t="s">
        <v>65</v>
      </c>
      <c r="B51" s="162" t="s">
        <v>69</v>
      </c>
      <c r="C51" s="191">
        <v>8.6956521739130432E-2</v>
      </c>
      <c r="D51" s="191">
        <v>0.13043478260869565</v>
      </c>
      <c r="E51" s="191">
        <v>4.3478260869565216E-2</v>
      </c>
      <c r="F51" s="191"/>
      <c r="G51" s="191"/>
      <c r="H51" s="191"/>
      <c r="I51" s="191"/>
      <c r="J51" s="191"/>
      <c r="K51" s="191"/>
      <c r="L51" s="191"/>
      <c r="M51" s="191"/>
      <c r="N51" s="341" t="e">
        <f>N50/$N$22</f>
        <v>#DIV/0!</v>
      </c>
      <c r="O51" s="192">
        <f>O50/O22</f>
        <v>0.10909090909090909</v>
      </c>
    </row>
    <row r="52" spans="1:15" ht="24.75" x14ac:dyDescent="0.25">
      <c r="A52" s="10" t="s">
        <v>154</v>
      </c>
      <c r="B52" s="194" t="s">
        <v>168</v>
      </c>
      <c r="C52" s="210">
        <v>0</v>
      </c>
      <c r="D52" s="210">
        <v>0</v>
      </c>
      <c r="E52" s="210">
        <v>0</v>
      </c>
      <c r="F52" s="210"/>
      <c r="G52" s="210"/>
      <c r="H52" s="210"/>
      <c r="I52" s="210"/>
      <c r="J52" s="210"/>
      <c r="K52" s="210"/>
      <c r="L52" s="210"/>
      <c r="M52" s="210"/>
      <c r="N52" s="338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v>0</v>
      </c>
      <c r="D53" s="191">
        <v>0</v>
      </c>
      <c r="E53" s="191">
        <v>0</v>
      </c>
      <c r="F53" s="191"/>
      <c r="G53" s="191"/>
      <c r="H53" s="191"/>
      <c r="I53" s="191"/>
      <c r="J53" s="191"/>
      <c r="K53" s="191"/>
      <c r="L53" s="191"/>
      <c r="M53" s="191"/>
      <c r="N53" s="341" t="e">
        <f>N52/$N$22</f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210">
        <v>1</v>
      </c>
      <c r="D54" s="210">
        <v>2</v>
      </c>
      <c r="E54" s="210">
        <v>1</v>
      </c>
      <c r="F54" s="210"/>
      <c r="G54" s="210"/>
      <c r="H54" s="210"/>
      <c r="I54" s="210"/>
      <c r="J54" s="210"/>
      <c r="K54" s="210"/>
      <c r="L54" s="210"/>
      <c r="M54" s="210"/>
      <c r="N54" s="338"/>
      <c r="O54" s="85">
        <f>SUM(C54:N54)</f>
        <v>4</v>
      </c>
    </row>
    <row r="55" spans="1:15" ht="15.75" thickBot="1" x14ac:dyDescent="0.3">
      <c r="A55" s="10" t="s">
        <v>73</v>
      </c>
      <c r="B55" s="166" t="s">
        <v>69</v>
      </c>
      <c r="C55" s="191">
        <v>4.3478260869565216E-2</v>
      </c>
      <c r="D55" s="191">
        <v>8.6956521739130432E-2</v>
      </c>
      <c r="E55" s="191">
        <v>4.3478260869565216E-2</v>
      </c>
      <c r="F55" s="191"/>
      <c r="G55" s="191"/>
      <c r="H55" s="191"/>
      <c r="I55" s="191"/>
      <c r="J55" s="191"/>
      <c r="K55" s="191"/>
      <c r="L55" s="191"/>
      <c r="M55" s="191"/>
      <c r="N55" s="341" t="e">
        <f>N54/$N$22</f>
        <v>#DIV/0!</v>
      </c>
      <c r="O55" s="202">
        <f>O54/O22</f>
        <v>7.2727272727272724E-2</v>
      </c>
    </row>
    <row r="56" spans="1:15" ht="20.100000000000001" customHeight="1" thickBot="1" x14ac:dyDescent="0.3">
      <c r="A56" s="21" t="s">
        <v>334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55" t="s">
        <v>370</v>
      </c>
      <c r="E57" s="55" t="s">
        <v>371</v>
      </c>
      <c r="F57" s="55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13</v>
      </c>
      <c r="D58" s="17">
        <v>8</v>
      </c>
      <c r="E58" s="17">
        <v>21</v>
      </c>
      <c r="F58" s="17"/>
      <c r="G58" s="17"/>
      <c r="H58" s="17"/>
      <c r="I58" s="17"/>
      <c r="J58" s="17"/>
      <c r="K58" s="17"/>
      <c r="L58" s="17"/>
      <c r="M58" s="17"/>
      <c r="N58" s="17"/>
      <c r="O58" s="26">
        <f>SUM(C58:N58)</f>
        <v>42</v>
      </c>
    </row>
    <row r="59" spans="1:15" x14ac:dyDescent="0.25">
      <c r="A59" s="29" t="s">
        <v>75</v>
      </c>
      <c r="B59" s="204" t="s">
        <v>296</v>
      </c>
      <c r="C59" s="293">
        <v>8</v>
      </c>
      <c r="D59" s="293">
        <v>7</v>
      </c>
      <c r="E59" s="293">
        <v>16</v>
      </c>
      <c r="F59" s="293"/>
      <c r="G59" s="293"/>
      <c r="H59" s="293"/>
      <c r="I59" s="293"/>
      <c r="J59" s="293"/>
      <c r="K59" s="293"/>
      <c r="L59" s="293"/>
      <c r="M59" s="293"/>
      <c r="N59" s="351"/>
      <c r="O59" s="27">
        <f>SUM(C59:N59)</f>
        <v>31</v>
      </c>
    </row>
    <row r="60" spans="1:15" x14ac:dyDescent="0.25">
      <c r="A60" s="29" t="s">
        <v>76</v>
      </c>
      <c r="B60" s="203" t="s">
        <v>80</v>
      </c>
      <c r="C60" s="191">
        <v>0.61538461538461542</v>
      </c>
      <c r="D60" s="191">
        <v>0.53846153846153844</v>
      </c>
      <c r="E60" s="191">
        <v>1.2307692307692308</v>
      </c>
      <c r="F60" s="191"/>
      <c r="G60" s="191"/>
      <c r="H60" s="191"/>
      <c r="I60" s="191"/>
      <c r="J60" s="191"/>
      <c r="K60" s="191"/>
      <c r="L60" s="191"/>
      <c r="M60" s="191"/>
      <c r="N60" s="341"/>
      <c r="O60" s="243">
        <f>O59/O58</f>
        <v>0.73809523809523814</v>
      </c>
    </row>
    <row r="61" spans="1:15" x14ac:dyDescent="0.25">
      <c r="A61" s="29" t="s">
        <v>87</v>
      </c>
      <c r="B61" s="205" t="s">
        <v>78</v>
      </c>
      <c r="C61" s="209">
        <v>7</v>
      </c>
      <c r="D61" s="209">
        <v>5</v>
      </c>
      <c r="E61" s="209">
        <v>7</v>
      </c>
      <c r="F61" s="209"/>
      <c r="G61" s="209"/>
      <c r="H61" s="209"/>
      <c r="I61" s="209"/>
      <c r="J61" s="209"/>
      <c r="K61" s="209"/>
      <c r="L61" s="209"/>
      <c r="M61" s="209"/>
      <c r="N61" s="338"/>
      <c r="O61" s="206">
        <f>SUM(C61:N61)</f>
        <v>19</v>
      </c>
    </row>
    <row r="62" spans="1:15" x14ac:dyDescent="0.25">
      <c r="A62" s="29" t="s">
        <v>88</v>
      </c>
      <c r="B62" s="203" t="s">
        <v>80</v>
      </c>
      <c r="C62" s="191">
        <v>0.53846153846153844</v>
      </c>
      <c r="D62" s="191">
        <v>0.38461538461538464</v>
      </c>
      <c r="E62" s="191">
        <v>0.53846153846153844</v>
      </c>
      <c r="F62" s="191"/>
      <c r="G62" s="191"/>
      <c r="H62" s="191"/>
      <c r="I62" s="191"/>
      <c r="J62" s="191"/>
      <c r="K62" s="191"/>
      <c r="L62" s="191"/>
      <c r="M62" s="191"/>
      <c r="N62" s="341"/>
      <c r="O62" s="243">
        <f>O61/O58</f>
        <v>0.45238095238095238</v>
      </c>
    </row>
    <row r="63" spans="1:15" x14ac:dyDescent="0.25">
      <c r="A63" s="29" t="s">
        <v>89</v>
      </c>
      <c r="B63" s="205" t="s">
        <v>299</v>
      </c>
      <c r="C63" s="209">
        <v>6</v>
      </c>
      <c r="D63" s="209">
        <v>4</v>
      </c>
      <c r="E63" s="209">
        <v>5</v>
      </c>
      <c r="F63" s="209"/>
      <c r="G63" s="209"/>
      <c r="H63" s="209"/>
      <c r="I63" s="209"/>
      <c r="J63" s="209"/>
      <c r="K63" s="209"/>
      <c r="L63" s="209"/>
      <c r="M63" s="209"/>
      <c r="N63" s="338"/>
      <c r="O63" s="206">
        <f>SUM(C63:N63)</f>
        <v>15</v>
      </c>
    </row>
    <row r="64" spans="1:15" x14ac:dyDescent="0.25">
      <c r="A64" s="29" t="s">
        <v>90</v>
      </c>
      <c r="B64" s="189" t="s">
        <v>80</v>
      </c>
      <c r="C64" s="191">
        <v>0.46153846153846156</v>
      </c>
      <c r="D64" s="191">
        <v>0.30769230769230771</v>
      </c>
      <c r="E64" s="191">
        <v>0.38461538461538464</v>
      </c>
      <c r="F64" s="191"/>
      <c r="G64" s="191"/>
      <c r="H64" s="191"/>
      <c r="I64" s="191"/>
      <c r="J64" s="191"/>
      <c r="K64" s="191"/>
      <c r="L64" s="191"/>
      <c r="M64" s="191"/>
      <c r="N64" s="341"/>
      <c r="O64" s="243">
        <f>O63/O58</f>
        <v>0.35714285714285715</v>
      </c>
    </row>
    <row r="65" spans="1:15" x14ac:dyDescent="0.25">
      <c r="A65" s="29" t="s">
        <v>91</v>
      </c>
      <c r="B65" s="205" t="s">
        <v>300</v>
      </c>
      <c r="C65" s="209">
        <v>6</v>
      </c>
      <c r="D65" s="209">
        <v>4</v>
      </c>
      <c r="E65" s="209">
        <v>4</v>
      </c>
      <c r="F65" s="209"/>
      <c r="G65" s="209"/>
      <c r="H65" s="209"/>
      <c r="I65" s="209"/>
      <c r="J65" s="209"/>
      <c r="K65" s="209"/>
      <c r="L65" s="209"/>
      <c r="M65" s="209"/>
      <c r="N65" s="338"/>
      <c r="O65" s="206">
        <f>SUM(C65:N65)</f>
        <v>14</v>
      </c>
    </row>
    <row r="66" spans="1:15" ht="15.75" thickBot="1" x14ac:dyDescent="0.3">
      <c r="A66" s="29" t="s">
        <v>92</v>
      </c>
      <c r="B66" s="207" t="s">
        <v>80</v>
      </c>
      <c r="C66" s="246">
        <v>0.46153846153846156</v>
      </c>
      <c r="D66" s="246">
        <v>0.30769230769230771</v>
      </c>
      <c r="E66" s="246">
        <v>0.30769230769230771</v>
      </c>
      <c r="F66" s="246"/>
      <c r="G66" s="246"/>
      <c r="H66" s="246"/>
      <c r="I66" s="246"/>
      <c r="J66" s="246"/>
      <c r="K66" s="246"/>
      <c r="L66" s="246"/>
      <c r="M66" s="246"/>
      <c r="N66" s="341"/>
      <c r="O66" s="245">
        <f>O65/O58</f>
        <v>0.33333333333333331</v>
      </c>
    </row>
    <row r="67" spans="1:15" ht="15.75" thickTop="1" x14ac:dyDescent="0.25">
      <c r="A67" s="29" t="s">
        <v>93</v>
      </c>
      <c r="B67" s="221" t="s">
        <v>301</v>
      </c>
      <c r="C67" s="209">
        <v>1</v>
      </c>
      <c r="D67" s="209">
        <v>1</v>
      </c>
      <c r="E67" s="209">
        <v>3</v>
      </c>
      <c r="F67" s="209"/>
      <c r="G67" s="209"/>
      <c r="H67" s="209"/>
      <c r="I67" s="209"/>
      <c r="J67" s="209"/>
      <c r="K67" s="209"/>
      <c r="L67" s="209"/>
      <c r="M67" s="209"/>
      <c r="N67" s="353"/>
      <c r="O67" s="220">
        <f>SUM(C67:N67)</f>
        <v>5</v>
      </c>
    </row>
    <row r="68" spans="1:15" ht="15.75" thickBot="1" x14ac:dyDescent="0.3">
      <c r="A68" s="29" t="s">
        <v>94</v>
      </c>
      <c r="B68" s="207" t="s">
        <v>80</v>
      </c>
      <c r="C68" s="246">
        <v>-7.6923076923076927E-2</v>
      </c>
      <c r="D68" s="246">
        <v>7.6923076923076927E-2</v>
      </c>
      <c r="E68" s="246">
        <v>0.23076923076923078</v>
      </c>
      <c r="F68" s="246"/>
      <c r="G68" s="246"/>
      <c r="H68" s="246"/>
      <c r="I68" s="246"/>
      <c r="J68" s="246"/>
      <c r="K68" s="246"/>
      <c r="L68" s="246"/>
      <c r="M68" s="246"/>
      <c r="N68" s="343"/>
      <c r="O68" s="245">
        <f>O67/O58</f>
        <v>0.11904761904761904</v>
      </c>
    </row>
    <row r="69" spans="1:15" ht="15.75" thickTop="1" x14ac:dyDescent="0.25">
      <c r="A69" s="29" t="s">
        <v>95</v>
      </c>
      <c r="B69" s="208" t="s">
        <v>306</v>
      </c>
      <c r="C69" s="209">
        <v>0</v>
      </c>
      <c r="D69" s="209">
        <v>0</v>
      </c>
      <c r="E69" s="209">
        <v>1</v>
      </c>
      <c r="F69" s="209"/>
      <c r="G69" s="209"/>
      <c r="H69" s="209"/>
      <c r="I69" s="209"/>
      <c r="J69" s="209"/>
      <c r="K69" s="209"/>
      <c r="L69" s="209"/>
      <c r="M69" s="209"/>
      <c r="N69" s="352"/>
      <c r="O69" s="28">
        <f>SUM(C69:N69)</f>
        <v>1</v>
      </c>
    </row>
    <row r="70" spans="1:15" x14ac:dyDescent="0.25">
      <c r="A70" s="29" t="s">
        <v>96</v>
      </c>
      <c r="B70" s="203" t="s">
        <v>80</v>
      </c>
      <c r="C70" s="191">
        <v>0</v>
      </c>
      <c r="D70" s="191">
        <v>0</v>
      </c>
      <c r="E70" s="191">
        <v>7.6923076923076927E-2</v>
      </c>
      <c r="F70" s="191"/>
      <c r="G70" s="191"/>
      <c r="H70" s="191"/>
      <c r="I70" s="191"/>
      <c r="J70" s="191"/>
      <c r="K70" s="191"/>
      <c r="L70" s="191"/>
      <c r="M70" s="191"/>
      <c r="N70" s="341"/>
      <c r="O70" s="243">
        <f>O69/O58</f>
        <v>2.3809523809523808E-2</v>
      </c>
    </row>
    <row r="71" spans="1:15" x14ac:dyDescent="0.25">
      <c r="A71" s="29" t="s">
        <v>97</v>
      </c>
      <c r="B71" s="208" t="s">
        <v>307</v>
      </c>
      <c r="C71" s="209">
        <v>0</v>
      </c>
      <c r="D71" s="209">
        <v>1</v>
      </c>
      <c r="E71" s="209">
        <v>0</v>
      </c>
      <c r="F71" s="209"/>
      <c r="G71" s="209"/>
      <c r="H71" s="209"/>
      <c r="I71" s="209"/>
      <c r="J71" s="209"/>
      <c r="K71" s="209"/>
      <c r="L71" s="209"/>
      <c r="M71" s="209"/>
      <c r="N71" s="338"/>
      <c r="O71" s="28">
        <f>SUM(C71:N71)</f>
        <v>1</v>
      </c>
    </row>
    <row r="72" spans="1:15" x14ac:dyDescent="0.25">
      <c r="A72" s="29" t="s">
        <v>98</v>
      </c>
      <c r="B72" s="189" t="s">
        <v>80</v>
      </c>
      <c r="C72" s="191">
        <v>0</v>
      </c>
      <c r="D72" s="191">
        <v>7.6923076923076927E-2</v>
      </c>
      <c r="E72" s="191">
        <v>0</v>
      </c>
      <c r="F72" s="191"/>
      <c r="G72" s="191"/>
      <c r="H72" s="191"/>
      <c r="I72" s="191"/>
      <c r="J72" s="191"/>
      <c r="K72" s="191"/>
      <c r="L72" s="191"/>
      <c r="M72" s="191"/>
      <c r="N72" s="341"/>
      <c r="O72" s="243">
        <f>O71/O58</f>
        <v>2.3809523809523808E-2</v>
      </c>
    </row>
    <row r="73" spans="1:15" ht="23.25" x14ac:dyDescent="0.25">
      <c r="A73" s="29" t="s">
        <v>99</v>
      </c>
      <c r="B73" s="211" t="s">
        <v>302</v>
      </c>
      <c r="C73" s="209">
        <v>0</v>
      </c>
      <c r="D73" s="209">
        <v>0</v>
      </c>
      <c r="E73" s="209">
        <v>0</v>
      </c>
      <c r="F73" s="209"/>
      <c r="G73" s="209"/>
      <c r="H73" s="209"/>
      <c r="I73" s="209"/>
      <c r="J73" s="209"/>
      <c r="K73" s="209"/>
      <c r="L73" s="209"/>
      <c r="M73" s="209"/>
      <c r="N73" s="338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v>0</v>
      </c>
      <c r="D74" s="191">
        <v>0</v>
      </c>
      <c r="E74" s="191">
        <v>0</v>
      </c>
      <c r="F74" s="191"/>
      <c r="G74" s="191"/>
      <c r="H74" s="191"/>
      <c r="I74" s="191"/>
      <c r="J74" s="191"/>
      <c r="K74" s="191"/>
      <c r="L74" s="191"/>
      <c r="M74" s="191"/>
      <c r="N74" s="341"/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209">
        <v>1</v>
      </c>
      <c r="D75" s="209">
        <v>0</v>
      </c>
      <c r="E75" s="209">
        <v>2</v>
      </c>
      <c r="F75" s="209"/>
      <c r="G75" s="209"/>
      <c r="H75" s="209"/>
      <c r="I75" s="209"/>
      <c r="J75" s="209"/>
      <c r="K75" s="209"/>
      <c r="L75" s="209"/>
      <c r="M75" s="209"/>
      <c r="N75" s="338"/>
      <c r="O75" s="206">
        <f>SUM(C75:N75)</f>
        <v>3</v>
      </c>
    </row>
    <row r="76" spans="1:15" x14ac:dyDescent="0.25">
      <c r="A76" s="29" t="s">
        <v>102</v>
      </c>
      <c r="B76" s="189" t="s">
        <v>80</v>
      </c>
      <c r="C76" s="191">
        <v>7.6923076923076927E-2</v>
      </c>
      <c r="D76" s="191">
        <v>0</v>
      </c>
      <c r="E76" s="191">
        <v>0.15384615384615385</v>
      </c>
      <c r="F76" s="191"/>
      <c r="G76" s="191"/>
      <c r="H76" s="191"/>
      <c r="I76" s="191"/>
      <c r="J76" s="191"/>
      <c r="K76" s="191"/>
      <c r="L76" s="191"/>
      <c r="M76" s="191"/>
      <c r="N76" s="341"/>
      <c r="O76" s="243">
        <f>O75/O58</f>
        <v>7.1428571428571425E-2</v>
      </c>
    </row>
    <row r="77" spans="1:15" x14ac:dyDescent="0.25">
      <c r="A77" s="29" t="s">
        <v>103</v>
      </c>
      <c r="B77" s="211" t="s">
        <v>304</v>
      </c>
      <c r="C77" s="209">
        <v>0</v>
      </c>
      <c r="D77" s="209">
        <v>0</v>
      </c>
      <c r="E77" s="209">
        <v>0</v>
      </c>
      <c r="F77" s="209"/>
      <c r="G77" s="209"/>
      <c r="H77" s="209"/>
      <c r="I77" s="209"/>
      <c r="J77" s="209"/>
      <c r="K77" s="209"/>
      <c r="L77" s="209"/>
      <c r="M77" s="209"/>
      <c r="N77" s="338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v>0</v>
      </c>
      <c r="D78" s="191">
        <v>0</v>
      </c>
      <c r="E78" s="191">
        <v>0</v>
      </c>
      <c r="F78" s="191"/>
      <c r="G78" s="191"/>
      <c r="H78" s="191"/>
      <c r="I78" s="191"/>
      <c r="J78" s="191"/>
      <c r="K78" s="191"/>
      <c r="L78" s="191"/>
      <c r="M78" s="191"/>
      <c r="N78" s="341"/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209">
        <v>0</v>
      </c>
      <c r="D79" s="209">
        <v>0</v>
      </c>
      <c r="E79" s="209">
        <v>0</v>
      </c>
      <c r="F79" s="209"/>
      <c r="G79" s="209"/>
      <c r="H79" s="209"/>
      <c r="I79" s="209"/>
      <c r="J79" s="209"/>
      <c r="K79" s="209"/>
      <c r="L79" s="209"/>
      <c r="M79" s="209"/>
      <c r="N79" s="338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v>0</v>
      </c>
      <c r="D80" s="191">
        <v>0</v>
      </c>
      <c r="E80" s="191">
        <v>0</v>
      </c>
      <c r="F80" s="191"/>
      <c r="G80" s="191"/>
      <c r="H80" s="191"/>
      <c r="I80" s="191"/>
      <c r="J80" s="191"/>
      <c r="K80" s="191"/>
      <c r="L80" s="191"/>
      <c r="M80" s="191"/>
      <c r="N80" s="341"/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209">
        <v>0</v>
      </c>
      <c r="D81" s="209">
        <v>0</v>
      </c>
      <c r="E81" s="209">
        <v>6</v>
      </c>
      <c r="F81" s="209"/>
      <c r="G81" s="209"/>
      <c r="H81" s="209"/>
      <c r="I81" s="209"/>
      <c r="J81" s="209"/>
      <c r="K81" s="209"/>
      <c r="L81" s="209"/>
      <c r="M81" s="209"/>
      <c r="N81" s="338"/>
      <c r="O81" s="206">
        <f>SUM(C81:N81)</f>
        <v>6</v>
      </c>
    </row>
    <row r="82" spans="1:15" x14ac:dyDescent="0.25">
      <c r="A82" s="29" t="s">
        <v>158</v>
      </c>
      <c r="B82" s="189" t="s">
        <v>80</v>
      </c>
      <c r="C82" s="191">
        <v>0</v>
      </c>
      <c r="D82" s="191">
        <v>0</v>
      </c>
      <c r="E82" s="191">
        <v>0.46153846153846156</v>
      </c>
      <c r="F82" s="191"/>
      <c r="G82" s="191"/>
      <c r="H82" s="191"/>
      <c r="I82" s="191"/>
      <c r="J82" s="191"/>
      <c r="K82" s="191"/>
      <c r="L82" s="191"/>
      <c r="M82" s="191"/>
      <c r="N82" s="341"/>
      <c r="O82" s="243">
        <f>O81/O58</f>
        <v>0.14285714285714285</v>
      </c>
    </row>
    <row r="83" spans="1:15" ht="24.75" x14ac:dyDescent="0.25">
      <c r="A83" s="29" t="s">
        <v>222</v>
      </c>
      <c r="B83" s="212" t="s">
        <v>82</v>
      </c>
      <c r="C83" s="209">
        <v>0</v>
      </c>
      <c r="D83" s="209">
        <v>0</v>
      </c>
      <c r="E83" s="209">
        <v>0</v>
      </c>
      <c r="F83" s="209"/>
      <c r="G83" s="209"/>
      <c r="H83" s="209"/>
      <c r="I83" s="209"/>
      <c r="J83" s="209"/>
      <c r="K83" s="209"/>
      <c r="L83" s="209"/>
      <c r="M83" s="209"/>
      <c r="N83" s="338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v>0</v>
      </c>
      <c r="D84" s="191">
        <v>0</v>
      </c>
      <c r="E84" s="191">
        <v>0</v>
      </c>
      <c r="F84" s="191"/>
      <c r="G84" s="191"/>
      <c r="H84" s="191"/>
      <c r="I84" s="191"/>
      <c r="J84" s="191"/>
      <c r="K84" s="191"/>
      <c r="L84" s="191"/>
      <c r="M84" s="191"/>
      <c r="N84" s="341"/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209">
        <v>0</v>
      </c>
      <c r="D85" s="209">
        <v>0</v>
      </c>
      <c r="E85" s="209">
        <v>1</v>
      </c>
      <c r="F85" s="209"/>
      <c r="G85" s="209"/>
      <c r="H85" s="209"/>
      <c r="I85" s="209"/>
      <c r="J85" s="209"/>
      <c r="K85" s="209"/>
      <c r="L85" s="209"/>
      <c r="M85" s="209"/>
      <c r="N85" s="338"/>
      <c r="O85" s="206">
        <f>SUM(C85:N85)</f>
        <v>1</v>
      </c>
    </row>
    <row r="86" spans="1:15" x14ac:dyDescent="0.25">
      <c r="A86" s="29" t="s">
        <v>225</v>
      </c>
      <c r="B86" s="189" t="s">
        <v>80</v>
      </c>
      <c r="C86" s="191">
        <v>0</v>
      </c>
      <c r="D86" s="191">
        <v>0</v>
      </c>
      <c r="E86" s="191">
        <v>7.6923076923076927E-2</v>
      </c>
      <c r="F86" s="191"/>
      <c r="G86" s="191"/>
      <c r="H86" s="191"/>
      <c r="I86" s="191"/>
      <c r="J86" s="191"/>
      <c r="K86" s="191"/>
      <c r="L86" s="191"/>
      <c r="M86" s="191"/>
      <c r="N86" s="341"/>
      <c r="O86" s="243">
        <f>O85/O58</f>
        <v>2.3809523809523808E-2</v>
      </c>
    </row>
    <row r="87" spans="1:15" ht="24.75" x14ac:dyDescent="0.25">
      <c r="A87" s="29" t="s">
        <v>226</v>
      </c>
      <c r="B87" s="212" t="s">
        <v>84</v>
      </c>
      <c r="C87" s="209">
        <v>4</v>
      </c>
      <c r="D87" s="209">
        <v>0</v>
      </c>
      <c r="E87" s="209">
        <v>4</v>
      </c>
      <c r="F87" s="209"/>
      <c r="G87" s="209"/>
      <c r="H87" s="209"/>
      <c r="I87" s="209"/>
      <c r="J87" s="209"/>
      <c r="K87" s="209"/>
      <c r="L87" s="209"/>
      <c r="M87" s="209"/>
      <c r="N87" s="338"/>
      <c r="O87" s="206">
        <f>SUM(C87:N87)</f>
        <v>8</v>
      </c>
    </row>
    <row r="88" spans="1:15" x14ac:dyDescent="0.25">
      <c r="A88" s="29" t="s">
        <v>229</v>
      </c>
      <c r="B88" s="189" t="s">
        <v>80</v>
      </c>
      <c r="C88" s="191">
        <v>0.30769230769230771</v>
      </c>
      <c r="D88" s="191">
        <v>0</v>
      </c>
      <c r="E88" s="191">
        <v>0.30769230769230771</v>
      </c>
      <c r="F88" s="191"/>
      <c r="G88" s="191"/>
      <c r="H88" s="191"/>
      <c r="I88" s="191"/>
      <c r="J88" s="191"/>
      <c r="K88" s="191"/>
      <c r="L88" s="191"/>
      <c r="M88" s="191"/>
      <c r="N88" s="341"/>
      <c r="O88" s="243">
        <f>O87/O58</f>
        <v>0.19047619047619047</v>
      </c>
    </row>
    <row r="89" spans="1:15" ht="24.75" x14ac:dyDescent="0.25">
      <c r="A89" s="29" t="s">
        <v>230</v>
      </c>
      <c r="B89" s="212" t="s">
        <v>292</v>
      </c>
      <c r="C89" s="209">
        <v>2</v>
      </c>
      <c r="D89" s="209">
        <v>2</v>
      </c>
      <c r="E89" s="209">
        <v>2</v>
      </c>
      <c r="F89" s="209"/>
      <c r="G89" s="209"/>
      <c r="H89" s="209"/>
      <c r="I89" s="209"/>
      <c r="J89" s="209"/>
      <c r="K89" s="209"/>
      <c r="L89" s="209"/>
      <c r="M89" s="209"/>
      <c r="N89" s="338"/>
      <c r="O89" s="206">
        <f>SUM(C89:N89)</f>
        <v>6</v>
      </c>
    </row>
    <row r="90" spans="1:15" x14ac:dyDescent="0.25">
      <c r="A90" s="29" t="s">
        <v>232</v>
      </c>
      <c r="B90" s="189" t="s">
        <v>80</v>
      </c>
      <c r="C90" s="191">
        <v>0.15384615384615385</v>
      </c>
      <c r="D90" s="191">
        <v>0.15384615384615385</v>
      </c>
      <c r="E90" s="191">
        <v>0.15384615384615385</v>
      </c>
      <c r="F90" s="191"/>
      <c r="G90" s="191"/>
      <c r="H90" s="191"/>
      <c r="I90" s="191"/>
      <c r="J90" s="191"/>
      <c r="K90" s="191"/>
      <c r="L90" s="191"/>
      <c r="M90" s="191"/>
      <c r="N90" s="341"/>
      <c r="O90" s="243">
        <f>O89/O58</f>
        <v>0.14285714285714285</v>
      </c>
    </row>
    <row r="91" spans="1:15" ht="24.75" x14ac:dyDescent="0.25">
      <c r="A91" s="29" t="s">
        <v>233</v>
      </c>
      <c r="B91" s="212" t="s">
        <v>293</v>
      </c>
      <c r="C91" s="209">
        <v>0</v>
      </c>
      <c r="D91" s="209">
        <v>1</v>
      </c>
      <c r="E91" s="209">
        <v>0</v>
      </c>
      <c r="F91" s="209"/>
      <c r="G91" s="209"/>
      <c r="H91" s="209"/>
      <c r="I91" s="209"/>
      <c r="J91" s="209"/>
      <c r="K91" s="209"/>
      <c r="L91" s="209"/>
      <c r="M91" s="209"/>
      <c r="N91" s="338"/>
      <c r="O91" s="206">
        <f>SUM(C91:N91)</f>
        <v>1</v>
      </c>
    </row>
    <row r="92" spans="1:15" x14ac:dyDescent="0.25">
      <c r="A92" s="29" t="s">
        <v>234</v>
      </c>
      <c r="B92" s="189" t="s">
        <v>80</v>
      </c>
      <c r="C92" s="191">
        <v>0</v>
      </c>
      <c r="D92" s="191">
        <v>7.6923076923076927E-2</v>
      </c>
      <c r="E92" s="191">
        <v>0</v>
      </c>
      <c r="F92" s="191"/>
      <c r="G92" s="191"/>
      <c r="H92" s="191"/>
      <c r="I92" s="191"/>
      <c r="J92" s="191"/>
      <c r="K92" s="191"/>
      <c r="L92" s="191"/>
      <c r="M92" s="191"/>
      <c r="N92" s="341"/>
      <c r="O92" s="243">
        <f>O91/O58</f>
        <v>2.3809523809523808E-2</v>
      </c>
    </row>
    <row r="93" spans="1:15" ht="24.75" x14ac:dyDescent="0.25">
      <c r="A93" s="29" t="s">
        <v>235</v>
      </c>
      <c r="B93" s="212" t="s">
        <v>294</v>
      </c>
      <c r="C93" s="209">
        <v>0</v>
      </c>
      <c r="D93" s="209">
        <v>0</v>
      </c>
      <c r="E93" s="209">
        <v>0</v>
      </c>
      <c r="F93" s="209"/>
      <c r="G93" s="209"/>
      <c r="H93" s="209"/>
      <c r="I93" s="209"/>
      <c r="J93" s="209"/>
      <c r="K93" s="209"/>
      <c r="L93" s="209"/>
      <c r="M93" s="209"/>
      <c r="N93" s="338"/>
      <c r="O93" s="206">
        <f>SUM(C93:N93)</f>
        <v>0</v>
      </c>
    </row>
    <row r="94" spans="1:15" x14ac:dyDescent="0.25">
      <c r="A94" s="29" t="s">
        <v>236</v>
      </c>
      <c r="B94" s="189" t="s">
        <v>80</v>
      </c>
      <c r="C94" s="191">
        <v>0</v>
      </c>
      <c r="D94" s="191">
        <v>0</v>
      </c>
      <c r="E94" s="191">
        <v>0</v>
      </c>
      <c r="F94" s="191"/>
      <c r="G94" s="191"/>
      <c r="H94" s="191"/>
      <c r="I94" s="191"/>
      <c r="J94" s="191"/>
      <c r="K94" s="191"/>
      <c r="L94" s="191"/>
      <c r="M94" s="191"/>
      <c r="N94" s="341"/>
      <c r="O94" s="243">
        <f>O93/O58</f>
        <v>0</v>
      </c>
    </row>
    <row r="95" spans="1:15" ht="24.75" x14ac:dyDescent="0.25">
      <c r="A95" s="29" t="s">
        <v>297</v>
      </c>
      <c r="B95" s="212" t="s">
        <v>295</v>
      </c>
      <c r="C95" s="209">
        <v>0</v>
      </c>
      <c r="D95" s="209">
        <v>0</v>
      </c>
      <c r="E95" s="209">
        <v>1</v>
      </c>
      <c r="F95" s="209"/>
      <c r="G95" s="209"/>
      <c r="H95" s="209"/>
      <c r="I95" s="209"/>
      <c r="J95" s="209"/>
      <c r="K95" s="209"/>
      <c r="L95" s="209"/>
      <c r="M95" s="209"/>
      <c r="N95" s="352"/>
      <c r="O95" s="206">
        <f>SUM(C95:N95)</f>
        <v>1</v>
      </c>
    </row>
    <row r="96" spans="1:15" ht="15.75" thickBot="1" x14ac:dyDescent="0.3">
      <c r="A96" s="29" t="s">
        <v>298</v>
      </c>
      <c r="B96" s="214" t="s">
        <v>80</v>
      </c>
      <c r="C96" s="191">
        <v>0</v>
      </c>
      <c r="D96" s="191">
        <v>0</v>
      </c>
      <c r="E96" s="191">
        <v>7.6923076923076927E-2</v>
      </c>
      <c r="F96" s="191"/>
      <c r="G96" s="191"/>
      <c r="H96" s="191"/>
      <c r="I96" s="191"/>
      <c r="J96" s="191"/>
      <c r="K96" s="191"/>
      <c r="L96" s="191"/>
      <c r="M96" s="191"/>
      <c r="N96" s="341"/>
      <c r="O96" s="247">
        <f>O95/O58</f>
        <v>2.3809523809523808E-2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4" t="s">
        <v>320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380</v>
      </c>
    </row>
    <row r="3" spans="1:15" ht="15.75" thickBot="1" x14ac:dyDescent="0.3">
      <c r="A3" s="13" t="s">
        <v>7</v>
      </c>
      <c r="B3" s="5" t="s">
        <v>5</v>
      </c>
      <c r="C3" s="6">
        <v>98</v>
      </c>
      <c r="D3" s="6">
        <v>107</v>
      </c>
      <c r="E3" s="282">
        <v>109</v>
      </c>
      <c r="F3" s="6">
        <v>108</v>
      </c>
      <c r="G3" s="6"/>
      <c r="H3" s="282"/>
      <c r="I3" s="282"/>
      <c r="J3" s="282"/>
      <c r="K3" s="282"/>
      <c r="L3" s="282"/>
      <c r="M3" s="282"/>
      <c r="N3" s="282"/>
      <c r="O3" s="320"/>
    </row>
    <row r="4" spans="1:15" x14ac:dyDescent="0.25">
      <c r="A4" s="13" t="s">
        <v>8</v>
      </c>
      <c r="B4" s="179" t="s">
        <v>41</v>
      </c>
      <c r="C4" s="181">
        <v>93</v>
      </c>
      <c r="D4" s="182">
        <v>101</v>
      </c>
      <c r="E4" s="283">
        <v>104</v>
      </c>
      <c r="F4" s="182">
        <v>103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0.94897959183673475</v>
      </c>
      <c r="D5" s="218">
        <f>D4/D3</f>
        <v>0.94392523364485981</v>
      </c>
      <c r="E5" s="441">
        <f>E4/E3</f>
        <v>0.95412844036697253</v>
      </c>
      <c r="F5" s="218">
        <f t="shared" ref="F5:O5" si="0">F4/F3</f>
        <v>0.95370370370370372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 t="shared" si="0"/>
        <v>#DIV/0!</v>
      </c>
      <c r="L5" s="333" t="e">
        <f t="shared" si="0"/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284</v>
      </c>
      <c r="C6" s="184">
        <v>3</v>
      </c>
      <c r="D6" s="41">
        <v>4</v>
      </c>
      <c r="E6" s="284">
        <v>3</v>
      </c>
      <c r="F6" s="41">
        <v>3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3.0612244897959183E-2</v>
      </c>
      <c r="D7" s="218">
        <f>D6/D3</f>
        <v>3.7383177570093455E-2</v>
      </c>
      <c r="E7" s="441">
        <f t="shared" ref="E7:O7" si="1">E6/E3</f>
        <v>2.7522935779816515E-2</v>
      </c>
      <c r="F7" s="218">
        <f t="shared" si="1"/>
        <v>2.7777777777777776E-2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 t="shared" si="1"/>
        <v>#DIV/0!</v>
      </c>
      <c r="L7" s="333" t="e">
        <f t="shared" si="1"/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16</v>
      </c>
      <c r="C8" s="184">
        <v>15</v>
      </c>
      <c r="D8" s="41">
        <v>19</v>
      </c>
      <c r="E8" s="284">
        <v>22</v>
      </c>
      <c r="F8" s="41">
        <v>20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0.15306122448979592</v>
      </c>
      <c r="D9" s="218">
        <f>D8/D3</f>
        <v>0.17757009345794392</v>
      </c>
      <c r="E9" s="441">
        <f t="shared" ref="E9:O9" si="2">E8/E3</f>
        <v>0.20183486238532111</v>
      </c>
      <c r="F9" s="218">
        <f t="shared" si="2"/>
        <v>0.18518518518518517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 t="shared" si="2"/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17</v>
      </c>
      <c r="C10" s="184">
        <v>56</v>
      </c>
      <c r="D10" s="41">
        <v>66</v>
      </c>
      <c r="E10" s="284">
        <v>67</v>
      </c>
      <c r="F10" s="41">
        <v>66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0.5714285714285714</v>
      </c>
      <c r="D11" s="218">
        <f>D10/D3</f>
        <v>0.61682242990654201</v>
      </c>
      <c r="E11" s="441">
        <f t="shared" ref="E11:O11" si="3">E10/E3</f>
        <v>0.61467889908256879</v>
      </c>
      <c r="F11" s="218">
        <f t="shared" si="3"/>
        <v>0.61111111111111116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 t="shared" si="3"/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x14ac:dyDescent="0.25">
      <c r="A12" s="13" t="s">
        <v>20</v>
      </c>
      <c r="B12" s="185" t="s">
        <v>38</v>
      </c>
      <c r="C12" s="184">
        <v>3</v>
      </c>
      <c r="D12" s="41">
        <v>4</v>
      </c>
      <c r="E12" s="284">
        <v>4</v>
      </c>
      <c r="F12" s="41">
        <v>4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3.0612244897959183E-2</v>
      </c>
      <c r="D13" s="218">
        <f>D12/D3</f>
        <v>3.7383177570093455E-2</v>
      </c>
      <c r="E13" s="441">
        <f t="shared" ref="E13:O13" si="4">E12/E3</f>
        <v>3.669724770642202E-2</v>
      </c>
      <c r="F13" s="218">
        <f t="shared" si="4"/>
        <v>3.7037037037037035E-2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 t="shared" si="4"/>
        <v>#DIV/0!</v>
      </c>
      <c r="M13" s="333" t="e">
        <f t="shared" si="4"/>
        <v>#DIV/0!</v>
      </c>
      <c r="N13" s="333" t="e">
        <f t="shared" si="4"/>
        <v>#DIV/0!</v>
      </c>
      <c r="O13" s="334" t="e">
        <f t="shared" si="4"/>
        <v>#DIV/0!</v>
      </c>
    </row>
    <row r="14" spans="1:15" x14ac:dyDescent="0.25">
      <c r="A14" s="13" t="s">
        <v>22</v>
      </c>
      <c r="B14" s="183" t="s">
        <v>39</v>
      </c>
      <c r="C14" s="184">
        <v>25</v>
      </c>
      <c r="D14" s="41">
        <v>27</v>
      </c>
      <c r="E14" s="284">
        <v>27</v>
      </c>
      <c r="F14" s="41">
        <v>25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0.25510204081632654</v>
      </c>
      <c r="D15" s="218">
        <f>D14/D3</f>
        <v>0.25233644859813081</v>
      </c>
      <c r="E15" s="441">
        <f t="shared" ref="E15:O15" si="5">E14/E3</f>
        <v>0.24770642201834864</v>
      </c>
      <c r="F15" s="218">
        <f t="shared" si="5"/>
        <v>0.23148148148148148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 t="shared" si="5"/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40</v>
      </c>
      <c r="C16" s="184">
        <v>12</v>
      </c>
      <c r="D16" s="41">
        <v>14</v>
      </c>
      <c r="E16" s="284">
        <v>13</v>
      </c>
      <c r="F16" s="41">
        <v>14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0.12244897959183673</v>
      </c>
      <c r="D17" s="218">
        <f>D16/D3</f>
        <v>0.13084112149532709</v>
      </c>
      <c r="E17" s="441">
        <f t="shared" ref="E17:O17" si="6">E16/E3</f>
        <v>0.11926605504587157</v>
      </c>
      <c r="F17" s="218">
        <f t="shared" si="6"/>
        <v>0.12962962962962962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 t="shared" si="6"/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x14ac:dyDescent="0.25">
      <c r="A18" s="13" t="s">
        <v>26</v>
      </c>
      <c r="B18" s="183" t="s">
        <v>123</v>
      </c>
      <c r="C18" s="184">
        <v>20</v>
      </c>
      <c r="D18" s="41">
        <v>23</v>
      </c>
      <c r="E18" s="284">
        <v>21</v>
      </c>
      <c r="F18" s="41">
        <v>19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0.20408163265306123</v>
      </c>
      <c r="D19" s="228">
        <f>D18/D3</f>
        <v>0.21495327102803738</v>
      </c>
      <c r="E19" s="442">
        <f>E18/E3</f>
        <v>0.19266055045871561</v>
      </c>
      <c r="F19" s="228">
        <f t="shared" ref="F19:O19" si="7">F18/F3</f>
        <v>0.17592592592592593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 t="shared" si="7"/>
        <v>#DIV/0!</v>
      </c>
      <c r="M19" s="405" t="e">
        <f t="shared" si="7"/>
        <v>#DIV/0!</v>
      </c>
      <c r="N19" s="405" t="e">
        <f t="shared" si="7"/>
        <v>#DIV/0!</v>
      </c>
      <c r="O19" s="335" t="e">
        <f t="shared" si="7"/>
        <v>#DIV/0!</v>
      </c>
    </row>
    <row r="20" spans="1:15" ht="20.100000000000001" customHeight="1" thickBot="1" x14ac:dyDescent="0.3">
      <c r="A20" s="20" t="s">
        <v>321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21</v>
      </c>
      <c r="D22" s="285">
        <v>14</v>
      </c>
      <c r="E22" s="9">
        <v>14</v>
      </c>
      <c r="F22" s="9"/>
      <c r="G22" s="285"/>
      <c r="H22" s="285"/>
      <c r="I22" s="285"/>
      <c r="J22" s="285"/>
      <c r="K22" s="285"/>
      <c r="L22" s="285"/>
      <c r="M22" s="285"/>
      <c r="N22" s="285"/>
      <c r="O22" s="8">
        <f>SUM(C22:N22)</f>
        <v>49</v>
      </c>
    </row>
    <row r="23" spans="1:15" x14ac:dyDescent="0.25">
      <c r="A23" s="10" t="s">
        <v>29</v>
      </c>
      <c r="B23" s="190" t="s">
        <v>44</v>
      </c>
      <c r="C23" s="193">
        <v>7</v>
      </c>
      <c r="D23" s="283">
        <v>3</v>
      </c>
      <c r="E23" s="182">
        <v>1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11</v>
      </c>
    </row>
    <row r="24" spans="1:15" x14ac:dyDescent="0.25">
      <c r="A24" s="10" t="s">
        <v>30</v>
      </c>
      <c r="B24" s="162" t="s">
        <v>69</v>
      </c>
      <c r="C24" s="191">
        <f>C23/C22</f>
        <v>0.33333333333333331</v>
      </c>
      <c r="D24" s="443">
        <f>D23/D22</f>
        <v>0.21428571428571427</v>
      </c>
      <c r="E24" s="191">
        <f t="shared" ref="E24:N24" si="8">E23/E22</f>
        <v>7.1428571428571425E-2</v>
      </c>
      <c r="F24" s="341" t="e">
        <f>F23/F22</f>
        <v>#DIV/0!</v>
      </c>
      <c r="G24" s="341" t="e">
        <f t="shared" si="8"/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 t="shared" si="8"/>
        <v>#DIV/0!</v>
      </c>
      <c r="L24" s="341" t="e">
        <f t="shared" si="8"/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0.22448979591836735</v>
      </c>
    </row>
    <row r="25" spans="1:15" x14ac:dyDescent="0.25">
      <c r="A25" s="10" t="s">
        <v>31</v>
      </c>
      <c r="B25" s="85" t="s">
        <v>338</v>
      </c>
      <c r="C25" s="77">
        <v>14</v>
      </c>
      <c r="D25" s="286">
        <v>9</v>
      </c>
      <c r="E25" s="77">
        <v>9</v>
      </c>
      <c r="F25" s="338"/>
      <c r="G25" s="338"/>
      <c r="H25" s="338"/>
      <c r="I25" s="338"/>
      <c r="J25" s="338"/>
      <c r="K25" s="338"/>
      <c r="L25" s="338"/>
      <c r="M25" s="338"/>
      <c r="N25" s="398"/>
      <c r="O25" s="85">
        <f>SUM(C25:N25)</f>
        <v>32</v>
      </c>
    </row>
    <row r="26" spans="1:15" x14ac:dyDescent="0.25">
      <c r="A26" s="10" t="s">
        <v>32</v>
      </c>
      <c r="B26" s="162" t="s">
        <v>69</v>
      </c>
      <c r="C26" s="191">
        <f>C25/C22</f>
        <v>0.66666666666666663</v>
      </c>
      <c r="D26" s="443">
        <f>D25/D22</f>
        <v>0.6428571428571429</v>
      </c>
      <c r="E26" s="191">
        <f t="shared" ref="E26:N26" si="9">E25/E22</f>
        <v>0.6428571428571429</v>
      </c>
      <c r="F26" s="341" t="e">
        <f t="shared" si="9"/>
        <v>#DIV/0!</v>
      </c>
      <c r="G26" s="341" t="e">
        <f t="shared" si="9"/>
        <v>#DIV/0!</v>
      </c>
      <c r="H26" s="341" t="e">
        <f t="shared" si="9"/>
        <v>#DIV/0!</v>
      </c>
      <c r="I26" s="341" t="e">
        <f t="shared" si="9"/>
        <v>#DIV/0!</v>
      </c>
      <c r="J26" s="341" t="e">
        <f t="shared" si="9"/>
        <v>#DIV/0!</v>
      </c>
      <c r="K26" s="341" t="e">
        <f t="shared" si="9"/>
        <v>#DIV/0!</v>
      </c>
      <c r="L26" s="341" t="e">
        <f t="shared" si="9"/>
        <v>#DIV/0!</v>
      </c>
      <c r="M26" s="341" t="e">
        <f t="shared" si="9"/>
        <v>#DIV/0!</v>
      </c>
      <c r="N26" s="341" t="e">
        <f t="shared" si="9"/>
        <v>#DIV/0!</v>
      </c>
      <c r="O26" s="192">
        <f>O25/O22</f>
        <v>0.65306122448979587</v>
      </c>
    </row>
    <row r="27" spans="1:15" x14ac:dyDescent="0.25">
      <c r="A27" s="10" t="s">
        <v>33</v>
      </c>
      <c r="B27" s="85" t="s">
        <v>286</v>
      </c>
      <c r="C27" s="77">
        <v>20</v>
      </c>
      <c r="D27" s="284">
        <v>14</v>
      </c>
      <c r="E27" s="41">
        <v>14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48</v>
      </c>
    </row>
    <row r="28" spans="1:15" x14ac:dyDescent="0.25">
      <c r="A28" s="10" t="s">
        <v>34</v>
      </c>
      <c r="B28" s="162" t="s">
        <v>69</v>
      </c>
      <c r="C28" s="191">
        <f>C27/C22</f>
        <v>0.95238095238095233</v>
      </c>
      <c r="D28" s="443">
        <f t="shared" ref="D28:N28" si="10">D27/D22</f>
        <v>1</v>
      </c>
      <c r="E28" s="191">
        <f t="shared" si="10"/>
        <v>1</v>
      </c>
      <c r="F28" s="341" t="e">
        <f t="shared" si="10"/>
        <v>#DIV/0!</v>
      </c>
      <c r="G28" s="341" t="e">
        <f t="shared" si="10"/>
        <v>#DIV/0!</v>
      </c>
      <c r="H28" s="341" t="e">
        <f t="shared" si="10"/>
        <v>#DIV/0!</v>
      </c>
      <c r="I28" s="341" t="e">
        <f t="shared" si="10"/>
        <v>#DIV/0!</v>
      </c>
      <c r="J28" s="341" t="e">
        <f t="shared" si="10"/>
        <v>#DIV/0!</v>
      </c>
      <c r="K28" s="341" t="e">
        <f t="shared" si="10"/>
        <v>#DIV/0!</v>
      </c>
      <c r="L28" s="341" t="e">
        <f t="shared" si="10"/>
        <v>#DIV/0!</v>
      </c>
      <c r="M28" s="341" t="e">
        <f t="shared" si="10"/>
        <v>#DIV/0!</v>
      </c>
      <c r="N28" s="341" t="e">
        <f t="shared" si="10"/>
        <v>#DIV/0!</v>
      </c>
      <c r="O28" s="192">
        <f>O27/O22</f>
        <v>0.97959183673469385</v>
      </c>
    </row>
    <row r="29" spans="1:15" x14ac:dyDescent="0.25">
      <c r="A29" s="10" t="s">
        <v>35</v>
      </c>
      <c r="B29" s="85" t="s">
        <v>162</v>
      </c>
      <c r="C29" s="77">
        <v>1</v>
      </c>
      <c r="D29" s="284">
        <v>1</v>
      </c>
      <c r="E29" s="41">
        <v>0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2</v>
      </c>
    </row>
    <row r="30" spans="1:15" x14ac:dyDescent="0.25">
      <c r="A30" s="10" t="s">
        <v>36</v>
      </c>
      <c r="B30" s="162" t="s">
        <v>69</v>
      </c>
      <c r="C30" s="191">
        <f>C29/C22</f>
        <v>4.7619047619047616E-2</v>
      </c>
      <c r="D30" s="443">
        <f t="shared" ref="D30:N30" si="11">D29/D22</f>
        <v>7.1428571428571425E-2</v>
      </c>
      <c r="E30" s="191">
        <f t="shared" si="11"/>
        <v>0</v>
      </c>
      <c r="F30" s="341" t="e">
        <f t="shared" si="11"/>
        <v>#DIV/0!</v>
      </c>
      <c r="G30" s="341" t="e">
        <f t="shared" si="11"/>
        <v>#DIV/0!</v>
      </c>
      <c r="H30" s="341" t="e">
        <f t="shared" si="11"/>
        <v>#DIV/0!</v>
      </c>
      <c r="I30" s="341" t="e">
        <f t="shared" si="11"/>
        <v>#DIV/0!</v>
      </c>
      <c r="J30" s="341" t="e">
        <f t="shared" si="11"/>
        <v>#DIV/0!</v>
      </c>
      <c r="K30" s="341" t="e">
        <f t="shared" si="11"/>
        <v>#DIV/0!</v>
      </c>
      <c r="L30" s="341" t="e">
        <f t="shared" si="11"/>
        <v>#DIV/0!</v>
      </c>
      <c r="M30" s="341" t="e">
        <f t="shared" si="11"/>
        <v>#DIV/0!</v>
      </c>
      <c r="N30" s="341" t="e">
        <f t="shared" si="11"/>
        <v>#DIV/0!</v>
      </c>
      <c r="O30" s="192">
        <f>O29/O22</f>
        <v>4.0816326530612242E-2</v>
      </c>
    </row>
    <row r="31" spans="1:15" x14ac:dyDescent="0.25">
      <c r="A31" s="10" t="s">
        <v>37</v>
      </c>
      <c r="B31" s="85" t="s">
        <v>131</v>
      </c>
      <c r="C31" s="284">
        <f>C22-C27</f>
        <v>1</v>
      </c>
      <c r="D31" s="284">
        <f>D22-D27</f>
        <v>0</v>
      </c>
      <c r="E31" s="41">
        <f>E22-E27</f>
        <v>0</v>
      </c>
      <c r="F31" s="399">
        <f t="shared" ref="F31:N31" si="12">F22-F27</f>
        <v>0</v>
      </c>
      <c r="G31" s="399">
        <f t="shared" si="12"/>
        <v>0</v>
      </c>
      <c r="H31" s="399">
        <f t="shared" si="12"/>
        <v>0</v>
      </c>
      <c r="I31" s="399">
        <f t="shared" si="12"/>
        <v>0</v>
      </c>
      <c r="J31" s="399">
        <f t="shared" si="12"/>
        <v>0</v>
      </c>
      <c r="K31" s="399">
        <f t="shared" si="12"/>
        <v>0</v>
      </c>
      <c r="L31" s="399">
        <f t="shared" si="12"/>
        <v>0</v>
      </c>
      <c r="M31" s="399">
        <f t="shared" si="12"/>
        <v>0</v>
      </c>
      <c r="N31" s="399">
        <f t="shared" si="12"/>
        <v>0</v>
      </c>
      <c r="O31" s="85">
        <f>SUM(C31:N31)</f>
        <v>1</v>
      </c>
    </row>
    <row r="32" spans="1:15" x14ac:dyDescent="0.25">
      <c r="A32" s="10" t="s">
        <v>46</v>
      </c>
      <c r="B32" s="162" t="s">
        <v>69</v>
      </c>
      <c r="C32" s="191">
        <f>C31/C22</f>
        <v>4.7619047619047616E-2</v>
      </c>
      <c r="D32" s="443">
        <f t="shared" ref="D32:N32" si="13">D31/D22</f>
        <v>0</v>
      </c>
      <c r="E32" s="191">
        <f t="shared" si="13"/>
        <v>0</v>
      </c>
      <c r="F32" s="341" t="e">
        <f t="shared" si="13"/>
        <v>#DIV/0!</v>
      </c>
      <c r="G32" s="341" t="e">
        <f t="shared" si="13"/>
        <v>#DIV/0!</v>
      </c>
      <c r="H32" s="341" t="e">
        <f t="shared" si="13"/>
        <v>#DIV/0!</v>
      </c>
      <c r="I32" s="341" t="e">
        <f t="shared" si="13"/>
        <v>#DIV/0!</v>
      </c>
      <c r="J32" s="341" t="e">
        <f t="shared" si="13"/>
        <v>#DIV/0!</v>
      </c>
      <c r="K32" s="341" t="e">
        <f t="shared" si="13"/>
        <v>#DIV/0!</v>
      </c>
      <c r="L32" s="341" t="e">
        <f t="shared" si="13"/>
        <v>#DIV/0!</v>
      </c>
      <c r="M32" s="341" t="e">
        <f t="shared" si="13"/>
        <v>#DIV/0!</v>
      </c>
      <c r="N32" s="341" t="e">
        <f t="shared" si="13"/>
        <v>#DIV/0!</v>
      </c>
      <c r="O32" s="192">
        <f>O31/O22</f>
        <v>2.0408163265306121E-2</v>
      </c>
    </row>
    <row r="33" spans="1:15" ht="24.75" x14ac:dyDescent="0.25">
      <c r="A33" s="10" t="s">
        <v>47</v>
      </c>
      <c r="B33" s="194" t="s">
        <v>67</v>
      </c>
      <c r="C33" s="77">
        <v>2</v>
      </c>
      <c r="D33" s="284">
        <v>2</v>
      </c>
      <c r="E33" s="41">
        <v>1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5</v>
      </c>
    </row>
    <row r="34" spans="1:15" x14ac:dyDescent="0.25">
      <c r="A34" s="10" t="s">
        <v>48</v>
      </c>
      <c r="B34" s="162" t="s">
        <v>69</v>
      </c>
      <c r="C34" s="191">
        <f>C33/C22</f>
        <v>9.5238095238095233E-2</v>
      </c>
      <c r="D34" s="443">
        <f t="shared" ref="D34:N34" si="14">D33/D22</f>
        <v>0.14285714285714285</v>
      </c>
      <c r="E34" s="191">
        <f t="shared" si="14"/>
        <v>7.1428571428571425E-2</v>
      </c>
      <c r="F34" s="341" t="e">
        <f t="shared" si="14"/>
        <v>#DIV/0!</v>
      </c>
      <c r="G34" s="341" t="e">
        <f t="shared" si="14"/>
        <v>#DIV/0!</v>
      </c>
      <c r="H34" s="341" t="e">
        <f t="shared" si="14"/>
        <v>#DIV/0!</v>
      </c>
      <c r="I34" s="341" t="e">
        <f t="shared" si="14"/>
        <v>#DIV/0!</v>
      </c>
      <c r="J34" s="341" t="e">
        <f t="shared" si="14"/>
        <v>#DIV/0!</v>
      </c>
      <c r="K34" s="341" t="e">
        <f t="shared" si="14"/>
        <v>#DIV/0!</v>
      </c>
      <c r="L34" s="341" t="e">
        <f t="shared" si="14"/>
        <v>#DIV/0!</v>
      </c>
      <c r="M34" s="341" t="e">
        <f t="shared" si="14"/>
        <v>#DIV/0!</v>
      </c>
      <c r="N34" s="341" t="e">
        <f t="shared" si="14"/>
        <v>#DIV/0!</v>
      </c>
      <c r="O34" s="192">
        <f>O33/O22</f>
        <v>0.10204081632653061</v>
      </c>
    </row>
    <row r="35" spans="1:15" x14ac:dyDescent="0.25">
      <c r="A35" s="10" t="s">
        <v>49</v>
      </c>
      <c r="B35" s="85" t="s">
        <v>287</v>
      </c>
      <c r="C35" s="77">
        <v>4</v>
      </c>
      <c r="D35" s="284">
        <v>1</v>
      </c>
      <c r="E35" s="41">
        <v>4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9</v>
      </c>
    </row>
    <row r="36" spans="1:15" x14ac:dyDescent="0.25">
      <c r="A36" s="10" t="s">
        <v>50</v>
      </c>
      <c r="B36" s="195" t="s">
        <v>69</v>
      </c>
      <c r="C36" s="191">
        <f>C35/C22</f>
        <v>0.19047619047619047</v>
      </c>
      <c r="D36" s="443">
        <f t="shared" ref="D36:N36" si="15">D35/D22</f>
        <v>7.1428571428571425E-2</v>
      </c>
      <c r="E36" s="191">
        <f t="shared" si="15"/>
        <v>0.2857142857142857</v>
      </c>
      <c r="F36" s="341" t="e">
        <f t="shared" si="15"/>
        <v>#DIV/0!</v>
      </c>
      <c r="G36" s="341" t="e">
        <f t="shared" si="15"/>
        <v>#DIV/0!</v>
      </c>
      <c r="H36" s="341" t="e">
        <f t="shared" si="15"/>
        <v>#DIV/0!</v>
      </c>
      <c r="I36" s="341" t="e">
        <f t="shared" si="15"/>
        <v>#DIV/0!</v>
      </c>
      <c r="J36" s="341" t="e">
        <f t="shared" si="15"/>
        <v>#DIV/0!</v>
      </c>
      <c r="K36" s="341" t="e">
        <f t="shared" si="15"/>
        <v>#DIV/0!</v>
      </c>
      <c r="L36" s="341" t="e">
        <f t="shared" si="15"/>
        <v>#DIV/0!</v>
      </c>
      <c r="M36" s="341" t="e">
        <f t="shared" si="15"/>
        <v>#DIV/0!</v>
      </c>
      <c r="N36" s="341" t="e">
        <f t="shared" si="15"/>
        <v>#DIV/0!</v>
      </c>
      <c r="O36" s="192">
        <f>O35/O22</f>
        <v>0.18367346938775511</v>
      </c>
    </row>
    <row r="37" spans="1:15" x14ac:dyDescent="0.25">
      <c r="A37" s="10" t="s">
        <v>51</v>
      </c>
      <c r="B37" s="85" t="s">
        <v>288</v>
      </c>
      <c r="C37" s="40">
        <v>2</v>
      </c>
      <c r="D37" s="284">
        <v>0</v>
      </c>
      <c r="E37" s="41">
        <v>2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4</v>
      </c>
    </row>
    <row r="38" spans="1:15" x14ac:dyDescent="0.25">
      <c r="A38" s="10" t="s">
        <v>52</v>
      </c>
      <c r="B38" s="195" t="s">
        <v>69</v>
      </c>
      <c r="C38" s="217">
        <f>C37/C22</f>
        <v>9.5238095238095233E-2</v>
      </c>
      <c r="D38" s="441">
        <f t="shared" ref="D38:N38" si="16">D37/D22</f>
        <v>0</v>
      </c>
      <c r="E38" s="191">
        <f t="shared" si="16"/>
        <v>0.14285714285714285</v>
      </c>
      <c r="F38" s="341" t="e">
        <f t="shared" si="16"/>
        <v>#DIV/0!</v>
      </c>
      <c r="G38" s="341" t="e">
        <f t="shared" si="16"/>
        <v>#DIV/0!</v>
      </c>
      <c r="H38" s="341" t="e">
        <f t="shared" si="16"/>
        <v>#DIV/0!</v>
      </c>
      <c r="I38" s="341" t="e">
        <f t="shared" si="16"/>
        <v>#DIV/0!</v>
      </c>
      <c r="J38" s="341" t="e">
        <f t="shared" si="16"/>
        <v>#DIV/0!</v>
      </c>
      <c r="K38" s="341" t="e">
        <f t="shared" si="16"/>
        <v>#DIV/0!</v>
      </c>
      <c r="L38" s="341" t="e">
        <f t="shared" si="16"/>
        <v>#DIV/0!</v>
      </c>
      <c r="M38" s="341" t="e">
        <f t="shared" si="16"/>
        <v>#DIV/0!</v>
      </c>
      <c r="N38" s="341" t="e">
        <f t="shared" si="16"/>
        <v>#DIV/0!</v>
      </c>
      <c r="O38" s="192">
        <f>O37/O22</f>
        <v>8.1632653061224483E-2</v>
      </c>
    </row>
    <row r="39" spans="1:15" x14ac:dyDescent="0.25">
      <c r="A39" s="10" t="s">
        <v>53</v>
      </c>
      <c r="B39" s="216" t="s">
        <v>115</v>
      </c>
      <c r="C39" s="209">
        <v>4</v>
      </c>
      <c r="D39" s="444">
        <v>0</v>
      </c>
      <c r="E39" s="210">
        <v>2</v>
      </c>
      <c r="F39" s="344"/>
      <c r="G39" s="344"/>
      <c r="H39" s="344"/>
      <c r="I39" s="344"/>
      <c r="J39" s="344"/>
      <c r="K39" s="344"/>
      <c r="L39" s="344"/>
      <c r="M39" s="344"/>
      <c r="N39" s="426"/>
      <c r="O39" s="216">
        <f>SUM(C39:N39)</f>
        <v>6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0.19047619047619047</v>
      </c>
      <c r="D40" s="443">
        <f t="shared" ref="D40:N40" si="17">D39/D22</f>
        <v>0</v>
      </c>
      <c r="E40" s="191">
        <f t="shared" si="17"/>
        <v>0.14285714285714285</v>
      </c>
      <c r="F40" s="341" t="e">
        <f t="shared" si="17"/>
        <v>#DIV/0!</v>
      </c>
      <c r="G40" s="341" t="e">
        <f t="shared" si="17"/>
        <v>#DIV/0!</v>
      </c>
      <c r="H40" s="341" t="e">
        <f t="shared" si="17"/>
        <v>#DIV/0!</v>
      </c>
      <c r="I40" s="341" t="e">
        <f t="shared" si="17"/>
        <v>#DIV/0!</v>
      </c>
      <c r="J40" s="341" t="e">
        <f t="shared" si="17"/>
        <v>#DIV/0!</v>
      </c>
      <c r="K40" s="341" t="e">
        <f t="shared" si="17"/>
        <v>#DIV/0!</v>
      </c>
      <c r="L40" s="341" t="e">
        <f t="shared" si="17"/>
        <v>#DIV/0!</v>
      </c>
      <c r="M40" s="341" t="e">
        <f t="shared" si="17"/>
        <v>#DIV/0!</v>
      </c>
      <c r="N40" s="341" t="e">
        <f t="shared" si="17"/>
        <v>#DIV/0!</v>
      </c>
      <c r="O40" s="192">
        <f>O39/O22</f>
        <v>0.12244897959183673</v>
      </c>
    </row>
    <row r="41" spans="1:15" ht="26.25" thickTop="1" thickBot="1" x14ac:dyDescent="0.3">
      <c r="A41" s="10" t="s">
        <v>55</v>
      </c>
      <c r="B41" s="31" t="s">
        <v>71</v>
      </c>
      <c r="C41" s="16">
        <v>16</v>
      </c>
      <c r="D41" s="445">
        <v>12</v>
      </c>
      <c r="E41" s="16">
        <v>6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49">
        <f>SUM(C41:N41)</f>
        <v>34</v>
      </c>
    </row>
    <row r="42" spans="1:15" ht="15.75" thickTop="1" x14ac:dyDescent="0.25">
      <c r="A42" s="10" t="s">
        <v>56</v>
      </c>
      <c r="B42" s="197" t="s">
        <v>163</v>
      </c>
      <c r="C42" s="198">
        <v>9</v>
      </c>
      <c r="D42" s="367">
        <v>4</v>
      </c>
      <c r="E42" s="199">
        <v>4</v>
      </c>
      <c r="F42" s="403"/>
      <c r="G42" s="403"/>
      <c r="H42" s="403"/>
      <c r="I42" s="403"/>
      <c r="J42" s="403"/>
      <c r="K42" s="403"/>
      <c r="L42" s="406"/>
      <c r="M42" s="403"/>
      <c r="N42" s="404"/>
      <c r="O42" s="197">
        <f>SUM(C42:N42)</f>
        <v>17</v>
      </c>
    </row>
    <row r="43" spans="1:15" x14ac:dyDescent="0.25">
      <c r="A43" s="10" t="s">
        <v>57</v>
      </c>
      <c r="B43" s="162" t="s">
        <v>69</v>
      </c>
      <c r="C43" s="191">
        <f>C42/C22</f>
        <v>0.42857142857142855</v>
      </c>
      <c r="D43" s="443">
        <f t="shared" ref="D43:N43" si="18">D42/D22</f>
        <v>0.2857142857142857</v>
      </c>
      <c r="E43" s="191">
        <f t="shared" si="18"/>
        <v>0.2857142857142857</v>
      </c>
      <c r="F43" s="341" t="e">
        <f t="shared" si="18"/>
        <v>#DIV/0!</v>
      </c>
      <c r="G43" s="341" t="e">
        <f t="shared" si="18"/>
        <v>#DIV/0!</v>
      </c>
      <c r="H43" s="341" t="e">
        <f t="shared" si="18"/>
        <v>#DIV/0!</v>
      </c>
      <c r="I43" s="341" t="e">
        <f t="shared" si="18"/>
        <v>#DIV/0!</v>
      </c>
      <c r="J43" s="341" t="e">
        <f t="shared" si="18"/>
        <v>#DIV/0!</v>
      </c>
      <c r="K43" s="341" t="e">
        <f t="shared" si="18"/>
        <v>#DIV/0!</v>
      </c>
      <c r="L43" s="341" t="e">
        <f t="shared" si="18"/>
        <v>#DIV/0!</v>
      </c>
      <c r="M43" s="341" t="e">
        <f t="shared" si="18"/>
        <v>#DIV/0!</v>
      </c>
      <c r="N43" s="341" t="e">
        <f t="shared" si="18"/>
        <v>#DIV/0!</v>
      </c>
      <c r="O43" s="192">
        <f>O42/O22</f>
        <v>0.34693877551020408</v>
      </c>
    </row>
    <row r="44" spans="1:15" x14ac:dyDescent="0.25">
      <c r="A44" s="10" t="s">
        <v>58</v>
      </c>
      <c r="B44" s="85" t="s">
        <v>164</v>
      </c>
      <c r="C44" s="77">
        <v>6</v>
      </c>
      <c r="D44" s="284">
        <v>3</v>
      </c>
      <c r="E44" s="41">
        <v>1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10</v>
      </c>
    </row>
    <row r="45" spans="1:15" x14ac:dyDescent="0.25">
      <c r="A45" s="10" t="s">
        <v>59</v>
      </c>
      <c r="B45" s="162" t="s">
        <v>69</v>
      </c>
      <c r="C45" s="191">
        <f>C44/C22</f>
        <v>0.2857142857142857</v>
      </c>
      <c r="D45" s="443">
        <f t="shared" ref="D45:N45" si="19">D44/D22</f>
        <v>0.21428571428571427</v>
      </c>
      <c r="E45" s="191">
        <f t="shared" si="19"/>
        <v>7.1428571428571425E-2</v>
      </c>
      <c r="F45" s="341" t="e">
        <f t="shared" si="19"/>
        <v>#DIV/0!</v>
      </c>
      <c r="G45" s="341" t="e">
        <f t="shared" si="19"/>
        <v>#DIV/0!</v>
      </c>
      <c r="H45" s="341" t="e">
        <f t="shared" si="19"/>
        <v>#DIV/0!</v>
      </c>
      <c r="I45" s="341" t="e">
        <f t="shared" si="19"/>
        <v>#DIV/0!</v>
      </c>
      <c r="J45" s="341" t="e">
        <f t="shared" si="19"/>
        <v>#DIV/0!</v>
      </c>
      <c r="K45" s="341" t="e">
        <f t="shared" si="19"/>
        <v>#DIV/0!</v>
      </c>
      <c r="L45" s="341" t="e">
        <f t="shared" si="19"/>
        <v>#DIV/0!</v>
      </c>
      <c r="M45" s="341" t="e">
        <f t="shared" si="19"/>
        <v>#DIV/0!</v>
      </c>
      <c r="N45" s="341" t="e">
        <f t="shared" si="19"/>
        <v>#DIV/0!</v>
      </c>
      <c r="O45" s="192">
        <f>O44/O22</f>
        <v>0.20408163265306123</v>
      </c>
    </row>
    <row r="46" spans="1:15" x14ac:dyDescent="0.25">
      <c r="A46" s="10" t="s">
        <v>60</v>
      </c>
      <c r="B46" s="85" t="s">
        <v>165</v>
      </c>
      <c r="C46" s="77">
        <v>3</v>
      </c>
      <c r="D46" s="284">
        <v>5</v>
      </c>
      <c r="E46" s="41">
        <v>0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8</v>
      </c>
    </row>
    <row r="47" spans="1:15" x14ac:dyDescent="0.25">
      <c r="A47" s="10" t="s">
        <v>61</v>
      </c>
      <c r="B47" s="162" t="s">
        <v>69</v>
      </c>
      <c r="C47" s="191">
        <f>C46/C22</f>
        <v>0.14285714285714285</v>
      </c>
      <c r="D47" s="443">
        <f t="shared" ref="D47:N47" si="20">D46/D22</f>
        <v>0.35714285714285715</v>
      </c>
      <c r="E47" s="191">
        <f>E46/E22</f>
        <v>0</v>
      </c>
      <c r="F47" s="341" t="e">
        <f t="shared" si="20"/>
        <v>#DIV/0!</v>
      </c>
      <c r="G47" s="341" t="e">
        <f t="shared" si="20"/>
        <v>#DIV/0!</v>
      </c>
      <c r="H47" s="341" t="e">
        <f t="shared" si="20"/>
        <v>#DIV/0!</v>
      </c>
      <c r="I47" s="341" t="e">
        <f t="shared" si="20"/>
        <v>#DIV/0!</v>
      </c>
      <c r="J47" s="341" t="e">
        <f t="shared" si="20"/>
        <v>#DIV/0!</v>
      </c>
      <c r="K47" s="341" t="e">
        <f t="shared" si="20"/>
        <v>#DIV/0!</v>
      </c>
      <c r="L47" s="341" t="e">
        <f t="shared" si="20"/>
        <v>#DIV/0!</v>
      </c>
      <c r="M47" s="341" t="e">
        <f t="shared" si="20"/>
        <v>#DIV/0!</v>
      </c>
      <c r="N47" s="341" t="e">
        <f t="shared" si="20"/>
        <v>#DIV/0!</v>
      </c>
      <c r="O47" s="192">
        <f>O46/O22</f>
        <v>0.16326530612244897</v>
      </c>
    </row>
    <row r="48" spans="1:15" x14ac:dyDescent="0.25">
      <c r="A48" s="10" t="s">
        <v>62</v>
      </c>
      <c r="B48" s="85" t="s">
        <v>305</v>
      </c>
      <c r="C48" s="77">
        <v>0</v>
      </c>
      <c r="D48" s="284">
        <v>0</v>
      </c>
      <c r="E48" s="41">
        <v>0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0</v>
      </c>
    </row>
    <row r="49" spans="1:15" x14ac:dyDescent="0.25">
      <c r="A49" s="10" t="s">
        <v>63</v>
      </c>
      <c r="B49" s="162" t="s">
        <v>69</v>
      </c>
      <c r="C49" s="191">
        <f>C48/C22</f>
        <v>0</v>
      </c>
      <c r="D49" s="443">
        <f t="shared" ref="D49:N49" si="21">D48/D22</f>
        <v>0</v>
      </c>
      <c r="E49" s="191">
        <f t="shared" si="21"/>
        <v>0</v>
      </c>
      <c r="F49" s="341" t="e">
        <f t="shared" si="21"/>
        <v>#DIV/0!</v>
      </c>
      <c r="G49" s="341" t="e">
        <f t="shared" si="21"/>
        <v>#DIV/0!</v>
      </c>
      <c r="H49" s="341" t="e">
        <f t="shared" si="21"/>
        <v>#DIV/0!</v>
      </c>
      <c r="I49" s="341" t="e">
        <f t="shared" si="21"/>
        <v>#DIV/0!</v>
      </c>
      <c r="J49" s="341" t="e">
        <f t="shared" si="21"/>
        <v>#DIV/0!</v>
      </c>
      <c r="K49" s="341" t="e">
        <f t="shared" si="21"/>
        <v>#DIV/0!</v>
      </c>
      <c r="L49" s="341" t="e">
        <f t="shared" si="21"/>
        <v>#DIV/0!</v>
      </c>
      <c r="M49" s="341" t="e">
        <f t="shared" si="21"/>
        <v>#DIV/0!</v>
      </c>
      <c r="N49" s="341" t="e">
        <f t="shared" si="21"/>
        <v>#DIV/0!</v>
      </c>
      <c r="O49" s="192">
        <f>O48/O22</f>
        <v>0</v>
      </c>
    </row>
    <row r="50" spans="1:15" x14ac:dyDescent="0.25">
      <c r="A50" s="10" t="s">
        <v>64</v>
      </c>
      <c r="B50" s="194" t="s">
        <v>167</v>
      </c>
      <c r="C50" s="40">
        <v>4</v>
      </c>
      <c r="D50" s="284">
        <v>0</v>
      </c>
      <c r="E50" s="41">
        <v>3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7</v>
      </c>
    </row>
    <row r="51" spans="1:15" x14ac:dyDescent="0.25">
      <c r="A51" s="10" t="s">
        <v>65</v>
      </c>
      <c r="B51" s="162" t="s">
        <v>69</v>
      </c>
      <c r="C51" s="191">
        <f>C50/C22</f>
        <v>0.19047619047619047</v>
      </c>
      <c r="D51" s="443">
        <f t="shared" ref="D51:N51" si="22">D50/D22</f>
        <v>0</v>
      </c>
      <c r="E51" s="191">
        <f t="shared" si="22"/>
        <v>0.21428571428571427</v>
      </c>
      <c r="F51" s="341" t="e">
        <f t="shared" si="22"/>
        <v>#DIV/0!</v>
      </c>
      <c r="G51" s="341" t="e">
        <f t="shared" si="22"/>
        <v>#DIV/0!</v>
      </c>
      <c r="H51" s="341" t="e">
        <f t="shared" si="22"/>
        <v>#DIV/0!</v>
      </c>
      <c r="I51" s="341" t="e">
        <f t="shared" si="22"/>
        <v>#DIV/0!</v>
      </c>
      <c r="J51" s="341" t="e">
        <f t="shared" si="22"/>
        <v>#DIV/0!</v>
      </c>
      <c r="K51" s="341" t="e">
        <f t="shared" si="22"/>
        <v>#DIV/0!</v>
      </c>
      <c r="L51" s="341" t="e">
        <f t="shared" si="22"/>
        <v>#DIV/0!</v>
      </c>
      <c r="M51" s="341" t="e">
        <f t="shared" si="22"/>
        <v>#DIV/0!</v>
      </c>
      <c r="N51" s="341" t="e">
        <f t="shared" si="22"/>
        <v>#DIV/0!</v>
      </c>
      <c r="O51" s="192">
        <f>O50/O22</f>
        <v>0.14285714285714285</v>
      </c>
    </row>
    <row r="52" spans="1:15" ht="24.75" x14ac:dyDescent="0.25">
      <c r="A52" s="10" t="s">
        <v>154</v>
      </c>
      <c r="B52" s="194" t="s">
        <v>168</v>
      </c>
      <c r="C52" s="77">
        <v>0</v>
      </c>
      <c r="D52" s="284">
        <v>0</v>
      </c>
      <c r="E52" s="41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f>C52/C22</f>
        <v>0</v>
      </c>
      <c r="D53" s="443">
        <f t="shared" ref="D53:N53" si="23">D52/D22</f>
        <v>0</v>
      </c>
      <c r="E53" s="191">
        <f t="shared" si="23"/>
        <v>0</v>
      </c>
      <c r="F53" s="341" t="e">
        <f t="shared" si="23"/>
        <v>#DIV/0!</v>
      </c>
      <c r="G53" s="341" t="e">
        <f t="shared" si="23"/>
        <v>#DIV/0!</v>
      </c>
      <c r="H53" s="341" t="e">
        <f t="shared" si="23"/>
        <v>#DIV/0!</v>
      </c>
      <c r="I53" s="341" t="e">
        <f t="shared" si="23"/>
        <v>#DIV/0!</v>
      </c>
      <c r="J53" s="341" t="e">
        <f t="shared" si="23"/>
        <v>#DIV/0!</v>
      </c>
      <c r="K53" s="341" t="e">
        <f t="shared" si="23"/>
        <v>#DIV/0!</v>
      </c>
      <c r="L53" s="341" t="e">
        <f t="shared" si="23"/>
        <v>#DIV/0!</v>
      </c>
      <c r="M53" s="341" t="e">
        <f t="shared" si="23"/>
        <v>#DIV/0!</v>
      </c>
      <c r="N53" s="341" t="e">
        <f t="shared" si="23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40">
        <v>0</v>
      </c>
      <c r="D54" s="284">
        <v>0</v>
      </c>
      <c r="E54" s="41">
        <v>0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0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0</v>
      </c>
      <c r="D55" s="446">
        <f t="shared" ref="D55:N55" si="24">D54/D22</f>
        <v>0</v>
      </c>
      <c r="E55" s="201">
        <f t="shared" si="24"/>
        <v>0</v>
      </c>
      <c r="F55" s="407" t="e">
        <f t="shared" si="24"/>
        <v>#DIV/0!</v>
      </c>
      <c r="G55" s="407" t="e">
        <f t="shared" si="24"/>
        <v>#DIV/0!</v>
      </c>
      <c r="H55" s="407" t="e">
        <f t="shared" si="24"/>
        <v>#DIV/0!</v>
      </c>
      <c r="I55" s="407" t="e">
        <f t="shared" si="24"/>
        <v>#DIV/0!</v>
      </c>
      <c r="J55" s="407" t="e">
        <f t="shared" si="24"/>
        <v>#DIV/0!</v>
      </c>
      <c r="K55" s="407" t="e">
        <f t="shared" si="24"/>
        <v>#DIV/0!</v>
      </c>
      <c r="L55" s="407" t="e">
        <f t="shared" si="24"/>
        <v>#DIV/0!</v>
      </c>
      <c r="M55" s="407" t="e">
        <f t="shared" si="24"/>
        <v>#DIV/0!</v>
      </c>
      <c r="N55" s="407" t="e">
        <f t="shared" si="24"/>
        <v>#DIV/0!</v>
      </c>
      <c r="O55" s="202">
        <f>O54/O22</f>
        <v>0</v>
      </c>
    </row>
    <row r="56" spans="1:15" ht="20.100000000000001" customHeight="1" thickBot="1" x14ac:dyDescent="0.3">
      <c r="A56" s="21" t="s">
        <v>335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364" t="s">
        <v>370</v>
      </c>
      <c r="E57" s="55" t="s">
        <v>371</v>
      </c>
      <c r="F57" s="55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12</v>
      </c>
      <c r="D58" s="287">
        <v>12</v>
      </c>
      <c r="E58" s="17">
        <v>15</v>
      </c>
      <c r="F58" s="350"/>
      <c r="G58" s="350"/>
      <c r="H58" s="350"/>
      <c r="I58" s="350"/>
      <c r="J58" s="350"/>
      <c r="K58" s="350"/>
      <c r="L58" s="350"/>
      <c r="M58" s="350"/>
      <c r="N58" s="350"/>
      <c r="O58" s="26">
        <f>SUM(C58:N58)</f>
        <v>39</v>
      </c>
    </row>
    <row r="59" spans="1:15" x14ac:dyDescent="0.25">
      <c r="A59" s="29" t="s">
        <v>75</v>
      </c>
      <c r="B59" s="204" t="s">
        <v>296</v>
      </c>
      <c r="C59" s="193">
        <v>4</v>
      </c>
      <c r="D59" s="283">
        <v>8</v>
      </c>
      <c r="E59" s="182">
        <v>10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22</v>
      </c>
    </row>
    <row r="60" spans="1:15" x14ac:dyDescent="0.25">
      <c r="A60" s="29" t="s">
        <v>76</v>
      </c>
      <c r="B60" s="203" t="s">
        <v>80</v>
      </c>
      <c r="C60" s="191">
        <f>C59/C58</f>
        <v>0.33333333333333331</v>
      </c>
      <c r="D60" s="443">
        <f t="shared" ref="D60:N60" si="25">D59/D58</f>
        <v>0.66666666666666663</v>
      </c>
      <c r="E60" s="191">
        <f t="shared" si="25"/>
        <v>0.66666666666666663</v>
      </c>
      <c r="F60" s="341" t="e">
        <f t="shared" si="25"/>
        <v>#DIV/0!</v>
      </c>
      <c r="G60" s="341" t="e">
        <f t="shared" si="25"/>
        <v>#DIV/0!</v>
      </c>
      <c r="H60" s="341" t="e">
        <f t="shared" si="25"/>
        <v>#DIV/0!</v>
      </c>
      <c r="I60" s="341" t="e">
        <f t="shared" si="25"/>
        <v>#DIV/0!</v>
      </c>
      <c r="J60" s="341" t="e">
        <f t="shared" si="25"/>
        <v>#DIV/0!</v>
      </c>
      <c r="K60" s="341" t="e">
        <f t="shared" si="25"/>
        <v>#DIV/0!</v>
      </c>
      <c r="L60" s="341" t="e">
        <f t="shared" si="25"/>
        <v>#DIV/0!</v>
      </c>
      <c r="M60" s="341" t="e">
        <f t="shared" si="25"/>
        <v>#DIV/0!</v>
      </c>
      <c r="N60" s="334" t="e">
        <f t="shared" si="25"/>
        <v>#DIV/0!</v>
      </c>
      <c r="O60" s="243">
        <f>O59/O58</f>
        <v>0.5641025641025641</v>
      </c>
    </row>
    <row r="61" spans="1:15" x14ac:dyDescent="0.25">
      <c r="A61" s="29" t="s">
        <v>87</v>
      </c>
      <c r="B61" s="205" t="s">
        <v>78</v>
      </c>
      <c r="C61" s="40">
        <v>4</v>
      </c>
      <c r="D61" s="284">
        <v>7</v>
      </c>
      <c r="E61" s="41">
        <v>7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18</v>
      </c>
    </row>
    <row r="62" spans="1:15" x14ac:dyDescent="0.25">
      <c r="A62" s="29" t="s">
        <v>88</v>
      </c>
      <c r="B62" s="203" t="s">
        <v>80</v>
      </c>
      <c r="C62" s="191">
        <f>C61/C58</f>
        <v>0.33333333333333331</v>
      </c>
      <c r="D62" s="443">
        <f t="shared" ref="D62:N62" si="26">D61/D58</f>
        <v>0.58333333333333337</v>
      </c>
      <c r="E62" s="191">
        <f t="shared" si="26"/>
        <v>0.46666666666666667</v>
      </c>
      <c r="F62" s="341" t="e">
        <f t="shared" si="26"/>
        <v>#DIV/0!</v>
      </c>
      <c r="G62" s="341" t="e">
        <f t="shared" si="26"/>
        <v>#DIV/0!</v>
      </c>
      <c r="H62" s="341" t="e">
        <f t="shared" si="26"/>
        <v>#DIV/0!</v>
      </c>
      <c r="I62" s="341" t="e">
        <f t="shared" si="26"/>
        <v>#DIV/0!</v>
      </c>
      <c r="J62" s="341" t="e">
        <f t="shared" si="26"/>
        <v>#DIV/0!</v>
      </c>
      <c r="K62" s="341" t="e">
        <f t="shared" si="26"/>
        <v>#DIV/0!</v>
      </c>
      <c r="L62" s="341" t="e">
        <f t="shared" si="26"/>
        <v>#DIV/0!</v>
      </c>
      <c r="M62" s="341" t="e">
        <f t="shared" si="26"/>
        <v>#DIV/0!</v>
      </c>
      <c r="N62" s="334" t="e">
        <f t="shared" si="26"/>
        <v>#DIV/0!</v>
      </c>
      <c r="O62" s="243">
        <f>O61/O58</f>
        <v>0.46153846153846156</v>
      </c>
    </row>
    <row r="63" spans="1:15" x14ac:dyDescent="0.25">
      <c r="A63" s="29" t="s">
        <v>89</v>
      </c>
      <c r="B63" s="205" t="s">
        <v>299</v>
      </c>
      <c r="C63" s="40">
        <v>1</v>
      </c>
      <c r="D63" s="284">
        <v>3</v>
      </c>
      <c r="E63" s="41">
        <v>4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8</v>
      </c>
    </row>
    <row r="64" spans="1:15" x14ac:dyDescent="0.25">
      <c r="A64" s="29" t="s">
        <v>90</v>
      </c>
      <c r="B64" s="189" t="s">
        <v>80</v>
      </c>
      <c r="C64" s="191">
        <f>C63/C58</f>
        <v>8.3333333333333329E-2</v>
      </c>
      <c r="D64" s="443">
        <f t="shared" ref="D64:N64" si="27">D63/D58</f>
        <v>0.25</v>
      </c>
      <c r="E64" s="191">
        <f t="shared" si="27"/>
        <v>0.26666666666666666</v>
      </c>
      <c r="F64" s="341" t="e">
        <f t="shared" si="27"/>
        <v>#DIV/0!</v>
      </c>
      <c r="G64" s="341" t="e">
        <f t="shared" si="27"/>
        <v>#DIV/0!</v>
      </c>
      <c r="H64" s="341" t="e">
        <f t="shared" si="27"/>
        <v>#DIV/0!</v>
      </c>
      <c r="I64" s="341" t="e">
        <f t="shared" si="27"/>
        <v>#DIV/0!</v>
      </c>
      <c r="J64" s="341" t="e">
        <f t="shared" si="27"/>
        <v>#DIV/0!</v>
      </c>
      <c r="K64" s="341" t="e">
        <f t="shared" si="27"/>
        <v>#DIV/0!</v>
      </c>
      <c r="L64" s="341" t="e">
        <f t="shared" si="27"/>
        <v>#DIV/0!</v>
      </c>
      <c r="M64" s="341" t="e">
        <f t="shared" si="27"/>
        <v>#DIV/0!</v>
      </c>
      <c r="N64" s="334" t="e">
        <f t="shared" si="27"/>
        <v>#DIV/0!</v>
      </c>
      <c r="O64" s="243">
        <f>O63/O58</f>
        <v>0.20512820512820512</v>
      </c>
    </row>
    <row r="65" spans="1:15" x14ac:dyDescent="0.25">
      <c r="A65" s="29" t="s">
        <v>91</v>
      </c>
      <c r="B65" s="205" t="s">
        <v>300</v>
      </c>
      <c r="C65" s="284">
        <f>C61-C67</f>
        <v>4</v>
      </c>
      <c r="D65" s="284">
        <f>D61-D67</f>
        <v>7</v>
      </c>
      <c r="E65" s="41">
        <f>E61-E67</f>
        <v>6</v>
      </c>
      <c r="F65" s="399">
        <f t="shared" ref="F65:N65" si="28">F61-F67</f>
        <v>0</v>
      </c>
      <c r="G65" s="399">
        <f t="shared" si="28"/>
        <v>0</v>
      </c>
      <c r="H65" s="399">
        <f t="shared" si="28"/>
        <v>0</v>
      </c>
      <c r="I65" s="399">
        <f t="shared" si="28"/>
        <v>0</v>
      </c>
      <c r="J65" s="399">
        <f t="shared" si="28"/>
        <v>0</v>
      </c>
      <c r="K65" s="399">
        <f t="shared" si="28"/>
        <v>0</v>
      </c>
      <c r="L65" s="399">
        <f t="shared" si="28"/>
        <v>0</v>
      </c>
      <c r="M65" s="399">
        <f t="shared" si="28"/>
        <v>0</v>
      </c>
      <c r="N65" s="337">
        <f t="shared" si="28"/>
        <v>0</v>
      </c>
      <c r="O65" s="206">
        <f>SUM(C65:N65)</f>
        <v>17</v>
      </c>
    </row>
    <row r="66" spans="1:15" ht="15.75" thickBot="1" x14ac:dyDescent="0.3">
      <c r="A66" s="29" t="s">
        <v>92</v>
      </c>
      <c r="B66" s="207" t="s">
        <v>80</v>
      </c>
      <c r="C66" s="244">
        <f>C65/C58</f>
        <v>0.33333333333333331</v>
      </c>
      <c r="D66" s="447">
        <f>D65/D58</f>
        <v>0.58333333333333337</v>
      </c>
      <c r="E66" s="196">
        <f t="shared" ref="E66:N66" si="29">E65/E58</f>
        <v>0.4</v>
      </c>
      <c r="F66" s="424" t="e">
        <f t="shared" si="29"/>
        <v>#DIV/0!</v>
      </c>
      <c r="G66" s="424" t="e">
        <f t="shared" si="29"/>
        <v>#DIV/0!</v>
      </c>
      <c r="H66" s="424" t="e">
        <f t="shared" si="29"/>
        <v>#DIV/0!</v>
      </c>
      <c r="I66" s="424" t="e">
        <f t="shared" si="29"/>
        <v>#DIV/0!</v>
      </c>
      <c r="J66" s="424" t="e">
        <f t="shared" si="29"/>
        <v>#DIV/0!</v>
      </c>
      <c r="K66" s="424" t="e">
        <f t="shared" si="29"/>
        <v>#DIV/0!</v>
      </c>
      <c r="L66" s="424" t="e">
        <f t="shared" si="29"/>
        <v>#DIV/0!</v>
      </c>
      <c r="M66" s="424" t="e">
        <f t="shared" si="29"/>
        <v>#DIV/0!</v>
      </c>
      <c r="N66" s="401" t="e">
        <f t="shared" si="29"/>
        <v>#DIV/0!</v>
      </c>
      <c r="O66" s="245">
        <f>O65/O58</f>
        <v>0.4358974358974359</v>
      </c>
    </row>
    <row r="67" spans="1:15" ht="15.75" thickTop="1" x14ac:dyDescent="0.25">
      <c r="A67" s="29" t="s">
        <v>93</v>
      </c>
      <c r="B67" s="221" t="s">
        <v>301</v>
      </c>
      <c r="C67" s="367">
        <f>C69+C71+C73+C75+C77</f>
        <v>0</v>
      </c>
      <c r="D67" s="367">
        <f>D69+D71+D73+D75+D77</f>
        <v>0</v>
      </c>
      <c r="E67" s="199">
        <f>E69+E71+E73+E75+E77</f>
        <v>1</v>
      </c>
      <c r="F67" s="403">
        <f t="shared" ref="F67:N67" si="30">F69+F71+F73+F75+F77</f>
        <v>0</v>
      </c>
      <c r="G67" s="403">
        <f t="shared" si="30"/>
        <v>0</v>
      </c>
      <c r="H67" s="403">
        <f t="shared" si="30"/>
        <v>0</v>
      </c>
      <c r="I67" s="403">
        <f t="shared" si="30"/>
        <v>0</v>
      </c>
      <c r="J67" s="403">
        <f t="shared" si="30"/>
        <v>0</v>
      </c>
      <c r="K67" s="403">
        <f t="shared" si="30"/>
        <v>0</v>
      </c>
      <c r="L67" s="403">
        <f t="shared" si="30"/>
        <v>0</v>
      </c>
      <c r="M67" s="403">
        <f t="shared" si="30"/>
        <v>0</v>
      </c>
      <c r="N67" s="404">
        <f t="shared" si="30"/>
        <v>0</v>
      </c>
      <c r="O67" s="220">
        <f>SUM(C67:N67)</f>
        <v>1</v>
      </c>
    </row>
    <row r="68" spans="1:15" ht="15.75" thickBot="1" x14ac:dyDescent="0.3">
      <c r="A68" s="29" t="s">
        <v>94</v>
      </c>
      <c r="B68" s="207" t="s">
        <v>80</v>
      </c>
      <c r="C68" s="244">
        <f>C67/C58</f>
        <v>0</v>
      </c>
      <c r="D68" s="448">
        <f t="shared" ref="D68:N68" si="31">D67/D58</f>
        <v>0</v>
      </c>
      <c r="E68" s="246">
        <f t="shared" si="31"/>
        <v>6.6666666666666666E-2</v>
      </c>
      <c r="F68" s="343" t="e">
        <f t="shared" si="31"/>
        <v>#DIV/0!</v>
      </c>
      <c r="G68" s="343" t="e">
        <f t="shared" si="31"/>
        <v>#DIV/0!</v>
      </c>
      <c r="H68" s="343" t="e">
        <f t="shared" si="31"/>
        <v>#DIV/0!</v>
      </c>
      <c r="I68" s="343" t="e">
        <f t="shared" si="31"/>
        <v>#DIV/0!</v>
      </c>
      <c r="J68" s="343" t="e">
        <f t="shared" si="31"/>
        <v>#DIV/0!</v>
      </c>
      <c r="K68" s="343" t="e">
        <f t="shared" si="31"/>
        <v>#DIV/0!</v>
      </c>
      <c r="L68" s="343" t="e">
        <f t="shared" si="31"/>
        <v>#DIV/0!</v>
      </c>
      <c r="M68" s="343" t="e">
        <f t="shared" si="31"/>
        <v>#DIV/0!</v>
      </c>
      <c r="N68" s="425" t="e">
        <f t="shared" si="31"/>
        <v>#DIV/0!</v>
      </c>
      <c r="O68" s="245">
        <f>O67/O58</f>
        <v>2.564102564102564E-2</v>
      </c>
    </row>
    <row r="69" spans="1:15" ht="15.75" thickTop="1" x14ac:dyDescent="0.25">
      <c r="A69" s="29" t="s">
        <v>95</v>
      </c>
      <c r="B69" s="208" t="s">
        <v>306</v>
      </c>
      <c r="C69" s="219">
        <v>0</v>
      </c>
      <c r="D69" s="444">
        <v>0</v>
      </c>
      <c r="E69" s="210">
        <v>1</v>
      </c>
      <c r="F69" s="344"/>
      <c r="G69" s="344"/>
      <c r="H69" s="344"/>
      <c r="I69" s="344"/>
      <c r="J69" s="344"/>
      <c r="K69" s="344"/>
      <c r="L69" s="344"/>
      <c r="M69" s="344"/>
      <c r="N69" s="426"/>
      <c r="O69" s="28">
        <f>SUM(C69:N69)</f>
        <v>1</v>
      </c>
    </row>
    <row r="70" spans="1:15" x14ac:dyDescent="0.25">
      <c r="A70" s="29" t="s">
        <v>96</v>
      </c>
      <c r="B70" s="203" t="s">
        <v>80</v>
      </c>
      <c r="C70" s="217">
        <f>C69/C58</f>
        <v>0</v>
      </c>
      <c r="D70" s="443">
        <f t="shared" ref="D70:N70" si="32">D69/D58</f>
        <v>0</v>
      </c>
      <c r="E70" s="191">
        <f t="shared" si="32"/>
        <v>6.6666666666666666E-2</v>
      </c>
      <c r="F70" s="341" t="e">
        <f t="shared" si="32"/>
        <v>#DIV/0!</v>
      </c>
      <c r="G70" s="341" t="e">
        <f t="shared" si="32"/>
        <v>#DIV/0!</v>
      </c>
      <c r="H70" s="341" t="e">
        <f t="shared" si="32"/>
        <v>#DIV/0!</v>
      </c>
      <c r="I70" s="341" t="e">
        <f t="shared" si="32"/>
        <v>#DIV/0!</v>
      </c>
      <c r="J70" s="341" t="e">
        <f t="shared" si="32"/>
        <v>#DIV/0!</v>
      </c>
      <c r="K70" s="341" t="e">
        <f t="shared" si="32"/>
        <v>#DIV/0!</v>
      </c>
      <c r="L70" s="341" t="e">
        <f t="shared" si="32"/>
        <v>#DIV/0!</v>
      </c>
      <c r="M70" s="341" t="e">
        <f t="shared" si="32"/>
        <v>#DIV/0!</v>
      </c>
      <c r="N70" s="334" t="e">
        <f t="shared" si="32"/>
        <v>#DIV/0!</v>
      </c>
      <c r="O70" s="243">
        <f>O69/O58</f>
        <v>2.564102564102564E-2</v>
      </c>
    </row>
    <row r="71" spans="1:15" x14ac:dyDescent="0.25">
      <c r="A71" s="29" t="s">
        <v>97</v>
      </c>
      <c r="B71" s="208" t="s">
        <v>307</v>
      </c>
      <c r="C71" s="209">
        <v>0</v>
      </c>
      <c r="D71" s="444">
        <v>0</v>
      </c>
      <c r="E71" s="210">
        <v>0</v>
      </c>
      <c r="F71" s="344"/>
      <c r="G71" s="344"/>
      <c r="H71" s="344"/>
      <c r="I71" s="344"/>
      <c r="J71" s="344"/>
      <c r="K71" s="344"/>
      <c r="L71" s="344"/>
      <c r="M71" s="344"/>
      <c r="N71" s="426"/>
      <c r="O71" s="28">
        <f>SUM(C71:N71)</f>
        <v>0</v>
      </c>
    </row>
    <row r="72" spans="1:15" x14ac:dyDescent="0.25">
      <c r="A72" s="29" t="s">
        <v>98</v>
      </c>
      <c r="B72" s="189" t="s">
        <v>80</v>
      </c>
      <c r="C72" s="191">
        <f>C71/C58</f>
        <v>0</v>
      </c>
      <c r="D72" s="443">
        <f t="shared" ref="D72:N72" si="33">D71/D58</f>
        <v>0</v>
      </c>
      <c r="E72" s="191">
        <f t="shared" si="33"/>
        <v>0</v>
      </c>
      <c r="F72" s="341" t="e">
        <f t="shared" si="33"/>
        <v>#DIV/0!</v>
      </c>
      <c r="G72" s="341" t="e">
        <f t="shared" si="33"/>
        <v>#DIV/0!</v>
      </c>
      <c r="H72" s="341" t="e">
        <f t="shared" si="33"/>
        <v>#DIV/0!</v>
      </c>
      <c r="I72" s="341" t="e">
        <f t="shared" si="33"/>
        <v>#DIV/0!</v>
      </c>
      <c r="J72" s="341" t="e">
        <f t="shared" si="33"/>
        <v>#DIV/0!</v>
      </c>
      <c r="K72" s="341" t="e">
        <f t="shared" si="33"/>
        <v>#DIV/0!</v>
      </c>
      <c r="L72" s="341" t="e">
        <f t="shared" si="33"/>
        <v>#DIV/0!</v>
      </c>
      <c r="M72" s="341" t="e">
        <f t="shared" si="33"/>
        <v>#DIV/0!</v>
      </c>
      <c r="N72" s="334" t="e">
        <f t="shared" si="33"/>
        <v>#DIV/0!</v>
      </c>
      <c r="O72" s="243">
        <f>O71/O58</f>
        <v>0</v>
      </c>
    </row>
    <row r="73" spans="1:15" ht="23.25" x14ac:dyDescent="0.25">
      <c r="A73" s="29" t="s">
        <v>99</v>
      </c>
      <c r="B73" s="211" t="s">
        <v>302</v>
      </c>
      <c r="C73" s="40">
        <v>0</v>
      </c>
      <c r="D73" s="284">
        <v>0</v>
      </c>
      <c r="E73" s="41">
        <v>0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f>C73/C58</f>
        <v>0</v>
      </c>
      <c r="D74" s="443">
        <f t="shared" ref="D74:N74" si="34">D73/D58</f>
        <v>0</v>
      </c>
      <c r="E74" s="191">
        <f t="shared" si="34"/>
        <v>0</v>
      </c>
      <c r="F74" s="341" t="e">
        <f t="shared" si="34"/>
        <v>#DIV/0!</v>
      </c>
      <c r="G74" s="341" t="e">
        <f t="shared" si="34"/>
        <v>#DIV/0!</v>
      </c>
      <c r="H74" s="341" t="e">
        <f t="shared" si="34"/>
        <v>#DIV/0!</v>
      </c>
      <c r="I74" s="341" t="e">
        <f t="shared" si="34"/>
        <v>#DIV/0!</v>
      </c>
      <c r="J74" s="341" t="e">
        <f t="shared" si="34"/>
        <v>#DIV/0!</v>
      </c>
      <c r="K74" s="341" t="e">
        <f t="shared" si="34"/>
        <v>#DIV/0!</v>
      </c>
      <c r="L74" s="341" t="e">
        <f t="shared" si="34"/>
        <v>#DIV/0!</v>
      </c>
      <c r="M74" s="341" t="e">
        <f t="shared" si="34"/>
        <v>#DIV/0!</v>
      </c>
      <c r="N74" s="334" t="e">
        <f t="shared" si="34"/>
        <v>#DIV/0!</v>
      </c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77">
        <v>0</v>
      </c>
      <c r="D75" s="284">
        <v>0</v>
      </c>
      <c r="E75" s="41">
        <v>0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0</v>
      </c>
    </row>
    <row r="76" spans="1:15" x14ac:dyDescent="0.25">
      <c r="A76" s="29" t="s">
        <v>102</v>
      </c>
      <c r="B76" s="189" t="s">
        <v>80</v>
      </c>
      <c r="C76" s="191">
        <f>C75/C58</f>
        <v>0</v>
      </c>
      <c r="D76" s="443">
        <f t="shared" ref="D76:N76" si="35">D75/D58</f>
        <v>0</v>
      </c>
      <c r="E76" s="191">
        <f t="shared" si="35"/>
        <v>0</v>
      </c>
      <c r="F76" s="341" t="e">
        <f t="shared" si="35"/>
        <v>#DIV/0!</v>
      </c>
      <c r="G76" s="341" t="e">
        <f t="shared" si="35"/>
        <v>#DIV/0!</v>
      </c>
      <c r="H76" s="341" t="e">
        <f t="shared" si="35"/>
        <v>#DIV/0!</v>
      </c>
      <c r="I76" s="341" t="e">
        <f t="shared" si="35"/>
        <v>#DIV/0!</v>
      </c>
      <c r="J76" s="341" t="e">
        <f t="shared" si="35"/>
        <v>#DIV/0!</v>
      </c>
      <c r="K76" s="341" t="e">
        <f t="shared" si="35"/>
        <v>#DIV/0!</v>
      </c>
      <c r="L76" s="341" t="e">
        <f t="shared" si="35"/>
        <v>#DIV/0!</v>
      </c>
      <c r="M76" s="341" t="e">
        <f t="shared" si="35"/>
        <v>#DIV/0!</v>
      </c>
      <c r="N76" s="334" t="e">
        <f t="shared" si="35"/>
        <v>#DIV/0!</v>
      </c>
      <c r="O76" s="243">
        <f>O75/O58</f>
        <v>0</v>
      </c>
    </row>
    <row r="77" spans="1:15" x14ac:dyDescent="0.25">
      <c r="A77" s="29" t="s">
        <v>103</v>
      </c>
      <c r="B77" s="211" t="s">
        <v>304</v>
      </c>
      <c r="C77" s="77">
        <v>0</v>
      </c>
      <c r="D77" s="284">
        <v>0</v>
      </c>
      <c r="E77" s="41">
        <v>0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f>C77/C58</f>
        <v>0</v>
      </c>
      <c r="D78" s="443">
        <f t="shared" ref="D78:N78" si="36">D77/D58</f>
        <v>0</v>
      </c>
      <c r="E78" s="191">
        <f t="shared" si="36"/>
        <v>0</v>
      </c>
      <c r="F78" s="341" t="e">
        <f t="shared" si="36"/>
        <v>#DIV/0!</v>
      </c>
      <c r="G78" s="341" t="e">
        <f t="shared" si="36"/>
        <v>#DIV/0!</v>
      </c>
      <c r="H78" s="341" t="e">
        <f t="shared" si="36"/>
        <v>#DIV/0!</v>
      </c>
      <c r="I78" s="341" t="e">
        <f t="shared" si="36"/>
        <v>#DIV/0!</v>
      </c>
      <c r="J78" s="341" t="e">
        <f t="shared" si="36"/>
        <v>#DIV/0!</v>
      </c>
      <c r="K78" s="341" t="e">
        <f t="shared" si="36"/>
        <v>#DIV/0!</v>
      </c>
      <c r="L78" s="341" t="e">
        <f t="shared" si="36"/>
        <v>#DIV/0!</v>
      </c>
      <c r="M78" s="341" t="e">
        <f t="shared" si="36"/>
        <v>#DIV/0!</v>
      </c>
      <c r="N78" s="334" t="e">
        <f t="shared" si="36"/>
        <v>#DIV/0!</v>
      </c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40">
        <v>0</v>
      </c>
      <c r="D79" s="284">
        <v>0</v>
      </c>
      <c r="E79" s="41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f>C79/C58</f>
        <v>0</v>
      </c>
      <c r="D80" s="443">
        <f t="shared" ref="D80:N80" si="37">D79/D58</f>
        <v>0</v>
      </c>
      <c r="E80" s="191">
        <f t="shared" si="37"/>
        <v>0</v>
      </c>
      <c r="F80" s="341" t="e">
        <f t="shared" si="37"/>
        <v>#DIV/0!</v>
      </c>
      <c r="G80" s="341" t="e">
        <f t="shared" si="37"/>
        <v>#DIV/0!</v>
      </c>
      <c r="H80" s="341" t="e">
        <f t="shared" si="37"/>
        <v>#DIV/0!</v>
      </c>
      <c r="I80" s="341" t="e">
        <f t="shared" si="37"/>
        <v>#DIV/0!</v>
      </c>
      <c r="J80" s="341" t="e">
        <f t="shared" si="37"/>
        <v>#DIV/0!</v>
      </c>
      <c r="K80" s="341" t="e">
        <f t="shared" si="37"/>
        <v>#DIV/0!</v>
      </c>
      <c r="L80" s="341" t="e">
        <f t="shared" si="37"/>
        <v>#DIV/0!</v>
      </c>
      <c r="M80" s="341" t="e">
        <f t="shared" si="37"/>
        <v>#DIV/0!</v>
      </c>
      <c r="N80" s="334" t="e">
        <f t="shared" si="37"/>
        <v>#DIV/0!</v>
      </c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40">
        <v>0</v>
      </c>
      <c r="D81" s="284">
        <v>0</v>
      </c>
      <c r="E81" s="41">
        <v>1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1</v>
      </c>
    </row>
    <row r="82" spans="1:15" x14ac:dyDescent="0.25">
      <c r="A82" s="29" t="s">
        <v>158</v>
      </c>
      <c r="B82" s="189" t="s">
        <v>80</v>
      </c>
      <c r="C82" s="191">
        <f>C81/C58</f>
        <v>0</v>
      </c>
      <c r="D82" s="443">
        <f t="shared" ref="D82:N82" si="38">D81/D58</f>
        <v>0</v>
      </c>
      <c r="E82" s="191">
        <f t="shared" si="38"/>
        <v>6.6666666666666666E-2</v>
      </c>
      <c r="F82" s="341" t="e">
        <f t="shared" si="38"/>
        <v>#DIV/0!</v>
      </c>
      <c r="G82" s="341" t="e">
        <f t="shared" si="38"/>
        <v>#DIV/0!</v>
      </c>
      <c r="H82" s="341" t="e">
        <f t="shared" si="38"/>
        <v>#DIV/0!</v>
      </c>
      <c r="I82" s="341" t="e">
        <f t="shared" si="38"/>
        <v>#DIV/0!</v>
      </c>
      <c r="J82" s="341" t="e">
        <f t="shared" si="38"/>
        <v>#DIV/0!</v>
      </c>
      <c r="K82" s="341" t="e">
        <f t="shared" si="38"/>
        <v>#DIV/0!</v>
      </c>
      <c r="L82" s="341" t="e">
        <f t="shared" si="38"/>
        <v>#DIV/0!</v>
      </c>
      <c r="M82" s="341" t="e">
        <f t="shared" si="38"/>
        <v>#DIV/0!</v>
      </c>
      <c r="N82" s="334" t="e">
        <f t="shared" si="38"/>
        <v>#DIV/0!</v>
      </c>
      <c r="O82" s="243">
        <f>O81/O58</f>
        <v>2.564102564102564E-2</v>
      </c>
    </row>
    <row r="83" spans="1:15" ht="24.75" x14ac:dyDescent="0.25">
      <c r="A83" s="29" t="s">
        <v>222</v>
      </c>
      <c r="B83" s="212" t="s">
        <v>82</v>
      </c>
      <c r="C83" s="40">
        <v>0</v>
      </c>
      <c r="D83" s="284">
        <v>0</v>
      </c>
      <c r="E83" s="41">
        <v>0</v>
      </c>
      <c r="F83" s="399"/>
      <c r="G83" s="399"/>
      <c r="H83" s="399"/>
      <c r="I83" s="399"/>
      <c r="J83" s="399"/>
      <c r="K83" s="399"/>
      <c r="L83" s="399"/>
      <c r="M83" s="399"/>
      <c r="N83" s="337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f>C83/C58</f>
        <v>0</v>
      </c>
      <c r="D84" s="443">
        <f t="shared" ref="D84:N84" si="39">D83/D58</f>
        <v>0</v>
      </c>
      <c r="E84" s="191">
        <f t="shared" si="39"/>
        <v>0</v>
      </c>
      <c r="F84" s="341" t="e">
        <f t="shared" si="39"/>
        <v>#DIV/0!</v>
      </c>
      <c r="G84" s="341" t="e">
        <f t="shared" si="39"/>
        <v>#DIV/0!</v>
      </c>
      <c r="H84" s="341" t="e">
        <f t="shared" si="39"/>
        <v>#DIV/0!</v>
      </c>
      <c r="I84" s="341" t="e">
        <f t="shared" si="39"/>
        <v>#DIV/0!</v>
      </c>
      <c r="J84" s="341" t="e">
        <f t="shared" si="39"/>
        <v>#DIV/0!</v>
      </c>
      <c r="K84" s="341" t="e">
        <f t="shared" si="39"/>
        <v>#DIV/0!</v>
      </c>
      <c r="L84" s="341" t="e">
        <f t="shared" si="39"/>
        <v>#DIV/0!</v>
      </c>
      <c r="M84" s="341" t="e">
        <f t="shared" si="39"/>
        <v>#DIV/0!</v>
      </c>
      <c r="N84" s="334" t="e">
        <f t="shared" si="39"/>
        <v>#DIV/0!</v>
      </c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40">
        <v>0</v>
      </c>
      <c r="D85" s="284">
        <v>0</v>
      </c>
      <c r="E85" s="41">
        <v>0</v>
      </c>
      <c r="F85" s="399"/>
      <c r="G85" s="399"/>
      <c r="H85" s="399"/>
      <c r="I85" s="399"/>
      <c r="J85" s="399"/>
      <c r="K85" s="399"/>
      <c r="L85" s="399"/>
      <c r="M85" s="399"/>
      <c r="N85" s="337"/>
      <c r="O85" s="206">
        <f>SUM(C85:N85)</f>
        <v>0</v>
      </c>
    </row>
    <row r="86" spans="1:15" x14ac:dyDescent="0.25">
      <c r="A86" s="29" t="s">
        <v>225</v>
      </c>
      <c r="B86" s="189" t="s">
        <v>80</v>
      </c>
      <c r="C86" s="191">
        <f>C85/C58</f>
        <v>0</v>
      </c>
      <c r="D86" s="443">
        <f t="shared" ref="D86:N86" si="40">D85/D58</f>
        <v>0</v>
      </c>
      <c r="E86" s="191">
        <f t="shared" si="40"/>
        <v>0</v>
      </c>
      <c r="F86" s="341" t="e">
        <f t="shared" si="40"/>
        <v>#DIV/0!</v>
      </c>
      <c r="G86" s="341" t="e">
        <f t="shared" si="40"/>
        <v>#DIV/0!</v>
      </c>
      <c r="H86" s="341" t="e">
        <f t="shared" si="40"/>
        <v>#DIV/0!</v>
      </c>
      <c r="I86" s="341" t="e">
        <f t="shared" si="40"/>
        <v>#DIV/0!</v>
      </c>
      <c r="J86" s="341" t="e">
        <f t="shared" si="40"/>
        <v>#DIV/0!</v>
      </c>
      <c r="K86" s="341" t="e">
        <f t="shared" si="40"/>
        <v>#DIV/0!</v>
      </c>
      <c r="L86" s="341" t="e">
        <f t="shared" si="40"/>
        <v>#DIV/0!</v>
      </c>
      <c r="M86" s="341" t="e">
        <f t="shared" si="40"/>
        <v>#DIV/0!</v>
      </c>
      <c r="N86" s="334" t="e">
        <f t="shared" si="40"/>
        <v>#DIV/0!</v>
      </c>
      <c r="O86" s="243">
        <f>O85/O58</f>
        <v>0</v>
      </c>
    </row>
    <row r="87" spans="1:15" ht="24.75" x14ac:dyDescent="0.25">
      <c r="A87" s="29" t="s">
        <v>226</v>
      </c>
      <c r="B87" s="212" t="s">
        <v>84</v>
      </c>
      <c r="C87" s="40">
        <v>5</v>
      </c>
      <c r="D87" s="284">
        <v>3</v>
      </c>
      <c r="E87" s="41">
        <v>3</v>
      </c>
      <c r="F87" s="399"/>
      <c r="G87" s="399"/>
      <c r="H87" s="399"/>
      <c r="I87" s="399"/>
      <c r="J87" s="399"/>
      <c r="K87" s="399"/>
      <c r="L87" s="399"/>
      <c r="M87" s="399"/>
      <c r="N87" s="337"/>
      <c r="O87" s="206">
        <f>SUM(C87:N87)</f>
        <v>11</v>
      </c>
    </row>
    <row r="88" spans="1:15" x14ac:dyDescent="0.25">
      <c r="A88" s="29" t="s">
        <v>229</v>
      </c>
      <c r="B88" s="189" t="s">
        <v>80</v>
      </c>
      <c r="C88" s="191">
        <f>C87/C58</f>
        <v>0.41666666666666669</v>
      </c>
      <c r="D88" s="443">
        <f t="shared" ref="D88:N88" si="41">D87/D58</f>
        <v>0.25</v>
      </c>
      <c r="E88" s="191">
        <f t="shared" si="41"/>
        <v>0.2</v>
      </c>
      <c r="F88" s="341" t="e">
        <f t="shared" si="41"/>
        <v>#DIV/0!</v>
      </c>
      <c r="G88" s="341" t="e">
        <f t="shared" si="41"/>
        <v>#DIV/0!</v>
      </c>
      <c r="H88" s="341" t="e">
        <f t="shared" si="41"/>
        <v>#DIV/0!</v>
      </c>
      <c r="I88" s="341" t="e">
        <f t="shared" si="41"/>
        <v>#DIV/0!</v>
      </c>
      <c r="J88" s="341" t="e">
        <f t="shared" si="41"/>
        <v>#DIV/0!</v>
      </c>
      <c r="K88" s="341" t="e">
        <f t="shared" si="41"/>
        <v>#DIV/0!</v>
      </c>
      <c r="L88" s="341" t="e">
        <f t="shared" si="41"/>
        <v>#DIV/0!</v>
      </c>
      <c r="M88" s="341" t="e">
        <f t="shared" si="41"/>
        <v>#DIV/0!</v>
      </c>
      <c r="N88" s="334" t="e">
        <f t="shared" si="41"/>
        <v>#DIV/0!</v>
      </c>
      <c r="O88" s="243">
        <f>O87/O58</f>
        <v>0.28205128205128205</v>
      </c>
    </row>
    <row r="89" spans="1:15" ht="24.75" x14ac:dyDescent="0.25">
      <c r="A89" s="29" t="s">
        <v>230</v>
      </c>
      <c r="B89" s="212" t="s">
        <v>292</v>
      </c>
      <c r="C89" s="40">
        <v>1</v>
      </c>
      <c r="D89" s="284">
        <v>1</v>
      </c>
      <c r="E89" s="41">
        <v>3</v>
      </c>
      <c r="F89" s="399"/>
      <c r="G89" s="399"/>
      <c r="H89" s="399"/>
      <c r="I89" s="399"/>
      <c r="J89" s="399"/>
      <c r="K89" s="399"/>
      <c r="L89" s="399"/>
      <c r="M89" s="399"/>
      <c r="N89" s="337"/>
      <c r="O89" s="206">
        <f>SUM(C89:N89)</f>
        <v>5</v>
      </c>
    </row>
    <row r="90" spans="1:15" x14ac:dyDescent="0.25">
      <c r="A90" s="29" t="s">
        <v>232</v>
      </c>
      <c r="B90" s="189" t="s">
        <v>80</v>
      </c>
      <c r="C90" s="191">
        <f>C89/C58</f>
        <v>8.3333333333333329E-2</v>
      </c>
      <c r="D90" s="443">
        <f t="shared" ref="D90:N90" si="42">D89/D58</f>
        <v>8.3333333333333329E-2</v>
      </c>
      <c r="E90" s="191">
        <f t="shared" si="42"/>
        <v>0.2</v>
      </c>
      <c r="F90" s="341" t="e">
        <f t="shared" si="42"/>
        <v>#DIV/0!</v>
      </c>
      <c r="G90" s="341" t="e">
        <f t="shared" si="42"/>
        <v>#DIV/0!</v>
      </c>
      <c r="H90" s="341" t="e">
        <f t="shared" si="42"/>
        <v>#DIV/0!</v>
      </c>
      <c r="I90" s="341" t="e">
        <f t="shared" si="42"/>
        <v>#DIV/0!</v>
      </c>
      <c r="J90" s="341" t="e">
        <f t="shared" si="42"/>
        <v>#DIV/0!</v>
      </c>
      <c r="K90" s="341" t="e">
        <f t="shared" si="42"/>
        <v>#DIV/0!</v>
      </c>
      <c r="L90" s="341" t="e">
        <f t="shared" si="42"/>
        <v>#DIV/0!</v>
      </c>
      <c r="M90" s="341" t="e">
        <f t="shared" si="42"/>
        <v>#DIV/0!</v>
      </c>
      <c r="N90" s="334" t="e">
        <f t="shared" si="42"/>
        <v>#DIV/0!</v>
      </c>
      <c r="O90" s="243">
        <f>O89/O58</f>
        <v>0.12820512820512819</v>
      </c>
    </row>
    <row r="91" spans="1:15" ht="24.75" x14ac:dyDescent="0.25">
      <c r="A91" s="29" t="s">
        <v>233</v>
      </c>
      <c r="B91" s="212" t="s">
        <v>293</v>
      </c>
      <c r="C91" s="77">
        <v>0</v>
      </c>
      <c r="D91" s="284">
        <v>0</v>
      </c>
      <c r="E91" s="41">
        <v>1</v>
      </c>
      <c r="F91" s="399"/>
      <c r="G91" s="399"/>
      <c r="H91" s="399"/>
      <c r="I91" s="399"/>
      <c r="J91" s="399"/>
      <c r="K91" s="399"/>
      <c r="L91" s="399"/>
      <c r="M91" s="399"/>
      <c r="N91" s="337"/>
      <c r="O91" s="206">
        <f>SUM(C91:N91)</f>
        <v>1</v>
      </c>
    </row>
    <row r="92" spans="1:15" x14ac:dyDescent="0.25">
      <c r="A92" s="29" t="s">
        <v>234</v>
      </c>
      <c r="B92" s="189" t="s">
        <v>80</v>
      </c>
      <c r="C92" s="191">
        <f>C91/C58</f>
        <v>0</v>
      </c>
      <c r="D92" s="443">
        <f t="shared" ref="D92:N92" si="43">D91/D58</f>
        <v>0</v>
      </c>
      <c r="E92" s="191">
        <f t="shared" si="43"/>
        <v>6.6666666666666666E-2</v>
      </c>
      <c r="F92" s="341" t="e">
        <f t="shared" si="43"/>
        <v>#DIV/0!</v>
      </c>
      <c r="G92" s="341" t="e">
        <f t="shared" si="43"/>
        <v>#DIV/0!</v>
      </c>
      <c r="H92" s="341" t="e">
        <f t="shared" si="43"/>
        <v>#DIV/0!</v>
      </c>
      <c r="I92" s="341" t="e">
        <f t="shared" si="43"/>
        <v>#DIV/0!</v>
      </c>
      <c r="J92" s="341" t="e">
        <f t="shared" si="43"/>
        <v>#DIV/0!</v>
      </c>
      <c r="K92" s="341" t="e">
        <f t="shared" si="43"/>
        <v>#DIV/0!</v>
      </c>
      <c r="L92" s="341" t="e">
        <f t="shared" si="43"/>
        <v>#DIV/0!</v>
      </c>
      <c r="M92" s="341" t="e">
        <f t="shared" si="43"/>
        <v>#DIV/0!</v>
      </c>
      <c r="N92" s="334" t="e">
        <f t="shared" si="43"/>
        <v>#DIV/0!</v>
      </c>
      <c r="O92" s="243">
        <f>O91/O58</f>
        <v>2.564102564102564E-2</v>
      </c>
    </row>
    <row r="93" spans="1:15" ht="24.75" x14ac:dyDescent="0.25">
      <c r="A93" s="29" t="s">
        <v>235</v>
      </c>
      <c r="B93" s="212" t="s">
        <v>294</v>
      </c>
      <c r="C93" s="40">
        <v>0</v>
      </c>
      <c r="D93" s="284">
        <v>0</v>
      </c>
      <c r="E93" s="41">
        <v>0</v>
      </c>
      <c r="F93" s="399"/>
      <c r="G93" s="399"/>
      <c r="H93" s="399"/>
      <c r="I93" s="399"/>
      <c r="J93" s="399"/>
      <c r="K93" s="399"/>
      <c r="L93" s="399"/>
      <c r="M93" s="399"/>
      <c r="N93" s="337"/>
      <c r="O93" s="206">
        <f>SUM(C93:N93)</f>
        <v>0</v>
      </c>
    </row>
    <row r="94" spans="1:15" x14ac:dyDescent="0.25">
      <c r="A94" s="29" t="s">
        <v>236</v>
      </c>
      <c r="B94" s="189" t="s">
        <v>80</v>
      </c>
      <c r="C94" s="191">
        <f>C93/C58</f>
        <v>0</v>
      </c>
      <c r="D94" s="443">
        <f t="shared" ref="D94:N94" si="44">D93/D58</f>
        <v>0</v>
      </c>
      <c r="E94" s="191">
        <f t="shared" si="44"/>
        <v>0</v>
      </c>
      <c r="F94" s="341" t="e">
        <f t="shared" si="44"/>
        <v>#DIV/0!</v>
      </c>
      <c r="G94" s="341" t="e">
        <f t="shared" si="44"/>
        <v>#DIV/0!</v>
      </c>
      <c r="H94" s="341" t="e">
        <f t="shared" si="44"/>
        <v>#DIV/0!</v>
      </c>
      <c r="I94" s="341" t="e">
        <f t="shared" si="44"/>
        <v>#DIV/0!</v>
      </c>
      <c r="J94" s="341" t="e">
        <f t="shared" si="44"/>
        <v>#DIV/0!</v>
      </c>
      <c r="K94" s="341" t="e">
        <f t="shared" si="44"/>
        <v>#DIV/0!</v>
      </c>
      <c r="L94" s="341" t="e">
        <f t="shared" si="44"/>
        <v>#DIV/0!</v>
      </c>
      <c r="M94" s="341" t="e">
        <f t="shared" si="44"/>
        <v>#DIV/0!</v>
      </c>
      <c r="N94" s="334" t="e">
        <f t="shared" si="44"/>
        <v>#DIV/0!</v>
      </c>
      <c r="O94" s="243">
        <f>O93/O58</f>
        <v>0</v>
      </c>
    </row>
    <row r="95" spans="1:15" ht="24.75" x14ac:dyDescent="0.25">
      <c r="A95" s="29" t="s">
        <v>297</v>
      </c>
      <c r="B95" s="212" t="s">
        <v>295</v>
      </c>
      <c r="C95" s="286">
        <f>C58-C61-C79-C81-C83-C85-C87-C89-C91-C93</f>
        <v>2</v>
      </c>
      <c r="D95" s="286">
        <f>D58-D61-D79-D81-D83-D85-D87-D89-D91-D93</f>
        <v>1</v>
      </c>
      <c r="E95" s="77">
        <f>E58-E61-E79-E81-E83-E85-E87-E89-E91-E93</f>
        <v>0</v>
      </c>
      <c r="F95" s="338">
        <f t="shared" ref="F95:N95" si="45">F58-F61-F79-F81-F83-F85-F87-F89-F91-F93</f>
        <v>0</v>
      </c>
      <c r="G95" s="338">
        <f t="shared" si="45"/>
        <v>0</v>
      </c>
      <c r="H95" s="338">
        <f t="shared" si="45"/>
        <v>0</v>
      </c>
      <c r="I95" s="338">
        <f t="shared" si="45"/>
        <v>0</v>
      </c>
      <c r="J95" s="338">
        <f t="shared" si="45"/>
        <v>0</v>
      </c>
      <c r="K95" s="338">
        <f t="shared" si="45"/>
        <v>0</v>
      </c>
      <c r="L95" s="338">
        <f t="shared" si="45"/>
        <v>0</v>
      </c>
      <c r="M95" s="338">
        <f t="shared" si="45"/>
        <v>0</v>
      </c>
      <c r="N95" s="337">
        <f t="shared" si="45"/>
        <v>0</v>
      </c>
      <c r="O95" s="206">
        <f>SUM(C95:N95)</f>
        <v>3</v>
      </c>
    </row>
    <row r="96" spans="1:15" ht="15.75" thickBot="1" x14ac:dyDescent="0.3">
      <c r="A96" s="29" t="s">
        <v>298</v>
      </c>
      <c r="B96" s="214" t="s">
        <v>80</v>
      </c>
      <c r="C96" s="200">
        <f>C95/C58</f>
        <v>0.16666666666666666</v>
      </c>
      <c r="D96" s="446">
        <f t="shared" ref="D96:N96" si="46">D95/D58</f>
        <v>8.3333333333333329E-2</v>
      </c>
      <c r="E96" s="201">
        <f t="shared" si="46"/>
        <v>0</v>
      </c>
      <c r="F96" s="407" t="e">
        <f t="shared" si="46"/>
        <v>#DIV/0!</v>
      </c>
      <c r="G96" s="407" t="e">
        <f t="shared" si="46"/>
        <v>#DIV/0!</v>
      </c>
      <c r="H96" s="407" t="e">
        <f t="shared" si="46"/>
        <v>#DIV/0!</v>
      </c>
      <c r="I96" s="407" t="e">
        <f t="shared" si="46"/>
        <v>#DIV/0!</v>
      </c>
      <c r="J96" s="407" t="e">
        <f t="shared" si="46"/>
        <v>#DIV/0!</v>
      </c>
      <c r="K96" s="407" t="e">
        <f t="shared" si="46"/>
        <v>#DIV/0!</v>
      </c>
      <c r="L96" s="407" t="e">
        <f t="shared" si="46"/>
        <v>#DIV/0!</v>
      </c>
      <c r="M96" s="407" t="e">
        <f t="shared" si="46"/>
        <v>#DIV/0!</v>
      </c>
      <c r="N96" s="335" t="e">
        <f t="shared" si="46"/>
        <v>#DIV/0!</v>
      </c>
      <c r="O96" s="247">
        <f>O95/O58</f>
        <v>7.6923076923076927E-2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4" t="s">
        <v>322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380</v>
      </c>
    </row>
    <row r="3" spans="1:15" ht="15.75" thickBot="1" x14ac:dyDescent="0.3">
      <c r="A3" s="13" t="s">
        <v>7</v>
      </c>
      <c r="B3" s="5" t="s">
        <v>5</v>
      </c>
      <c r="C3" s="6">
        <v>29</v>
      </c>
      <c r="D3" s="6">
        <v>26</v>
      </c>
      <c r="E3" s="282">
        <v>24</v>
      </c>
      <c r="F3" s="6">
        <v>26</v>
      </c>
      <c r="G3" s="6"/>
      <c r="H3" s="6"/>
      <c r="I3" s="282"/>
      <c r="J3" s="282"/>
      <c r="K3" s="282"/>
      <c r="L3" s="282"/>
      <c r="M3" s="282"/>
      <c r="N3" s="282"/>
      <c r="O3" s="320"/>
    </row>
    <row r="4" spans="1:15" x14ac:dyDescent="0.25">
      <c r="A4" s="13" t="s">
        <v>8</v>
      </c>
      <c r="B4" s="179" t="s">
        <v>41</v>
      </c>
      <c r="C4" s="181">
        <v>27</v>
      </c>
      <c r="D4" s="182">
        <v>24</v>
      </c>
      <c r="E4" s="283">
        <v>23</v>
      </c>
      <c r="F4" s="182">
        <v>25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0.93103448275862066</v>
      </c>
      <c r="D5" s="218">
        <f>D4/D3</f>
        <v>0.92307692307692313</v>
      </c>
      <c r="E5" s="441">
        <f t="shared" ref="E5:O5" si="0">E4/E3</f>
        <v>0.95833333333333337</v>
      </c>
      <c r="F5" s="218">
        <f t="shared" si="0"/>
        <v>0.96153846153846156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 t="shared" si="0"/>
        <v>#DIV/0!</v>
      </c>
      <c r="L5" s="333" t="e">
        <f t="shared" si="0"/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284</v>
      </c>
      <c r="C6" s="184">
        <v>4</v>
      </c>
      <c r="D6" s="41">
        <v>3</v>
      </c>
      <c r="E6" s="284">
        <v>2</v>
      </c>
      <c r="F6" s="41">
        <v>3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0.13793103448275862</v>
      </c>
      <c r="D7" s="218">
        <f>D6/D3</f>
        <v>0.11538461538461539</v>
      </c>
      <c r="E7" s="441">
        <f t="shared" ref="E7:O7" si="1">E6/E3</f>
        <v>8.3333333333333329E-2</v>
      </c>
      <c r="F7" s="218">
        <f t="shared" si="1"/>
        <v>0.11538461538461539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 t="shared" si="1"/>
        <v>#DIV/0!</v>
      </c>
      <c r="L7" s="333" t="e">
        <f t="shared" si="1"/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16</v>
      </c>
      <c r="C8" s="184">
        <v>7</v>
      </c>
      <c r="D8" s="41">
        <v>4</v>
      </c>
      <c r="E8" s="284">
        <v>3</v>
      </c>
      <c r="F8" s="41">
        <v>2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0.2413793103448276</v>
      </c>
      <c r="D9" s="218">
        <f>D8/D3</f>
        <v>0.15384615384615385</v>
      </c>
      <c r="E9" s="441">
        <f t="shared" ref="E9:O9" si="2">E8/E3</f>
        <v>0.125</v>
      </c>
      <c r="F9" s="218">
        <f t="shared" si="2"/>
        <v>7.6923076923076927E-2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 t="shared" si="2"/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17</v>
      </c>
      <c r="C10" s="184">
        <v>17</v>
      </c>
      <c r="D10" s="41">
        <v>14</v>
      </c>
      <c r="E10" s="284">
        <v>14</v>
      </c>
      <c r="F10" s="41">
        <v>13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0.58620689655172409</v>
      </c>
      <c r="D11" s="218">
        <f>D10/D3</f>
        <v>0.53846153846153844</v>
      </c>
      <c r="E11" s="441">
        <f t="shared" ref="E11:O11" si="3">E10/E3</f>
        <v>0.58333333333333337</v>
      </c>
      <c r="F11" s="218">
        <f t="shared" si="3"/>
        <v>0.5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 t="shared" si="3"/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x14ac:dyDescent="0.25">
      <c r="A12" s="13" t="s">
        <v>20</v>
      </c>
      <c r="B12" s="185" t="s">
        <v>38</v>
      </c>
      <c r="C12" s="184">
        <v>2</v>
      </c>
      <c r="D12" s="41">
        <v>1</v>
      </c>
      <c r="E12" s="284">
        <v>2</v>
      </c>
      <c r="F12" s="41">
        <v>2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6.8965517241379309E-2</v>
      </c>
      <c r="D13" s="218">
        <f>D12/D3</f>
        <v>3.8461538461538464E-2</v>
      </c>
      <c r="E13" s="441">
        <f t="shared" ref="E13:O13" si="4">E12/E3</f>
        <v>8.3333333333333329E-2</v>
      </c>
      <c r="F13" s="218">
        <f t="shared" si="4"/>
        <v>7.6923076923076927E-2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 t="shared" si="4"/>
        <v>#DIV/0!</v>
      </c>
      <c r="M13" s="333" t="e">
        <f t="shared" si="4"/>
        <v>#DIV/0!</v>
      </c>
      <c r="N13" s="333" t="e">
        <f t="shared" si="4"/>
        <v>#DIV/0!</v>
      </c>
      <c r="O13" s="334" t="e">
        <f t="shared" si="4"/>
        <v>#DIV/0!</v>
      </c>
    </row>
    <row r="14" spans="1:15" x14ac:dyDescent="0.25">
      <c r="A14" s="13" t="s">
        <v>22</v>
      </c>
      <c r="B14" s="183" t="s">
        <v>39</v>
      </c>
      <c r="C14" s="184">
        <v>3</v>
      </c>
      <c r="D14" s="41">
        <v>2</v>
      </c>
      <c r="E14" s="284">
        <v>3</v>
      </c>
      <c r="F14" s="41">
        <v>3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0.10344827586206896</v>
      </c>
      <c r="D15" s="218">
        <f>D14/D3</f>
        <v>7.6923076923076927E-2</v>
      </c>
      <c r="E15" s="441">
        <f t="shared" ref="E15:O15" si="5">E14/E3</f>
        <v>0.125</v>
      </c>
      <c r="F15" s="218">
        <f t="shared" si="5"/>
        <v>0.11538461538461539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 t="shared" si="5"/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40</v>
      </c>
      <c r="C16" s="184">
        <v>3</v>
      </c>
      <c r="D16" s="41">
        <v>3</v>
      </c>
      <c r="E16" s="284">
        <v>4</v>
      </c>
      <c r="F16" s="41">
        <v>5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0.10344827586206896</v>
      </c>
      <c r="D17" s="218">
        <f>D16/D3</f>
        <v>0.11538461538461539</v>
      </c>
      <c r="E17" s="441">
        <f t="shared" ref="E17:O17" si="6">E16/E3</f>
        <v>0.16666666666666666</v>
      </c>
      <c r="F17" s="218">
        <f t="shared" si="6"/>
        <v>0.19230769230769232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 t="shared" si="6"/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x14ac:dyDescent="0.25">
      <c r="A18" s="13" t="s">
        <v>26</v>
      </c>
      <c r="B18" s="183" t="s">
        <v>123</v>
      </c>
      <c r="C18" s="184">
        <v>4</v>
      </c>
      <c r="D18" s="41">
        <v>4</v>
      </c>
      <c r="E18" s="284">
        <v>3</v>
      </c>
      <c r="F18" s="41">
        <v>3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0.13793103448275862</v>
      </c>
      <c r="D19" s="228">
        <f>D18/D3</f>
        <v>0.15384615384615385</v>
      </c>
      <c r="E19" s="442">
        <f>E18/E3</f>
        <v>0.125</v>
      </c>
      <c r="F19" s="228">
        <f t="shared" ref="F19:O19" si="7">F18/F3</f>
        <v>0.11538461538461539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 t="shared" si="7"/>
        <v>#DIV/0!</v>
      </c>
      <c r="M19" s="405" t="e">
        <f t="shared" si="7"/>
        <v>#DIV/0!</v>
      </c>
      <c r="N19" s="405" t="e">
        <f t="shared" si="7"/>
        <v>#DIV/0!</v>
      </c>
      <c r="O19" s="335" t="e">
        <f t="shared" si="7"/>
        <v>#DIV/0!</v>
      </c>
    </row>
    <row r="20" spans="1:15" ht="20.100000000000001" customHeight="1" thickBot="1" x14ac:dyDescent="0.3">
      <c r="A20" s="20" t="s">
        <v>325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4</v>
      </c>
      <c r="D22" s="285">
        <v>4</v>
      </c>
      <c r="E22" s="9">
        <v>6</v>
      </c>
      <c r="F22" s="9"/>
      <c r="G22" s="9"/>
      <c r="H22" s="285"/>
      <c r="I22" s="285"/>
      <c r="J22" s="285"/>
      <c r="K22" s="285"/>
      <c r="L22" s="285"/>
      <c r="M22" s="285"/>
      <c r="N22" s="285"/>
      <c r="O22" s="8">
        <f>SUM(C22:N22)</f>
        <v>14</v>
      </c>
    </row>
    <row r="23" spans="1:15" x14ac:dyDescent="0.25">
      <c r="A23" s="10" t="s">
        <v>29</v>
      </c>
      <c r="B23" s="190" t="s">
        <v>44</v>
      </c>
      <c r="C23" s="193">
        <v>1</v>
      </c>
      <c r="D23" s="283">
        <v>2</v>
      </c>
      <c r="E23" s="182">
        <v>0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3</v>
      </c>
    </row>
    <row r="24" spans="1:15" x14ac:dyDescent="0.25">
      <c r="A24" s="10" t="s">
        <v>30</v>
      </c>
      <c r="B24" s="162" t="s">
        <v>69</v>
      </c>
      <c r="C24" s="191">
        <f>C23/C22</f>
        <v>0.25</v>
      </c>
      <c r="D24" s="443">
        <f>D23/D22</f>
        <v>0.5</v>
      </c>
      <c r="E24" s="191">
        <f>E23/E22</f>
        <v>0</v>
      </c>
      <c r="F24" s="341" t="e">
        <f>F23/F22</f>
        <v>#DIV/0!</v>
      </c>
      <c r="G24" s="341" t="e">
        <f t="shared" ref="G24:N24" si="8">G23/G22</f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 t="shared" si="8"/>
        <v>#DIV/0!</v>
      </c>
      <c r="L24" s="341" t="e">
        <f t="shared" si="8"/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0.21428571428571427</v>
      </c>
    </row>
    <row r="25" spans="1:15" x14ac:dyDescent="0.25">
      <c r="A25" s="10" t="s">
        <v>31</v>
      </c>
      <c r="B25" s="85" t="s">
        <v>338</v>
      </c>
      <c r="C25" s="77">
        <v>1</v>
      </c>
      <c r="D25" s="286">
        <v>2</v>
      </c>
      <c r="E25" s="77">
        <v>2</v>
      </c>
      <c r="F25" s="338"/>
      <c r="G25" s="338"/>
      <c r="H25" s="338"/>
      <c r="I25" s="338"/>
      <c r="J25" s="338"/>
      <c r="K25" s="338"/>
      <c r="L25" s="338"/>
      <c r="M25" s="338"/>
      <c r="N25" s="398"/>
      <c r="O25" s="85">
        <f>SUM(C25:N25)</f>
        <v>5</v>
      </c>
    </row>
    <row r="26" spans="1:15" x14ac:dyDescent="0.25">
      <c r="A26" s="10" t="s">
        <v>32</v>
      </c>
      <c r="B26" s="162" t="s">
        <v>69</v>
      </c>
      <c r="C26" s="191">
        <f>C25/C22</f>
        <v>0.25</v>
      </c>
      <c r="D26" s="443">
        <f>D25/D22</f>
        <v>0.5</v>
      </c>
      <c r="E26" s="191">
        <f t="shared" ref="E26:N26" si="9">E25/E22</f>
        <v>0.33333333333333331</v>
      </c>
      <c r="F26" s="341" t="e">
        <f t="shared" si="9"/>
        <v>#DIV/0!</v>
      </c>
      <c r="G26" s="341" t="e">
        <f t="shared" si="9"/>
        <v>#DIV/0!</v>
      </c>
      <c r="H26" s="341" t="e">
        <f t="shared" si="9"/>
        <v>#DIV/0!</v>
      </c>
      <c r="I26" s="341" t="e">
        <f t="shared" si="9"/>
        <v>#DIV/0!</v>
      </c>
      <c r="J26" s="341" t="e">
        <f t="shared" si="9"/>
        <v>#DIV/0!</v>
      </c>
      <c r="K26" s="341" t="e">
        <f t="shared" si="9"/>
        <v>#DIV/0!</v>
      </c>
      <c r="L26" s="341" t="e">
        <f t="shared" si="9"/>
        <v>#DIV/0!</v>
      </c>
      <c r="M26" s="341" t="e">
        <f t="shared" si="9"/>
        <v>#DIV/0!</v>
      </c>
      <c r="N26" s="341" t="e">
        <f t="shared" si="9"/>
        <v>#DIV/0!</v>
      </c>
      <c r="O26" s="192">
        <f>O25/O22</f>
        <v>0.35714285714285715</v>
      </c>
    </row>
    <row r="27" spans="1:15" x14ac:dyDescent="0.25">
      <c r="A27" s="10" t="s">
        <v>33</v>
      </c>
      <c r="B27" s="85" t="s">
        <v>286</v>
      </c>
      <c r="C27" s="77">
        <v>4</v>
      </c>
      <c r="D27" s="284">
        <v>4</v>
      </c>
      <c r="E27" s="41">
        <v>6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14</v>
      </c>
    </row>
    <row r="28" spans="1:15" x14ac:dyDescent="0.25">
      <c r="A28" s="10" t="s">
        <v>34</v>
      </c>
      <c r="B28" s="162" t="s">
        <v>69</v>
      </c>
      <c r="C28" s="191">
        <f>C27/C22</f>
        <v>1</v>
      </c>
      <c r="D28" s="443">
        <f t="shared" ref="D28:N28" si="10">D27/D22</f>
        <v>1</v>
      </c>
      <c r="E28" s="191">
        <f t="shared" si="10"/>
        <v>1</v>
      </c>
      <c r="F28" s="341" t="e">
        <f t="shared" si="10"/>
        <v>#DIV/0!</v>
      </c>
      <c r="G28" s="341" t="e">
        <f t="shared" si="10"/>
        <v>#DIV/0!</v>
      </c>
      <c r="H28" s="341" t="e">
        <f t="shared" si="10"/>
        <v>#DIV/0!</v>
      </c>
      <c r="I28" s="341" t="e">
        <f t="shared" si="10"/>
        <v>#DIV/0!</v>
      </c>
      <c r="J28" s="341" t="e">
        <f t="shared" si="10"/>
        <v>#DIV/0!</v>
      </c>
      <c r="K28" s="341" t="e">
        <f t="shared" si="10"/>
        <v>#DIV/0!</v>
      </c>
      <c r="L28" s="341" t="e">
        <f t="shared" si="10"/>
        <v>#DIV/0!</v>
      </c>
      <c r="M28" s="341" t="e">
        <f t="shared" si="10"/>
        <v>#DIV/0!</v>
      </c>
      <c r="N28" s="341" t="e">
        <f t="shared" si="10"/>
        <v>#DIV/0!</v>
      </c>
      <c r="O28" s="192">
        <f>O27/O22</f>
        <v>1</v>
      </c>
    </row>
    <row r="29" spans="1:15" x14ac:dyDescent="0.25">
      <c r="A29" s="10" t="s">
        <v>35</v>
      </c>
      <c r="B29" s="85" t="s">
        <v>162</v>
      </c>
      <c r="C29" s="77">
        <v>0</v>
      </c>
      <c r="D29" s="284">
        <v>0</v>
      </c>
      <c r="E29" s="41">
        <v>2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2</v>
      </c>
    </row>
    <row r="30" spans="1:15" x14ac:dyDescent="0.25">
      <c r="A30" s="10" t="s">
        <v>36</v>
      </c>
      <c r="B30" s="162" t="s">
        <v>69</v>
      </c>
      <c r="C30" s="191">
        <f>C29/C22</f>
        <v>0</v>
      </c>
      <c r="D30" s="443">
        <f t="shared" ref="D30:N30" si="11">D29/D22</f>
        <v>0</v>
      </c>
      <c r="E30" s="191">
        <f t="shared" si="11"/>
        <v>0.33333333333333331</v>
      </c>
      <c r="F30" s="341" t="e">
        <f t="shared" si="11"/>
        <v>#DIV/0!</v>
      </c>
      <c r="G30" s="341" t="e">
        <f t="shared" si="11"/>
        <v>#DIV/0!</v>
      </c>
      <c r="H30" s="341" t="e">
        <f t="shared" si="11"/>
        <v>#DIV/0!</v>
      </c>
      <c r="I30" s="341" t="e">
        <f t="shared" si="11"/>
        <v>#DIV/0!</v>
      </c>
      <c r="J30" s="341" t="e">
        <f t="shared" si="11"/>
        <v>#DIV/0!</v>
      </c>
      <c r="K30" s="341" t="e">
        <f t="shared" si="11"/>
        <v>#DIV/0!</v>
      </c>
      <c r="L30" s="341" t="e">
        <f t="shared" si="11"/>
        <v>#DIV/0!</v>
      </c>
      <c r="M30" s="341" t="e">
        <f t="shared" si="11"/>
        <v>#DIV/0!</v>
      </c>
      <c r="N30" s="341" t="e">
        <f t="shared" si="11"/>
        <v>#DIV/0!</v>
      </c>
      <c r="O30" s="192">
        <f>O29/O22</f>
        <v>0.14285714285714285</v>
      </c>
    </row>
    <row r="31" spans="1:15" x14ac:dyDescent="0.25">
      <c r="A31" s="10" t="s">
        <v>37</v>
      </c>
      <c r="B31" s="85" t="s">
        <v>131</v>
      </c>
      <c r="C31" s="284">
        <f t="shared" ref="C31:D31" si="12">C22-C27</f>
        <v>0</v>
      </c>
      <c r="D31" s="284">
        <f t="shared" si="12"/>
        <v>0</v>
      </c>
      <c r="E31" s="41">
        <f>E22-E27</f>
        <v>0</v>
      </c>
      <c r="F31" s="399">
        <f t="shared" ref="F31:N31" si="13">F22-F27</f>
        <v>0</v>
      </c>
      <c r="G31" s="399">
        <f t="shared" si="13"/>
        <v>0</v>
      </c>
      <c r="H31" s="399">
        <f t="shared" si="13"/>
        <v>0</v>
      </c>
      <c r="I31" s="399">
        <f t="shared" si="13"/>
        <v>0</v>
      </c>
      <c r="J31" s="399">
        <f t="shared" si="13"/>
        <v>0</v>
      </c>
      <c r="K31" s="399">
        <f t="shared" si="13"/>
        <v>0</v>
      </c>
      <c r="L31" s="399">
        <f t="shared" si="13"/>
        <v>0</v>
      </c>
      <c r="M31" s="399">
        <f t="shared" si="13"/>
        <v>0</v>
      </c>
      <c r="N31" s="399">
        <f t="shared" si="13"/>
        <v>0</v>
      </c>
      <c r="O31" s="85">
        <f>SUM(C31:N31)</f>
        <v>0</v>
      </c>
    </row>
    <row r="32" spans="1:15" x14ac:dyDescent="0.25">
      <c r="A32" s="10" t="s">
        <v>46</v>
      </c>
      <c r="B32" s="162" t="s">
        <v>69</v>
      </c>
      <c r="C32" s="191">
        <f>C31/C22</f>
        <v>0</v>
      </c>
      <c r="D32" s="443">
        <f t="shared" ref="D32:N32" si="14">D31/D22</f>
        <v>0</v>
      </c>
      <c r="E32" s="191">
        <f t="shared" si="14"/>
        <v>0</v>
      </c>
      <c r="F32" s="341" t="e">
        <f t="shared" si="14"/>
        <v>#DIV/0!</v>
      </c>
      <c r="G32" s="341" t="e">
        <f t="shared" si="14"/>
        <v>#DIV/0!</v>
      </c>
      <c r="H32" s="341" t="e">
        <f t="shared" si="14"/>
        <v>#DIV/0!</v>
      </c>
      <c r="I32" s="341" t="e">
        <f t="shared" si="14"/>
        <v>#DIV/0!</v>
      </c>
      <c r="J32" s="341" t="e">
        <f t="shared" si="14"/>
        <v>#DIV/0!</v>
      </c>
      <c r="K32" s="341" t="e">
        <f t="shared" si="14"/>
        <v>#DIV/0!</v>
      </c>
      <c r="L32" s="341" t="e">
        <f t="shared" si="14"/>
        <v>#DIV/0!</v>
      </c>
      <c r="M32" s="341" t="e">
        <f t="shared" si="14"/>
        <v>#DIV/0!</v>
      </c>
      <c r="N32" s="341" t="e">
        <f t="shared" si="14"/>
        <v>#DIV/0!</v>
      </c>
      <c r="O32" s="192">
        <f>O31/O22</f>
        <v>0</v>
      </c>
    </row>
    <row r="33" spans="1:15" ht="24.75" x14ac:dyDescent="0.25">
      <c r="A33" s="10" t="s">
        <v>47</v>
      </c>
      <c r="B33" s="194" t="s">
        <v>67</v>
      </c>
      <c r="C33" s="77">
        <v>0</v>
      </c>
      <c r="D33" s="284">
        <v>1</v>
      </c>
      <c r="E33" s="41">
        <v>0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1</v>
      </c>
    </row>
    <row r="34" spans="1:15" x14ac:dyDescent="0.25">
      <c r="A34" s="10" t="s">
        <v>48</v>
      </c>
      <c r="B34" s="162" t="s">
        <v>69</v>
      </c>
      <c r="C34" s="191">
        <f>C33/C22</f>
        <v>0</v>
      </c>
      <c r="D34" s="443">
        <f t="shared" ref="D34:N34" si="15">D33/D22</f>
        <v>0.25</v>
      </c>
      <c r="E34" s="191">
        <f t="shared" si="15"/>
        <v>0</v>
      </c>
      <c r="F34" s="341" t="e">
        <f t="shared" si="15"/>
        <v>#DIV/0!</v>
      </c>
      <c r="G34" s="341" t="e">
        <f t="shared" si="15"/>
        <v>#DIV/0!</v>
      </c>
      <c r="H34" s="341" t="e">
        <f t="shared" si="15"/>
        <v>#DIV/0!</v>
      </c>
      <c r="I34" s="341" t="e">
        <f t="shared" si="15"/>
        <v>#DIV/0!</v>
      </c>
      <c r="J34" s="341" t="e">
        <f t="shared" si="15"/>
        <v>#DIV/0!</v>
      </c>
      <c r="K34" s="341" t="e">
        <f t="shared" si="15"/>
        <v>#DIV/0!</v>
      </c>
      <c r="L34" s="341" t="e">
        <f t="shared" si="15"/>
        <v>#DIV/0!</v>
      </c>
      <c r="M34" s="341" t="e">
        <f t="shared" si="15"/>
        <v>#DIV/0!</v>
      </c>
      <c r="N34" s="341" t="e">
        <f t="shared" si="15"/>
        <v>#DIV/0!</v>
      </c>
      <c r="O34" s="192">
        <f>O33/O22</f>
        <v>7.1428571428571425E-2</v>
      </c>
    </row>
    <row r="35" spans="1:15" x14ac:dyDescent="0.25">
      <c r="A35" s="10" t="s">
        <v>49</v>
      </c>
      <c r="B35" s="85" t="s">
        <v>287</v>
      </c>
      <c r="C35" s="77">
        <v>0</v>
      </c>
      <c r="D35" s="284">
        <v>2</v>
      </c>
      <c r="E35" s="41">
        <v>0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2</v>
      </c>
    </row>
    <row r="36" spans="1:15" x14ac:dyDescent="0.25">
      <c r="A36" s="10" t="s">
        <v>50</v>
      </c>
      <c r="B36" s="195" t="s">
        <v>69</v>
      </c>
      <c r="C36" s="191">
        <f>C35/C22</f>
        <v>0</v>
      </c>
      <c r="D36" s="443">
        <f t="shared" ref="D36:N36" si="16">D35/D22</f>
        <v>0.5</v>
      </c>
      <c r="E36" s="191">
        <f t="shared" si="16"/>
        <v>0</v>
      </c>
      <c r="F36" s="341" t="e">
        <f t="shared" si="16"/>
        <v>#DIV/0!</v>
      </c>
      <c r="G36" s="341" t="e">
        <f t="shared" si="16"/>
        <v>#DIV/0!</v>
      </c>
      <c r="H36" s="341" t="e">
        <f t="shared" si="16"/>
        <v>#DIV/0!</v>
      </c>
      <c r="I36" s="341" t="e">
        <f t="shared" si="16"/>
        <v>#DIV/0!</v>
      </c>
      <c r="J36" s="341" t="e">
        <f t="shared" si="16"/>
        <v>#DIV/0!</v>
      </c>
      <c r="K36" s="341" t="e">
        <f t="shared" si="16"/>
        <v>#DIV/0!</v>
      </c>
      <c r="L36" s="341" t="e">
        <f t="shared" si="16"/>
        <v>#DIV/0!</v>
      </c>
      <c r="M36" s="341" t="e">
        <f t="shared" si="16"/>
        <v>#DIV/0!</v>
      </c>
      <c r="N36" s="341" t="e">
        <f t="shared" si="16"/>
        <v>#DIV/0!</v>
      </c>
      <c r="O36" s="192">
        <f>O35/O22</f>
        <v>0.14285714285714285</v>
      </c>
    </row>
    <row r="37" spans="1:15" x14ac:dyDescent="0.25">
      <c r="A37" s="10" t="s">
        <v>51</v>
      </c>
      <c r="B37" s="85" t="s">
        <v>288</v>
      </c>
      <c r="C37" s="40">
        <v>0</v>
      </c>
      <c r="D37" s="284">
        <v>2</v>
      </c>
      <c r="E37" s="41">
        <v>1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3</v>
      </c>
    </row>
    <row r="38" spans="1:15" x14ac:dyDescent="0.25">
      <c r="A38" s="10" t="s">
        <v>52</v>
      </c>
      <c r="B38" s="195" t="s">
        <v>69</v>
      </c>
      <c r="C38" s="217">
        <f>C37/C22</f>
        <v>0</v>
      </c>
      <c r="D38" s="441">
        <f t="shared" ref="D38:N38" si="17">D37/D22</f>
        <v>0.5</v>
      </c>
      <c r="E38" s="191">
        <f t="shared" si="17"/>
        <v>0.16666666666666666</v>
      </c>
      <c r="F38" s="341" t="e">
        <f t="shared" si="17"/>
        <v>#DIV/0!</v>
      </c>
      <c r="G38" s="341" t="e">
        <f t="shared" si="17"/>
        <v>#DIV/0!</v>
      </c>
      <c r="H38" s="341" t="e">
        <f t="shared" si="17"/>
        <v>#DIV/0!</v>
      </c>
      <c r="I38" s="341" t="e">
        <f t="shared" si="17"/>
        <v>#DIV/0!</v>
      </c>
      <c r="J38" s="341" t="e">
        <f t="shared" si="17"/>
        <v>#DIV/0!</v>
      </c>
      <c r="K38" s="341" t="e">
        <f t="shared" si="17"/>
        <v>#DIV/0!</v>
      </c>
      <c r="L38" s="341" t="e">
        <f t="shared" si="17"/>
        <v>#DIV/0!</v>
      </c>
      <c r="M38" s="341" t="e">
        <f t="shared" si="17"/>
        <v>#DIV/0!</v>
      </c>
      <c r="N38" s="341" t="e">
        <f t="shared" si="17"/>
        <v>#DIV/0!</v>
      </c>
      <c r="O38" s="192">
        <f>O37/O22</f>
        <v>0.21428571428571427</v>
      </c>
    </row>
    <row r="39" spans="1:15" x14ac:dyDescent="0.25">
      <c r="A39" s="10" t="s">
        <v>53</v>
      </c>
      <c r="B39" s="216" t="s">
        <v>115</v>
      </c>
      <c r="C39" s="209">
        <v>0</v>
      </c>
      <c r="D39" s="444">
        <v>0</v>
      </c>
      <c r="E39" s="210">
        <v>0</v>
      </c>
      <c r="F39" s="344"/>
      <c r="G39" s="344"/>
      <c r="H39" s="344"/>
      <c r="I39" s="344"/>
      <c r="J39" s="344"/>
      <c r="K39" s="344"/>
      <c r="L39" s="344"/>
      <c r="M39" s="344"/>
      <c r="N39" s="426"/>
      <c r="O39" s="216">
        <f>SUM(C39:N39)</f>
        <v>0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0</v>
      </c>
      <c r="D40" s="443">
        <f t="shared" ref="D40:N40" si="18">D39/D22</f>
        <v>0</v>
      </c>
      <c r="E40" s="191">
        <f t="shared" si="18"/>
        <v>0</v>
      </c>
      <c r="F40" s="341" t="e">
        <f t="shared" si="18"/>
        <v>#DIV/0!</v>
      </c>
      <c r="G40" s="341" t="e">
        <f t="shared" si="18"/>
        <v>#DIV/0!</v>
      </c>
      <c r="H40" s="341" t="e">
        <f t="shared" si="18"/>
        <v>#DIV/0!</v>
      </c>
      <c r="I40" s="341" t="e">
        <f t="shared" si="18"/>
        <v>#DIV/0!</v>
      </c>
      <c r="J40" s="341" t="e">
        <f t="shared" si="18"/>
        <v>#DIV/0!</v>
      </c>
      <c r="K40" s="341" t="e">
        <f t="shared" si="18"/>
        <v>#DIV/0!</v>
      </c>
      <c r="L40" s="341" t="e">
        <f t="shared" si="18"/>
        <v>#DIV/0!</v>
      </c>
      <c r="M40" s="341" t="e">
        <f t="shared" si="18"/>
        <v>#DIV/0!</v>
      </c>
      <c r="N40" s="341" t="e">
        <f t="shared" si="18"/>
        <v>#DIV/0!</v>
      </c>
      <c r="O40" s="192">
        <f>O39/O22</f>
        <v>0</v>
      </c>
    </row>
    <row r="41" spans="1:15" ht="26.25" thickTop="1" thickBot="1" x14ac:dyDescent="0.3">
      <c r="A41" s="10" t="s">
        <v>55</v>
      </c>
      <c r="B41" s="31" t="s">
        <v>71</v>
      </c>
      <c r="C41" s="16">
        <v>4</v>
      </c>
      <c r="D41" s="445">
        <v>3</v>
      </c>
      <c r="E41" s="16">
        <v>4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49">
        <f>SUM(C41:N41)</f>
        <v>11</v>
      </c>
    </row>
    <row r="42" spans="1:15" ht="15.75" thickTop="1" x14ac:dyDescent="0.25">
      <c r="A42" s="10" t="s">
        <v>56</v>
      </c>
      <c r="B42" s="197" t="s">
        <v>163</v>
      </c>
      <c r="C42" s="198">
        <v>2</v>
      </c>
      <c r="D42" s="367">
        <v>2</v>
      </c>
      <c r="E42" s="199">
        <v>2</v>
      </c>
      <c r="F42" s="403"/>
      <c r="G42" s="403"/>
      <c r="H42" s="403"/>
      <c r="I42" s="403"/>
      <c r="J42" s="403"/>
      <c r="K42" s="403"/>
      <c r="L42" s="406"/>
      <c r="M42" s="403"/>
      <c r="N42" s="404"/>
      <c r="O42" s="197">
        <f>SUM(C42:N42)</f>
        <v>6</v>
      </c>
    </row>
    <row r="43" spans="1:15" x14ac:dyDescent="0.25">
      <c r="A43" s="10" t="s">
        <v>57</v>
      </c>
      <c r="B43" s="162" t="s">
        <v>69</v>
      </c>
      <c r="C43" s="191">
        <f>C42/C22</f>
        <v>0.5</v>
      </c>
      <c r="D43" s="443">
        <f t="shared" ref="D43:N43" si="19">D42/D22</f>
        <v>0.5</v>
      </c>
      <c r="E43" s="191">
        <f t="shared" si="19"/>
        <v>0.33333333333333331</v>
      </c>
      <c r="F43" s="341" t="e">
        <f t="shared" si="19"/>
        <v>#DIV/0!</v>
      </c>
      <c r="G43" s="341" t="e">
        <f t="shared" si="19"/>
        <v>#DIV/0!</v>
      </c>
      <c r="H43" s="341" t="e">
        <f t="shared" si="19"/>
        <v>#DIV/0!</v>
      </c>
      <c r="I43" s="341" t="e">
        <f t="shared" si="19"/>
        <v>#DIV/0!</v>
      </c>
      <c r="J43" s="341" t="e">
        <f t="shared" si="19"/>
        <v>#DIV/0!</v>
      </c>
      <c r="K43" s="341" t="e">
        <f t="shared" si="19"/>
        <v>#DIV/0!</v>
      </c>
      <c r="L43" s="341" t="e">
        <f t="shared" si="19"/>
        <v>#DIV/0!</v>
      </c>
      <c r="M43" s="341" t="e">
        <f t="shared" si="19"/>
        <v>#DIV/0!</v>
      </c>
      <c r="N43" s="341" t="e">
        <f t="shared" si="19"/>
        <v>#DIV/0!</v>
      </c>
      <c r="O43" s="192">
        <f>O42/O22</f>
        <v>0.42857142857142855</v>
      </c>
    </row>
    <row r="44" spans="1:15" x14ac:dyDescent="0.25">
      <c r="A44" s="10" t="s">
        <v>58</v>
      </c>
      <c r="B44" s="85" t="s">
        <v>164</v>
      </c>
      <c r="C44" s="77">
        <v>2</v>
      </c>
      <c r="D44" s="284">
        <v>0</v>
      </c>
      <c r="E44" s="41">
        <v>1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3</v>
      </c>
    </row>
    <row r="45" spans="1:15" x14ac:dyDescent="0.25">
      <c r="A45" s="10" t="s">
        <v>59</v>
      </c>
      <c r="B45" s="162" t="s">
        <v>69</v>
      </c>
      <c r="C45" s="191">
        <f>C44/C22</f>
        <v>0.5</v>
      </c>
      <c r="D45" s="443">
        <f t="shared" ref="D45:N45" si="20">D44/D22</f>
        <v>0</v>
      </c>
      <c r="E45" s="191">
        <f t="shared" si="20"/>
        <v>0.16666666666666666</v>
      </c>
      <c r="F45" s="341" t="e">
        <f t="shared" si="20"/>
        <v>#DIV/0!</v>
      </c>
      <c r="G45" s="341" t="e">
        <f t="shared" si="20"/>
        <v>#DIV/0!</v>
      </c>
      <c r="H45" s="341" t="e">
        <f t="shared" si="20"/>
        <v>#DIV/0!</v>
      </c>
      <c r="I45" s="341" t="e">
        <f t="shared" si="20"/>
        <v>#DIV/0!</v>
      </c>
      <c r="J45" s="341" t="e">
        <f t="shared" si="20"/>
        <v>#DIV/0!</v>
      </c>
      <c r="K45" s="341" t="e">
        <f t="shared" si="20"/>
        <v>#DIV/0!</v>
      </c>
      <c r="L45" s="341" t="e">
        <f t="shared" si="20"/>
        <v>#DIV/0!</v>
      </c>
      <c r="M45" s="341" t="e">
        <f t="shared" si="20"/>
        <v>#DIV/0!</v>
      </c>
      <c r="N45" s="341" t="e">
        <f t="shared" si="20"/>
        <v>#DIV/0!</v>
      </c>
      <c r="O45" s="192">
        <f>O44/O22</f>
        <v>0.21428571428571427</v>
      </c>
    </row>
    <row r="46" spans="1:15" x14ac:dyDescent="0.25">
      <c r="A46" s="10" t="s">
        <v>60</v>
      </c>
      <c r="B46" s="85" t="s">
        <v>165</v>
      </c>
      <c r="C46" s="77">
        <v>0</v>
      </c>
      <c r="D46" s="284">
        <v>1</v>
      </c>
      <c r="E46" s="41">
        <v>2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3</v>
      </c>
    </row>
    <row r="47" spans="1:15" x14ac:dyDescent="0.25">
      <c r="A47" s="10" t="s">
        <v>61</v>
      </c>
      <c r="B47" s="162" t="s">
        <v>69</v>
      </c>
      <c r="C47" s="191">
        <f>C46/C22</f>
        <v>0</v>
      </c>
      <c r="D47" s="443">
        <f t="shared" ref="D47:N47" si="21">D46/D22</f>
        <v>0.25</v>
      </c>
      <c r="E47" s="191">
        <f>E46/E22</f>
        <v>0.33333333333333331</v>
      </c>
      <c r="F47" s="341" t="e">
        <f t="shared" si="21"/>
        <v>#DIV/0!</v>
      </c>
      <c r="G47" s="341" t="e">
        <f t="shared" si="21"/>
        <v>#DIV/0!</v>
      </c>
      <c r="H47" s="341" t="e">
        <f t="shared" si="21"/>
        <v>#DIV/0!</v>
      </c>
      <c r="I47" s="341" t="e">
        <f t="shared" si="21"/>
        <v>#DIV/0!</v>
      </c>
      <c r="J47" s="341" t="e">
        <f t="shared" si="21"/>
        <v>#DIV/0!</v>
      </c>
      <c r="K47" s="341" t="e">
        <f t="shared" si="21"/>
        <v>#DIV/0!</v>
      </c>
      <c r="L47" s="341" t="e">
        <f t="shared" si="21"/>
        <v>#DIV/0!</v>
      </c>
      <c r="M47" s="341" t="e">
        <f t="shared" si="21"/>
        <v>#DIV/0!</v>
      </c>
      <c r="N47" s="341" t="e">
        <f t="shared" si="21"/>
        <v>#DIV/0!</v>
      </c>
      <c r="O47" s="192">
        <f>O46/O22</f>
        <v>0.21428571428571427</v>
      </c>
    </row>
    <row r="48" spans="1:15" x14ac:dyDescent="0.25">
      <c r="A48" s="10" t="s">
        <v>62</v>
      </c>
      <c r="B48" s="85" t="s">
        <v>305</v>
      </c>
      <c r="C48" s="77">
        <v>0</v>
      </c>
      <c r="D48" s="284">
        <v>0</v>
      </c>
      <c r="E48" s="41">
        <v>0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0</v>
      </c>
    </row>
    <row r="49" spans="1:15" x14ac:dyDescent="0.25">
      <c r="A49" s="10" t="s">
        <v>63</v>
      </c>
      <c r="B49" s="162" t="s">
        <v>69</v>
      </c>
      <c r="C49" s="191">
        <f>C48/C22</f>
        <v>0</v>
      </c>
      <c r="D49" s="443">
        <f t="shared" ref="D49:N49" si="22">D48/D22</f>
        <v>0</v>
      </c>
      <c r="E49" s="191">
        <f t="shared" si="22"/>
        <v>0</v>
      </c>
      <c r="F49" s="341" t="e">
        <f t="shared" si="22"/>
        <v>#DIV/0!</v>
      </c>
      <c r="G49" s="341" t="e">
        <f t="shared" si="22"/>
        <v>#DIV/0!</v>
      </c>
      <c r="H49" s="341" t="e">
        <f t="shared" si="22"/>
        <v>#DIV/0!</v>
      </c>
      <c r="I49" s="341" t="e">
        <f t="shared" si="22"/>
        <v>#DIV/0!</v>
      </c>
      <c r="J49" s="341" t="e">
        <f t="shared" si="22"/>
        <v>#DIV/0!</v>
      </c>
      <c r="K49" s="341" t="e">
        <f t="shared" si="22"/>
        <v>#DIV/0!</v>
      </c>
      <c r="L49" s="341" t="e">
        <f t="shared" si="22"/>
        <v>#DIV/0!</v>
      </c>
      <c r="M49" s="341" t="e">
        <f t="shared" si="22"/>
        <v>#DIV/0!</v>
      </c>
      <c r="N49" s="341" t="e">
        <f t="shared" si="22"/>
        <v>#DIV/0!</v>
      </c>
      <c r="O49" s="192">
        <f>O48/O22</f>
        <v>0</v>
      </c>
    </row>
    <row r="50" spans="1:15" x14ac:dyDescent="0.25">
      <c r="A50" s="10" t="s">
        <v>64</v>
      </c>
      <c r="B50" s="194" t="s">
        <v>167</v>
      </c>
      <c r="C50" s="40">
        <v>0</v>
      </c>
      <c r="D50" s="284">
        <v>0</v>
      </c>
      <c r="E50" s="41">
        <v>0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0</v>
      </c>
    </row>
    <row r="51" spans="1:15" x14ac:dyDescent="0.25">
      <c r="A51" s="10" t="s">
        <v>65</v>
      </c>
      <c r="B51" s="162" t="s">
        <v>69</v>
      </c>
      <c r="C51" s="191">
        <f>C50/C22</f>
        <v>0</v>
      </c>
      <c r="D51" s="443">
        <f t="shared" ref="D51:N51" si="23">D50/D22</f>
        <v>0</v>
      </c>
      <c r="E51" s="191">
        <f t="shared" si="23"/>
        <v>0</v>
      </c>
      <c r="F51" s="341" t="e">
        <f t="shared" si="23"/>
        <v>#DIV/0!</v>
      </c>
      <c r="G51" s="341" t="e">
        <f t="shared" si="23"/>
        <v>#DIV/0!</v>
      </c>
      <c r="H51" s="341" t="e">
        <f t="shared" si="23"/>
        <v>#DIV/0!</v>
      </c>
      <c r="I51" s="341" t="e">
        <f t="shared" si="23"/>
        <v>#DIV/0!</v>
      </c>
      <c r="J51" s="341" t="e">
        <f t="shared" si="23"/>
        <v>#DIV/0!</v>
      </c>
      <c r="K51" s="341" t="e">
        <f t="shared" si="23"/>
        <v>#DIV/0!</v>
      </c>
      <c r="L51" s="341" t="e">
        <f t="shared" si="23"/>
        <v>#DIV/0!</v>
      </c>
      <c r="M51" s="341" t="e">
        <f t="shared" si="23"/>
        <v>#DIV/0!</v>
      </c>
      <c r="N51" s="341" t="e">
        <f t="shared" si="23"/>
        <v>#DIV/0!</v>
      </c>
      <c r="O51" s="192">
        <f>O50/O22</f>
        <v>0</v>
      </c>
    </row>
    <row r="52" spans="1:15" ht="24.75" x14ac:dyDescent="0.25">
      <c r="A52" s="10" t="s">
        <v>154</v>
      </c>
      <c r="B52" s="194" t="s">
        <v>168</v>
      </c>
      <c r="C52" s="77">
        <v>0</v>
      </c>
      <c r="D52" s="284">
        <v>0</v>
      </c>
      <c r="E52" s="41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f>C52/C22</f>
        <v>0</v>
      </c>
      <c r="D53" s="443">
        <f t="shared" ref="D53:N53" si="24">D52/D22</f>
        <v>0</v>
      </c>
      <c r="E53" s="191">
        <f t="shared" si="24"/>
        <v>0</v>
      </c>
      <c r="F53" s="341" t="e">
        <f t="shared" si="24"/>
        <v>#DIV/0!</v>
      </c>
      <c r="G53" s="341" t="e">
        <f t="shared" si="24"/>
        <v>#DIV/0!</v>
      </c>
      <c r="H53" s="341" t="e">
        <f t="shared" si="24"/>
        <v>#DIV/0!</v>
      </c>
      <c r="I53" s="341" t="e">
        <f t="shared" si="24"/>
        <v>#DIV/0!</v>
      </c>
      <c r="J53" s="341" t="e">
        <f t="shared" si="24"/>
        <v>#DIV/0!</v>
      </c>
      <c r="K53" s="341" t="e">
        <f t="shared" si="24"/>
        <v>#DIV/0!</v>
      </c>
      <c r="L53" s="341" t="e">
        <f t="shared" si="24"/>
        <v>#DIV/0!</v>
      </c>
      <c r="M53" s="341" t="e">
        <f t="shared" si="24"/>
        <v>#DIV/0!</v>
      </c>
      <c r="N53" s="341" t="e">
        <f t="shared" si="24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397">
        <v>0</v>
      </c>
      <c r="D54" s="284">
        <v>0</v>
      </c>
      <c r="E54" s="41">
        <v>1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1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0</v>
      </c>
      <c r="D55" s="446">
        <f t="shared" ref="D55:N55" si="25">D54/D22</f>
        <v>0</v>
      </c>
      <c r="E55" s="201">
        <f t="shared" si="25"/>
        <v>0.16666666666666666</v>
      </c>
      <c r="F55" s="407" t="e">
        <f t="shared" si="25"/>
        <v>#DIV/0!</v>
      </c>
      <c r="G55" s="407" t="e">
        <f t="shared" si="25"/>
        <v>#DIV/0!</v>
      </c>
      <c r="H55" s="407" t="e">
        <f t="shared" si="25"/>
        <v>#DIV/0!</v>
      </c>
      <c r="I55" s="407" t="e">
        <f t="shared" si="25"/>
        <v>#DIV/0!</v>
      </c>
      <c r="J55" s="407" t="e">
        <f t="shared" si="25"/>
        <v>#DIV/0!</v>
      </c>
      <c r="K55" s="407" t="e">
        <f t="shared" si="25"/>
        <v>#DIV/0!</v>
      </c>
      <c r="L55" s="407" t="e">
        <f t="shared" si="25"/>
        <v>#DIV/0!</v>
      </c>
      <c r="M55" s="407" t="e">
        <f t="shared" si="25"/>
        <v>#DIV/0!</v>
      </c>
      <c r="N55" s="407" t="e">
        <f t="shared" si="25"/>
        <v>#DIV/0!</v>
      </c>
      <c r="O55" s="202">
        <f>O54/O22</f>
        <v>7.1428571428571425E-2</v>
      </c>
    </row>
    <row r="56" spans="1:15" ht="20.100000000000001" customHeight="1" thickBot="1" x14ac:dyDescent="0.3">
      <c r="A56" s="21" t="s">
        <v>336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364" t="s">
        <v>370</v>
      </c>
      <c r="E57" s="55" t="s">
        <v>371</v>
      </c>
      <c r="F57" s="55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7</v>
      </c>
      <c r="D58" s="287">
        <v>6</v>
      </c>
      <c r="E58" s="287">
        <v>4</v>
      </c>
      <c r="F58" s="17"/>
      <c r="G58" s="17"/>
      <c r="H58" s="287"/>
      <c r="I58" s="287"/>
      <c r="J58" s="287"/>
      <c r="K58" s="287"/>
      <c r="L58" s="287"/>
      <c r="M58" s="287"/>
      <c r="N58" s="287"/>
      <c r="O58" s="26">
        <f>SUM(C58:N58)</f>
        <v>17</v>
      </c>
    </row>
    <row r="59" spans="1:15" x14ac:dyDescent="0.25">
      <c r="A59" s="29" t="s">
        <v>75</v>
      </c>
      <c r="B59" s="204" t="s">
        <v>296</v>
      </c>
      <c r="C59" s="193">
        <v>5</v>
      </c>
      <c r="D59" s="283">
        <v>2</v>
      </c>
      <c r="E59" s="182">
        <v>3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10</v>
      </c>
    </row>
    <row r="60" spans="1:15" x14ac:dyDescent="0.25">
      <c r="A60" s="29" t="s">
        <v>76</v>
      </c>
      <c r="B60" s="203" t="s">
        <v>80</v>
      </c>
      <c r="C60" s="191">
        <f>C59/C58</f>
        <v>0.7142857142857143</v>
      </c>
      <c r="D60" s="443">
        <f>D59/D58</f>
        <v>0.33333333333333331</v>
      </c>
      <c r="E60" s="191">
        <f t="shared" ref="E60:N60" si="26">E59/E58</f>
        <v>0.75</v>
      </c>
      <c r="F60" s="341" t="e">
        <f t="shared" si="26"/>
        <v>#DIV/0!</v>
      </c>
      <c r="G60" s="341" t="e">
        <f t="shared" si="26"/>
        <v>#DIV/0!</v>
      </c>
      <c r="H60" s="341" t="e">
        <f t="shared" si="26"/>
        <v>#DIV/0!</v>
      </c>
      <c r="I60" s="341" t="e">
        <f t="shared" si="26"/>
        <v>#DIV/0!</v>
      </c>
      <c r="J60" s="341" t="e">
        <f t="shared" si="26"/>
        <v>#DIV/0!</v>
      </c>
      <c r="K60" s="341" t="e">
        <f t="shared" si="26"/>
        <v>#DIV/0!</v>
      </c>
      <c r="L60" s="341" t="e">
        <f t="shared" si="26"/>
        <v>#DIV/0!</v>
      </c>
      <c r="M60" s="341" t="e">
        <f t="shared" si="26"/>
        <v>#DIV/0!</v>
      </c>
      <c r="N60" s="334" t="e">
        <f t="shared" si="26"/>
        <v>#DIV/0!</v>
      </c>
      <c r="O60" s="243">
        <f>O59/O58</f>
        <v>0.58823529411764708</v>
      </c>
    </row>
    <row r="61" spans="1:15" x14ac:dyDescent="0.25">
      <c r="A61" s="29" t="s">
        <v>87</v>
      </c>
      <c r="B61" s="205" t="s">
        <v>78</v>
      </c>
      <c r="C61" s="40">
        <v>4</v>
      </c>
      <c r="D61" s="284">
        <v>3</v>
      </c>
      <c r="E61" s="41">
        <v>2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9</v>
      </c>
    </row>
    <row r="62" spans="1:15" x14ac:dyDescent="0.25">
      <c r="A62" s="29" t="s">
        <v>88</v>
      </c>
      <c r="B62" s="203" t="s">
        <v>80</v>
      </c>
      <c r="C62" s="191">
        <f>C61/C58</f>
        <v>0.5714285714285714</v>
      </c>
      <c r="D62" s="443">
        <f t="shared" ref="D62:N62" si="27">D61/D58</f>
        <v>0.5</v>
      </c>
      <c r="E62" s="191">
        <f t="shared" si="27"/>
        <v>0.5</v>
      </c>
      <c r="F62" s="341" t="e">
        <f t="shared" si="27"/>
        <v>#DIV/0!</v>
      </c>
      <c r="G62" s="341" t="e">
        <f t="shared" si="27"/>
        <v>#DIV/0!</v>
      </c>
      <c r="H62" s="341" t="e">
        <f t="shared" si="27"/>
        <v>#DIV/0!</v>
      </c>
      <c r="I62" s="341" t="e">
        <f t="shared" si="27"/>
        <v>#DIV/0!</v>
      </c>
      <c r="J62" s="341" t="e">
        <f t="shared" si="27"/>
        <v>#DIV/0!</v>
      </c>
      <c r="K62" s="341" t="e">
        <f t="shared" si="27"/>
        <v>#DIV/0!</v>
      </c>
      <c r="L62" s="341" t="e">
        <f t="shared" si="27"/>
        <v>#DIV/0!</v>
      </c>
      <c r="M62" s="341" t="e">
        <f t="shared" si="27"/>
        <v>#DIV/0!</v>
      </c>
      <c r="N62" s="334" t="e">
        <f t="shared" si="27"/>
        <v>#DIV/0!</v>
      </c>
      <c r="O62" s="243">
        <f>O61/O58</f>
        <v>0.52941176470588236</v>
      </c>
    </row>
    <row r="63" spans="1:15" x14ac:dyDescent="0.25">
      <c r="A63" s="29" t="s">
        <v>89</v>
      </c>
      <c r="B63" s="205" t="s">
        <v>299</v>
      </c>
      <c r="C63" s="40">
        <v>3</v>
      </c>
      <c r="D63" s="284">
        <v>1</v>
      </c>
      <c r="E63" s="41">
        <v>2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6</v>
      </c>
    </row>
    <row r="64" spans="1:15" x14ac:dyDescent="0.25">
      <c r="A64" s="29" t="s">
        <v>90</v>
      </c>
      <c r="B64" s="189" t="s">
        <v>80</v>
      </c>
      <c r="C64" s="191">
        <f>C63/C58</f>
        <v>0.42857142857142855</v>
      </c>
      <c r="D64" s="443">
        <f t="shared" ref="D64:N64" si="28">D63/D58</f>
        <v>0.16666666666666666</v>
      </c>
      <c r="E64" s="191">
        <f t="shared" si="28"/>
        <v>0.5</v>
      </c>
      <c r="F64" s="341" t="e">
        <f t="shared" si="28"/>
        <v>#DIV/0!</v>
      </c>
      <c r="G64" s="341" t="e">
        <f t="shared" si="28"/>
        <v>#DIV/0!</v>
      </c>
      <c r="H64" s="341" t="e">
        <f t="shared" si="28"/>
        <v>#DIV/0!</v>
      </c>
      <c r="I64" s="341" t="e">
        <f t="shared" si="28"/>
        <v>#DIV/0!</v>
      </c>
      <c r="J64" s="341" t="e">
        <f t="shared" si="28"/>
        <v>#DIV/0!</v>
      </c>
      <c r="K64" s="341" t="e">
        <f t="shared" si="28"/>
        <v>#DIV/0!</v>
      </c>
      <c r="L64" s="341" t="e">
        <f t="shared" si="28"/>
        <v>#DIV/0!</v>
      </c>
      <c r="M64" s="341" t="e">
        <f t="shared" si="28"/>
        <v>#DIV/0!</v>
      </c>
      <c r="N64" s="334" t="e">
        <f t="shared" si="28"/>
        <v>#DIV/0!</v>
      </c>
      <c r="O64" s="243">
        <f>O63/O58</f>
        <v>0.35294117647058826</v>
      </c>
    </row>
    <row r="65" spans="1:15" x14ac:dyDescent="0.25">
      <c r="A65" s="29" t="s">
        <v>91</v>
      </c>
      <c r="B65" s="205" t="s">
        <v>300</v>
      </c>
      <c r="C65" s="284">
        <f>C61-C67</f>
        <v>4</v>
      </c>
      <c r="D65" s="284">
        <f>D61-D67</f>
        <v>3</v>
      </c>
      <c r="E65" s="41">
        <f>E61-E67</f>
        <v>0</v>
      </c>
      <c r="F65" s="399">
        <f t="shared" ref="F65:N65" si="29">F61-F67</f>
        <v>0</v>
      </c>
      <c r="G65" s="399">
        <f t="shared" si="29"/>
        <v>0</v>
      </c>
      <c r="H65" s="399">
        <f t="shared" si="29"/>
        <v>0</v>
      </c>
      <c r="I65" s="399">
        <f t="shared" si="29"/>
        <v>0</v>
      </c>
      <c r="J65" s="399">
        <f t="shared" si="29"/>
        <v>0</v>
      </c>
      <c r="K65" s="399">
        <f t="shared" si="29"/>
        <v>0</v>
      </c>
      <c r="L65" s="399">
        <f t="shared" si="29"/>
        <v>0</v>
      </c>
      <c r="M65" s="399">
        <f t="shared" si="29"/>
        <v>0</v>
      </c>
      <c r="N65" s="399">
        <f t="shared" si="29"/>
        <v>0</v>
      </c>
      <c r="O65" s="206">
        <f>SUM(C65:N65)</f>
        <v>7</v>
      </c>
    </row>
    <row r="66" spans="1:15" ht="15.75" thickBot="1" x14ac:dyDescent="0.3">
      <c r="A66" s="29" t="s">
        <v>92</v>
      </c>
      <c r="B66" s="207" t="s">
        <v>80</v>
      </c>
      <c r="C66" s="244">
        <f>C65/C58</f>
        <v>0.5714285714285714</v>
      </c>
      <c r="D66" s="447">
        <f>D65/D58</f>
        <v>0.5</v>
      </c>
      <c r="E66" s="196">
        <f t="shared" ref="E66:N66" si="30">E65/E58</f>
        <v>0</v>
      </c>
      <c r="F66" s="424" t="e">
        <f t="shared" si="30"/>
        <v>#DIV/0!</v>
      </c>
      <c r="G66" s="424" t="e">
        <f t="shared" si="30"/>
        <v>#DIV/0!</v>
      </c>
      <c r="H66" s="424" t="e">
        <f t="shared" si="30"/>
        <v>#DIV/0!</v>
      </c>
      <c r="I66" s="424" t="e">
        <f t="shared" si="30"/>
        <v>#DIV/0!</v>
      </c>
      <c r="J66" s="424" t="e">
        <f t="shared" si="30"/>
        <v>#DIV/0!</v>
      </c>
      <c r="K66" s="424" t="e">
        <f t="shared" si="30"/>
        <v>#DIV/0!</v>
      </c>
      <c r="L66" s="424" t="e">
        <f t="shared" si="30"/>
        <v>#DIV/0!</v>
      </c>
      <c r="M66" s="424" t="e">
        <f t="shared" si="30"/>
        <v>#DIV/0!</v>
      </c>
      <c r="N66" s="401" t="e">
        <f t="shared" si="30"/>
        <v>#DIV/0!</v>
      </c>
      <c r="O66" s="245">
        <f>O65/O58</f>
        <v>0.41176470588235292</v>
      </c>
    </row>
    <row r="67" spans="1:15" ht="15.75" thickTop="1" x14ac:dyDescent="0.25">
      <c r="A67" s="29" t="s">
        <v>93</v>
      </c>
      <c r="B67" s="221" t="s">
        <v>301</v>
      </c>
      <c r="C67" s="367">
        <f>C69+C71+C73+C75+C77</f>
        <v>0</v>
      </c>
      <c r="D67" s="367">
        <f>D69+D71+D73+D75+D77</f>
        <v>0</v>
      </c>
      <c r="E67" s="199">
        <f>E69+E71+E73+E75+E77</f>
        <v>2</v>
      </c>
      <c r="F67" s="403">
        <f t="shared" ref="F67:N67" si="31">F69+F71+F73+F75+F77</f>
        <v>0</v>
      </c>
      <c r="G67" s="403">
        <f t="shared" si="31"/>
        <v>0</v>
      </c>
      <c r="H67" s="403">
        <f t="shared" si="31"/>
        <v>0</v>
      </c>
      <c r="I67" s="403">
        <f t="shared" si="31"/>
        <v>0</v>
      </c>
      <c r="J67" s="403">
        <f t="shared" si="31"/>
        <v>0</v>
      </c>
      <c r="K67" s="403">
        <f t="shared" si="31"/>
        <v>0</v>
      </c>
      <c r="L67" s="403">
        <f t="shared" si="31"/>
        <v>0</v>
      </c>
      <c r="M67" s="403">
        <f t="shared" si="31"/>
        <v>0</v>
      </c>
      <c r="N67" s="404">
        <f t="shared" si="31"/>
        <v>0</v>
      </c>
      <c r="O67" s="220">
        <f>SUM(C67:N67)</f>
        <v>2</v>
      </c>
    </row>
    <row r="68" spans="1:15" ht="15.75" thickBot="1" x14ac:dyDescent="0.3">
      <c r="A68" s="29" t="s">
        <v>94</v>
      </c>
      <c r="B68" s="207" t="s">
        <v>80</v>
      </c>
      <c r="C68" s="244">
        <f>C67/C58</f>
        <v>0</v>
      </c>
      <c r="D68" s="448">
        <f t="shared" ref="D68:N68" si="32">D67/D58</f>
        <v>0</v>
      </c>
      <c r="E68" s="246">
        <f t="shared" si="32"/>
        <v>0.5</v>
      </c>
      <c r="F68" s="343" t="e">
        <f t="shared" si="32"/>
        <v>#DIV/0!</v>
      </c>
      <c r="G68" s="343" t="e">
        <f t="shared" si="32"/>
        <v>#DIV/0!</v>
      </c>
      <c r="H68" s="343" t="e">
        <f t="shared" si="32"/>
        <v>#DIV/0!</v>
      </c>
      <c r="I68" s="343" t="e">
        <f t="shared" si="32"/>
        <v>#DIV/0!</v>
      </c>
      <c r="J68" s="343" t="e">
        <f t="shared" si="32"/>
        <v>#DIV/0!</v>
      </c>
      <c r="K68" s="343" t="e">
        <f t="shared" si="32"/>
        <v>#DIV/0!</v>
      </c>
      <c r="L68" s="343" t="e">
        <f t="shared" si="32"/>
        <v>#DIV/0!</v>
      </c>
      <c r="M68" s="343" t="e">
        <f t="shared" si="32"/>
        <v>#DIV/0!</v>
      </c>
      <c r="N68" s="425" t="e">
        <f t="shared" si="32"/>
        <v>#DIV/0!</v>
      </c>
      <c r="O68" s="245">
        <f>O67/O58</f>
        <v>0.11764705882352941</v>
      </c>
    </row>
    <row r="69" spans="1:15" ht="15.75" thickTop="1" x14ac:dyDescent="0.25">
      <c r="A69" s="29" t="s">
        <v>95</v>
      </c>
      <c r="B69" s="208" t="s">
        <v>306</v>
      </c>
      <c r="C69" s="219">
        <v>0</v>
      </c>
      <c r="D69" s="444">
        <v>0</v>
      </c>
      <c r="E69" s="210">
        <v>1</v>
      </c>
      <c r="F69" s="344"/>
      <c r="G69" s="344"/>
      <c r="H69" s="344"/>
      <c r="I69" s="344"/>
      <c r="J69" s="344"/>
      <c r="K69" s="344"/>
      <c r="L69" s="344"/>
      <c r="M69" s="344"/>
      <c r="N69" s="426"/>
      <c r="O69" s="28">
        <f>SUM(C69:N69)</f>
        <v>1</v>
      </c>
    </row>
    <row r="70" spans="1:15" x14ac:dyDescent="0.25">
      <c r="A70" s="29" t="s">
        <v>96</v>
      </c>
      <c r="B70" s="203" t="s">
        <v>80</v>
      </c>
      <c r="C70" s="217">
        <f>C69/C58</f>
        <v>0</v>
      </c>
      <c r="D70" s="443">
        <f t="shared" ref="D70:N70" si="33">D69/D58</f>
        <v>0</v>
      </c>
      <c r="E70" s="191">
        <f t="shared" si="33"/>
        <v>0.25</v>
      </c>
      <c r="F70" s="341" t="e">
        <f t="shared" si="33"/>
        <v>#DIV/0!</v>
      </c>
      <c r="G70" s="341" t="e">
        <f t="shared" si="33"/>
        <v>#DIV/0!</v>
      </c>
      <c r="H70" s="341" t="e">
        <f t="shared" si="33"/>
        <v>#DIV/0!</v>
      </c>
      <c r="I70" s="341" t="e">
        <f t="shared" si="33"/>
        <v>#DIV/0!</v>
      </c>
      <c r="J70" s="341" t="e">
        <f t="shared" si="33"/>
        <v>#DIV/0!</v>
      </c>
      <c r="K70" s="341" t="e">
        <f t="shared" si="33"/>
        <v>#DIV/0!</v>
      </c>
      <c r="L70" s="341" t="e">
        <f t="shared" si="33"/>
        <v>#DIV/0!</v>
      </c>
      <c r="M70" s="341" t="e">
        <f t="shared" si="33"/>
        <v>#DIV/0!</v>
      </c>
      <c r="N70" s="334" t="e">
        <f t="shared" si="33"/>
        <v>#DIV/0!</v>
      </c>
      <c r="O70" s="243">
        <f>O69/O58</f>
        <v>5.8823529411764705E-2</v>
      </c>
    </row>
    <row r="71" spans="1:15" x14ac:dyDescent="0.25">
      <c r="A71" s="29" t="s">
        <v>97</v>
      </c>
      <c r="B71" s="208" t="s">
        <v>307</v>
      </c>
      <c r="C71" s="209">
        <v>0</v>
      </c>
      <c r="D71" s="444">
        <v>0</v>
      </c>
      <c r="E71" s="210">
        <v>1</v>
      </c>
      <c r="F71" s="344"/>
      <c r="G71" s="344"/>
      <c r="H71" s="344"/>
      <c r="I71" s="344"/>
      <c r="J71" s="344"/>
      <c r="K71" s="344"/>
      <c r="L71" s="344"/>
      <c r="M71" s="344"/>
      <c r="N71" s="426"/>
      <c r="O71" s="28">
        <f>SUM(C71:N71)</f>
        <v>1</v>
      </c>
    </row>
    <row r="72" spans="1:15" x14ac:dyDescent="0.25">
      <c r="A72" s="29" t="s">
        <v>98</v>
      </c>
      <c r="B72" s="189" t="s">
        <v>80</v>
      </c>
      <c r="C72" s="191">
        <f>C71/C58</f>
        <v>0</v>
      </c>
      <c r="D72" s="443">
        <f t="shared" ref="D72:N72" si="34">D71/D58</f>
        <v>0</v>
      </c>
      <c r="E72" s="191">
        <f t="shared" si="34"/>
        <v>0.25</v>
      </c>
      <c r="F72" s="341" t="e">
        <f t="shared" si="34"/>
        <v>#DIV/0!</v>
      </c>
      <c r="G72" s="341" t="e">
        <f t="shared" si="34"/>
        <v>#DIV/0!</v>
      </c>
      <c r="H72" s="341" t="e">
        <f t="shared" si="34"/>
        <v>#DIV/0!</v>
      </c>
      <c r="I72" s="341" t="e">
        <f t="shared" si="34"/>
        <v>#DIV/0!</v>
      </c>
      <c r="J72" s="341" t="e">
        <f t="shared" si="34"/>
        <v>#DIV/0!</v>
      </c>
      <c r="K72" s="341" t="e">
        <f t="shared" si="34"/>
        <v>#DIV/0!</v>
      </c>
      <c r="L72" s="341" t="e">
        <f t="shared" si="34"/>
        <v>#DIV/0!</v>
      </c>
      <c r="M72" s="341" t="e">
        <f t="shared" si="34"/>
        <v>#DIV/0!</v>
      </c>
      <c r="N72" s="334" t="e">
        <f t="shared" si="34"/>
        <v>#DIV/0!</v>
      </c>
      <c r="O72" s="243">
        <f>O71/O58</f>
        <v>5.8823529411764705E-2</v>
      </c>
    </row>
    <row r="73" spans="1:15" ht="23.25" x14ac:dyDescent="0.25">
      <c r="A73" s="29" t="s">
        <v>99</v>
      </c>
      <c r="B73" s="211" t="s">
        <v>302</v>
      </c>
      <c r="C73" s="40">
        <v>0</v>
      </c>
      <c r="D73" s="284">
        <v>0</v>
      </c>
      <c r="E73" s="41">
        <v>0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f>C73/C58</f>
        <v>0</v>
      </c>
      <c r="D74" s="443">
        <f t="shared" ref="D74:N74" si="35">D73/D58</f>
        <v>0</v>
      </c>
      <c r="E74" s="191">
        <f t="shared" si="35"/>
        <v>0</v>
      </c>
      <c r="F74" s="341" t="e">
        <f t="shared" si="35"/>
        <v>#DIV/0!</v>
      </c>
      <c r="G74" s="341" t="e">
        <f t="shared" si="35"/>
        <v>#DIV/0!</v>
      </c>
      <c r="H74" s="341" t="e">
        <f t="shared" si="35"/>
        <v>#DIV/0!</v>
      </c>
      <c r="I74" s="341" t="e">
        <f t="shared" si="35"/>
        <v>#DIV/0!</v>
      </c>
      <c r="J74" s="341" t="e">
        <f t="shared" si="35"/>
        <v>#DIV/0!</v>
      </c>
      <c r="K74" s="341" t="e">
        <f t="shared" si="35"/>
        <v>#DIV/0!</v>
      </c>
      <c r="L74" s="341" t="e">
        <f t="shared" si="35"/>
        <v>#DIV/0!</v>
      </c>
      <c r="M74" s="341" t="e">
        <f t="shared" si="35"/>
        <v>#DIV/0!</v>
      </c>
      <c r="N74" s="334" t="e">
        <f t="shared" si="35"/>
        <v>#DIV/0!</v>
      </c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77">
        <v>0</v>
      </c>
      <c r="D75" s="284">
        <v>0</v>
      </c>
      <c r="E75" s="41">
        <v>0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0</v>
      </c>
    </row>
    <row r="76" spans="1:15" x14ac:dyDescent="0.25">
      <c r="A76" s="29" t="s">
        <v>102</v>
      </c>
      <c r="B76" s="189" t="s">
        <v>80</v>
      </c>
      <c r="C76" s="191">
        <f>C75/C58</f>
        <v>0</v>
      </c>
      <c r="D76" s="443">
        <f t="shared" ref="D76:N76" si="36">D75/D58</f>
        <v>0</v>
      </c>
      <c r="E76" s="191">
        <f t="shared" si="36"/>
        <v>0</v>
      </c>
      <c r="F76" s="341" t="e">
        <f t="shared" si="36"/>
        <v>#DIV/0!</v>
      </c>
      <c r="G76" s="341" t="e">
        <f t="shared" si="36"/>
        <v>#DIV/0!</v>
      </c>
      <c r="H76" s="341" t="e">
        <f t="shared" si="36"/>
        <v>#DIV/0!</v>
      </c>
      <c r="I76" s="341" t="e">
        <f t="shared" si="36"/>
        <v>#DIV/0!</v>
      </c>
      <c r="J76" s="341" t="e">
        <f t="shared" si="36"/>
        <v>#DIV/0!</v>
      </c>
      <c r="K76" s="341" t="e">
        <f t="shared" si="36"/>
        <v>#DIV/0!</v>
      </c>
      <c r="L76" s="341" t="e">
        <f t="shared" si="36"/>
        <v>#DIV/0!</v>
      </c>
      <c r="M76" s="341" t="e">
        <f t="shared" si="36"/>
        <v>#DIV/0!</v>
      </c>
      <c r="N76" s="334" t="e">
        <f t="shared" si="36"/>
        <v>#DIV/0!</v>
      </c>
      <c r="O76" s="243">
        <f>O75/O58</f>
        <v>0</v>
      </c>
    </row>
    <row r="77" spans="1:15" x14ac:dyDescent="0.25">
      <c r="A77" s="29" t="s">
        <v>103</v>
      </c>
      <c r="B77" s="211" t="s">
        <v>304</v>
      </c>
      <c r="C77" s="77">
        <v>0</v>
      </c>
      <c r="D77" s="284">
        <v>0</v>
      </c>
      <c r="E77" s="41">
        <v>0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f>C77/C58</f>
        <v>0</v>
      </c>
      <c r="D78" s="443">
        <f t="shared" ref="D78:N78" si="37">D77/D58</f>
        <v>0</v>
      </c>
      <c r="E78" s="191">
        <f t="shared" si="37"/>
        <v>0</v>
      </c>
      <c r="F78" s="341" t="e">
        <f t="shared" si="37"/>
        <v>#DIV/0!</v>
      </c>
      <c r="G78" s="341" t="e">
        <f t="shared" si="37"/>
        <v>#DIV/0!</v>
      </c>
      <c r="H78" s="341" t="e">
        <f t="shared" si="37"/>
        <v>#DIV/0!</v>
      </c>
      <c r="I78" s="341" t="e">
        <f t="shared" si="37"/>
        <v>#DIV/0!</v>
      </c>
      <c r="J78" s="341" t="e">
        <f t="shared" si="37"/>
        <v>#DIV/0!</v>
      </c>
      <c r="K78" s="341" t="e">
        <f t="shared" si="37"/>
        <v>#DIV/0!</v>
      </c>
      <c r="L78" s="341" t="e">
        <f t="shared" si="37"/>
        <v>#DIV/0!</v>
      </c>
      <c r="M78" s="341" t="e">
        <f t="shared" si="37"/>
        <v>#DIV/0!</v>
      </c>
      <c r="N78" s="334" t="e">
        <f t="shared" si="37"/>
        <v>#DIV/0!</v>
      </c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40">
        <v>0</v>
      </c>
      <c r="D79" s="284">
        <v>0</v>
      </c>
      <c r="E79" s="41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f>C79/C58</f>
        <v>0</v>
      </c>
      <c r="D80" s="443">
        <f t="shared" ref="D80:N80" si="38">D79/D58</f>
        <v>0</v>
      </c>
      <c r="E80" s="191">
        <f t="shared" si="38"/>
        <v>0</v>
      </c>
      <c r="F80" s="341" t="e">
        <f t="shared" si="38"/>
        <v>#DIV/0!</v>
      </c>
      <c r="G80" s="341" t="e">
        <f t="shared" si="38"/>
        <v>#DIV/0!</v>
      </c>
      <c r="H80" s="341" t="e">
        <f t="shared" si="38"/>
        <v>#DIV/0!</v>
      </c>
      <c r="I80" s="341" t="e">
        <f t="shared" si="38"/>
        <v>#DIV/0!</v>
      </c>
      <c r="J80" s="341" t="e">
        <f t="shared" si="38"/>
        <v>#DIV/0!</v>
      </c>
      <c r="K80" s="341" t="e">
        <f t="shared" si="38"/>
        <v>#DIV/0!</v>
      </c>
      <c r="L80" s="341" t="e">
        <f t="shared" si="38"/>
        <v>#DIV/0!</v>
      </c>
      <c r="M80" s="341" t="e">
        <f t="shared" si="38"/>
        <v>#DIV/0!</v>
      </c>
      <c r="N80" s="334" t="e">
        <f t="shared" si="38"/>
        <v>#DIV/0!</v>
      </c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40">
        <v>1</v>
      </c>
      <c r="D81" s="284">
        <v>0</v>
      </c>
      <c r="E81" s="41">
        <v>0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1</v>
      </c>
    </row>
    <row r="82" spans="1:15" x14ac:dyDescent="0.25">
      <c r="A82" s="29" t="s">
        <v>158</v>
      </c>
      <c r="B82" s="189" t="s">
        <v>80</v>
      </c>
      <c r="C82" s="191">
        <f>C81/C58</f>
        <v>0.14285714285714285</v>
      </c>
      <c r="D82" s="443">
        <f t="shared" ref="D82:N82" si="39">D81/D58</f>
        <v>0</v>
      </c>
      <c r="E82" s="191">
        <f t="shared" si="39"/>
        <v>0</v>
      </c>
      <c r="F82" s="341" t="e">
        <f t="shared" si="39"/>
        <v>#DIV/0!</v>
      </c>
      <c r="G82" s="341" t="e">
        <f t="shared" si="39"/>
        <v>#DIV/0!</v>
      </c>
      <c r="H82" s="341" t="e">
        <f t="shared" si="39"/>
        <v>#DIV/0!</v>
      </c>
      <c r="I82" s="341" t="e">
        <f t="shared" si="39"/>
        <v>#DIV/0!</v>
      </c>
      <c r="J82" s="341" t="e">
        <f t="shared" si="39"/>
        <v>#DIV/0!</v>
      </c>
      <c r="K82" s="341" t="e">
        <f t="shared" si="39"/>
        <v>#DIV/0!</v>
      </c>
      <c r="L82" s="341" t="e">
        <f t="shared" si="39"/>
        <v>#DIV/0!</v>
      </c>
      <c r="M82" s="341" t="e">
        <f t="shared" si="39"/>
        <v>#DIV/0!</v>
      </c>
      <c r="N82" s="334" t="e">
        <f t="shared" si="39"/>
        <v>#DIV/0!</v>
      </c>
      <c r="O82" s="243">
        <f>O81/O58</f>
        <v>5.8823529411764705E-2</v>
      </c>
    </row>
    <row r="83" spans="1:15" ht="24.75" x14ac:dyDescent="0.25">
      <c r="A83" s="29" t="s">
        <v>222</v>
      </c>
      <c r="B83" s="212" t="s">
        <v>82</v>
      </c>
      <c r="C83" s="40">
        <v>0</v>
      </c>
      <c r="D83" s="284">
        <v>0</v>
      </c>
      <c r="E83" s="41">
        <v>0</v>
      </c>
      <c r="F83" s="399"/>
      <c r="G83" s="399"/>
      <c r="H83" s="399"/>
      <c r="I83" s="399"/>
      <c r="J83" s="399"/>
      <c r="K83" s="399"/>
      <c r="L83" s="399"/>
      <c r="M83" s="399"/>
      <c r="N83" s="337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f>C83/C58</f>
        <v>0</v>
      </c>
      <c r="D84" s="443">
        <f t="shared" ref="D84:N84" si="40">D83/D58</f>
        <v>0</v>
      </c>
      <c r="E84" s="191">
        <f t="shared" si="40"/>
        <v>0</v>
      </c>
      <c r="F84" s="341" t="e">
        <f t="shared" si="40"/>
        <v>#DIV/0!</v>
      </c>
      <c r="G84" s="341" t="e">
        <f t="shared" si="40"/>
        <v>#DIV/0!</v>
      </c>
      <c r="H84" s="341" t="e">
        <f t="shared" si="40"/>
        <v>#DIV/0!</v>
      </c>
      <c r="I84" s="341" t="e">
        <f t="shared" si="40"/>
        <v>#DIV/0!</v>
      </c>
      <c r="J84" s="341" t="e">
        <f t="shared" si="40"/>
        <v>#DIV/0!</v>
      </c>
      <c r="K84" s="341" t="e">
        <f t="shared" si="40"/>
        <v>#DIV/0!</v>
      </c>
      <c r="L84" s="341" t="e">
        <f t="shared" si="40"/>
        <v>#DIV/0!</v>
      </c>
      <c r="M84" s="341" t="e">
        <f t="shared" si="40"/>
        <v>#DIV/0!</v>
      </c>
      <c r="N84" s="334" t="e">
        <f t="shared" si="40"/>
        <v>#DIV/0!</v>
      </c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40">
        <v>0</v>
      </c>
      <c r="D85" s="284">
        <v>0</v>
      </c>
      <c r="E85" s="41">
        <v>0</v>
      </c>
      <c r="F85" s="399"/>
      <c r="G85" s="399"/>
      <c r="H85" s="399"/>
      <c r="I85" s="399"/>
      <c r="J85" s="399"/>
      <c r="K85" s="399"/>
      <c r="L85" s="399"/>
      <c r="M85" s="399"/>
      <c r="N85" s="337"/>
      <c r="O85" s="206">
        <f>SUM(C85:N85)</f>
        <v>0</v>
      </c>
    </row>
    <row r="86" spans="1:15" x14ac:dyDescent="0.25">
      <c r="A86" s="29" t="s">
        <v>225</v>
      </c>
      <c r="B86" s="189" t="s">
        <v>80</v>
      </c>
      <c r="C86" s="191">
        <f>C85/C58</f>
        <v>0</v>
      </c>
      <c r="D86" s="443">
        <f t="shared" ref="D86:N86" si="41">D85/D58</f>
        <v>0</v>
      </c>
      <c r="E86" s="191">
        <f t="shared" si="41"/>
        <v>0</v>
      </c>
      <c r="F86" s="341" t="e">
        <f t="shared" si="41"/>
        <v>#DIV/0!</v>
      </c>
      <c r="G86" s="341" t="e">
        <f t="shared" si="41"/>
        <v>#DIV/0!</v>
      </c>
      <c r="H86" s="341" t="e">
        <f t="shared" si="41"/>
        <v>#DIV/0!</v>
      </c>
      <c r="I86" s="341" t="e">
        <f t="shared" si="41"/>
        <v>#DIV/0!</v>
      </c>
      <c r="J86" s="341" t="e">
        <f t="shared" si="41"/>
        <v>#DIV/0!</v>
      </c>
      <c r="K86" s="341" t="e">
        <f t="shared" si="41"/>
        <v>#DIV/0!</v>
      </c>
      <c r="L86" s="341" t="e">
        <f t="shared" si="41"/>
        <v>#DIV/0!</v>
      </c>
      <c r="M86" s="341" t="e">
        <f t="shared" si="41"/>
        <v>#DIV/0!</v>
      </c>
      <c r="N86" s="334" t="e">
        <f t="shared" si="41"/>
        <v>#DIV/0!</v>
      </c>
      <c r="O86" s="243">
        <f>O85/O58</f>
        <v>0</v>
      </c>
    </row>
    <row r="87" spans="1:15" ht="24.75" x14ac:dyDescent="0.25">
      <c r="A87" s="29" t="s">
        <v>226</v>
      </c>
      <c r="B87" s="212" t="s">
        <v>84</v>
      </c>
      <c r="C87" s="40">
        <v>1</v>
      </c>
      <c r="D87" s="284">
        <v>3</v>
      </c>
      <c r="E87" s="41">
        <v>0</v>
      </c>
      <c r="F87" s="399"/>
      <c r="G87" s="399"/>
      <c r="H87" s="399"/>
      <c r="I87" s="399"/>
      <c r="J87" s="399"/>
      <c r="K87" s="399"/>
      <c r="L87" s="399"/>
      <c r="M87" s="399"/>
      <c r="N87" s="337"/>
      <c r="O87" s="206">
        <f>SUM(C87:N87)</f>
        <v>4</v>
      </c>
    </row>
    <row r="88" spans="1:15" x14ac:dyDescent="0.25">
      <c r="A88" s="29" t="s">
        <v>229</v>
      </c>
      <c r="B88" s="189" t="s">
        <v>80</v>
      </c>
      <c r="C88" s="191">
        <f>C87/C58</f>
        <v>0.14285714285714285</v>
      </c>
      <c r="D88" s="443">
        <f t="shared" ref="D88:N88" si="42">D87/D58</f>
        <v>0.5</v>
      </c>
      <c r="E88" s="191">
        <f t="shared" si="42"/>
        <v>0</v>
      </c>
      <c r="F88" s="341" t="e">
        <f t="shared" si="42"/>
        <v>#DIV/0!</v>
      </c>
      <c r="G88" s="341" t="e">
        <f t="shared" si="42"/>
        <v>#DIV/0!</v>
      </c>
      <c r="H88" s="341" t="e">
        <f t="shared" si="42"/>
        <v>#DIV/0!</v>
      </c>
      <c r="I88" s="341" t="e">
        <f t="shared" si="42"/>
        <v>#DIV/0!</v>
      </c>
      <c r="J88" s="341" t="e">
        <f t="shared" si="42"/>
        <v>#DIV/0!</v>
      </c>
      <c r="K88" s="341" t="e">
        <f t="shared" si="42"/>
        <v>#DIV/0!</v>
      </c>
      <c r="L88" s="341" t="e">
        <f t="shared" si="42"/>
        <v>#DIV/0!</v>
      </c>
      <c r="M88" s="341" t="e">
        <f t="shared" si="42"/>
        <v>#DIV/0!</v>
      </c>
      <c r="N88" s="334" t="e">
        <f t="shared" si="42"/>
        <v>#DIV/0!</v>
      </c>
      <c r="O88" s="243">
        <f>O87/O58</f>
        <v>0.23529411764705882</v>
      </c>
    </row>
    <row r="89" spans="1:15" ht="24.75" x14ac:dyDescent="0.25">
      <c r="A89" s="29" t="s">
        <v>230</v>
      </c>
      <c r="B89" s="212" t="s">
        <v>292</v>
      </c>
      <c r="C89" s="40">
        <v>1</v>
      </c>
      <c r="D89" s="284">
        <v>0</v>
      </c>
      <c r="E89" s="41">
        <v>1</v>
      </c>
      <c r="F89" s="399"/>
      <c r="G89" s="399"/>
      <c r="H89" s="399"/>
      <c r="I89" s="399"/>
      <c r="J89" s="399"/>
      <c r="K89" s="399"/>
      <c r="L89" s="399"/>
      <c r="M89" s="399"/>
      <c r="N89" s="337"/>
      <c r="O89" s="206">
        <f>SUM(C89:N89)</f>
        <v>2</v>
      </c>
    </row>
    <row r="90" spans="1:15" x14ac:dyDescent="0.25">
      <c r="A90" s="29" t="s">
        <v>232</v>
      </c>
      <c r="B90" s="189" t="s">
        <v>80</v>
      </c>
      <c r="C90" s="191">
        <f>C89/C58</f>
        <v>0.14285714285714285</v>
      </c>
      <c r="D90" s="443">
        <f t="shared" ref="D90:N90" si="43">D89/D58</f>
        <v>0</v>
      </c>
      <c r="E90" s="191">
        <f t="shared" si="43"/>
        <v>0.25</v>
      </c>
      <c r="F90" s="341" t="e">
        <f t="shared" si="43"/>
        <v>#DIV/0!</v>
      </c>
      <c r="G90" s="341" t="e">
        <f t="shared" si="43"/>
        <v>#DIV/0!</v>
      </c>
      <c r="H90" s="341" t="e">
        <f t="shared" si="43"/>
        <v>#DIV/0!</v>
      </c>
      <c r="I90" s="341" t="e">
        <f t="shared" si="43"/>
        <v>#DIV/0!</v>
      </c>
      <c r="J90" s="341" t="e">
        <f t="shared" si="43"/>
        <v>#DIV/0!</v>
      </c>
      <c r="K90" s="341" t="e">
        <f t="shared" si="43"/>
        <v>#DIV/0!</v>
      </c>
      <c r="L90" s="341" t="e">
        <f t="shared" si="43"/>
        <v>#DIV/0!</v>
      </c>
      <c r="M90" s="341" t="e">
        <f t="shared" si="43"/>
        <v>#DIV/0!</v>
      </c>
      <c r="N90" s="334" t="e">
        <f t="shared" si="43"/>
        <v>#DIV/0!</v>
      </c>
      <c r="O90" s="243">
        <f>O89/O58</f>
        <v>0.11764705882352941</v>
      </c>
    </row>
    <row r="91" spans="1:15" ht="24.75" x14ac:dyDescent="0.25">
      <c r="A91" s="29" t="s">
        <v>233</v>
      </c>
      <c r="B91" s="212" t="s">
        <v>293</v>
      </c>
      <c r="C91" s="77">
        <v>0</v>
      </c>
      <c r="D91" s="284">
        <v>0</v>
      </c>
      <c r="E91" s="41">
        <v>0</v>
      </c>
      <c r="F91" s="399"/>
      <c r="G91" s="399"/>
      <c r="H91" s="399"/>
      <c r="I91" s="399"/>
      <c r="J91" s="399"/>
      <c r="K91" s="399"/>
      <c r="L91" s="399"/>
      <c r="M91" s="399"/>
      <c r="N91" s="337"/>
      <c r="O91" s="206">
        <f>SUM(C91:N91)</f>
        <v>0</v>
      </c>
    </row>
    <row r="92" spans="1:15" x14ac:dyDescent="0.25">
      <c r="A92" s="29" t="s">
        <v>234</v>
      </c>
      <c r="B92" s="189" t="s">
        <v>80</v>
      </c>
      <c r="C92" s="191">
        <f>C91/C58</f>
        <v>0</v>
      </c>
      <c r="D92" s="443">
        <f t="shared" ref="D92:N92" si="44">D91/D58</f>
        <v>0</v>
      </c>
      <c r="E92" s="191">
        <f t="shared" si="44"/>
        <v>0</v>
      </c>
      <c r="F92" s="341" t="e">
        <f t="shared" si="44"/>
        <v>#DIV/0!</v>
      </c>
      <c r="G92" s="341" t="e">
        <f t="shared" si="44"/>
        <v>#DIV/0!</v>
      </c>
      <c r="H92" s="341" t="e">
        <f t="shared" si="44"/>
        <v>#DIV/0!</v>
      </c>
      <c r="I92" s="341" t="e">
        <f t="shared" si="44"/>
        <v>#DIV/0!</v>
      </c>
      <c r="J92" s="341" t="e">
        <f t="shared" si="44"/>
        <v>#DIV/0!</v>
      </c>
      <c r="K92" s="341" t="e">
        <f t="shared" si="44"/>
        <v>#DIV/0!</v>
      </c>
      <c r="L92" s="341" t="e">
        <f t="shared" si="44"/>
        <v>#DIV/0!</v>
      </c>
      <c r="M92" s="341" t="e">
        <f t="shared" si="44"/>
        <v>#DIV/0!</v>
      </c>
      <c r="N92" s="334" t="e">
        <f t="shared" si="44"/>
        <v>#DIV/0!</v>
      </c>
      <c r="O92" s="243">
        <f>O91/O58</f>
        <v>0</v>
      </c>
    </row>
    <row r="93" spans="1:15" ht="24.75" x14ac:dyDescent="0.25">
      <c r="A93" s="29" t="s">
        <v>235</v>
      </c>
      <c r="B93" s="212" t="s">
        <v>294</v>
      </c>
      <c r="C93" s="40">
        <v>0</v>
      </c>
      <c r="D93" s="284">
        <v>0</v>
      </c>
      <c r="E93" s="41">
        <v>0</v>
      </c>
      <c r="F93" s="399"/>
      <c r="G93" s="399"/>
      <c r="H93" s="399"/>
      <c r="I93" s="399"/>
      <c r="J93" s="399"/>
      <c r="K93" s="399"/>
      <c r="L93" s="399"/>
      <c r="M93" s="399"/>
      <c r="N93" s="337"/>
      <c r="O93" s="206">
        <f>SUM(C93:N93)</f>
        <v>0</v>
      </c>
    </row>
    <row r="94" spans="1:15" x14ac:dyDescent="0.25">
      <c r="A94" s="29" t="s">
        <v>236</v>
      </c>
      <c r="B94" s="189" t="s">
        <v>80</v>
      </c>
      <c r="C94" s="191">
        <f>C93/C58</f>
        <v>0</v>
      </c>
      <c r="D94" s="443">
        <f t="shared" ref="D94:N94" si="45">D93/D58</f>
        <v>0</v>
      </c>
      <c r="E94" s="191">
        <f t="shared" si="45"/>
        <v>0</v>
      </c>
      <c r="F94" s="341" t="e">
        <f t="shared" si="45"/>
        <v>#DIV/0!</v>
      </c>
      <c r="G94" s="341" t="e">
        <f t="shared" si="45"/>
        <v>#DIV/0!</v>
      </c>
      <c r="H94" s="341" t="e">
        <f t="shared" si="45"/>
        <v>#DIV/0!</v>
      </c>
      <c r="I94" s="341" t="e">
        <f t="shared" si="45"/>
        <v>#DIV/0!</v>
      </c>
      <c r="J94" s="341" t="e">
        <f t="shared" si="45"/>
        <v>#DIV/0!</v>
      </c>
      <c r="K94" s="341" t="e">
        <f t="shared" si="45"/>
        <v>#DIV/0!</v>
      </c>
      <c r="L94" s="341" t="e">
        <f t="shared" si="45"/>
        <v>#DIV/0!</v>
      </c>
      <c r="M94" s="341" t="e">
        <f t="shared" si="45"/>
        <v>#DIV/0!</v>
      </c>
      <c r="N94" s="334" t="e">
        <f t="shared" si="45"/>
        <v>#DIV/0!</v>
      </c>
      <c r="O94" s="243">
        <f>O93/O58</f>
        <v>0</v>
      </c>
    </row>
    <row r="95" spans="1:15" ht="24.75" x14ac:dyDescent="0.25">
      <c r="A95" s="29" t="s">
        <v>297</v>
      </c>
      <c r="B95" s="212" t="s">
        <v>295</v>
      </c>
      <c r="C95" s="286">
        <f t="shared" ref="C95:N95" si="46">C58-C61-C79-C81-C83-C85-C87-C89-C91-C93</f>
        <v>0</v>
      </c>
      <c r="D95" s="286">
        <f t="shared" si="46"/>
        <v>0</v>
      </c>
      <c r="E95" s="77">
        <f t="shared" si="46"/>
        <v>1</v>
      </c>
      <c r="F95" s="338">
        <f t="shared" si="46"/>
        <v>0</v>
      </c>
      <c r="G95" s="338">
        <f t="shared" si="46"/>
        <v>0</v>
      </c>
      <c r="H95" s="338">
        <f t="shared" si="46"/>
        <v>0</v>
      </c>
      <c r="I95" s="338">
        <f t="shared" si="46"/>
        <v>0</v>
      </c>
      <c r="J95" s="338">
        <f t="shared" si="46"/>
        <v>0</v>
      </c>
      <c r="K95" s="338">
        <f t="shared" si="46"/>
        <v>0</v>
      </c>
      <c r="L95" s="338">
        <f t="shared" si="46"/>
        <v>0</v>
      </c>
      <c r="M95" s="338">
        <f t="shared" si="46"/>
        <v>0</v>
      </c>
      <c r="N95" s="338">
        <f t="shared" si="46"/>
        <v>0</v>
      </c>
      <c r="O95" s="206">
        <f>SUM(C95:N95)</f>
        <v>1</v>
      </c>
    </row>
    <row r="96" spans="1:15" ht="15.75" thickBot="1" x14ac:dyDescent="0.3">
      <c r="A96" s="29" t="s">
        <v>298</v>
      </c>
      <c r="B96" s="214" t="s">
        <v>80</v>
      </c>
      <c r="C96" s="200">
        <f>C95/C58</f>
        <v>0</v>
      </c>
      <c r="D96" s="446">
        <f t="shared" ref="D96:N96" si="47">D95/D58</f>
        <v>0</v>
      </c>
      <c r="E96" s="201">
        <f t="shared" si="47"/>
        <v>0.25</v>
      </c>
      <c r="F96" s="407" t="e">
        <f t="shared" si="47"/>
        <v>#DIV/0!</v>
      </c>
      <c r="G96" s="407" t="e">
        <f t="shared" si="47"/>
        <v>#DIV/0!</v>
      </c>
      <c r="H96" s="407" t="e">
        <f t="shared" si="47"/>
        <v>#DIV/0!</v>
      </c>
      <c r="I96" s="407" t="e">
        <f t="shared" si="47"/>
        <v>#DIV/0!</v>
      </c>
      <c r="J96" s="407" t="e">
        <f t="shared" si="47"/>
        <v>#DIV/0!</v>
      </c>
      <c r="K96" s="407" t="e">
        <f t="shared" si="47"/>
        <v>#DIV/0!</v>
      </c>
      <c r="L96" s="407" t="e">
        <f t="shared" si="47"/>
        <v>#DIV/0!</v>
      </c>
      <c r="M96" s="407" t="e">
        <f t="shared" si="47"/>
        <v>#DIV/0!</v>
      </c>
      <c r="N96" s="335" t="e">
        <f t="shared" si="47"/>
        <v>#DIV/0!</v>
      </c>
      <c r="O96" s="247">
        <f>O95/O58</f>
        <v>5.8823529411764705E-2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4" t="s">
        <v>323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3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380</v>
      </c>
    </row>
    <row r="3" spans="1:15" ht="15.75" thickBot="1" x14ac:dyDescent="0.3">
      <c r="A3" s="13" t="s">
        <v>7</v>
      </c>
      <c r="B3" s="5" t="s">
        <v>5</v>
      </c>
      <c r="C3" s="6">
        <v>48</v>
      </c>
      <c r="D3" s="6">
        <v>47</v>
      </c>
      <c r="E3" s="282">
        <v>50</v>
      </c>
      <c r="F3" s="6">
        <v>44</v>
      </c>
      <c r="G3" s="428"/>
      <c r="H3" s="428"/>
      <c r="I3" s="428"/>
      <c r="J3" s="428"/>
      <c r="K3" s="428"/>
      <c r="L3" s="428"/>
      <c r="M3" s="428"/>
      <c r="N3" s="428"/>
      <c r="O3" s="429"/>
    </row>
    <row r="4" spans="1:15" x14ac:dyDescent="0.25">
      <c r="A4" s="13" t="s">
        <v>8</v>
      </c>
      <c r="B4" s="179" t="s">
        <v>41</v>
      </c>
      <c r="C4" s="181">
        <v>44</v>
      </c>
      <c r="D4" s="182">
        <v>43</v>
      </c>
      <c r="E4" s="283">
        <v>47</v>
      </c>
      <c r="F4" s="182">
        <v>41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0.91666666666666663</v>
      </c>
      <c r="D5" s="218">
        <f>D4/D3</f>
        <v>0.91489361702127658</v>
      </c>
      <c r="E5" s="441">
        <f t="shared" ref="E5:O5" si="0">E4/E3</f>
        <v>0.94</v>
      </c>
      <c r="F5" s="218">
        <f t="shared" si="0"/>
        <v>0.93181818181818177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 t="shared" si="0"/>
        <v>#DIV/0!</v>
      </c>
      <c r="L5" s="333" t="e">
        <f t="shared" si="0"/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284</v>
      </c>
      <c r="C6" s="184">
        <v>2</v>
      </c>
      <c r="D6" s="41">
        <v>3</v>
      </c>
      <c r="E6" s="284">
        <v>3</v>
      </c>
      <c r="F6" s="41">
        <v>3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4.1666666666666664E-2</v>
      </c>
      <c r="D7" s="218">
        <f>D6/D3</f>
        <v>6.3829787234042548E-2</v>
      </c>
      <c r="E7" s="441">
        <f t="shared" ref="E7:O7" si="1">E6/E3</f>
        <v>0.06</v>
      </c>
      <c r="F7" s="218">
        <f t="shared" si="1"/>
        <v>6.8181818181818177E-2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 t="shared" si="1"/>
        <v>#DIV/0!</v>
      </c>
      <c r="L7" s="333" t="e">
        <f t="shared" si="1"/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16</v>
      </c>
      <c r="C8" s="184">
        <v>8</v>
      </c>
      <c r="D8" s="41">
        <v>10</v>
      </c>
      <c r="E8" s="284">
        <v>11</v>
      </c>
      <c r="F8" s="41">
        <v>7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0.16666666666666666</v>
      </c>
      <c r="D9" s="218">
        <f>D8/D3</f>
        <v>0.21276595744680851</v>
      </c>
      <c r="E9" s="441">
        <f t="shared" ref="E9:O9" si="2">E8/E3</f>
        <v>0.22</v>
      </c>
      <c r="F9" s="218">
        <f t="shared" si="2"/>
        <v>0.15909090909090909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 t="shared" si="2"/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17</v>
      </c>
      <c r="C10" s="184">
        <v>38</v>
      </c>
      <c r="D10" s="41">
        <v>38</v>
      </c>
      <c r="E10" s="284">
        <v>37</v>
      </c>
      <c r="F10" s="41">
        <v>31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0.79166666666666663</v>
      </c>
      <c r="D11" s="218">
        <f>D10/D3</f>
        <v>0.80851063829787229</v>
      </c>
      <c r="E11" s="441">
        <f t="shared" ref="E11:O11" si="3">E10/E3</f>
        <v>0.74</v>
      </c>
      <c r="F11" s="218">
        <f t="shared" si="3"/>
        <v>0.70454545454545459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 t="shared" si="3"/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x14ac:dyDescent="0.25">
      <c r="A12" s="13" t="s">
        <v>20</v>
      </c>
      <c r="B12" s="185" t="s">
        <v>38</v>
      </c>
      <c r="C12" s="184">
        <v>4</v>
      </c>
      <c r="D12" s="41">
        <v>4</v>
      </c>
      <c r="E12" s="284">
        <v>3</v>
      </c>
      <c r="F12" s="41">
        <v>3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8.3333333333333329E-2</v>
      </c>
      <c r="D13" s="218">
        <f>D12/D3</f>
        <v>8.5106382978723402E-2</v>
      </c>
      <c r="E13" s="441">
        <f t="shared" ref="E13:O13" si="4">E12/E3</f>
        <v>0.06</v>
      </c>
      <c r="F13" s="218">
        <f t="shared" si="4"/>
        <v>6.8181818181818177E-2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 t="shared" si="4"/>
        <v>#DIV/0!</v>
      </c>
      <c r="M13" s="333" t="e">
        <f t="shared" si="4"/>
        <v>#DIV/0!</v>
      </c>
      <c r="N13" s="333" t="e">
        <f t="shared" si="4"/>
        <v>#DIV/0!</v>
      </c>
      <c r="O13" s="334" t="e">
        <f t="shared" si="4"/>
        <v>#DIV/0!</v>
      </c>
    </row>
    <row r="14" spans="1:15" x14ac:dyDescent="0.25">
      <c r="A14" s="13" t="s">
        <v>22</v>
      </c>
      <c r="B14" s="183" t="s">
        <v>39</v>
      </c>
      <c r="C14" s="184">
        <v>8</v>
      </c>
      <c r="D14" s="41">
        <v>6</v>
      </c>
      <c r="E14" s="284">
        <v>6</v>
      </c>
      <c r="F14" s="41">
        <v>5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0.16666666666666666</v>
      </c>
      <c r="D15" s="218">
        <f>D14/D3</f>
        <v>0.1276595744680851</v>
      </c>
      <c r="E15" s="441">
        <f t="shared" ref="E15:O15" si="5">E14/E3</f>
        <v>0.12</v>
      </c>
      <c r="F15" s="218">
        <f t="shared" si="5"/>
        <v>0.11363636363636363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 t="shared" si="5"/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40</v>
      </c>
      <c r="C16" s="184">
        <v>6</v>
      </c>
      <c r="D16" s="41">
        <v>7</v>
      </c>
      <c r="E16" s="284">
        <v>7</v>
      </c>
      <c r="F16" s="41">
        <v>6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0.125</v>
      </c>
      <c r="D17" s="218">
        <f>D16/D3</f>
        <v>0.14893617021276595</v>
      </c>
      <c r="E17" s="441">
        <f t="shared" ref="E17:O17" si="6">E16/E3</f>
        <v>0.14000000000000001</v>
      </c>
      <c r="F17" s="218">
        <f t="shared" si="6"/>
        <v>0.13636363636363635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 t="shared" si="6"/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x14ac:dyDescent="0.25">
      <c r="A18" s="13" t="s">
        <v>26</v>
      </c>
      <c r="B18" s="183" t="s">
        <v>123</v>
      </c>
      <c r="C18" s="184">
        <v>3</v>
      </c>
      <c r="D18" s="41">
        <v>4</v>
      </c>
      <c r="E18" s="284">
        <v>4</v>
      </c>
      <c r="F18" s="41">
        <v>3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6.25E-2</v>
      </c>
      <c r="D19" s="228">
        <f>D18/D3</f>
        <v>8.5106382978723402E-2</v>
      </c>
      <c r="E19" s="442">
        <f>E18/E3</f>
        <v>0.08</v>
      </c>
      <c r="F19" s="228">
        <f t="shared" ref="F19:O19" si="7">F18/F3</f>
        <v>6.8181818181818177E-2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 t="shared" si="7"/>
        <v>#DIV/0!</v>
      </c>
      <c r="M19" s="405" t="e">
        <f t="shared" si="7"/>
        <v>#DIV/0!</v>
      </c>
      <c r="N19" s="405" t="e">
        <f t="shared" si="7"/>
        <v>#DIV/0!</v>
      </c>
      <c r="O19" s="335" t="e">
        <f t="shared" si="7"/>
        <v>#DIV/0!</v>
      </c>
    </row>
    <row r="20" spans="1:15" ht="20.100000000000001" customHeight="1" thickBot="1" x14ac:dyDescent="0.3">
      <c r="A20" s="20" t="s">
        <v>324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6</v>
      </c>
      <c r="D22" s="285">
        <v>5</v>
      </c>
      <c r="E22" s="9">
        <v>2</v>
      </c>
      <c r="F22" s="9"/>
      <c r="G22" s="9"/>
      <c r="H22" s="285"/>
      <c r="I22" s="285"/>
      <c r="J22" s="285"/>
      <c r="K22" s="285"/>
      <c r="L22" s="285"/>
      <c r="M22" s="285"/>
      <c r="N22" s="285"/>
      <c r="O22" s="8">
        <f>SUM(C22:N22)</f>
        <v>13</v>
      </c>
    </row>
    <row r="23" spans="1:15" x14ac:dyDescent="0.25">
      <c r="A23" s="10" t="s">
        <v>29</v>
      </c>
      <c r="B23" s="190" t="s">
        <v>44</v>
      </c>
      <c r="C23" s="193">
        <v>0</v>
      </c>
      <c r="D23" s="283">
        <v>0</v>
      </c>
      <c r="E23" s="182">
        <v>0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0</v>
      </c>
    </row>
    <row r="24" spans="1:15" x14ac:dyDescent="0.25">
      <c r="A24" s="10" t="s">
        <v>30</v>
      </c>
      <c r="B24" s="162" t="s">
        <v>69</v>
      </c>
      <c r="C24" s="191">
        <f>C23/C22</f>
        <v>0</v>
      </c>
      <c r="D24" s="443">
        <f>D23/D22</f>
        <v>0</v>
      </c>
      <c r="E24" s="191">
        <f t="shared" ref="E24:N24" si="8">E23/E22</f>
        <v>0</v>
      </c>
      <c r="F24" s="341" t="e">
        <f>F23/F22</f>
        <v>#DIV/0!</v>
      </c>
      <c r="G24" s="341" t="e">
        <f t="shared" si="8"/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 t="shared" si="8"/>
        <v>#DIV/0!</v>
      </c>
      <c r="L24" s="341" t="e">
        <f t="shared" si="8"/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</v>
      </c>
    </row>
    <row r="25" spans="1:15" x14ac:dyDescent="0.25">
      <c r="A25" s="10" t="s">
        <v>31</v>
      </c>
      <c r="B25" s="85" t="s">
        <v>338</v>
      </c>
      <c r="C25" s="77">
        <v>5</v>
      </c>
      <c r="D25" s="286">
        <v>1</v>
      </c>
      <c r="E25" s="77">
        <v>0</v>
      </c>
      <c r="F25" s="338"/>
      <c r="G25" s="338"/>
      <c r="H25" s="338"/>
      <c r="I25" s="338"/>
      <c r="J25" s="338"/>
      <c r="K25" s="338"/>
      <c r="L25" s="338"/>
      <c r="M25" s="338"/>
      <c r="N25" s="398"/>
      <c r="O25" s="85">
        <f>SUM(C25:N25)</f>
        <v>6</v>
      </c>
    </row>
    <row r="26" spans="1:15" x14ac:dyDescent="0.25">
      <c r="A26" s="10" t="s">
        <v>32</v>
      </c>
      <c r="B26" s="162" t="s">
        <v>69</v>
      </c>
      <c r="C26" s="191">
        <f>C25/C22</f>
        <v>0.83333333333333337</v>
      </c>
      <c r="D26" s="443">
        <f>D25/D22</f>
        <v>0.2</v>
      </c>
      <c r="E26" s="191">
        <f t="shared" ref="E26:N26" si="9">E25/E22</f>
        <v>0</v>
      </c>
      <c r="F26" s="341" t="e">
        <f t="shared" si="9"/>
        <v>#DIV/0!</v>
      </c>
      <c r="G26" s="341" t="e">
        <f t="shared" si="9"/>
        <v>#DIV/0!</v>
      </c>
      <c r="H26" s="341" t="e">
        <f t="shared" si="9"/>
        <v>#DIV/0!</v>
      </c>
      <c r="I26" s="341" t="e">
        <f t="shared" si="9"/>
        <v>#DIV/0!</v>
      </c>
      <c r="J26" s="341" t="e">
        <f t="shared" si="9"/>
        <v>#DIV/0!</v>
      </c>
      <c r="K26" s="341" t="e">
        <f t="shared" si="9"/>
        <v>#DIV/0!</v>
      </c>
      <c r="L26" s="341" t="e">
        <f t="shared" si="9"/>
        <v>#DIV/0!</v>
      </c>
      <c r="M26" s="341" t="e">
        <f t="shared" si="9"/>
        <v>#DIV/0!</v>
      </c>
      <c r="N26" s="341" t="e">
        <f t="shared" si="9"/>
        <v>#DIV/0!</v>
      </c>
      <c r="O26" s="192">
        <f>O25/O22</f>
        <v>0.46153846153846156</v>
      </c>
    </row>
    <row r="27" spans="1:15" x14ac:dyDescent="0.25">
      <c r="A27" s="10" t="s">
        <v>33</v>
      </c>
      <c r="B27" s="85" t="s">
        <v>286</v>
      </c>
      <c r="C27" s="77">
        <v>6</v>
      </c>
      <c r="D27" s="284">
        <v>5</v>
      </c>
      <c r="E27" s="41">
        <v>2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13</v>
      </c>
    </row>
    <row r="28" spans="1:15" x14ac:dyDescent="0.25">
      <c r="A28" s="10" t="s">
        <v>34</v>
      </c>
      <c r="B28" s="162" t="s">
        <v>69</v>
      </c>
      <c r="C28" s="191">
        <f>C27/C22</f>
        <v>1</v>
      </c>
      <c r="D28" s="443">
        <f t="shared" ref="D28:N28" si="10">D27/D22</f>
        <v>1</v>
      </c>
      <c r="E28" s="191">
        <f t="shared" si="10"/>
        <v>1</v>
      </c>
      <c r="F28" s="341" t="e">
        <f t="shared" si="10"/>
        <v>#DIV/0!</v>
      </c>
      <c r="G28" s="341" t="e">
        <f t="shared" si="10"/>
        <v>#DIV/0!</v>
      </c>
      <c r="H28" s="341" t="e">
        <f t="shared" si="10"/>
        <v>#DIV/0!</v>
      </c>
      <c r="I28" s="341" t="e">
        <f t="shared" si="10"/>
        <v>#DIV/0!</v>
      </c>
      <c r="J28" s="341" t="e">
        <f t="shared" si="10"/>
        <v>#DIV/0!</v>
      </c>
      <c r="K28" s="341" t="e">
        <f t="shared" si="10"/>
        <v>#DIV/0!</v>
      </c>
      <c r="L28" s="341" t="e">
        <f t="shared" si="10"/>
        <v>#DIV/0!</v>
      </c>
      <c r="M28" s="341" t="e">
        <f t="shared" si="10"/>
        <v>#DIV/0!</v>
      </c>
      <c r="N28" s="341" t="e">
        <f t="shared" si="10"/>
        <v>#DIV/0!</v>
      </c>
      <c r="O28" s="192">
        <f>O27/O22</f>
        <v>1</v>
      </c>
    </row>
    <row r="29" spans="1:15" x14ac:dyDescent="0.25">
      <c r="A29" s="10" t="s">
        <v>35</v>
      </c>
      <c r="B29" s="85" t="s">
        <v>162</v>
      </c>
      <c r="C29" s="77">
        <v>1</v>
      </c>
      <c r="D29" s="284">
        <v>0</v>
      </c>
      <c r="E29" s="41">
        <v>0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1</v>
      </c>
    </row>
    <row r="30" spans="1:15" x14ac:dyDescent="0.25">
      <c r="A30" s="10" t="s">
        <v>36</v>
      </c>
      <c r="B30" s="162" t="s">
        <v>69</v>
      </c>
      <c r="C30" s="191">
        <f>C29/C22</f>
        <v>0.16666666666666666</v>
      </c>
      <c r="D30" s="443">
        <f t="shared" ref="D30:N30" si="11">D29/D22</f>
        <v>0</v>
      </c>
      <c r="E30" s="191">
        <f t="shared" si="11"/>
        <v>0</v>
      </c>
      <c r="F30" s="341" t="e">
        <f t="shared" si="11"/>
        <v>#DIV/0!</v>
      </c>
      <c r="G30" s="341" t="e">
        <f t="shared" si="11"/>
        <v>#DIV/0!</v>
      </c>
      <c r="H30" s="341" t="e">
        <f t="shared" si="11"/>
        <v>#DIV/0!</v>
      </c>
      <c r="I30" s="341" t="e">
        <f t="shared" si="11"/>
        <v>#DIV/0!</v>
      </c>
      <c r="J30" s="341" t="e">
        <f t="shared" si="11"/>
        <v>#DIV/0!</v>
      </c>
      <c r="K30" s="341" t="e">
        <f t="shared" si="11"/>
        <v>#DIV/0!</v>
      </c>
      <c r="L30" s="341" t="e">
        <f t="shared" si="11"/>
        <v>#DIV/0!</v>
      </c>
      <c r="M30" s="341" t="e">
        <f t="shared" si="11"/>
        <v>#DIV/0!</v>
      </c>
      <c r="N30" s="341" t="e">
        <f t="shared" si="11"/>
        <v>#DIV/0!</v>
      </c>
      <c r="O30" s="192">
        <f>O29/O22</f>
        <v>7.6923076923076927E-2</v>
      </c>
    </row>
    <row r="31" spans="1:15" x14ac:dyDescent="0.25">
      <c r="A31" s="10" t="s">
        <v>37</v>
      </c>
      <c r="B31" s="85" t="s">
        <v>131</v>
      </c>
      <c r="C31" s="284">
        <f t="shared" ref="C31:D31" si="12">C22-C27</f>
        <v>0</v>
      </c>
      <c r="D31" s="284">
        <f t="shared" si="12"/>
        <v>0</v>
      </c>
      <c r="E31" s="41">
        <f>E22-E27</f>
        <v>0</v>
      </c>
      <c r="F31" s="399">
        <f t="shared" ref="F31:N31" si="13">F22-F27</f>
        <v>0</v>
      </c>
      <c r="G31" s="399">
        <f t="shared" si="13"/>
        <v>0</v>
      </c>
      <c r="H31" s="399">
        <f t="shared" si="13"/>
        <v>0</v>
      </c>
      <c r="I31" s="399">
        <f t="shared" si="13"/>
        <v>0</v>
      </c>
      <c r="J31" s="399">
        <f t="shared" si="13"/>
        <v>0</v>
      </c>
      <c r="K31" s="399">
        <f t="shared" si="13"/>
        <v>0</v>
      </c>
      <c r="L31" s="399">
        <f t="shared" si="13"/>
        <v>0</v>
      </c>
      <c r="M31" s="399">
        <f t="shared" si="13"/>
        <v>0</v>
      </c>
      <c r="N31" s="399">
        <f t="shared" si="13"/>
        <v>0</v>
      </c>
      <c r="O31" s="85">
        <f>SUM(C31:N31)</f>
        <v>0</v>
      </c>
    </row>
    <row r="32" spans="1:15" x14ac:dyDescent="0.25">
      <c r="A32" s="10" t="s">
        <v>46</v>
      </c>
      <c r="B32" s="162" t="s">
        <v>69</v>
      </c>
      <c r="C32" s="191">
        <f>C31/C22</f>
        <v>0</v>
      </c>
      <c r="D32" s="443">
        <f t="shared" ref="D32:N32" si="14">D31/D22</f>
        <v>0</v>
      </c>
      <c r="E32" s="191">
        <f t="shared" si="14"/>
        <v>0</v>
      </c>
      <c r="F32" s="341" t="e">
        <f t="shared" si="14"/>
        <v>#DIV/0!</v>
      </c>
      <c r="G32" s="341" t="e">
        <f t="shared" si="14"/>
        <v>#DIV/0!</v>
      </c>
      <c r="H32" s="341" t="e">
        <f t="shared" si="14"/>
        <v>#DIV/0!</v>
      </c>
      <c r="I32" s="341" t="e">
        <f t="shared" si="14"/>
        <v>#DIV/0!</v>
      </c>
      <c r="J32" s="341" t="e">
        <f t="shared" si="14"/>
        <v>#DIV/0!</v>
      </c>
      <c r="K32" s="341" t="e">
        <f t="shared" si="14"/>
        <v>#DIV/0!</v>
      </c>
      <c r="L32" s="341" t="e">
        <f t="shared" si="14"/>
        <v>#DIV/0!</v>
      </c>
      <c r="M32" s="341" t="e">
        <f t="shared" si="14"/>
        <v>#DIV/0!</v>
      </c>
      <c r="N32" s="341" t="e">
        <f t="shared" si="14"/>
        <v>#DIV/0!</v>
      </c>
      <c r="O32" s="192">
        <f>O31/O22</f>
        <v>0</v>
      </c>
    </row>
    <row r="33" spans="1:15" ht="24.75" x14ac:dyDescent="0.25">
      <c r="A33" s="10" t="s">
        <v>47</v>
      </c>
      <c r="B33" s="194" t="s">
        <v>67</v>
      </c>
      <c r="C33" s="77">
        <v>1</v>
      </c>
      <c r="D33" s="284">
        <v>0</v>
      </c>
      <c r="E33" s="41">
        <v>0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1</v>
      </c>
    </row>
    <row r="34" spans="1:15" x14ac:dyDescent="0.25">
      <c r="A34" s="10" t="s">
        <v>48</v>
      </c>
      <c r="B34" s="162" t="s">
        <v>69</v>
      </c>
      <c r="C34" s="191">
        <f>C33/C22</f>
        <v>0.16666666666666666</v>
      </c>
      <c r="D34" s="443">
        <f t="shared" ref="D34:N34" si="15">D33/D22</f>
        <v>0</v>
      </c>
      <c r="E34" s="191">
        <f t="shared" si="15"/>
        <v>0</v>
      </c>
      <c r="F34" s="341" t="e">
        <f t="shared" si="15"/>
        <v>#DIV/0!</v>
      </c>
      <c r="G34" s="341" t="e">
        <f t="shared" si="15"/>
        <v>#DIV/0!</v>
      </c>
      <c r="H34" s="341" t="e">
        <f t="shared" si="15"/>
        <v>#DIV/0!</v>
      </c>
      <c r="I34" s="341" t="e">
        <f t="shared" si="15"/>
        <v>#DIV/0!</v>
      </c>
      <c r="J34" s="341" t="e">
        <f t="shared" si="15"/>
        <v>#DIV/0!</v>
      </c>
      <c r="K34" s="341" t="e">
        <f t="shared" si="15"/>
        <v>#DIV/0!</v>
      </c>
      <c r="L34" s="341" t="e">
        <f t="shared" si="15"/>
        <v>#DIV/0!</v>
      </c>
      <c r="M34" s="341" t="e">
        <f t="shared" si="15"/>
        <v>#DIV/0!</v>
      </c>
      <c r="N34" s="341" t="e">
        <f t="shared" si="15"/>
        <v>#DIV/0!</v>
      </c>
      <c r="O34" s="192">
        <f>O33/O22</f>
        <v>7.6923076923076927E-2</v>
      </c>
    </row>
    <row r="35" spans="1:15" x14ac:dyDescent="0.25">
      <c r="A35" s="10" t="s">
        <v>49</v>
      </c>
      <c r="B35" s="85" t="s">
        <v>287</v>
      </c>
      <c r="C35" s="77">
        <v>0</v>
      </c>
      <c r="D35" s="284">
        <v>0</v>
      </c>
      <c r="E35" s="41">
        <v>0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0</v>
      </c>
    </row>
    <row r="36" spans="1:15" x14ac:dyDescent="0.25">
      <c r="A36" s="10" t="s">
        <v>50</v>
      </c>
      <c r="B36" s="195" t="s">
        <v>69</v>
      </c>
      <c r="C36" s="191">
        <f>C35/C22</f>
        <v>0</v>
      </c>
      <c r="D36" s="443">
        <f t="shared" ref="D36:N36" si="16">D35/D22</f>
        <v>0</v>
      </c>
      <c r="E36" s="191">
        <f t="shared" si="16"/>
        <v>0</v>
      </c>
      <c r="F36" s="341" t="e">
        <f t="shared" si="16"/>
        <v>#DIV/0!</v>
      </c>
      <c r="G36" s="341" t="e">
        <f t="shared" si="16"/>
        <v>#DIV/0!</v>
      </c>
      <c r="H36" s="341" t="e">
        <f t="shared" si="16"/>
        <v>#DIV/0!</v>
      </c>
      <c r="I36" s="341" t="e">
        <f t="shared" si="16"/>
        <v>#DIV/0!</v>
      </c>
      <c r="J36" s="341" t="e">
        <f t="shared" si="16"/>
        <v>#DIV/0!</v>
      </c>
      <c r="K36" s="341" t="e">
        <f t="shared" si="16"/>
        <v>#DIV/0!</v>
      </c>
      <c r="L36" s="341" t="e">
        <f t="shared" si="16"/>
        <v>#DIV/0!</v>
      </c>
      <c r="M36" s="341" t="e">
        <f t="shared" si="16"/>
        <v>#DIV/0!</v>
      </c>
      <c r="N36" s="341" t="e">
        <f t="shared" si="16"/>
        <v>#DIV/0!</v>
      </c>
      <c r="O36" s="192">
        <f>O35/O22</f>
        <v>0</v>
      </c>
    </row>
    <row r="37" spans="1:15" x14ac:dyDescent="0.25">
      <c r="A37" s="10" t="s">
        <v>51</v>
      </c>
      <c r="B37" s="85" t="s">
        <v>288</v>
      </c>
      <c r="C37" s="40">
        <v>1</v>
      </c>
      <c r="D37" s="284">
        <v>1</v>
      </c>
      <c r="E37" s="41">
        <v>0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2</v>
      </c>
    </row>
    <row r="38" spans="1:15" x14ac:dyDescent="0.25">
      <c r="A38" s="10" t="s">
        <v>52</v>
      </c>
      <c r="B38" s="195" t="s">
        <v>69</v>
      </c>
      <c r="C38" s="217">
        <f>C37/C22</f>
        <v>0.16666666666666666</v>
      </c>
      <c r="D38" s="441">
        <f t="shared" ref="D38:N38" si="17">D37/D22</f>
        <v>0.2</v>
      </c>
      <c r="E38" s="191">
        <f t="shared" si="17"/>
        <v>0</v>
      </c>
      <c r="F38" s="341" t="e">
        <f t="shared" si="17"/>
        <v>#DIV/0!</v>
      </c>
      <c r="G38" s="341" t="e">
        <f t="shared" si="17"/>
        <v>#DIV/0!</v>
      </c>
      <c r="H38" s="341" t="e">
        <f t="shared" si="17"/>
        <v>#DIV/0!</v>
      </c>
      <c r="I38" s="341" t="e">
        <f t="shared" si="17"/>
        <v>#DIV/0!</v>
      </c>
      <c r="J38" s="341" t="e">
        <f t="shared" si="17"/>
        <v>#DIV/0!</v>
      </c>
      <c r="K38" s="341" t="e">
        <f t="shared" si="17"/>
        <v>#DIV/0!</v>
      </c>
      <c r="L38" s="341" t="e">
        <f t="shared" si="17"/>
        <v>#DIV/0!</v>
      </c>
      <c r="M38" s="341" t="e">
        <f t="shared" si="17"/>
        <v>#DIV/0!</v>
      </c>
      <c r="N38" s="341" t="e">
        <f t="shared" si="17"/>
        <v>#DIV/0!</v>
      </c>
      <c r="O38" s="192">
        <f>O37/O22</f>
        <v>0.15384615384615385</v>
      </c>
    </row>
    <row r="39" spans="1:15" x14ac:dyDescent="0.25">
      <c r="A39" s="10" t="s">
        <v>53</v>
      </c>
      <c r="B39" s="216" t="s">
        <v>115</v>
      </c>
      <c r="C39" s="209">
        <v>1</v>
      </c>
      <c r="D39" s="444">
        <v>0</v>
      </c>
      <c r="E39" s="210">
        <v>0</v>
      </c>
      <c r="F39" s="344"/>
      <c r="G39" s="344"/>
      <c r="H39" s="344"/>
      <c r="I39" s="344"/>
      <c r="J39" s="344"/>
      <c r="K39" s="344"/>
      <c r="L39" s="344"/>
      <c r="M39" s="344"/>
      <c r="N39" s="426"/>
      <c r="O39" s="216">
        <f>SUM(C39:N39)</f>
        <v>1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0.16666666666666666</v>
      </c>
      <c r="D40" s="443">
        <f t="shared" ref="D40:N40" si="18">D39/D22</f>
        <v>0</v>
      </c>
      <c r="E40" s="191">
        <f t="shared" si="18"/>
        <v>0</v>
      </c>
      <c r="F40" s="341" t="e">
        <f t="shared" si="18"/>
        <v>#DIV/0!</v>
      </c>
      <c r="G40" s="341" t="e">
        <f t="shared" si="18"/>
        <v>#DIV/0!</v>
      </c>
      <c r="H40" s="341" t="e">
        <f t="shared" si="18"/>
        <v>#DIV/0!</v>
      </c>
      <c r="I40" s="341" t="e">
        <f t="shared" si="18"/>
        <v>#DIV/0!</v>
      </c>
      <c r="J40" s="341" t="e">
        <f t="shared" si="18"/>
        <v>#DIV/0!</v>
      </c>
      <c r="K40" s="341" t="e">
        <f t="shared" si="18"/>
        <v>#DIV/0!</v>
      </c>
      <c r="L40" s="341" t="e">
        <f t="shared" si="18"/>
        <v>#DIV/0!</v>
      </c>
      <c r="M40" s="341" t="e">
        <f t="shared" si="18"/>
        <v>#DIV/0!</v>
      </c>
      <c r="N40" s="341" t="e">
        <f t="shared" si="18"/>
        <v>#DIV/0!</v>
      </c>
      <c r="O40" s="192">
        <f>O39/O22</f>
        <v>7.6923076923076927E-2</v>
      </c>
    </row>
    <row r="41" spans="1:15" ht="26.25" thickTop="1" thickBot="1" x14ac:dyDescent="0.3">
      <c r="A41" s="10" t="s">
        <v>55</v>
      </c>
      <c r="B41" s="31" t="s">
        <v>71</v>
      </c>
      <c r="C41" s="16">
        <v>4</v>
      </c>
      <c r="D41" s="445">
        <v>5</v>
      </c>
      <c r="E41" s="16">
        <v>2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49">
        <f>SUM(C41:N41)</f>
        <v>11</v>
      </c>
    </row>
    <row r="42" spans="1:15" ht="15.75" thickTop="1" x14ac:dyDescent="0.25">
      <c r="A42" s="10" t="s">
        <v>56</v>
      </c>
      <c r="B42" s="197" t="s">
        <v>163</v>
      </c>
      <c r="C42" s="198">
        <v>1</v>
      </c>
      <c r="D42" s="367">
        <v>3</v>
      </c>
      <c r="E42" s="199">
        <v>0</v>
      </c>
      <c r="F42" s="403"/>
      <c r="G42" s="403"/>
      <c r="H42" s="403"/>
      <c r="I42" s="403"/>
      <c r="J42" s="403"/>
      <c r="K42" s="403"/>
      <c r="L42" s="406"/>
      <c r="M42" s="403"/>
      <c r="N42" s="404"/>
      <c r="O42" s="197">
        <f>SUM(C42:N42)</f>
        <v>4</v>
      </c>
    </row>
    <row r="43" spans="1:15" x14ac:dyDescent="0.25">
      <c r="A43" s="10" t="s">
        <v>57</v>
      </c>
      <c r="B43" s="162" t="s">
        <v>69</v>
      </c>
      <c r="C43" s="191">
        <f>C42/C22</f>
        <v>0.16666666666666666</v>
      </c>
      <c r="D43" s="443">
        <f t="shared" ref="D43:N43" si="19">D42/D22</f>
        <v>0.6</v>
      </c>
      <c r="E43" s="191">
        <f t="shared" si="19"/>
        <v>0</v>
      </c>
      <c r="F43" s="341" t="e">
        <f t="shared" si="19"/>
        <v>#DIV/0!</v>
      </c>
      <c r="G43" s="341" t="e">
        <f t="shared" si="19"/>
        <v>#DIV/0!</v>
      </c>
      <c r="H43" s="341" t="e">
        <f t="shared" si="19"/>
        <v>#DIV/0!</v>
      </c>
      <c r="I43" s="341" t="e">
        <f t="shared" si="19"/>
        <v>#DIV/0!</v>
      </c>
      <c r="J43" s="341" t="e">
        <f t="shared" si="19"/>
        <v>#DIV/0!</v>
      </c>
      <c r="K43" s="341" t="e">
        <f t="shared" si="19"/>
        <v>#DIV/0!</v>
      </c>
      <c r="L43" s="341" t="e">
        <f t="shared" si="19"/>
        <v>#DIV/0!</v>
      </c>
      <c r="M43" s="341" t="e">
        <f t="shared" si="19"/>
        <v>#DIV/0!</v>
      </c>
      <c r="N43" s="341" t="e">
        <f t="shared" si="19"/>
        <v>#DIV/0!</v>
      </c>
      <c r="O43" s="192">
        <f>O42/O22</f>
        <v>0.30769230769230771</v>
      </c>
    </row>
    <row r="44" spans="1:15" x14ac:dyDescent="0.25">
      <c r="A44" s="10" t="s">
        <v>58</v>
      </c>
      <c r="B44" s="85" t="s">
        <v>164</v>
      </c>
      <c r="C44" s="77">
        <v>1</v>
      </c>
      <c r="D44" s="284">
        <v>1</v>
      </c>
      <c r="E44" s="41">
        <v>1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3</v>
      </c>
    </row>
    <row r="45" spans="1:15" x14ac:dyDescent="0.25">
      <c r="A45" s="10" t="s">
        <v>59</v>
      </c>
      <c r="B45" s="162" t="s">
        <v>69</v>
      </c>
      <c r="C45" s="191">
        <f>C44/C22</f>
        <v>0.16666666666666666</v>
      </c>
      <c r="D45" s="443">
        <f t="shared" ref="D45:N45" si="20">D44/D22</f>
        <v>0.2</v>
      </c>
      <c r="E45" s="191">
        <f t="shared" si="20"/>
        <v>0.5</v>
      </c>
      <c r="F45" s="341" t="e">
        <f t="shared" si="20"/>
        <v>#DIV/0!</v>
      </c>
      <c r="G45" s="341" t="e">
        <f t="shared" si="20"/>
        <v>#DIV/0!</v>
      </c>
      <c r="H45" s="341" t="e">
        <f t="shared" si="20"/>
        <v>#DIV/0!</v>
      </c>
      <c r="I45" s="341" t="e">
        <f t="shared" si="20"/>
        <v>#DIV/0!</v>
      </c>
      <c r="J45" s="341" t="e">
        <f t="shared" si="20"/>
        <v>#DIV/0!</v>
      </c>
      <c r="K45" s="341" t="e">
        <f t="shared" si="20"/>
        <v>#DIV/0!</v>
      </c>
      <c r="L45" s="341" t="e">
        <f t="shared" si="20"/>
        <v>#DIV/0!</v>
      </c>
      <c r="M45" s="341" t="e">
        <f t="shared" si="20"/>
        <v>#DIV/0!</v>
      </c>
      <c r="N45" s="341" t="e">
        <f t="shared" si="20"/>
        <v>#DIV/0!</v>
      </c>
      <c r="O45" s="192">
        <f>O44/O22</f>
        <v>0.23076923076923078</v>
      </c>
    </row>
    <row r="46" spans="1:15" x14ac:dyDescent="0.25">
      <c r="A46" s="10" t="s">
        <v>60</v>
      </c>
      <c r="B46" s="85" t="s">
        <v>165</v>
      </c>
      <c r="C46" s="77">
        <v>0</v>
      </c>
      <c r="D46" s="284">
        <v>0</v>
      </c>
      <c r="E46" s="41">
        <v>1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1</v>
      </c>
    </row>
    <row r="47" spans="1:15" x14ac:dyDescent="0.25">
      <c r="A47" s="10" t="s">
        <v>61</v>
      </c>
      <c r="B47" s="162" t="s">
        <v>69</v>
      </c>
      <c r="C47" s="191">
        <f>C46/C22</f>
        <v>0</v>
      </c>
      <c r="D47" s="443">
        <f t="shared" ref="D47:N47" si="21">D46/D22</f>
        <v>0</v>
      </c>
      <c r="E47" s="191">
        <f>E46/E22</f>
        <v>0.5</v>
      </c>
      <c r="F47" s="341" t="e">
        <f t="shared" si="21"/>
        <v>#DIV/0!</v>
      </c>
      <c r="G47" s="341" t="e">
        <f t="shared" si="21"/>
        <v>#DIV/0!</v>
      </c>
      <c r="H47" s="341" t="e">
        <f t="shared" si="21"/>
        <v>#DIV/0!</v>
      </c>
      <c r="I47" s="341" t="e">
        <f t="shared" si="21"/>
        <v>#DIV/0!</v>
      </c>
      <c r="J47" s="341" t="e">
        <f t="shared" si="21"/>
        <v>#DIV/0!</v>
      </c>
      <c r="K47" s="341" t="e">
        <f t="shared" si="21"/>
        <v>#DIV/0!</v>
      </c>
      <c r="L47" s="341" t="e">
        <f t="shared" si="21"/>
        <v>#DIV/0!</v>
      </c>
      <c r="M47" s="341" t="e">
        <f t="shared" si="21"/>
        <v>#DIV/0!</v>
      </c>
      <c r="N47" s="341" t="e">
        <f t="shared" si="21"/>
        <v>#DIV/0!</v>
      </c>
      <c r="O47" s="192">
        <f>O46/O22</f>
        <v>7.6923076923076927E-2</v>
      </c>
    </row>
    <row r="48" spans="1:15" x14ac:dyDescent="0.25">
      <c r="A48" s="10" t="s">
        <v>62</v>
      </c>
      <c r="B48" s="85" t="s">
        <v>305</v>
      </c>
      <c r="C48" s="77">
        <v>0</v>
      </c>
      <c r="D48" s="284">
        <v>0</v>
      </c>
      <c r="E48" s="41">
        <v>0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0</v>
      </c>
    </row>
    <row r="49" spans="1:15" x14ac:dyDescent="0.25">
      <c r="A49" s="10" t="s">
        <v>63</v>
      </c>
      <c r="B49" s="162" t="s">
        <v>69</v>
      </c>
      <c r="C49" s="191">
        <f>C48/C22</f>
        <v>0</v>
      </c>
      <c r="D49" s="443">
        <f t="shared" ref="D49:N49" si="22">D48/D22</f>
        <v>0</v>
      </c>
      <c r="E49" s="191">
        <f t="shared" si="22"/>
        <v>0</v>
      </c>
      <c r="F49" s="341" t="e">
        <f t="shared" si="22"/>
        <v>#DIV/0!</v>
      </c>
      <c r="G49" s="341" t="e">
        <f t="shared" si="22"/>
        <v>#DIV/0!</v>
      </c>
      <c r="H49" s="341" t="e">
        <f t="shared" si="22"/>
        <v>#DIV/0!</v>
      </c>
      <c r="I49" s="341" t="e">
        <f t="shared" si="22"/>
        <v>#DIV/0!</v>
      </c>
      <c r="J49" s="341" t="e">
        <f t="shared" si="22"/>
        <v>#DIV/0!</v>
      </c>
      <c r="K49" s="341" t="e">
        <f t="shared" si="22"/>
        <v>#DIV/0!</v>
      </c>
      <c r="L49" s="341" t="e">
        <f t="shared" si="22"/>
        <v>#DIV/0!</v>
      </c>
      <c r="M49" s="341" t="e">
        <f t="shared" si="22"/>
        <v>#DIV/0!</v>
      </c>
      <c r="N49" s="341" t="e">
        <f t="shared" si="22"/>
        <v>#DIV/0!</v>
      </c>
      <c r="O49" s="192">
        <f>O48/O22</f>
        <v>0</v>
      </c>
    </row>
    <row r="50" spans="1:15" x14ac:dyDescent="0.25">
      <c r="A50" s="10" t="s">
        <v>64</v>
      </c>
      <c r="B50" s="194" t="s">
        <v>167</v>
      </c>
      <c r="C50" s="40">
        <v>2</v>
      </c>
      <c r="D50" s="284">
        <v>0</v>
      </c>
      <c r="E50" s="41">
        <v>0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2</v>
      </c>
    </row>
    <row r="51" spans="1:15" x14ac:dyDescent="0.25">
      <c r="A51" s="10" t="s">
        <v>65</v>
      </c>
      <c r="B51" s="162" t="s">
        <v>69</v>
      </c>
      <c r="C51" s="191">
        <f>C50/C22</f>
        <v>0.33333333333333331</v>
      </c>
      <c r="D51" s="443">
        <f t="shared" ref="D51:N51" si="23">D50/D22</f>
        <v>0</v>
      </c>
      <c r="E51" s="191">
        <f t="shared" si="23"/>
        <v>0</v>
      </c>
      <c r="F51" s="341" t="e">
        <f t="shared" si="23"/>
        <v>#DIV/0!</v>
      </c>
      <c r="G51" s="341" t="e">
        <f t="shared" si="23"/>
        <v>#DIV/0!</v>
      </c>
      <c r="H51" s="341" t="e">
        <f t="shared" si="23"/>
        <v>#DIV/0!</v>
      </c>
      <c r="I51" s="341" t="e">
        <f t="shared" si="23"/>
        <v>#DIV/0!</v>
      </c>
      <c r="J51" s="341" t="e">
        <f t="shared" si="23"/>
        <v>#DIV/0!</v>
      </c>
      <c r="K51" s="341" t="e">
        <f t="shared" si="23"/>
        <v>#DIV/0!</v>
      </c>
      <c r="L51" s="341" t="e">
        <f t="shared" si="23"/>
        <v>#DIV/0!</v>
      </c>
      <c r="M51" s="341" t="e">
        <f t="shared" si="23"/>
        <v>#DIV/0!</v>
      </c>
      <c r="N51" s="341" t="e">
        <f t="shared" si="23"/>
        <v>#DIV/0!</v>
      </c>
      <c r="O51" s="192">
        <f>O50/O22</f>
        <v>0.15384615384615385</v>
      </c>
    </row>
    <row r="52" spans="1:15" ht="24.75" x14ac:dyDescent="0.25">
      <c r="A52" s="10" t="s">
        <v>154</v>
      </c>
      <c r="B52" s="194" t="s">
        <v>168</v>
      </c>
      <c r="C52" s="77">
        <v>0</v>
      </c>
      <c r="D52" s="284">
        <v>0</v>
      </c>
      <c r="E52" s="41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f>C52/C22</f>
        <v>0</v>
      </c>
      <c r="D53" s="443">
        <f t="shared" ref="D53:N53" si="24">D52/D22</f>
        <v>0</v>
      </c>
      <c r="E53" s="191">
        <f t="shared" si="24"/>
        <v>0</v>
      </c>
      <c r="F53" s="341" t="e">
        <f t="shared" si="24"/>
        <v>#DIV/0!</v>
      </c>
      <c r="G53" s="341" t="e">
        <f t="shared" si="24"/>
        <v>#DIV/0!</v>
      </c>
      <c r="H53" s="341" t="e">
        <f t="shared" si="24"/>
        <v>#DIV/0!</v>
      </c>
      <c r="I53" s="341" t="e">
        <f t="shared" si="24"/>
        <v>#DIV/0!</v>
      </c>
      <c r="J53" s="341" t="e">
        <f t="shared" si="24"/>
        <v>#DIV/0!</v>
      </c>
      <c r="K53" s="341" t="e">
        <f t="shared" si="24"/>
        <v>#DIV/0!</v>
      </c>
      <c r="L53" s="341" t="e">
        <f t="shared" si="24"/>
        <v>#DIV/0!</v>
      </c>
      <c r="M53" s="341" t="e">
        <f t="shared" si="24"/>
        <v>#DIV/0!</v>
      </c>
      <c r="N53" s="341" t="e">
        <f t="shared" si="24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40">
        <v>0</v>
      </c>
      <c r="D54" s="284">
        <v>1</v>
      </c>
      <c r="E54" s="41">
        <v>0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1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0</v>
      </c>
      <c r="D55" s="446">
        <f t="shared" ref="D55:N55" si="25">D54/D22</f>
        <v>0.2</v>
      </c>
      <c r="E55" s="201">
        <f t="shared" si="25"/>
        <v>0</v>
      </c>
      <c r="F55" s="407" t="e">
        <f t="shared" si="25"/>
        <v>#DIV/0!</v>
      </c>
      <c r="G55" s="407" t="e">
        <f t="shared" si="25"/>
        <v>#DIV/0!</v>
      </c>
      <c r="H55" s="407" t="e">
        <f t="shared" si="25"/>
        <v>#DIV/0!</v>
      </c>
      <c r="I55" s="407" t="e">
        <f t="shared" si="25"/>
        <v>#DIV/0!</v>
      </c>
      <c r="J55" s="407" t="e">
        <f t="shared" si="25"/>
        <v>#DIV/0!</v>
      </c>
      <c r="K55" s="407" t="e">
        <f>K54/K22</f>
        <v>#DIV/0!</v>
      </c>
      <c r="L55" s="407" t="e">
        <f t="shared" si="25"/>
        <v>#DIV/0!</v>
      </c>
      <c r="M55" s="407" t="e">
        <f t="shared" si="25"/>
        <v>#DIV/0!</v>
      </c>
      <c r="N55" s="407" t="e">
        <f t="shared" si="25"/>
        <v>#DIV/0!</v>
      </c>
      <c r="O55" s="202">
        <f>O54/O22</f>
        <v>7.6923076923076927E-2</v>
      </c>
    </row>
    <row r="56" spans="1:15" ht="20.100000000000001" customHeight="1" thickBot="1" x14ac:dyDescent="0.3">
      <c r="A56" s="21" t="s">
        <v>337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364" t="s">
        <v>370</v>
      </c>
      <c r="E57" s="55" t="s">
        <v>371</v>
      </c>
      <c r="F57" s="364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7</v>
      </c>
      <c r="D58" s="287">
        <v>2</v>
      </c>
      <c r="E58" s="17">
        <v>8</v>
      </c>
      <c r="F58" s="350"/>
      <c r="G58" s="350"/>
      <c r="H58" s="350"/>
      <c r="I58" s="350"/>
      <c r="J58" s="350"/>
      <c r="K58" s="350"/>
      <c r="L58" s="350"/>
      <c r="M58" s="350"/>
      <c r="N58" s="350"/>
      <c r="O58" s="26">
        <f>SUM(C58:N58)</f>
        <v>17</v>
      </c>
    </row>
    <row r="59" spans="1:15" x14ac:dyDescent="0.25">
      <c r="A59" s="29" t="s">
        <v>75</v>
      </c>
      <c r="B59" s="204" t="s">
        <v>296</v>
      </c>
      <c r="C59" s="193">
        <v>5</v>
      </c>
      <c r="D59" s="283">
        <v>2</v>
      </c>
      <c r="E59" s="182">
        <v>6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13</v>
      </c>
    </row>
    <row r="60" spans="1:15" x14ac:dyDescent="0.25">
      <c r="A60" s="29" t="s">
        <v>76</v>
      </c>
      <c r="B60" s="203" t="s">
        <v>80</v>
      </c>
      <c r="C60" s="191">
        <f>C59/C58</f>
        <v>0.7142857142857143</v>
      </c>
      <c r="D60" s="443">
        <f t="shared" ref="D60:N60" si="26">D59/D58</f>
        <v>1</v>
      </c>
      <c r="E60" s="191">
        <f t="shared" si="26"/>
        <v>0.75</v>
      </c>
      <c r="F60" s="341" t="e">
        <f t="shared" si="26"/>
        <v>#DIV/0!</v>
      </c>
      <c r="G60" s="341" t="e">
        <f t="shared" si="26"/>
        <v>#DIV/0!</v>
      </c>
      <c r="H60" s="341" t="e">
        <f t="shared" si="26"/>
        <v>#DIV/0!</v>
      </c>
      <c r="I60" s="341" t="e">
        <f t="shared" si="26"/>
        <v>#DIV/0!</v>
      </c>
      <c r="J60" s="341" t="e">
        <f t="shared" si="26"/>
        <v>#DIV/0!</v>
      </c>
      <c r="K60" s="341" t="e">
        <f t="shared" si="26"/>
        <v>#DIV/0!</v>
      </c>
      <c r="L60" s="341" t="e">
        <f t="shared" si="26"/>
        <v>#DIV/0!</v>
      </c>
      <c r="M60" s="341" t="e">
        <f t="shared" si="26"/>
        <v>#DIV/0!</v>
      </c>
      <c r="N60" s="334" t="e">
        <f t="shared" si="26"/>
        <v>#DIV/0!</v>
      </c>
      <c r="O60" s="243">
        <f>O59/O58</f>
        <v>0.76470588235294112</v>
      </c>
    </row>
    <row r="61" spans="1:15" x14ac:dyDescent="0.25">
      <c r="A61" s="29" t="s">
        <v>87</v>
      </c>
      <c r="B61" s="205" t="s">
        <v>78</v>
      </c>
      <c r="C61" s="40">
        <v>5</v>
      </c>
      <c r="D61" s="284">
        <v>1</v>
      </c>
      <c r="E61" s="41">
        <v>5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11</v>
      </c>
    </row>
    <row r="62" spans="1:15" x14ac:dyDescent="0.25">
      <c r="A62" s="29" t="s">
        <v>88</v>
      </c>
      <c r="B62" s="203" t="s">
        <v>80</v>
      </c>
      <c r="C62" s="191">
        <f>C61/C58</f>
        <v>0.7142857142857143</v>
      </c>
      <c r="D62" s="443">
        <f t="shared" ref="D62:N62" si="27">D61/D58</f>
        <v>0.5</v>
      </c>
      <c r="E62" s="191">
        <f t="shared" si="27"/>
        <v>0.625</v>
      </c>
      <c r="F62" s="341" t="e">
        <f t="shared" si="27"/>
        <v>#DIV/0!</v>
      </c>
      <c r="G62" s="341" t="e">
        <f t="shared" si="27"/>
        <v>#DIV/0!</v>
      </c>
      <c r="H62" s="341" t="e">
        <f t="shared" si="27"/>
        <v>#DIV/0!</v>
      </c>
      <c r="I62" s="341" t="e">
        <f t="shared" si="27"/>
        <v>#DIV/0!</v>
      </c>
      <c r="J62" s="341" t="e">
        <f t="shared" si="27"/>
        <v>#DIV/0!</v>
      </c>
      <c r="K62" s="341" t="e">
        <f t="shared" si="27"/>
        <v>#DIV/0!</v>
      </c>
      <c r="L62" s="341" t="e">
        <f t="shared" si="27"/>
        <v>#DIV/0!</v>
      </c>
      <c r="M62" s="341" t="e">
        <f t="shared" si="27"/>
        <v>#DIV/0!</v>
      </c>
      <c r="N62" s="334" t="e">
        <f t="shared" si="27"/>
        <v>#DIV/0!</v>
      </c>
      <c r="O62" s="243">
        <f>O61/O58</f>
        <v>0.6470588235294118</v>
      </c>
    </row>
    <row r="63" spans="1:15" x14ac:dyDescent="0.25">
      <c r="A63" s="29" t="s">
        <v>89</v>
      </c>
      <c r="B63" s="205" t="s">
        <v>299</v>
      </c>
      <c r="C63" s="40">
        <v>4</v>
      </c>
      <c r="D63" s="284">
        <v>1</v>
      </c>
      <c r="E63" s="41">
        <v>4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9</v>
      </c>
    </row>
    <row r="64" spans="1:15" x14ac:dyDescent="0.25">
      <c r="A64" s="29" t="s">
        <v>90</v>
      </c>
      <c r="B64" s="189" t="s">
        <v>80</v>
      </c>
      <c r="C64" s="191">
        <f>C63/C58</f>
        <v>0.5714285714285714</v>
      </c>
      <c r="D64" s="443">
        <f t="shared" ref="D64:N64" si="28">D63/D58</f>
        <v>0.5</v>
      </c>
      <c r="E64" s="191">
        <f t="shared" si="28"/>
        <v>0.5</v>
      </c>
      <c r="F64" s="341" t="e">
        <f t="shared" si="28"/>
        <v>#DIV/0!</v>
      </c>
      <c r="G64" s="341" t="e">
        <f t="shared" si="28"/>
        <v>#DIV/0!</v>
      </c>
      <c r="H64" s="341" t="e">
        <f t="shared" si="28"/>
        <v>#DIV/0!</v>
      </c>
      <c r="I64" s="341" t="e">
        <f t="shared" si="28"/>
        <v>#DIV/0!</v>
      </c>
      <c r="J64" s="341" t="e">
        <f t="shared" si="28"/>
        <v>#DIV/0!</v>
      </c>
      <c r="K64" s="341" t="e">
        <f t="shared" si="28"/>
        <v>#DIV/0!</v>
      </c>
      <c r="L64" s="341" t="e">
        <f t="shared" si="28"/>
        <v>#DIV/0!</v>
      </c>
      <c r="M64" s="341" t="e">
        <f t="shared" si="28"/>
        <v>#DIV/0!</v>
      </c>
      <c r="N64" s="334" t="e">
        <f t="shared" si="28"/>
        <v>#DIV/0!</v>
      </c>
      <c r="O64" s="243">
        <f>O63/O58</f>
        <v>0.52941176470588236</v>
      </c>
    </row>
    <row r="65" spans="1:15" x14ac:dyDescent="0.25">
      <c r="A65" s="29" t="s">
        <v>91</v>
      </c>
      <c r="B65" s="205" t="s">
        <v>300</v>
      </c>
      <c r="C65" s="284">
        <f>C61-C67</f>
        <v>5</v>
      </c>
      <c r="D65" s="284">
        <f>D61-D67</f>
        <v>1</v>
      </c>
      <c r="E65" s="41">
        <f>E61-E67</f>
        <v>3</v>
      </c>
      <c r="F65" s="399">
        <f t="shared" ref="F65:N65" si="29">F61-F67</f>
        <v>0</v>
      </c>
      <c r="G65" s="399">
        <f t="shared" si="29"/>
        <v>0</v>
      </c>
      <c r="H65" s="399">
        <f t="shared" si="29"/>
        <v>0</v>
      </c>
      <c r="I65" s="399">
        <f t="shared" si="29"/>
        <v>0</v>
      </c>
      <c r="J65" s="399">
        <f t="shared" si="29"/>
        <v>0</v>
      </c>
      <c r="K65" s="399">
        <f t="shared" si="29"/>
        <v>0</v>
      </c>
      <c r="L65" s="399">
        <f t="shared" si="29"/>
        <v>0</v>
      </c>
      <c r="M65" s="399">
        <f t="shared" si="29"/>
        <v>0</v>
      </c>
      <c r="N65" s="337">
        <f t="shared" si="29"/>
        <v>0</v>
      </c>
      <c r="O65" s="206">
        <f>SUM(C65:N65)</f>
        <v>9</v>
      </c>
    </row>
    <row r="66" spans="1:15" ht="15.75" thickBot="1" x14ac:dyDescent="0.3">
      <c r="A66" s="29" t="s">
        <v>92</v>
      </c>
      <c r="B66" s="207" t="s">
        <v>80</v>
      </c>
      <c r="C66" s="244">
        <f>C65/C58</f>
        <v>0.7142857142857143</v>
      </c>
      <c r="D66" s="447">
        <f>D65/D58</f>
        <v>0.5</v>
      </c>
      <c r="E66" s="196">
        <f t="shared" ref="E66:N66" si="30">E65/E58</f>
        <v>0.375</v>
      </c>
      <c r="F66" s="424" t="e">
        <f t="shared" si="30"/>
        <v>#DIV/0!</v>
      </c>
      <c r="G66" s="424" t="e">
        <f t="shared" si="30"/>
        <v>#DIV/0!</v>
      </c>
      <c r="H66" s="424" t="e">
        <f t="shared" si="30"/>
        <v>#DIV/0!</v>
      </c>
      <c r="I66" s="424" t="e">
        <f t="shared" si="30"/>
        <v>#DIV/0!</v>
      </c>
      <c r="J66" s="424" t="e">
        <f t="shared" si="30"/>
        <v>#DIV/0!</v>
      </c>
      <c r="K66" s="424" t="e">
        <f t="shared" si="30"/>
        <v>#DIV/0!</v>
      </c>
      <c r="L66" s="424" t="e">
        <f t="shared" si="30"/>
        <v>#DIV/0!</v>
      </c>
      <c r="M66" s="424" t="e">
        <f t="shared" si="30"/>
        <v>#DIV/0!</v>
      </c>
      <c r="N66" s="401" t="e">
        <f t="shared" si="30"/>
        <v>#DIV/0!</v>
      </c>
      <c r="O66" s="245">
        <f>O65/O58</f>
        <v>0.52941176470588236</v>
      </c>
    </row>
    <row r="67" spans="1:15" ht="15.75" thickTop="1" x14ac:dyDescent="0.25">
      <c r="A67" s="29" t="s">
        <v>93</v>
      </c>
      <c r="B67" s="221" t="s">
        <v>301</v>
      </c>
      <c r="C67" s="367">
        <f>C69+C71+C73+C75+C77</f>
        <v>0</v>
      </c>
      <c r="D67" s="367">
        <f>D69+D71+D73+D75+D77</f>
        <v>0</v>
      </c>
      <c r="E67" s="199">
        <f>E69+E71+E73+E75+E77</f>
        <v>2</v>
      </c>
      <c r="F67" s="403">
        <f t="shared" ref="F67:N67" si="31">F69+F71+F73+F75+F77</f>
        <v>0</v>
      </c>
      <c r="G67" s="403">
        <f t="shared" si="31"/>
        <v>0</v>
      </c>
      <c r="H67" s="403">
        <f t="shared" si="31"/>
        <v>0</v>
      </c>
      <c r="I67" s="403">
        <f t="shared" si="31"/>
        <v>0</v>
      </c>
      <c r="J67" s="403">
        <f t="shared" si="31"/>
        <v>0</v>
      </c>
      <c r="K67" s="403">
        <f t="shared" si="31"/>
        <v>0</v>
      </c>
      <c r="L67" s="403">
        <f t="shared" si="31"/>
        <v>0</v>
      </c>
      <c r="M67" s="403">
        <f t="shared" si="31"/>
        <v>0</v>
      </c>
      <c r="N67" s="404">
        <f t="shared" si="31"/>
        <v>0</v>
      </c>
      <c r="O67" s="220">
        <f>SUM(C67:N67)</f>
        <v>2</v>
      </c>
    </row>
    <row r="68" spans="1:15" ht="15.75" thickBot="1" x14ac:dyDescent="0.3">
      <c r="A68" s="29" t="s">
        <v>94</v>
      </c>
      <c r="B68" s="207" t="s">
        <v>80</v>
      </c>
      <c r="C68" s="244">
        <f>C67/C58</f>
        <v>0</v>
      </c>
      <c r="D68" s="448">
        <f t="shared" ref="D68:N68" si="32">D67/D58</f>
        <v>0</v>
      </c>
      <c r="E68" s="246">
        <f t="shared" si="32"/>
        <v>0.25</v>
      </c>
      <c r="F68" s="343" t="e">
        <f t="shared" si="32"/>
        <v>#DIV/0!</v>
      </c>
      <c r="G68" s="343" t="e">
        <f t="shared" si="32"/>
        <v>#DIV/0!</v>
      </c>
      <c r="H68" s="343" t="e">
        <f t="shared" si="32"/>
        <v>#DIV/0!</v>
      </c>
      <c r="I68" s="343" t="e">
        <f t="shared" si="32"/>
        <v>#DIV/0!</v>
      </c>
      <c r="J68" s="343" t="e">
        <f t="shared" si="32"/>
        <v>#DIV/0!</v>
      </c>
      <c r="K68" s="343" t="e">
        <f t="shared" si="32"/>
        <v>#DIV/0!</v>
      </c>
      <c r="L68" s="343" t="e">
        <f t="shared" si="32"/>
        <v>#DIV/0!</v>
      </c>
      <c r="M68" s="343" t="e">
        <f t="shared" si="32"/>
        <v>#DIV/0!</v>
      </c>
      <c r="N68" s="425" t="e">
        <f t="shared" si="32"/>
        <v>#DIV/0!</v>
      </c>
      <c r="O68" s="245">
        <f>O67/O58</f>
        <v>0.11764705882352941</v>
      </c>
    </row>
    <row r="69" spans="1:15" ht="15.75" thickTop="1" x14ac:dyDescent="0.25">
      <c r="A69" s="29" t="s">
        <v>95</v>
      </c>
      <c r="B69" s="208" t="s">
        <v>306</v>
      </c>
      <c r="C69" s="219">
        <v>0</v>
      </c>
      <c r="D69" s="444">
        <v>0</v>
      </c>
      <c r="E69" s="210">
        <v>2</v>
      </c>
      <c r="F69" s="344"/>
      <c r="G69" s="344"/>
      <c r="H69" s="344"/>
      <c r="I69" s="344"/>
      <c r="J69" s="344"/>
      <c r="K69" s="344"/>
      <c r="L69" s="344"/>
      <c r="M69" s="344"/>
      <c r="N69" s="426"/>
      <c r="O69" s="28">
        <f>SUM(C69:N69)</f>
        <v>2</v>
      </c>
    </row>
    <row r="70" spans="1:15" x14ac:dyDescent="0.25">
      <c r="A70" s="29" t="s">
        <v>96</v>
      </c>
      <c r="B70" s="203" t="s">
        <v>80</v>
      </c>
      <c r="C70" s="217">
        <f>C69/C58</f>
        <v>0</v>
      </c>
      <c r="D70" s="443">
        <f t="shared" ref="D70:N70" si="33">D69/D58</f>
        <v>0</v>
      </c>
      <c r="E70" s="191">
        <f t="shared" si="33"/>
        <v>0.25</v>
      </c>
      <c r="F70" s="341" t="e">
        <f t="shared" si="33"/>
        <v>#DIV/0!</v>
      </c>
      <c r="G70" s="341" t="e">
        <f t="shared" si="33"/>
        <v>#DIV/0!</v>
      </c>
      <c r="H70" s="341" t="e">
        <f t="shared" si="33"/>
        <v>#DIV/0!</v>
      </c>
      <c r="I70" s="341" t="e">
        <f t="shared" si="33"/>
        <v>#DIV/0!</v>
      </c>
      <c r="J70" s="341" t="e">
        <f t="shared" si="33"/>
        <v>#DIV/0!</v>
      </c>
      <c r="K70" s="341" t="e">
        <f t="shared" si="33"/>
        <v>#DIV/0!</v>
      </c>
      <c r="L70" s="341" t="e">
        <f t="shared" si="33"/>
        <v>#DIV/0!</v>
      </c>
      <c r="M70" s="341" t="e">
        <f t="shared" si="33"/>
        <v>#DIV/0!</v>
      </c>
      <c r="N70" s="334" t="e">
        <f t="shared" si="33"/>
        <v>#DIV/0!</v>
      </c>
      <c r="O70" s="243">
        <f>O69/O58</f>
        <v>0.11764705882352941</v>
      </c>
    </row>
    <row r="71" spans="1:15" x14ac:dyDescent="0.25">
      <c r="A71" s="29" t="s">
        <v>97</v>
      </c>
      <c r="B71" s="208" t="s">
        <v>307</v>
      </c>
      <c r="C71" s="209">
        <v>0</v>
      </c>
      <c r="D71" s="444">
        <v>0</v>
      </c>
      <c r="E71" s="210">
        <v>0</v>
      </c>
      <c r="F71" s="344"/>
      <c r="G71" s="344"/>
      <c r="H71" s="344"/>
      <c r="I71" s="344"/>
      <c r="J71" s="344"/>
      <c r="K71" s="344"/>
      <c r="L71" s="344"/>
      <c r="M71" s="344"/>
      <c r="N71" s="426"/>
      <c r="O71" s="28">
        <f>SUM(C71:N71)</f>
        <v>0</v>
      </c>
    </row>
    <row r="72" spans="1:15" x14ac:dyDescent="0.25">
      <c r="A72" s="29" t="s">
        <v>98</v>
      </c>
      <c r="B72" s="189" t="s">
        <v>80</v>
      </c>
      <c r="C72" s="191">
        <f>C71/C58</f>
        <v>0</v>
      </c>
      <c r="D72" s="443">
        <f t="shared" ref="D72:N72" si="34">D71/D58</f>
        <v>0</v>
      </c>
      <c r="E72" s="191">
        <f t="shared" si="34"/>
        <v>0</v>
      </c>
      <c r="F72" s="341" t="e">
        <f t="shared" si="34"/>
        <v>#DIV/0!</v>
      </c>
      <c r="G72" s="341" t="e">
        <f t="shared" si="34"/>
        <v>#DIV/0!</v>
      </c>
      <c r="H72" s="341" t="e">
        <f t="shared" si="34"/>
        <v>#DIV/0!</v>
      </c>
      <c r="I72" s="341" t="e">
        <f t="shared" si="34"/>
        <v>#DIV/0!</v>
      </c>
      <c r="J72" s="341" t="e">
        <f t="shared" si="34"/>
        <v>#DIV/0!</v>
      </c>
      <c r="K72" s="341" t="e">
        <f t="shared" si="34"/>
        <v>#DIV/0!</v>
      </c>
      <c r="L72" s="341" t="e">
        <f t="shared" si="34"/>
        <v>#DIV/0!</v>
      </c>
      <c r="M72" s="341" t="e">
        <f t="shared" si="34"/>
        <v>#DIV/0!</v>
      </c>
      <c r="N72" s="334" t="e">
        <f t="shared" si="34"/>
        <v>#DIV/0!</v>
      </c>
      <c r="O72" s="243">
        <f>O71/O58</f>
        <v>0</v>
      </c>
    </row>
    <row r="73" spans="1:15" ht="23.25" x14ac:dyDescent="0.25">
      <c r="A73" s="29" t="s">
        <v>99</v>
      </c>
      <c r="B73" s="211" t="s">
        <v>302</v>
      </c>
      <c r="C73" s="40">
        <v>0</v>
      </c>
      <c r="D73" s="284">
        <v>0</v>
      </c>
      <c r="E73" s="41">
        <v>0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f>C73/C58</f>
        <v>0</v>
      </c>
      <c r="D74" s="443">
        <f t="shared" ref="D74:N74" si="35">D73/D58</f>
        <v>0</v>
      </c>
      <c r="E74" s="191">
        <f t="shared" si="35"/>
        <v>0</v>
      </c>
      <c r="F74" s="341" t="e">
        <f t="shared" si="35"/>
        <v>#DIV/0!</v>
      </c>
      <c r="G74" s="341" t="e">
        <f t="shared" si="35"/>
        <v>#DIV/0!</v>
      </c>
      <c r="H74" s="341" t="e">
        <f t="shared" si="35"/>
        <v>#DIV/0!</v>
      </c>
      <c r="I74" s="341" t="e">
        <f t="shared" si="35"/>
        <v>#DIV/0!</v>
      </c>
      <c r="J74" s="341" t="e">
        <f t="shared" si="35"/>
        <v>#DIV/0!</v>
      </c>
      <c r="K74" s="341" t="e">
        <f t="shared" si="35"/>
        <v>#DIV/0!</v>
      </c>
      <c r="L74" s="341" t="e">
        <f t="shared" si="35"/>
        <v>#DIV/0!</v>
      </c>
      <c r="M74" s="341" t="e">
        <f t="shared" si="35"/>
        <v>#DIV/0!</v>
      </c>
      <c r="N74" s="334" t="e">
        <f t="shared" si="35"/>
        <v>#DIV/0!</v>
      </c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77">
        <v>0</v>
      </c>
      <c r="D75" s="284">
        <v>0</v>
      </c>
      <c r="E75" s="41">
        <v>0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0</v>
      </c>
    </row>
    <row r="76" spans="1:15" x14ac:dyDescent="0.25">
      <c r="A76" s="29" t="s">
        <v>102</v>
      </c>
      <c r="B76" s="189" t="s">
        <v>80</v>
      </c>
      <c r="C76" s="191">
        <f>C75/C58</f>
        <v>0</v>
      </c>
      <c r="D76" s="443">
        <f t="shared" ref="D76:N76" si="36">D75/D58</f>
        <v>0</v>
      </c>
      <c r="E76" s="191">
        <f t="shared" si="36"/>
        <v>0</v>
      </c>
      <c r="F76" s="341" t="e">
        <f t="shared" si="36"/>
        <v>#DIV/0!</v>
      </c>
      <c r="G76" s="341" t="e">
        <f t="shared" si="36"/>
        <v>#DIV/0!</v>
      </c>
      <c r="H76" s="341" t="e">
        <f t="shared" si="36"/>
        <v>#DIV/0!</v>
      </c>
      <c r="I76" s="341" t="e">
        <f t="shared" si="36"/>
        <v>#DIV/0!</v>
      </c>
      <c r="J76" s="341" t="e">
        <f t="shared" si="36"/>
        <v>#DIV/0!</v>
      </c>
      <c r="K76" s="341" t="e">
        <f t="shared" si="36"/>
        <v>#DIV/0!</v>
      </c>
      <c r="L76" s="341" t="e">
        <f t="shared" si="36"/>
        <v>#DIV/0!</v>
      </c>
      <c r="M76" s="341" t="e">
        <f t="shared" si="36"/>
        <v>#DIV/0!</v>
      </c>
      <c r="N76" s="334" t="e">
        <f t="shared" si="36"/>
        <v>#DIV/0!</v>
      </c>
      <c r="O76" s="243">
        <f>O75/O58</f>
        <v>0</v>
      </c>
    </row>
    <row r="77" spans="1:15" x14ac:dyDescent="0.25">
      <c r="A77" s="29" t="s">
        <v>103</v>
      </c>
      <c r="B77" s="211" t="s">
        <v>304</v>
      </c>
      <c r="C77" s="77">
        <v>0</v>
      </c>
      <c r="D77" s="284">
        <v>0</v>
      </c>
      <c r="E77" s="41">
        <v>0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f>C77/C58</f>
        <v>0</v>
      </c>
      <c r="D78" s="443">
        <f t="shared" ref="D78:N78" si="37">D77/D58</f>
        <v>0</v>
      </c>
      <c r="E78" s="191">
        <f t="shared" si="37"/>
        <v>0</v>
      </c>
      <c r="F78" s="341" t="e">
        <f t="shared" si="37"/>
        <v>#DIV/0!</v>
      </c>
      <c r="G78" s="341" t="e">
        <f t="shared" si="37"/>
        <v>#DIV/0!</v>
      </c>
      <c r="H78" s="341" t="e">
        <f t="shared" si="37"/>
        <v>#DIV/0!</v>
      </c>
      <c r="I78" s="341" t="e">
        <f t="shared" si="37"/>
        <v>#DIV/0!</v>
      </c>
      <c r="J78" s="341" t="e">
        <f t="shared" si="37"/>
        <v>#DIV/0!</v>
      </c>
      <c r="K78" s="341" t="e">
        <f t="shared" si="37"/>
        <v>#DIV/0!</v>
      </c>
      <c r="L78" s="341" t="e">
        <f t="shared" si="37"/>
        <v>#DIV/0!</v>
      </c>
      <c r="M78" s="341" t="e">
        <f t="shared" si="37"/>
        <v>#DIV/0!</v>
      </c>
      <c r="N78" s="334" t="e">
        <f t="shared" si="37"/>
        <v>#DIV/0!</v>
      </c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40">
        <v>0</v>
      </c>
      <c r="D79" s="284">
        <v>0</v>
      </c>
      <c r="E79" s="41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f>C79/C58</f>
        <v>0</v>
      </c>
      <c r="D80" s="443">
        <f t="shared" ref="D80:N80" si="38">D79/D58</f>
        <v>0</v>
      </c>
      <c r="E80" s="191">
        <f t="shared" si="38"/>
        <v>0</v>
      </c>
      <c r="F80" s="341" t="e">
        <f t="shared" si="38"/>
        <v>#DIV/0!</v>
      </c>
      <c r="G80" s="341" t="e">
        <f t="shared" si="38"/>
        <v>#DIV/0!</v>
      </c>
      <c r="H80" s="341" t="e">
        <f t="shared" si="38"/>
        <v>#DIV/0!</v>
      </c>
      <c r="I80" s="341" t="e">
        <f t="shared" si="38"/>
        <v>#DIV/0!</v>
      </c>
      <c r="J80" s="341" t="e">
        <f t="shared" si="38"/>
        <v>#DIV/0!</v>
      </c>
      <c r="K80" s="341" t="e">
        <f t="shared" si="38"/>
        <v>#DIV/0!</v>
      </c>
      <c r="L80" s="341" t="e">
        <f t="shared" si="38"/>
        <v>#DIV/0!</v>
      </c>
      <c r="M80" s="341" t="e">
        <f t="shared" si="38"/>
        <v>#DIV/0!</v>
      </c>
      <c r="N80" s="334" t="e">
        <f t="shared" si="38"/>
        <v>#DIV/0!</v>
      </c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40">
        <v>0</v>
      </c>
      <c r="D81" s="284">
        <v>0</v>
      </c>
      <c r="E81" s="41">
        <v>1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1</v>
      </c>
    </row>
    <row r="82" spans="1:15" x14ac:dyDescent="0.25">
      <c r="A82" s="29" t="s">
        <v>158</v>
      </c>
      <c r="B82" s="189" t="s">
        <v>80</v>
      </c>
      <c r="C82" s="191">
        <f>C81/C58</f>
        <v>0</v>
      </c>
      <c r="D82" s="443">
        <f t="shared" ref="D82:N82" si="39">D81/D58</f>
        <v>0</v>
      </c>
      <c r="E82" s="191">
        <f t="shared" si="39"/>
        <v>0.125</v>
      </c>
      <c r="F82" s="341" t="e">
        <f t="shared" si="39"/>
        <v>#DIV/0!</v>
      </c>
      <c r="G82" s="341" t="e">
        <f t="shared" si="39"/>
        <v>#DIV/0!</v>
      </c>
      <c r="H82" s="341" t="e">
        <f t="shared" si="39"/>
        <v>#DIV/0!</v>
      </c>
      <c r="I82" s="341" t="e">
        <f t="shared" si="39"/>
        <v>#DIV/0!</v>
      </c>
      <c r="J82" s="341" t="e">
        <f t="shared" si="39"/>
        <v>#DIV/0!</v>
      </c>
      <c r="K82" s="341" t="e">
        <f t="shared" si="39"/>
        <v>#DIV/0!</v>
      </c>
      <c r="L82" s="341" t="e">
        <f t="shared" si="39"/>
        <v>#DIV/0!</v>
      </c>
      <c r="M82" s="341" t="e">
        <f t="shared" si="39"/>
        <v>#DIV/0!</v>
      </c>
      <c r="N82" s="334" t="e">
        <f t="shared" si="39"/>
        <v>#DIV/0!</v>
      </c>
      <c r="O82" s="243">
        <f>O81/O58</f>
        <v>5.8823529411764705E-2</v>
      </c>
    </row>
    <row r="83" spans="1:15" ht="24.75" x14ac:dyDescent="0.25">
      <c r="A83" s="29" t="s">
        <v>222</v>
      </c>
      <c r="B83" s="212" t="s">
        <v>82</v>
      </c>
      <c r="C83" s="40">
        <v>0</v>
      </c>
      <c r="D83" s="284">
        <v>0</v>
      </c>
      <c r="E83" s="41">
        <v>0</v>
      </c>
      <c r="F83" s="399"/>
      <c r="G83" s="399"/>
      <c r="H83" s="399"/>
      <c r="I83" s="399"/>
      <c r="J83" s="399"/>
      <c r="K83" s="399"/>
      <c r="L83" s="399"/>
      <c r="M83" s="399"/>
      <c r="N83" s="337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f>C83/C58</f>
        <v>0</v>
      </c>
      <c r="D84" s="443">
        <f t="shared" ref="D84:N84" si="40">D83/D58</f>
        <v>0</v>
      </c>
      <c r="E84" s="191">
        <f t="shared" si="40"/>
        <v>0</v>
      </c>
      <c r="F84" s="341" t="e">
        <f t="shared" si="40"/>
        <v>#DIV/0!</v>
      </c>
      <c r="G84" s="341" t="e">
        <f t="shared" si="40"/>
        <v>#DIV/0!</v>
      </c>
      <c r="H84" s="341" t="e">
        <f t="shared" si="40"/>
        <v>#DIV/0!</v>
      </c>
      <c r="I84" s="341" t="e">
        <f t="shared" si="40"/>
        <v>#DIV/0!</v>
      </c>
      <c r="J84" s="341" t="e">
        <f t="shared" si="40"/>
        <v>#DIV/0!</v>
      </c>
      <c r="K84" s="341" t="e">
        <f t="shared" si="40"/>
        <v>#DIV/0!</v>
      </c>
      <c r="L84" s="341" t="e">
        <f t="shared" si="40"/>
        <v>#DIV/0!</v>
      </c>
      <c r="M84" s="341" t="e">
        <f t="shared" si="40"/>
        <v>#DIV/0!</v>
      </c>
      <c r="N84" s="334" t="e">
        <f t="shared" si="40"/>
        <v>#DIV/0!</v>
      </c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40">
        <v>0</v>
      </c>
      <c r="D85" s="284">
        <v>1</v>
      </c>
      <c r="E85" s="41">
        <v>1</v>
      </c>
      <c r="F85" s="399"/>
      <c r="G85" s="399"/>
      <c r="H85" s="399"/>
      <c r="I85" s="399"/>
      <c r="J85" s="399"/>
      <c r="K85" s="399"/>
      <c r="L85" s="399"/>
      <c r="M85" s="399"/>
      <c r="N85" s="337"/>
      <c r="O85" s="206">
        <f>SUM(C85:N85)</f>
        <v>2</v>
      </c>
    </row>
    <row r="86" spans="1:15" x14ac:dyDescent="0.25">
      <c r="A86" s="29" t="s">
        <v>225</v>
      </c>
      <c r="B86" s="189" t="s">
        <v>80</v>
      </c>
      <c r="C86" s="191">
        <f>C85/C58</f>
        <v>0</v>
      </c>
      <c r="D86" s="443">
        <f t="shared" ref="D86:N86" si="41">D85/D58</f>
        <v>0.5</v>
      </c>
      <c r="E86" s="191">
        <f t="shared" si="41"/>
        <v>0.125</v>
      </c>
      <c r="F86" s="341" t="e">
        <f t="shared" si="41"/>
        <v>#DIV/0!</v>
      </c>
      <c r="G86" s="341" t="e">
        <f t="shared" si="41"/>
        <v>#DIV/0!</v>
      </c>
      <c r="H86" s="341" t="e">
        <f t="shared" si="41"/>
        <v>#DIV/0!</v>
      </c>
      <c r="I86" s="341" t="e">
        <f t="shared" si="41"/>
        <v>#DIV/0!</v>
      </c>
      <c r="J86" s="341" t="e">
        <f t="shared" si="41"/>
        <v>#DIV/0!</v>
      </c>
      <c r="K86" s="341" t="e">
        <f t="shared" si="41"/>
        <v>#DIV/0!</v>
      </c>
      <c r="L86" s="341" t="e">
        <f t="shared" si="41"/>
        <v>#DIV/0!</v>
      </c>
      <c r="M86" s="341" t="e">
        <f t="shared" si="41"/>
        <v>#DIV/0!</v>
      </c>
      <c r="N86" s="334" t="e">
        <f t="shared" si="41"/>
        <v>#DIV/0!</v>
      </c>
      <c r="O86" s="243">
        <f>O85/O58</f>
        <v>0.11764705882352941</v>
      </c>
    </row>
    <row r="87" spans="1:15" ht="24.75" x14ac:dyDescent="0.25">
      <c r="A87" s="29" t="s">
        <v>226</v>
      </c>
      <c r="B87" s="212" t="s">
        <v>84</v>
      </c>
      <c r="C87" s="40">
        <v>2</v>
      </c>
      <c r="D87" s="284">
        <v>0</v>
      </c>
      <c r="E87" s="41">
        <v>1</v>
      </c>
      <c r="F87" s="399"/>
      <c r="G87" s="399"/>
      <c r="H87" s="399"/>
      <c r="I87" s="399"/>
      <c r="J87" s="399"/>
      <c r="K87" s="399"/>
      <c r="L87" s="399"/>
      <c r="M87" s="399"/>
      <c r="N87" s="337"/>
      <c r="O87" s="206">
        <f>SUM(C87:N87)</f>
        <v>3</v>
      </c>
    </row>
    <row r="88" spans="1:15" x14ac:dyDescent="0.25">
      <c r="A88" s="29" t="s">
        <v>229</v>
      </c>
      <c r="B88" s="189" t="s">
        <v>80</v>
      </c>
      <c r="C88" s="191">
        <f>C87/C58</f>
        <v>0.2857142857142857</v>
      </c>
      <c r="D88" s="443">
        <f t="shared" ref="D88:N88" si="42">D87/D58</f>
        <v>0</v>
      </c>
      <c r="E88" s="191">
        <f t="shared" si="42"/>
        <v>0.125</v>
      </c>
      <c r="F88" s="341" t="e">
        <f t="shared" si="42"/>
        <v>#DIV/0!</v>
      </c>
      <c r="G88" s="341" t="e">
        <f t="shared" si="42"/>
        <v>#DIV/0!</v>
      </c>
      <c r="H88" s="341" t="e">
        <f t="shared" si="42"/>
        <v>#DIV/0!</v>
      </c>
      <c r="I88" s="341" t="e">
        <f t="shared" si="42"/>
        <v>#DIV/0!</v>
      </c>
      <c r="J88" s="341" t="e">
        <f t="shared" si="42"/>
        <v>#DIV/0!</v>
      </c>
      <c r="K88" s="341" t="e">
        <f t="shared" si="42"/>
        <v>#DIV/0!</v>
      </c>
      <c r="L88" s="341" t="e">
        <f t="shared" si="42"/>
        <v>#DIV/0!</v>
      </c>
      <c r="M88" s="341" t="e">
        <f t="shared" si="42"/>
        <v>#DIV/0!</v>
      </c>
      <c r="N88" s="334" t="e">
        <f t="shared" si="42"/>
        <v>#DIV/0!</v>
      </c>
      <c r="O88" s="243">
        <f>O87/O58</f>
        <v>0.17647058823529413</v>
      </c>
    </row>
    <row r="89" spans="1:15" ht="24.75" x14ac:dyDescent="0.25">
      <c r="A89" s="29" t="s">
        <v>230</v>
      </c>
      <c r="B89" s="212" t="s">
        <v>292</v>
      </c>
      <c r="C89" s="40">
        <v>0</v>
      </c>
      <c r="D89" s="284">
        <v>0</v>
      </c>
      <c r="E89" s="41">
        <v>0</v>
      </c>
      <c r="F89" s="399"/>
      <c r="G89" s="399"/>
      <c r="H89" s="399"/>
      <c r="I89" s="399"/>
      <c r="J89" s="399"/>
      <c r="K89" s="399"/>
      <c r="L89" s="399"/>
      <c r="M89" s="399"/>
      <c r="N89" s="337"/>
      <c r="O89" s="206">
        <f>SUM(C89:N89)</f>
        <v>0</v>
      </c>
    </row>
    <row r="90" spans="1:15" x14ac:dyDescent="0.25">
      <c r="A90" s="29" t="s">
        <v>232</v>
      </c>
      <c r="B90" s="189" t="s">
        <v>80</v>
      </c>
      <c r="C90" s="191">
        <f>C89/C58</f>
        <v>0</v>
      </c>
      <c r="D90" s="443">
        <f t="shared" ref="D90:N90" si="43">D89/D58</f>
        <v>0</v>
      </c>
      <c r="E90" s="191">
        <f t="shared" si="43"/>
        <v>0</v>
      </c>
      <c r="F90" s="341" t="e">
        <f t="shared" si="43"/>
        <v>#DIV/0!</v>
      </c>
      <c r="G90" s="341" t="e">
        <f t="shared" si="43"/>
        <v>#DIV/0!</v>
      </c>
      <c r="H90" s="341" t="e">
        <f t="shared" si="43"/>
        <v>#DIV/0!</v>
      </c>
      <c r="I90" s="341" t="e">
        <f t="shared" si="43"/>
        <v>#DIV/0!</v>
      </c>
      <c r="J90" s="341" t="e">
        <f t="shared" si="43"/>
        <v>#DIV/0!</v>
      </c>
      <c r="K90" s="341" t="e">
        <f t="shared" si="43"/>
        <v>#DIV/0!</v>
      </c>
      <c r="L90" s="341" t="e">
        <f t="shared" si="43"/>
        <v>#DIV/0!</v>
      </c>
      <c r="M90" s="341" t="e">
        <f t="shared" si="43"/>
        <v>#DIV/0!</v>
      </c>
      <c r="N90" s="334" t="e">
        <f t="shared" si="43"/>
        <v>#DIV/0!</v>
      </c>
      <c r="O90" s="243">
        <f>O89/O58</f>
        <v>0</v>
      </c>
    </row>
    <row r="91" spans="1:15" ht="24.75" x14ac:dyDescent="0.25">
      <c r="A91" s="29" t="s">
        <v>233</v>
      </c>
      <c r="B91" s="212" t="s">
        <v>293</v>
      </c>
      <c r="C91" s="77">
        <v>0</v>
      </c>
      <c r="D91" s="284">
        <v>0</v>
      </c>
      <c r="E91" s="41">
        <v>0</v>
      </c>
      <c r="F91" s="399"/>
      <c r="G91" s="399"/>
      <c r="H91" s="399"/>
      <c r="I91" s="399"/>
      <c r="J91" s="399"/>
      <c r="K91" s="399"/>
      <c r="L91" s="399"/>
      <c r="M91" s="399"/>
      <c r="N91" s="337"/>
      <c r="O91" s="206">
        <f>SUM(C91:N91)</f>
        <v>0</v>
      </c>
    </row>
    <row r="92" spans="1:15" x14ac:dyDescent="0.25">
      <c r="A92" s="29" t="s">
        <v>234</v>
      </c>
      <c r="B92" s="189" t="s">
        <v>80</v>
      </c>
      <c r="C92" s="191">
        <f>C91/C58</f>
        <v>0</v>
      </c>
      <c r="D92" s="443">
        <f t="shared" ref="D92:N92" si="44">D91/D58</f>
        <v>0</v>
      </c>
      <c r="E92" s="191">
        <f t="shared" si="44"/>
        <v>0</v>
      </c>
      <c r="F92" s="341" t="e">
        <f t="shared" si="44"/>
        <v>#DIV/0!</v>
      </c>
      <c r="G92" s="341" t="e">
        <f t="shared" si="44"/>
        <v>#DIV/0!</v>
      </c>
      <c r="H92" s="341" t="e">
        <f t="shared" si="44"/>
        <v>#DIV/0!</v>
      </c>
      <c r="I92" s="341" t="e">
        <f t="shared" si="44"/>
        <v>#DIV/0!</v>
      </c>
      <c r="J92" s="341" t="e">
        <f t="shared" si="44"/>
        <v>#DIV/0!</v>
      </c>
      <c r="K92" s="341" t="e">
        <f t="shared" si="44"/>
        <v>#DIV/0!</v>
      </c>
      <c r="L92" s="341" t="e">
        <f t="shared" si="44"/>
        <v>#DIV/0!</v>
      </c>
      <c r="M92" s="341" t="e">
        <f t="shared" si="44"/>
        <v>#DIV/0!</v>
      </c>
      <c r="N92" s="334" t="e">
        <f t="shared" si="44"/>
        <v>#DIV/0!</v>
      </c>
      <c r="O92" s="243">
        <f>O91/O58</f>
        <v>0</v>
      </c>
    </row>
    <row r="93" spans="1:15" ht="24.75" x14ac:dyDescent="0.25">
      <c r="A93" s="29" t="s">
        <v>235</v>
      </c>
      <c r="B93" s="212" t="s">
        <v>294</v>
      </c>
      <c r="C93" s="40">
        <v>0</v>
      </c>
      <c r="D93" s="284">
        <v>0</v>
      </c>
      <c r="E93" s="41">
        <v>0</v>
      </c>
      <c r="F93" s="399"/>
      <c r="G93" s="399"/>
      <c r="H93" s="399"/>
      <c r="I93" s="399"/>
      <c r="J93" s="399"/>
      <c r="K93" s="399"/>
      <c r="L93" s="399"/>
      <c r="M93" s="399"/>
      <c r="N93" s="337"/>
      <c r="O93" s="206">
        <v>0</v>
      </c>
    </row>
    <row r="94" spans="1:15" x14ac:dyDescent="0.25">
      <c r="A94" s="29" t="s">
        <v>236</v>
      </c>
      <c r="B94" s="189" t="s">
        <v>80</v>
      </c>
      <c r="C94" s="191">
        <f>C93/C58</f>
        <v>0</v>
      </c>
      <c r="D94" s="443">
        <f t="shared" ref="D94:N94" si="45">D93/D58</f>
        <v>0</v>
      </c>
      <c r="E94" s="191">
        <f t="shared" si="45"/>
        <v>0</v>
      </c>
      <c r="F94" s="341" t="e">
        <f t="shared" si="45"/>
        <v>#DIV/0!</v>
      </c>
      <c r="G94" s="341" t="e">
        <f t="shared" si="45"/>
        <v>#DIV/0!</v>
      </c>
      <c r="H94" s="341" t="e">
        <f t="shared" si="45"/>
        <v>#DIV/0!</v>
      </c>
      <c r="I94" s="341" t="e">
        <f t="shared" si="45"/>
        <v>#DIV/0!</v>
      </c>
      <c r="J94" s="341" t="e">
        <f t="shared" si="45"/>
        <v>#DIV/0!</v>
      </c>
      <c r="K94" s="341" t="e">
        <f t="shared" si="45"/>
        <v>#DIV/0!</v>
      </c>
      <c r="L94" s="341" t="e">
        <f t="shared" si="45"/>
        <v>#DIV/0!</v>
      </c>
      <c r="M94" s="341" t="e">
        <f t="shared" si="45"/>
        <v>#DIV/0!</v>
      </c>
      <c r="N94" s="334" t="e">
        <f t="shared" si="45"/>
        <v>#DIV/0!</v>
      </c>
      <c r="O94" s="243">
        <f>O93/O58</f>
        <v>0</v>
      </c>
    </row>
    <row r="95" spans="1:15" ht="24.75" x14ac:dyDescent="0.25">
      <c r="A95" s="29" t="s">
        <v>297</v>
      </c>
      <c r="B95" s="212" t="s">
        <v>295</v>
      </c>
      <c r="C95" s="286">
        <f>C58-C61-C79-C81-C83-C85-C87-C89-C91-C93</f>
        <v>0</v>
      </c>
      <c r="D95" s="286">
        <f>D58-D61-D79-D81-D83-D85-D87-D89-D91-D93</f>
        <v>0</v>
      </c>
      <c r="E95" s="77">
        <f>E58-E61-E79-E81-E83-E85-E87-E89-E91-E93</f>
        <v>0</v>
      </c>
      <c r="F95" s="338">
        <f>F58-F61-F79-F81-F83-F85-F87-F89-F91-F93</f>
        <v>0</v>
      </c>
      <c r="G95" s="338">
        <f t="shared" ref="G95:N95" si="46">G58-G61-G79-G81-G83-G85-G87-G89-G91-G93</f>
        <v>0</v>
      </c>
      <c r="H95" s="338">
        <f t="shared" si="46"/>
        <v>0</v>
      </c>
      <c r="I95" s="338">
        <f t="shared" si="46"/>
        <v>0</v>
      </c>
      <c r="J95" s="338">
        <f t="shared" si="46"/>
        <v>0</v>
      </c>
      <c r="K95" s="338">
        <f t="shared" si="46"/>
        <v>0</v>
      </c>
      <c r="L95" s="338">
        <f t="shared" si="46"/>
        <v>0</v>
      </c>
      <c r="M95" s="338">
        <f t="shared" si="46"/>
        <v>0</v>
      </c>
      <c r="N95" s="337">
        <f t="shared" si="46"/>
        <v>0</v>
      </c>
      <c r="O95" s="206">
        <v>0</v>
      </c>
    </row>
    <row r="96" spans="1:15" ht="15.75" thickBot="1" x14ac:dyDescent="0.3">
      <c r="A96" s="29" t="s">
        <v>298</v>
      </c>
      <c r="B96" s="214" t="s">
        <v>80</v>
      </c>
      <c r="C96" s="200">
        <f>C95/C58</f>
        <v>0</v>
      </c>
      <c r="D96" s="446">
        <f t="shared" ref="D96:N96" si="47">D95/D58</f>
        <v>0</v>
      </c>
      <c r="E96" s="201">
        <f t="shared" si="47"/>
        <v>0</v>
      </c>
      <c r="F96" s="407" t="e">
        <f t="shared" si="47"/>
        <v>#DIV/0!</v>
      </c>
      <c r="G96" s="407" t="e">
        <f t="shared" si="47"/>
        <v>#DIV/0!</v>
      </c>
      <c r="H96" s="407" t="e">
        <f t="shared" si="47"/>
        <v>#DIV/0!</v>
      </c>
      <c r="I96" s="407" t="e">
        <f t="shared" si="47"/>
        <v>#DIV/0!</v>
      </c>
      <c r="J96" s="407" t="e">
        <f t="shared" si="47"/>
        <v>#DIV/0!</v>
      </c>
      <c r="K96" s="407" t="e">
        <f t="shared" si="47"/>
        <v>#DIV/0!</v>
      </c>
      <c r="L96" s="407" t="e">
        <f t="shared" si="47"/>
        <v>#DIV/0!</v>
      </c>
      <c r="M96" s="407" t="e">
        <f t="shared" si="47"/>
        <v>#DIV/0!</v>
      </c>
      <c r="N96" s="335" t="e">
        <f t="shared" si="47"/>
        <v>#DIV/0!</v>
      </c>
      <c r="O96" s="247">
        <f>O95/O58</f>
        <v>0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19" t="s">
        <v>106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.75" customHeight="1" thickBot="1" x14ac:dyDescent="0.3">
      <c r="A2" s="60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380</v>
      </c>
    </row>
    <row r="3" spans="1:15" ht="15.75" thickBot="1" x14ac:dyDescent="0.3">
      <c r="A3" s="13" t="s">
        <v>7</v>
      </c>
      <c r="B3" s="5" t="s">
        <v>117</v>
      </c>
      <c r="C3" s="6">
        <v>508</v>
      </c>
      <c r="D3" s="6">
        <v>549</v>
      </c>
      <c r="E3" s="6">
        <v>570</v>
      </c>
      <c r="F3" s="282">
        <v>539</v>
      </c>
      <c r="G3" s="6"/>
      <c r="H3" s="282"/>
      <c r="I3" s="282"/>
      <c r="J3" s="282"/>
      <c r="K3" s="282"/>
      <c r="L3" s="282"/>
      <c r="M3" s="282"/>
      <c r="N3" s="6"/>
      <c r="O3" s="320"/>
    </row>
    <row r="4" spans="1:15" x14ac:dyDescent="0.25">
      <c r="A4" s="13" t="s">
        <v>8</v>
      </c>
      <c r="B4" s="179" t="s">
        <v>116</v>
      </c>
      <c r="C4" s="181">
        <v>450</v>
      </c>
      <c r="D4" s="182">
        <v>490</v>
      </c>
      <c r="E4" s="182">
        <v>509</v>
      </c>
      <c r="F4" s="283">
        <v>482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0.88582677165354329</v>
      </c>
      <c r="D5" s="218">
        <f>D4/D3</f>
        <v>0.89253187613843354</v>
      </c>
      <c r="E5" s="218">
        <f t="shared" ref="E5:O5" si="0">E4/E3</f>
        <v>0.89298245614035088</v>
      </c>
      <c r="F5" s="441">
        <f t="shared" si="0"/>
        <v>0.89424860853432286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 t="shared" si="0"/>
        <v>#DIV/0!</v>
      </c>
      <c r="L5" s="333" t="e">
        <f t="shared" si="0"/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170</v>
      </c>
      <c r="C6" s="252">
        <v>31</v>
      </c>
      <c r="D6" s="41">
        <v>40</v>
      </c>
      <c r="E6" s="41">
        <v>56</v>
      </c>
      <c r="F6" s="284">
        <v>58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6.1023622047244097E-2</v>
      </c>
      <c r="D7" s="218">
        <f>D6/D3</f>
        <v>7.2859744990892539E-2</v>
      </c>
      <c r="E7" s="218">
        <f t="shared" ref="E7:O7" si="1">E6/E3</f>
        <v>9.8245614035087719E-2</v>
      </c>
      <c r="F7" s="441">
        <f t="shared" si="1"/>
        <v>0.10760667903525047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 t="shared" si="1"/>
        <v>#DIV/0!</v>
      </c>
      <c r="L7" s="333" t="e">
        <f t="shared" si="1"/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118</v>
      </c>
      <c r="C8" s="252">
        <v>95</v>
      </c>
      <c r="D8" s="41">
        <v>103</v>
      </c>
      <c r="E8" s="41">
        <v>106</v>
      </c>
      <c r="F8" s="284">
        <v>95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0.18700787401574803</v>
      </c>
      <c r="D9" s="218">
        <f>D8/D3</f>
        <v>0.18761384335154827</v>
      </c>
      <c r="E9" s="218">
        <f t="shared" ref="E9:O9" si="2">E8/E3</f>
        <v>0.18596491228070175</v>
      </c>
      <c r="F9" s="441">
        <f t="shared" si="2"/>
        <v>0.17625231910946196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 t="shared" si="2"/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119</v>
      </c>
      <c r="C10" s="252">
        <v>320</v>
      </c>
      <c r="D10" s="41">
        <v>357</v>
      </c>
      <c r="E10" s="41">
        <v>368</v>
      </c>
      <c r="F10" s="284">
        <v>351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0.62992125984251968</v>
      </c>
      <c r="D11" s="218">
        <f>D10/D3</f>
        <v>0.65027322404371579</v>
      </c>
      <c r="E11" s="218">
        <f t="shared" ref="E11:O11" si="3">E10/E3</f>
        <v>0.64561403508771931</v>
      </c>
      <c r="F11" s="441">
        <f t="shared" si="3"/>
        <v>0.65120593692022266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 t="shared" si="3"/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ht="22.5" customHeight="1" x14ac:dyDescent="0.25">
      <c r="A12" s="13" t="s">
        <v>20</v>
      </c>
      <c r="B12" s="304" t="s">
        <v>120</v>
      </c>
      <c r="C12" s="252">
        <v>37</v>
      </c>
      <c r="D12" s="41">
        <v>40</v>
      </c>
      <c r="E12" s="41">
        <v>42</v>
      </c>
      <c r="F12" s="284">
        <v>33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7.2834645669291334E-2</v>
      </c>
      <c r="D13" s="218">
        <f>D12/D3</f>
        <v>7.2859744990892539E-2</v>
      </c>
      <c r="E13" s="218">
        <f t="shared" ref="E13:O13" si="4">E12/E3</f>
        <v>7.3684210526315783E-2</v>
      </c>
      <c r="F13" s="441">
        <f t="shared" si="4"/>
        <v>6.1224489795918366E-2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 t="shared" si="4"/>
        <v>#DIV/0!</v>
      </c>
      <c r="M13" s="333" t="e">
        <f t="shared" si="4"/>
        <v>#DIV/0!</v>
      </c>
      <c r="N13" s="333" t="e">
        <f t="shared" si="4"/>
        <v>#DIV/0!</v>
      </c>
      <c r="O13" s="334" t="e">
        <f t="shared" si="4"/>
        <v>#DIV/0!</v>
      </c>
    </row>
    <row r="14" spans="1:15" x14ac:dyDescent="0.25">
      <c r="A14" s="13" t="s">
        <v>22</v>
      </c>
      <c r="B14" s="183" t="s">
        <v>121</v>
      </c>
      <c r="C14" s="252">
        <v>90</v>
      </c>
      <c r="D14" s="41">
        <v>96</v>
      </c>
      <c r="E14" s="41">
        <v>100</v>
      </c>
      <c r="F14" s="284">
        <v>96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0.17716535433070865</v>
      </c>
      <c r="D15" s="218">
        <f>D14/D3</f>
        <v>0.17486338797814208</v>
      </c>
      <c r="E15" s="218">
        <f t="shared" ref="E15:O15" si="5">E14/E3</f>
        <v>0.17543859649122806</v>
      </c>
      <c r="F15" s="441">
        <f t="shared" si="5"/>
        <v>0.17810760667903525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 t="shared" si="5"/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122</v>
      </c>
      <c r="C16" s="252">
        <v>85</v>
      </c>
      <c r="D16" s="41">
        <v>91</v>
      </c>
      <c r="E16" s="41">
        <v>97</v>
      </c>
      <c r="F16" s="284">
        <v>88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0.1673228346456693</v>
      </c>
      <c r="D17" s="218">
        <f>D16/D3</f>
        <v>0.16575591985428051</v>
      </c>
      <c r="E17" s="218">
        <f t="shared" ref="E17:O17" si="6">E16/E3</f>
        <v>0.17017543859649123</v>
      </c>
      <c r="F17" s="441">
        <f t="shared" si="6"/>
        <v>0.16326530612244897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 t="shared" si="6"/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ht="15.75" customHeight="1" x14ac:dyDescent="0.25">
      <c r="A18" s="13" t="s">
        <v>26</v>
      </c>
      <c r="B18" s="185" t="s">
        <v>123</v>
      </c>
      <c r="C18" s="252">
        <v>130</v>
      </c>
      <c r="D18" s="41">
        <v>138</v>
      </c>
      <c r="E18" s="41">
        <v>134</v>
      </c>
      <c r="F18" s="284">
        <v>127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0.25590551181102361</v>
      </c>
      <c r="D19" s="228">
        <f>D18/D3</f>
        <v>0.25136612021857924</v>
      </c>
      <c r="E19" s="228">
        <f t="shared" ref="E19:O19" si="7">E18/E3</f>
        <v>0.23508771929824562</v>
      </c>
      <c r="F19" s="442">
        <f t="shared" si="7"/>
        <v>0.23562152133580705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 t="shared" si="7"/>
        <v>#DIV/0!</v>
      </c>
      <c r="M19" s="405" t="e">
        <f t="shared" si="7"/>
        <v>#DIV/0!</v>
      </c>
      <c r="N19" s="405" t="e">
        <f t="shared" si="7"/>
        <v>#DIV/0!</v>
      </c>
      <c r="O19" s="335" t="e">
        <f t="shared" si="7"/>
        <v>#DIV/0!</v>
      </c>
    </row>
    <row r="20" spans="1:15" ht="20.100000000000001" customHeight="1" thickBot="1" x14ac:dyDescent="0.3">
      <c r="A20" s="20" t="s">
        <v>107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.75" customHeight="1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124</v>
      </c>
      <c r="C22" s="8">
        <v>99</v>
      </c>
      <c r="D22" s="9">
        <v>94</v>
      </c>
      <c r="E22" s="285">
        <v>69</v>
      </c>
      <c r="F22" s="9"/>
      <c r="G22" s="285"/>
      <c r="H22" s="285"/>
      <c r="I22" s="285"/>
      <c r="J22" s="285"/>
      <c r="K22" s="285"/>
      <c r="L22" s="285"/>
      <c r="M22" s="9"/>
      <c r="N22" s="285"/>
      <c r="O22" s="8">
        <f>SUM(C22:N22)</f>
        <v>262</v>
      </c>
    </row>
    <row r="23" spans="1:15" x14ac:dyDescent="0.25">
      <c r="A23" s="10" t="s">
        <v>29</v>
      </c>
      <c r="B23" s="190" t="s">
        <v>125</v>
      </c>
      <c r="C23" s="193">
        <v>34</v>
      </c>
      <c r="D23" s="182">
        <v>25</v>
      </c>
      <c r="E23" s="283">
        <v>14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73</v>
      </c>
    </row>
    <row r="24" spans="1:15" x14ac:dyDescent="0.25">
      <c r="A24" s="10" t="s">
        <v>30</v>
      </c>
      <c r="B24" s="162" t="s">
        <v>69</v>
      </c>
      <c r="C24" s="191">
        <f>C23/C22</f>
        <v>0.34343434343434343</v>
      </c>
      <c r="D24" s="191">
        <f>D23/D22</f>
        <v>0.26595744680851063</v>
      </c>
      <c r="E24" s="443">
        <f t="shared" ref="E24:N24" si="8">E23/E22</f>
        <v>0.20289855072463769</v>
      </c>
      <c r="F24" s="341" t="e">
        <f>F23/F22</f>
        <v>#DIV/0!</v>
      </c>
      <c r="G24" s="341" t="e">
        <f t="shared" si="8"/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 t="shared" si="8"/>
        <v>#DIV/0!</v>
      </c>
      <c r="L24" s="341" t="e">
        <f t="shared" si="8"/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0.2786259541984733</v>
      </c>
    </row>
    <row r="25" spans="1:15" x14ac:dyDescent="0.25">
      <c r="A25" s="10" t="s">
        <v>31</v>
      </c>
      <c r="B25" s="85" t="s">
        <v>126</v>
      </c>
      <c r="C25" s="40">
        <f>C22-C23</f>
        <v>65</v>
      </c>
      <c r="D25" s="41">
        <f>D22-D23</f>
        <v>69</v>
      </c>
      <c r="E25" s="77">
        <f>E22-E23</f>
        <v>55</v>
      </c>
      <c r="F25" s="338"/>
      <c r="G25" s="338"/>
      <c r="H25" s="338"/>
      <c r="I25" s="338"/>
      <c r="J25" s="338"/>
      <c r="K25" s="338"/>
      <c r="L25" s="338"/>
      <c r="M25" s="338"/>
      <c r="N25" s="398">
        <f t="shared" ref="N25" si="9">N22-N23</f>
        <v>0</v>
      </c>
      <c r="O25" s="85">
        <f>SUM(C25:N25)</f>
        <v>189</v>
      </c>
    </row>
    <row r="26" spans="1:15" x14ac:dyDescent="0.25">
      <c r="A26" s="10" t="s">
        <v>32</v>
      </c>
      <c r="B26" s="162" t="s">
        <v>69</v>
      </c>
      <c r="C26" s="191">
        <f>C25/C22</f>
        <v>0.65656565656565657</v>
      </c>
      <c r="D26" s="191">
        <f>D25/D22</f>
        <v>0.73404255319148937</v>
      </c>
      <c r="E26" s="443">
        <f t="shared" ref="E26:N26" si="10">E25/E22</f>
        <v>0.79710144927536231</v>
      </c>
      <c r="F26" s="341" t="e">
        <f t="shared" si="10"/>
        <v>#DIV/0!</v>
      </c>
      <c r="G26" s="341" t="e">
        <f t="shared" si="10"/>
        <v>#DIV/0!</v>
      </c>
      <c r="H26" s="341" t="e">
        <f t="shared" si="10"/>
        <v>#DIV/0!</v>
      </c>
      <c r="I26" s="341" t="e">
        <f t="shared" si="10"/>
        <v>#DIV/0!</v>
      </c>
      <c r="J26" s="341" t="e">
        <f t="shared" si="10"/>
        <v>#DIV/0!</v>
      </c>
      <c r="K26" s="341" t="e">
        <f t="shared" si="10"/>
        <v>#DIV/0!</v>
      </c>
      <c r="L26" s="341" t="e">
        <f t="shared" si="10"/>
        <v>#DIV/0!</v>
      </c>
      <c r="M26" s="341" t="e">
        <f t="shared" si="10"/>
        <v>#DIV/0!</v>
      </c>
      <c r="N26" s="341" t="e">
        <f t="shared" si="10"/>
        <v>#DIV/0!</v>
      </c>
      <c r="O26" s="192">
        <f>O25/O22</f>
        <v>0.72137404580152675</v>
      </c>
    </row>
    <row r="27" spans="1:15" x14ac:dyDescent="0.25">
      <c r="A27" s="10" t="s">
        <v>33</v>
      </c>
      <c r="B27" s="85" t="s">
        <v>127</v>
      </c>
      <c r="C27" s="40">
        <v>93</v>
      </c>
      <c r="D27" s="41">
        <v>87</v>
      </c>
      <c r="E27" s="284">
        <v>62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242</v>
      </c>
    </row>
    <row r="28" spans="1:15" x14ac:dyDescent="0.25">
      <c r="A28" s="10" t="s">
        <v>34</v>
      </c>
      <c r="B28" s="162" t="s">
        <v>69</v>
      </c>
      <c r="C28" s="191">
        <f>C27/C22</f>
        <v>0.93939393939393945</v>
      </c>
      <c r="D28" s="191">
        <f t="shared" ref="D28:N28" si="11">D27/D22</f>
        <v>0.92553191489361697</v>
      </c>
      <c r="E28" s="443">
        <f t="shared" si="11"/>
        <v>0.89855072463768115</v>
      </c>
      <c r="F28" s="341" t="e">
        <f t="shared" si="11"/>
        <v>#DIV/0!</v>
      </c>
      <c r="G28" s="341" t="e">
        <f t="shared" si="11"/>
        <v>#DIV/0!</v>
      </c>
      <c r="H28" s="341" t="e">
        <f t="shared" si="11"/>
        <v>#DIV/0!</v>
      </c>
      <c r="I28" s="341" t="e">
        <f t="shared" si="11"/>
        <v>#DIV/0!</v>
      </c>
      <c r="J28" s="341" t="e">
        <f t="shared" si="11"/>
        <v>#DIV/0!</v>
      </c>
      <c r="K28" s="341" t="e">
        <f t="shared" si="11"/>
        <v>#DIV/0!</v>
      </c>
      <c r="L28" s="341" t="e">
        <f t="shared" si="11"/>
        <v>#DIV/0!</v>
      </c>
      <c r="M28" s="341" t="e">
        <f t="shared" si="11"/>
        <v>#DIV/0!</v>
      </c>
      <c r="N28" s="341" t="e">
        <f t="shared" si="11"/>
        <v>#DIV/0!</v>
      </c>
      <c r="O28" s="192">
        <f>O27/O22</f>
        <v>0.92366412213740456</v>
      </c>
    </row>
    <row r="29" spans="1:15" x14ac:dyDescent="0.25">
      <c r="A29" s="10" t="s">
        <v>35</v>
      </c>
      <c r="B29" s="85" t="s">
        <v>358</v>
      </c>
      <c r="C29" s="40">
        <v>11</v>
      </c>
      <c r="D29" s="41">
        <v>5</v>
      </c>
      <c r="E29" s="284">
        <v>6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22</v>
      </c>
    </row>
    <row r="30" spans="1:15" x14ac:dyDescent="0.25">
      <c r="A30" s="10" t="s">
        <v>36</v>
      </c>
      <c r="B30" s="162" t="s">
        <v>69</v>
      </c>
      <c r="C30" s="191">
        <f>C29/C22</f>
        <v>0.1111111111111111</v>
      </c>
      <c r="D30" s="191">
        <f t="shared" ref="D30:N30" si="12">D29/D22</f>
        <v>5.3191489361702128E-2</v>
      </c>
      <c r="E30" s="443">
        <f t="shared" si="12"/>
        <v>8.6956521739130432E-2</v>
      </c>
      <c r="F30" s="341" t="e">
        <f t="shared" si="12"/>
        <v>#DIV/0!</v>
      </c>
      <c r="G30" s="341" t="e">
        <f t="shared" si="12"/>
        <v>#DIV/0!</v>
      </c>
      <c r="H30" s="341" t="e">
        <f t="shared" si="12"/>
        <v>#DIV/0!</v>
      </c>
      <c r="I30" s="341" t="e">
        <f t="shared" si="12"/>
        <v>#DIV/0!</v>
      </c>
      <c r="J30" s="341" t="e">
        <f t="shared" si="12"/>
        <v>#DIV/0!</v>
      </c>
      <c r="K30" s="341" t="e">
        <f t="shared" si="12"/>
        <v>#DIV/0!</v>
      </c>
      <c r="L30" s="341" t="e">
        <f t="shared" si="12"/>
        <v>#DIV/0!</v>
      </c>
      <c r="M30" s="341" t="e">
        <f t="shared" si="12"/>
        <v>#DIV/0!</v>
      </c>
      <c r="N30" s="341" t="e">
        <f t="shared" si="12"/>
        <v>#DIV/0!</v>
      </c>
      <c r="O30" s="192">
        <f>O29/O22</f>
        <v>8.3969465648854963E-2</v>
      </c>
    </row>
    <row r="31" spans="1:15" x14ac:dyDescent="0.25">
      <c r="A31" s="10" t="s">
        <v>37</v>
      </c>
      <c r="B31" s="85" t="s">
        <v>128</v>
      </c>
      <c r="C31" s="41">
        <f>C22-C27</f>
        <v>6</v>
      </c>
      <c r="D31" s="41">
        <f t="shared" ref="D31:N31" si="13">D22-D27</f>
        <v>7</v>
      </c>
      <c r="E31" s="284">
        <f t="shared" si="13"/>
        <v>7</v>
      </c>
      <c r="F31" s="399">
        <f t="shared" si="13"/>
        <v>0</v>
      </c>
      <c r="G31" s="399">
        <f t="shared" si="13"/>
        <v>0</v>
      </c>
      <c r="H31" s="399">
        <f t="shared" si="13"/>
        <v>0</v>
      </c>
      <c r="I31" s="399">
        <f t="shared" si="13"/>
        <v>0</v>
      </c>
      <c r="J31" s="399">
        <f t="shared" si="13"/>
        <v>0</v>
      </c>
      <c r="K31" s="399">
        <f t="shared" si="13"/>
        <v>0</v>
      </c>
      <c r="L31" s="399">
        <f t="shared" si="13"/>
        <v>0</v>
      </c>
      <c r="M31" s="399">
        <f t="shared" si="13"/>
        <v>0</v>
      </c>
      <c r="N31" s="338">
        <f t="shared" si="13"/>
        <v>0</v>
      </c>
      <c r="O31" s="85">
        <f>SUM(C31:N31)</f>
        <v>20</v>
      </c>
    </row>
    <row r="32" spans="1:15" x14ac:dyDescent="0.25">
      <c r="A32" s="10" t="s">
        <v>46</v>
      </c>
      <c r="B32" s="162" t="s">
        <v>69</v>
      </c>
      <c r="C32" s="191">
        <f>C31/C22</f>
        <v>6.0606060606060608E-2</v>
      </c>
      <c r="D32" s="191">
        <f t="shared" ref="D32:N32" si="14">D31/D22</f>
        <v>7.4468085106382975E-2</v>
      </c>
      <c r="E32" s="443">
        <f t="shared" si="14"/>
        <v>0.10144927536231885</v>
      </c>
      <c r="F32" s="341" t="e">
        <f t="shared" si="14"/>
        <v>#DIV/0!</v>
      </c>
      <c r="G32" s="341" t="e">
        <f t="shared" si="14"/>
        <v>#DIV/0!</v>
      </c>
      <c r="H32" s="341" t="e">
        <f t="shared" si="14"/>
        <v>#DIV/0!</v>
      </c>
      <c r="I32" s="341" t="e">
        <f t="shared" si="14"/>
        <v>#DIV/0!</v>
      </c>
      <c r="J32" s="341" t="e">
        <f t="shared" si="14"/>
        <v>#DIV/0!</v>
      </c>
      <c r="K32" s="341" t="e">
        <f t="shared" si="14"/>
        <v>#DIV/0!</v>
      </c>
      <c r="L32" s="341" t="e">
        <f t="shared" si="14"/>
        <v>#DIV/0!</v>
      </c>
      <c r="M32" s="341" t="e">
        <f t="shared" si="14"/>
        <v>#DIV/0!</v>
      </c>
      <c r="N32" s="341" t="e">
        <f t="shared" si="14"/>
        <v>#DIV/0!</v>
      </c>
      <c r="O32" s="192">
        <f>O31/O22</f>
        <v>7.6335877862595422E-2</v>
      </c>
    </row>
    <row r="33" spans="1:15" ht="24.75" customHeight="1" x14ac:dyDescent="0.25">
      <c r="A33" s="10" t="s">
        <v>47</v>
      </c>
      <c r="B33" s="194" t="s">
        <v>67</v>
      </c>
      <c r="C33" s="40">
        <v>11</v>
      </c>
      <c r="D33" s="41">
        <v>14</v>
      </c>
      <c r="E33" s="284">
        <v>6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31</v>
      </c>
    </row>
    <row r="34" spans="1:15" x14ac:dyDescent="0.25">
      <c r="A34" s="10" t="s">
        <v>48</v>
      </c>
      <c r="B34" s="162" t="s">
        <v>69</v>
      </c>
      <c r="C34" s="191">
        <f>C33/C22</f>
        <v>0.1111111111111111</v>
      </c>
      <c r="D34" s="191">
        <f t="shared" ref="D34:N34" si="15">D33/D22</f>
        <v>0.14893617021276595</v>
      </c>
      <c r="E34" s="443">
        <f t="shared" si="15"/>
        <v>8.6956521739130432E-2</v>
      </c>
      <c r="F34" s="341" t="e">
        <f t="shared" si="15"/>
        <v>#DIV/0!</v>
      </c>
      <c r="G34" s="341" t="e">
        <f t="shared" si="15"/>
        <v>#DIV/0!</v>
      </c>
      <c r="H34" s="341" t="e">
        <f t="shared" si="15"/>
        <v>#DIV/0!</v>
      </c>
      <c r="I34" s="341" t="e">
        <f t="shared" si="15"/>
        <v>#DIV/0!</v>
      </c>
      <c r="J34" s="341" t="e">
        <f t="shared" si="15"/>
        <v>#DIV/0!</v>
      </c>
      <c r="K34" s="341" t="e">
        <f t="shared" si="15"/>
        <v>#DIV/0!</v>
      </c>
      <c r="L34" s="341" t="e">
        <f t="shared" si="15"/>
        <v>#DIV/0!</v>
      </c>
      <c r="M34" s="341" t="e">
        <f t="shared" si="15"/>
        <v>#DIV/0!</v>
      </c>
      <c r="N34" s="341" t="e">
        <f t="shared" si="15"/>
        <v>#DIV/0!</v>
      </c>
      <c r="O34" s="192">
        <f>O33/O22</f>
        <v>0.1183206106870229</v>
      </c>
    </row>
    <row r="35" spans="1:15" x14ac:dyDescent="0.25">
      <c r="A35" s="10" t="s">
        <v>49</v>
      </c>
      <c r="B35" s="85" t="s">
        <v>129</v>
      </c>
      <c r="C35" s="40">
        <v>14</v>
      </c>
      <c r="D35" s="41">
        <v>16</v>
      </c>
      <c r="E35" s="284">
        <v>13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43</v>
      </c>
    </row>
    <row r="36" spans="1:15" x14ac:dyDescent="0.25">
      <c r="A36" s="10" t="s">
        <v>50</v>
      </c>
      <c r="B36" s="195" t="s">
        <v>69</v>
      </c>
      <c r="C36" s="191">
        <f>C35/C22</f>
        <v>0.14141414141414141</v>
      </c>
      <c r="D36" s="191">
        <f t="shared" ref="D36:N36" si="16">D35/D22</f>
        <v>0.1702127659574468</v>
      </c>
      <c r="E36" s="443">
        <f t="shared" si="16"/>
        <v>0.18840579710144928</v>
      </c>
      <c r="F36" s="341" t="e">
        <f t="shared" si="16"/>
        <v>#DIV/0!</v>
      </c>
      <c r="G36" s="341" t="e">
        <f t="shared" si="16"/>
        <v>#DIV/0!</v>
      </c>
      <c r="H36" s="341" t="e">
        <f t="shared" si="16"/>
        <v>#DIV/0!</v>
      </c>
      <c r="I36" s="341" t="e">
        <f t="shared" si="16"/>
        <v>#DIV/0!</v>
      </c>
      <c r="J36" s="341" t="e">
        <f t="shared" si="16"/>
        <v>#DIV/0!</v>
      </c>
      <c r="K36" s="341" t="e">
        <f t="shared" si="16"/>
        <v>#DIV/0!</v>
      </c>
      <c r="L36" s="341" t="e">
        <f t="shared" si="16"/>
        <v>#DIV/0!</v>
      </c>
      <c r="M36" s="341" t="e">
        <f t="shared" si="16"/>
        <v>#DIV/0!</v>
      </c>
      <c r="N36" s="341" t="e">
        <f t="shared" si="16"/>
        <v>#DIV/0!</v>
      </c>
      <c r="O36" s="192">
        <f>O35/O22</f>
        <v>0.16412213740458015</v>
      </c>
    </row>
    <row r="37" spans="1:15" x14ac:dyDescent="0.25">
      <c r="A37" s="10" t="s">
        <v>51</v>
      </c>
      <c r="B37" s="85" t="s">
        <v>132</v>
      </c>
      <c r="C37" s="40">
        <v>12</v>
      </c>
      <c r="D37" s="41">
        <v>15</v>
      </c>
      <c r="E37" s="284">
        <v>13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40</v>
      </c>
    </row>
    <row r="38" spans="1:15" x14ac:dyDescent="0.25">
      <c r="A38" s="10" t="s">
        <v>52</v>
      </c>
      <c r="B38" s="195" t="s">
        <v>69</v>
      </c>
      <c r="C38" s="191">
        <f>C37/C22</f>
        <v>0.12121212121212122</v>
      </c>
      <c r="D38" s="191">
        <f>D37/D22</f>
        <v>0.15957446808510639</v>
      </c>
      <c r="E38" s="443">
        <f>E37/E22</f>
        <v>0.18840579710144928</v>
      </c>
      <c r="F38" s="341" t="e">
        <f t="shared" ref="F38:N38" si="17">F37/F22</f>
        <v>#DIV/0!</v>
      </c>
      <c r="G38" s="341" t="e">
        <f t="shared" si="17"/>
        <v>#DIV/0!</v>
      </c>
      <c r="H38" s="341" t="e">
        <f t="shared" si="17"/>
        <v>#DIV/0!</v>
      </c>
      <c r="I38" s="341" t="e">
        <f t="shared" si="17"/>
        <v>#DIV/0!</v>
      </c>
      <c r="J38" s="341" t="e">
        <f t="shared" si="17"/>
        <v>#DIV/0!</v>
      </c>
      <c r="K38" s="341" t="e">
        <f t="shared" si="17"/>
        <v>#DIV/0!</v>
      </c>
      <c r="L38" s="341" t="e">
        <f t="shared" si="17"/>
        <v>#DIV/0!</v>
      </c>
      <c r="M38" s="341" t="e">
        <f t="shared" si="17"/>
        <v>#DIV/0!</v>
      </c>
      <c r="N38" s="341" t="e">
        <f t="shared" si="17"/>
        <v>#DIV/0!</v>
      </c>
      <c r="O38" s="192">
        <f>O37/O22</f>
        <v>0.15267175572519084</v>
      </c>
    </row>
    <row r="39" spans="1:15" ht="20.25" customHeight="1" x14ac:dyDescent="0.25">
      <c r="A39" s="10" t="s">
        <v>53</v>
      </c>
      <c r="B39" s="194" t="s">
        <v>115</v>
      </c>
      <c r="C39" s="40">
        <v>13</v>
      </c>
      <c r="D39" s="41">
        <v>6</v>
      </c>
      <c r="E39" s="284">
        <v>10</v>
      </c>
      <c r="F39" s="399"/>
      <c r="G39" s="399"/>
      <c r="H39" s="399"/>
      <c r="I39" s="399"/>
      <c r="J39" s="399"/>
      <c r="K39" s="399"/>
      <c r="L39" s="399"/>
      <c r="M39" s="399"/>
      <c r="N39" s="337"/>
      <c r="O39" s="85">
        <f>SUM(C39:N39)</f>
        <v>29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0.13131313131313133</v>
      </c>
      <c r="D40" s="191">
        <f t="shared" ref="D40:N40" si="18">D39/D22</f>
        <v>6.3829787234042548E-2</v>
      </c>
      <c r="E40" s="443">
        <f t="shared" si="18"/>
        <v>0.14492753623188406</v>
      </c>
      <c r="F40" s="341" t="e">
        <f t="shared" si="18"/>
        <v>#DIV/0!</v>
      </c>
      <c r="G40" s="341" t="e">
        <f t="shared" si="18"/>
        <v>#DIV/0!</v>
      </c>
      <c r="H40" s="341" t="e">
        <f t="shared" si="18"/>
        <v>#DIV/0!</v>
      </c>
      <c r="I40" s="341" t="e">
        <f t="shared" si="18"/>
        <v>#DIV/0!</v>
      </c>
      <c r="J40" s="341" t="e">
        <f t="shared" si="18"/>
        <v>#DIV/0!</v>
      </c>
      <c r="K40" s="341" t="e">
        <f t="shared" si="18"/>
        <v>#DIV/0!</v>
      </c>
      <c r="L40" s="341" t="e">
        <f t="shared" si="18"/>
        <v>#DIV/0!</v>
      </c>
      <c r="M40" s="341" t="e">
        <f t="shared" si="18"/>
        <v>#DIV/0!</v>
      </c>
      <c r="N40" s="341" t="e">
        <f t="shared" si="18"/>
        <v>#DIV/0!</v>
      </c>
      <c r="O40" s="192">
        <f>O39/O22</f>
        <v>0.11068702290076336</v>
      </c>
    </row>
    <row r="41" spans="1:15" ht="28.5" customHeight="1" thickTop="1" thickBot="1" x14ac:dyDescent="0.3">
      <c r="A41" s="10" t="s">
        <v>55</v>
      </c>
      <c r="B41" s="31" t="s">
        <v>133</v>
      </c>
      <c r="C41" s="16">
        <v>85</v>
      </c>
      <c r="D41" s="16">
        <v>82</v>
      </c>
      <c r="E41" s="445">
        <v>55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5"/>
    </row>
    <row r="42" spans="1:15" ht="15.75" thickTop="1" x14ac:dyDescent="0.25">
      <c r="A42" s="10" t="s">
        <v>56</v>
      </c>
      <c r="B42" s="197" t="s">
        <v>163</v>
      </c>
      <c r="C42" s="198">
        <v>44</v>
      </c>
      <c r="D42" s="199">
        <v>42</v>
      </c>
      <c r="E42" s="367">
        <v>26</v>
      </c>
      <c r="F42" s="403"/>
      <c r="G42" s="403"/>
      <c r="H42" s="403"/>
      <c r="I42" s="403"/>
      <c r="J42" s="403"/>
      <c r="K42" s="403"/>
      <c r="L42" s="406"/>
      <c r="M42" s="403"/>
      <c r="N42" s="404"/>
      <c r="O42" s="197">
        <f>SUM(C42:N42)</f>
        <v>112</v>
      </c>
    </row>
    <row r="43" spans="1:15" x14ac:dyDescent="0.25">
      <c r="A43" s="10" t="s">
        <v>57</v>
      </c>
      <c r="B43" s="162" t="s">
        <v>69</v>
      </c>
      <c r="C43" s="191">
        <f>C42/C22</f>
        <v>0.44444444444444442</v>
      </c>
      <c r="D43" s="191">
        <f t="shared" ref="D43:N43" si="19">D42/D22</f>
        <v>0.44680851063829785</v>
      </c>
      <c r="E43" s="443">
        <f t="shared" si="19"/>
        <v>0.37681159420289856</v>
      </c>
      <c r="F43" s="341" t="e">
        <f t="shared" si="19"/>
        <v>#DIV/0!</v>
      </c>
      <c r="G43" s="341" t="e">
        <f t="shared" si="19"/>
        <v>#DIV/0!</v>
      </c>
      <c r="H43" s="341" t="e">
        <f t="shared" si="19"/>
        <v>#DIV/0!</v>
      </c>
      <c r="I43" s="341" t="e">
        <f t="shared" si="19"/>
        <v>#DIV/0!</v>
      </c>
      <c r="J43" s="341" t="e">
        <f t="shared" si="19"/>
        <v>#DIV/0!</v>
      </c>
      <c r="K43" s="341" t="e">
        <f t="shared" si="19"/>
        <v>#DIV/0!</v>
      </c>
      <c r="L43" s="341" t="e">
        <f t="shared" si="19"/>
        <v>#DIV/0!</v>
      </c>
      <c r="M43" s="341" t="e">
        <f t="shared" si="19"/>
        <v>#DIV/0!</v>
      </c>
      <c r="N43" s="341" t="e">
        <f t="shared" si="19"/>
        <v>#DIV/0!</v>
      </c>
      <c r="O43" s="192">
        <f>O42/O22</f>
        <v>0.42748091603053434</v>
      </c>
    </row>
    <row r="44" spans="1:15" x14ac:dyDescent="0.25">
      <c r="A44" s="10" t="s">
        <v>58</v>
      </c>
      <c r="B44" s="85" t="s">
        <v>164</v>
      </c>
      <c r="C44" s="40">
        <v>22</v>
      </c>
      <c r="D44" s="41">
        <v>17</v>
      </c>
      <c r="E44" s="284">
        <v>15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54</v>
      </c>
    </row>
    <row r="45" spans="1:15" x14ac:dyDescent="0.25">
      <c r="A45" s="10" t="s">
        <v>59</v>
      </c>
      <c r="B45" s="162" t="s">
        <v>69</v>
      </c>
      <c r="C45" s="191">
        <f>C44/C22</f>
        <v>0.22222222222222221</v>
      </c>
      <c r="D45" s="191">
        <f t="shared" ref="D45:N45" si="20">D44/D22</f>
        <v>0.18085106382978725</v>
      </c>
      <c r="E45" s="443">
        <f t="shared" si="20"/>
        <v>0.21739130434782608</v>
      </c>
      <c r="F45" s="341" t="e">
        <f t="shared" si="20"/>
        <v>#DIV/0!</v>
      </c>
      <c r="G45" s="341" t="e">
        <f t="shared" si="20"/>
        <v>#DIV/0!</v>
      </c>
      <c r="H45" s="341" t="e">
        <f t="shared" si="20"/>
        <v>#DIV/0!</v>
      </c>
      <c r="I45" s="341" t="e">
        <f t="shared" si="20"/>
        <v>#DIV/0!</v>
      </c>
      <c r="J45" s="341" t="e">
        <f t="shared" si="20"/>
        <v>#DIV/0!</v>
      </c>
      <c r="K45" s="341" t="e">
        <f t="shared" si="20"/>
        <v>#DIV/0!</v>
      </c>
      <c r="L45" s="341" t="e">
        <f t="shared" si="20"/>
        <v>#DIV/0!</v>
      </c>
      <c r="M45" s="341" t="e">
        <f t="shared" si="20"/>
        <v>#DIV/0!</v>
      </c>
      <c r="N45" s="341" t="e">
        <f t="shared" si="20"/>
        <v>#DIV/0!</v>
      </c>
      <c r="O45" s="192">
        <f>O44/O22</f>
        <v>0.20610687022900764</v>
      </c>
    </row>
    <row r="46" spans="1:15" x14ac:dyDescent="0.25">
      <c r="A46" s="10" t="s">
        <v>60</v>
      </c>
      <c r="B46" s="85" t="s">
        <v>165</v>
      </c>
      <c r="C46" s="40">
        <v>10</v>
      </c>
      <c r="D46" s="41">
        <v>13</v>
      </c>
      <c r="E46" s="284">
        <v>8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31</v>
      </c>
    </row>
    <row r="47" spans="1:15" x14ac:dyDescent="0.25">
      <c r="A47" s="10" t="s">
        <v>61</v>
      </c>
      <c r="B47" s="162" t="s">
        <v>69</v>
      </c>
      <c r="C47" s="191">
        <f>C46/C22</f>
        <v>0.10101010101010101</v>
      </c>
      <c r="D47" s="191">
        <f t="shared" ref="D47:N47" si="21">D46/D22</f>
        <v>0.13829787234042554</v>
      </c>
      <c r="E47" s="443">
        <f>E46/E22</f>
        <v>0.11594202898550725</v>
      </c>
      <c r="F47" s="341" t="e">
        <f t="shared" si="21"/>
        <v>#DIV/0!</v>
      </c>
      <c r="G47" s="341" t="e">
        <f t="shared" si="21"/>
        <v>#DIV/0!</v>
      </c>
      <c r="H47" s="341" t="e">
        <f t="shared" si="21"/>
        <v>#DIV/0!</v>
      </c>
      <c r="I47" s="341" t="e">
        <f t="shared" si="21"/>
        <v>#DIV/0!</v>
      </c>
      <c r="J47" s="341" t="e">
        <f t="shared" si="21"/>
        <v>#DIV/0!</v>
      </c>
      <c r="K47" s="341" t="e">
        <f t="shared" si="21"/>
        <v>#DIV/0!</v>
      </c>
      <c r="L47" s="341" t="e">
        <f t="shared" si="21"/>
        <v>#DIV/0!</v>
      </c>
      <c r="M47" s="341" t="e">
        <f t="shared" si="21"/>
        <v>#DIV/0!</v>
      </c>
      <c r="N47" s="341" t="e">
        <f t="shared" si="21"/>
        <v>#DIV/0!</v>
      </c>
      <c r="O47" s="192">
        <f>O46/O22</f>
        <v>0.1183206106870229</v>
      </c>
    </row>
    <row r="48" spans="1:15" x14ac:dyDescent="0.25">
      <c r="A48" s="10" t="s">
        <v>62</v>
      </c>
      <c r="B48" s="85" t="s">
        <v>166</v>
      </c>
      <c r="C48" s="40">
        <v>3</v>
      </c>
      <c r="D48" s="41">
        <v>1</v>
      </c>
      <c r="E48" s="284">
        <v>2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6</v>
      </c>
    </row>
    <row r="49" spans="1:15" x14ac:dyDescent="0.25">
      <c r="A49" s="10" t="s">
        <v>63</v>
      </c>
      <c r="B49" s="162" t="s">
        <v>69</v>
      </c>
      <c r="C49" s="191">
        <f>C48/C22</f>
        <v>3.0303030303030304E-2</v>
      </c>
      <c r="D49" s="191">
        <f t="shared" ref="D49:N49" si="22">D48/D22</f>
        <v>1.0638297872340425E-2</v>
      </c>
      <c r="E49" s="443">
        <f t="shared" si="22"/>
        <v>2.8985507246376812E-2</v>
      </c>
      <c r="F49" s="341" t="e">
        <f t="shared" si="22"/>
        <v>#DIV/0!</v>
      </c>
      <c r="G49" s="341" t="e">
        <f t="shared" si="22"/>
        <v>#DIV/0!</v>
      </c>
      <c r="H49" s="341" t="e">
        <f t="shared" si="22"/>
        <v>#DIV/0!</v>
      </c>
      <c r="I49" s="341" t="e">
        <f t="shared" si="22"/>
        <v>#DIV/0!</v>
      </c>
      <c r="J49" s="341" t="e">
        <f t="shared" si="22"/>
        <v>#DIV/0!</v>
      </c>
      <c r="K49" s="341" t="e">
        <f t="shared" si="22"/>
        <v>#DIV/0!</v>
      </c>
      <c r="L49" s="341" t="e">
        <f t="shared" si="22"/>
        <v>#DIV/0!</v>
      </c>
      <c r="M49" s="341" t="e">
        <f t="shared" si="22"/>
        <v>#DIV/0!</v>
      </c>
      <c r="N49" s="341" t="e">
        <f t="shared" si="22"/>
        <v>#DIV/0!</v>
      </c>
      <c r="O49" s="192">
        <f>O48/O22</f>
        <v>2.2900763358778626E-2</v>
      </c>
    </row>
    <row r="50" spans="1:15" ht="15" customHeight="1" x14ac:dyDescent="0.25">
      <c r="A50" s="10" t="s">
        <v>64</v>
      </c>
      <c r="B50" s="194" t="s">
        <v>167</v>
      </c>
      <c r="C50" s="40">
        <v>21</v>
      </c>
      <c r="D50" s="41">
        <v>13</v>
      </c>
      <c r="E50" s="284">
        <v>12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46</v>
      </c>
    </row>
    <row r="51" spans="1:15" x14ac:dyDescent="0.25">
      <c r="A51" s="10" t="s">
        <v>65</v>
      </c>
      <c r="B51" s="162" t="s">
        <v>69</v>
      </c>
      <c r="C51" s="191">
        <f>C50/C22</f>
        <v>0.21212121212121213</v>
      </c>
      <c r="D51" s="191">
        <f t="shared" ref="D51:N51" si="23">D50/D22</f>
        <v>0.13829787234042554</v>
      </c>
      <c r="E51" s="443">
        <f t="shared" si="23"/>
        <v>0.17391304347826086</v>
      </c>
      <c r="F51" s="341" t="e">
        <f t="shared" si="23"/>
        <v>#DIV/0!</v>
      </c>
      <c r="G51" s="341" t="e">
        <f t="shared" si="23"/>
        <v>#DIV/0!</v>
      </c>
      <c r="H51" s="341" t="e">
        <f t="shared" si="23"/>
        <v>#DIV/0!</v>
      </c>
      <c r="I51" s="341" t="e">
        <f t="shared" si="23"/>
        <v>#DIV/0!</v>
      </c>
      <c r="J51" s="341" t="e">
        <f t="shared" si="23"/>
        <v>#DIV/0!</v>
      </c>
      <c r="K51" s="341" t="e">
        <f t="shared" si="23"/>
        <v>#DIV/0!</v>
      </c>
      <c r="L51" s="341" t="e">
        <f t="shared" si="23"/>
        <v>#DIV/0!</v>
      </c>
      <c r="M51" s="341" t="e">
        <f t="shared" si="23"/>
        <v>#DIV/0!</v>
      </c>
      <c r="N51" s="341" t="e">
        <f t="shared" si="23"/>
        <v>#DIV/0!</v>
      </c>
      <c r="O51" s="192">
        <f>O50/O22</f>
        <v>0.17557251908396945</v>
      </c>
    </row>
    <row r="52" spans="1:15" ht="27.75" customHeight="1" x14ac:dyDescent="0.25">
      <c r="A52" s="10" t="s">
        <v>154</v>
      </c>
      <c r="B52" s="194" t="s">
        <v>168</v>
      </c>
      <c r="C52" s="40">
        <v>0</v>
      </c>
      <c r="D52" s="41">
        <v>0</v>
      </c>
      <c r="E52" s="284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f>C52/C22</f>
        <v>0</v>
      </c>
      <c r="D53" s="191">
        <f t="shared" ref="D53:N53" si="24">D52/D22</f>
        <v>0</v>
      </c>
      <c r="E53" s="443">
        <f t="shared" si="24"/>
        <v>0</v>
      </c>
      <c r="F53" s="341" t="e">
        <f t="shared" si="24"/>
        <v>#DIV/0!</v>
      </c>
      <c r="G53" s="341" t="e">
        <f t="shared" si="24"/>
        <v>#DIV/0!</v>
      </c>
      <c r="H53" s="341" t="e">
        <f t="shared" si="24"/>
        <v>#DIV/0!</v>
      </c>
      <c r="I53" s="341" t="e">
        <f t="shared" si="24"/>
        <v>#DIV/0!</v>
      </c>
      <c r="J53" s="341" t="e">
        <f t="shared" si="24"/>
        <v>#DIV/0!</v>
      </c>
      <c r="K53" s="341" t="e">
        <f t="shared" si="24"/>
        <v>#DIV/0!</v>
      </c>
      <c r="L53" s="341" t="e">
        <f t="shared" si="24"/>
        <v>#DIV/0!</v>
      </c>
      <c r="M53" s="341" t="e">
        <f t="shared" si="24"/>
        <v>#DIV/0!</v>
      </c>
      <c r="N53" s="341" t="e">
        <f t="shared" si="24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169</v>
      </c>
      <c r="C54" s="40">
        <v>2</v>
      </c>
      <c r="D54" s="41">
        <v>7</v>
      </c>
      <c r="E54" s="284">
        <v>2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11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2.0202020202020204E-2</v>
      </c>
      <c r="D55" s="201">
        <f t="shared" ref="D55:N55" si="25">D54/D22</f>
        <v>7.4468085106382975E-2</v>
      </c>
      <c r="E55" s="446">
        <f t="shared" si="25"/>
        <v>2.8985507246376812E-2</v>
      </c>
      <c r="F55" s="407" t="e">
        <f t="shared" si="25"/>
        <v>#DIV/0!</v>
      </c>
      <c r="G55" s="407" t="e">
        <f t="shared" si="25"/>
        <v>#DIV/0!</v>
      </c>
      <c r="H55" s="407" t="e">
        <f t="shared" si="25"/>
        <v>#DIV/0!</v>
      </c>
      <c r="I55" s="407" t="e">
        <f t="shared" si="25"/>
        <v>#DIV/0!</v>
      </c>
      <c r="J55" s="407" t="e">
        <f t="shared" si="25"/>
        <v>#DIV/0!</v>
      </c>
      <c r="K55" s="407" t="e">
        <f t="shared" si="25"/>
        <v>#DIV/0!</v>
      </c>
      <c r="L55" s="407" t="e">
        <f t="shared" si="25"/>
        <v>#DIV/0!</v>
      </c>
      <c r="M55" s="407" t="e">
        <f t="shared" si="25"/>
        <v>#DIV/0!</v>
      </c>
      <c r="N55" s="407" t="e">
        <f t="shared" si="25"/>
        <v>#DIV/0!</v>
      </c>
      <c r="O55" s="202">
        <f>O54/O22</f>
        <v>4.1984732824427481E-2</v>
      </c>
    </row>
    <row r="56" spans="1:15" ht="20.100000000000001" customHeight="1" thickBot="1" x14ac:dyDescent="0.3">
      <c r="A56" s="21" t="s">
        <v>327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55" t="s">
        <v>370</v>
      </c>
      <c r="E57" s="55" t="s">
        <v>371</v>
      </c>
      <c r="F57" s="364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134</v>
      </c>
      <c r="C58" s="17">
        <v>58</v>
      </c>
      <c r="D58" s="17">
        <v>73</v>
      </c>
      <c r="E58" s="17">
        <v>100</v>
      </c>
      <c r="F58" s="17"/>
      <c r="G58" s="287"/>
      <c r="H58" s="287"/>
      <c r="I58" s="287"/>
      <c r="J58" s="287"/>
      <c r="K58" s="287"/>
      <c r="L58" s="287"/>
      <c r="M58" s="17"/>
      <c r="N58" s="287"/>
      <c r="O58" s="26">
        <f>SUM(C58:N58)</f>
        <v>231</v>
      </c>
    </row>
    <row r="59" spans="1:15" x14ac:dyDescent="0.25">
      <c r="A59" s="29" t="s">
        <v>75</v>
      </c>
      <c r="B59" s="204" t="s">
        <v>135</v>
      </c>
      <c r="C59" s="193">
        <v>36</v>
      </c>
      <c r="D59" s="182">
        <v>38</v>
      </c>
      <c r="E59" s="283">
        <v>47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121</v>
      </c>
    </row>
    <row r="60" spans="1:15" x14ac:dyDescent="0.25">
      <c r="A60" s="29" t="s">
        <v>76</v>
      </c>
      <c r="B60" s="189" t="s">
        <v>80</v>
      </c>
      <c r="C60" s="255">
        <f>C59/C58</f>
        <v>0.62068965517241381</v>
      </c>
      <c r="D60" s="255">
        <f t="shared" ref="D60:N60" si="26">D59/D58</f>
        <v>0.52054794520547942</v>
      </c>
      <c r="E60" s="450">
        <f t="shared" si="26"/>
        <v>0.47</v>
      </c>
      <c r="F60" s="408" t="e">
        <f t="shared" si="26"/>
        <v>#DIV/0!</v>
      </c>
      <c r="G60" s="408" t="e">
        <f t="shared" si="26"/>
        <v>#DIV/0!</v>
      </c>
      <c r="H60" s="408" t="e">
        <f t="shared" si="26"/>
        <v>#DIV/0!</v>
      </c>
      <c r="I60" s="408" t="e">
        <f t="shared" si="26"/>
        <v>#DIV/0!</v>
      </c>
      <c r="J60" s="408" t="e">
        <f t="shared" si="26"/>
        <v>#DIV/0!</v>
      </c>
      <c r="K60" s="408" t="e">
        <f t="shared" si="26"/>
        <v>#DIV/0!</v>
      </c>
      <c r="L60" s="408" t="e">
        <f t="shared" si="26"/>
        <v>#DIV/0!</v>
      </c>
      <c r="M60" s="408" t="e">
        <f t="shared" si="26"/>
        <v>#DIV/0!</v>
      </c>
      <c r="N60" s="409" t="e">
        <f t="shared" si="26"/>
        <v>#DIV/0!</v>
      </c>
      <c r="O60" s="256">
        <f>O59/O58</f>
        <v>0.52380952380952384</v>
      </c>
    </row>
    <row r="61" spans="1:15" x14ac:dyDescent="0.25">
      <c r="A61" s="29" t="s">
        <v>87</v>
      </c>
      <c r="B61" s="205" t="s">
        <v>160</v>
      </c>
      <c r="C61" s="40">
        <v>34</v>
      </c>
      <c r="D61" s="41">
        <v>36</v>
      </c>
      <c r="E61" s="284">
        <v>34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104</v>
      </c>
    </row>
    <row r="62" spans="1:15" x14ac:dyDescent="0.25">
      <c r="A62" s="29" t="s">
        <v>88</v>
      </c>
      <c r="B62" s="189" t="s">
        <v>80</v>
      </c>
      <c r="C62" s="255">
        <f>C61/C58</f>
        <v>0.58620689655172409</v>
      </c>
      <c r="D62" s="255">
        <f t="shared" ref="D62:N62" si="27">D61/D58</f>
        <v>0.49315068493150682</v>
      </c>
      <c r="E62" s="450">
        <f t="shared" si="27"/>
        <v>0.34</v>
      </c>
      <c r="F62" s="408" t="e">
        <f t="shared" si="27"/>
        <v>#DIV/0!</v>
      </c>
      <c r="G62" s="408" t="e">
        <f t="shared" si="27"/>
        <v>#DIV/0!</v>
      </c>
      <c r="H62" s="408" t="e">
        <f t="shared" si="27"/>
        <v>#DIV/0!</v>
      </c>
      <c r="I62" s="408" t="e">
        <f t="shared" si="27"/>
        <v>#DIV/0!</v>
      </c>
      <c r="J62" s="408" t="e">
        <f t="shared" si="27"/>
        <v>#DIV/0!</v>
      </c>
      <c r="K62" s="408" t="e">
        <f t="shared" si="27"/>
        <v>#DIV/0!</v>
      </c>
      <c r="L62" s="408" t="e">
        <f t="shared" si="27"/>
        <v>#DIV/0!</v>
      </c>
      <c r="M62" s="408" t="e">
        <f t="shared" si="27"/>
        <v>#DIV/0!</v>
      </c>
      <c r="N62" s="409" t="e">
        <f t="shared" si="27"/>
        <v>#DIV/0!</v>
      </c>
      <c r="O62" s="256">
        <f>O61/O58</f>
        <v>0.45021645021645024</v>
      </c>
    </row>
    <row r="63" spans="1:15" x14ac:dyDescent="0.25">
      <c r="A63" s="29" t="s">
        <v>89</v>
      </c>
      <c r="B63" s="205" t="s">
        <v>161</v>
      </c>
      <c r="C63" s="40">
        <v>2</v>
      </c>
      <c r="D63" s="41">
        <v>2</v>
      </c>
      <c r="E63" s="284">
        <v>13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17</v>
      </c>
    </row>
    <row r="64" spans="1:15" x14ac:dyDescent="0.25">
      <c r="A64" s="29" t="s">
        <v>90</v>
      </c>
      <c r="B64" s="189" t="s">
        <v>80</v>
      </c>
      <c r="C64" s="255">
        <f>C63/C58</f>
        <v>3.4482758620689655E-2</v>
      </c>
      <c r="D64" s="255">
        <f t="shared" ref="D64:N64" si="28">D63/D58</f>
        <v>2.7397260273972601E-2</v>
      </c>
      <c r="E64" s="450">
        <f t="shared" si="28"/>
        <v>0.13</v>
      </c>
      <c r="F64" s="408" t="e">
        <f t="shared" si="28"/>
        <v>#DIV/0!</v>
      </c>
      <c r="G64" s="408" t="e">
        <f t="shared" si="28"/>
        <v>#DIV/0!</v>
      </c>
      <c r="H64" s="408" t="e">
        <f t="shared" si="28"/>
        <v>#DIV/0!</v>
      </c>
      <c r="I64" s="408" t="e">
        <f t="shared" si="28"/>
        <v>#DIV/0!</v>
      </c>
      <c r="J64" s="408" t="e">
        <f t="shared" si="28"/>
        <v>#DIV/0!</v>
      </c>
      <c r="K64" s="408" t="e">
        <f t="shared" si="28"/>
        <v>#DIV/0!</v>
      </c>
      <c r="L64" s="408" t="e">
        <f t="shared" si="28"/>
        <v>#DIV/0!</v>
      </c>
      <c r="M64" s="408" t="e">
        <f t="shared" si="28"/>
        <v>#DIV/0!</v>
      </c>
      <c r="N64" s="409" t="e">
        <f t="shared" si="28"/>
        <v>#DIV/0!</v>
      </c>
      <c r="O64" s="256">
        <f>O63/O58</f>
        <v>7.3593073593073599E-2</v>
      </c>
    </row>
    <row r="65" spans="1:15" x14ac:dyDescent="0.25">
      <c r="A65" s="29" t="s">
        <v>91</v>
      </c>
      <c r="B65" s="205" t="s">
        <v>136</v>
      </c>
      <c r="C65" s="40">
        <v>0</v>
      </c>
      <c r="D65" s="41">
        <v>0</v>
      </c>
      <c r="E65" s="284">
        <v>0</v>
      </c>
      <c r="F65" s="399"/>
      <c r="G65" s="399"/>
      <c r="H65" s="399"/>
      <c r="I65" s="399"/>
      <c r="J65" s="399"/>
      <c r="K65" s="399"/>
      <c r="L65" s="399"/>
      <c r="M65" s="399"/>
      <c r="N65" s="337"/>
      <c r="O65" s="206">
        <f>SUM(C65:N65)</f>
        <v>0</v>
      </c>
    </row>
    <row r="66" spans="1:15" x14ac:dyDescent="0.25">
      <c r="A66" s="29" t="s">
        <v>92</v>
      </c>
      <c r="B66" s="189" t="s">
        <v>80</v>
      </c>
      <c r="C66" s="255">
        <f>C65/C58</f>
        <v>0</v>
      </c>
      <c r="D66" s="255">
        <f t="shared" ref="D66:N66" si="29">D65/D58</f>
        <v>0</v>
      </c>
      <c r="E66" s="450">
        <f t="shared" si="29"/>
        <v>0</v>
      </c>
      <c r="F66" s="408" t="e">
        <f t="shared" si="29"/>
        <v>#DIV/0!</v>
      </c>
      <c r="G66" s="408" t="e">
        <f t="shared" si="29"/>
        <v>#DIV/0!</v>
      </c>
      <c r="H66" s="408" t="e">
        <f t="shared" si="29"/>
        <v>#DIV/0!</v>
      </c>
      <c r="I66" s="408" t="e">
        <f t="shared" si="29"/>
        <v>#DIV/0!</v>
      </c>
      <c r="J66" s="408" t="e">
        <f t="shared" si="29"/>
        <v>#DIV/0!</v>
      </c>
      <c r="K66" s="408" t="e">
        <f t="shared" si="29"/>
        <v>#DIV/0!</v>
      </c>
      <c r="L66" s="408" t="e">
        <f t="shared" si="29"/>
        <v>#DIV/0!</v>
      </c>
      <c r="M66" s="408" t="e">
        <f t="shared" si="29"/>
        <v>#DIV/0!</v>
      </c>
      <c r="N66" s="409" t="e">
        <f t="shared" si="29"/>
        <v>#DIV/0!</v>
      </c>
      <c r="O66" s="256">
        <f>O65/O58</f>
        <v>0</v>
      </c>
    </row>
    <row r="67" spans="1:15" x14ac:dyDescent="0.25">
      <c r="A67" s="29" t="s">
        <v>93</v>
      </c>
      <c r="B67" s="205" t="s">
        <v>137</v>
      </c>
      <c r="C67" s="40">
        <v>2</v>
      </c>
      <c r="D67" s="41">
        <v>0</v>
      </c>
      <c r="E67" s="284">
        <v>17</v>
      </c>
      <c r="F67" s="399"/>
      <c r="G67" s="399"/>
      <c r="H67" s="399"/>
      <c r="I67" s="399"/>
      <c r="J67" s="399"/>
      <c r="K67" s="399"/>
      <c r="L67" s="399"/>
      <c r="M67" s="399"/>
      <c r="N67" s="337"/>
      <c r="O67" s="206">
        <f>SUM(C67:N67)</f>
        <v>19</v>
      </c>
    </row>
    <row r="68" spans="1:15" x14ac:dyDescent="0.25">
      <c r="A68" s="29" t="s">
        <v>94</v>
      </c>
      <c r="B68" s="189" t="s">
        <v>80</v>
      </c>
      <c r="C68" s="255">
        <f>C67/C58</f>
        <v>3.4482758620689655E-2</v>
      </c>
      <c r="D68" s="255">
        <f t="shared" ref="D68:N68" si="30">D67/D58</f>
        <v>0</v>
      </c>
      <c r="E68" s="450">
        <f t="shared" si="30"/>
        <v>0.17</v>
      </c>
      <c r="F68" s="408" t="e">
        <f t="shared" si="30"/>
        <v>#DIV/0!</v>
      </c>
      <c r="G68" s="408" t="e">
        <f t="shared" si="30"/>
        <v>#DIV/0!</v>
      </c>
      <c r="H68" s="408" t="e">
        <f t="shared" si="30"/>
        <v>#DIV/0!</v>
      </c>
      <c r="I68" s="408" t="e">
        <f t="shared" si="30"/>
        <v>#DIV/0!</v>
      </c>
      <c r="J68" s="408" t="e">
        <f t="shared" si="30"/>
        <v>#DIV/0!</v>
      </c>
      <c r="K68" s="408" t="e">
        <f t="shared" si="30"/>
        <v>#DIV/0!</v>
      </c>
      <c r="L68" s="408" t="e">
        <f t="shared" si="30"/>
        <v>#DIV/0!</v>
      </c>
      <c r="M68" s="408" t="e">
        <f t="shared" si="30"/>
        <v>#DIV/0!</v>
      </c>
      <c r="N68" s="409" t="e">
        <f t="shared" si="30"/>
        <v>#DIV/0!</v>
      </c>
      <c r="O68" s="256">
        <f>O67/O58</f>
        <v>8.2251082251082255E-2</v>
      </c>
    </row>
    <row r="69" spans="1:15" ht="24.75" customHeight="1" x14ac:dyDescent="0.25">
      <c r="A69" s="29" t="s">
        <v>95</v>
      </c>
      <c r="B69" s="212" t="s">
        <v>138</v>
      </c>
      <c r="C69" s="40">
        <v>0</v>
      </c>
      <c r="D69" s="41">
        <v>0</v>
      </c>
      <c r="E69" s="284">
        <v>0</v>
      </c>
      <c r="F69" s="399"/>
      <c r="G69" s="399"/>
      <c r="H69" s="399"/>
      <c r="I69" s="399"/>
      <c r="J69" s="399"/>
      <c r="K69" s="399"/>
      <c r="L69" s="399"/>
      <c r="M69" s="399"/>
      <c r="N69" s="337"/>
      <c r="O69" s="206">
        <f>SUM(C69:N69)</f>
        <v>0</v>
      </c>
    </row>
    <row r="70" spans="1:15" x14ac:dyDescent="0.25">
      <c r="A70" s="29" t="s">
        <v>96</v>
      </c>
      <c r="B70" s="189" t="s">
        <v>80</v>
      </c>
      <c r="C70" s="255">
        <f>C69/C58</f>
        <v>0</v>
      </c>
      <c r="D70" s="255">
        <f t="shared" ref="D70:N70" si="31">D69/D58</f>
        <v>0</v>
      </c>
      <c r="E70" s="450">
        <f t="shared" si="31"/>
        <v>0</v>
      </c>
      <c r="F70" s="408" t="e">
        <f t="shared" si="31"/>
        <v>#DIV/0!</v>
      </c>
      <c r="G70" s="408" t="e">
        <f t="shared" si="31"/>
        <v>#DIV/0!</v>
      </c>
      <c r="H70" s="408" t="e">
        <f t="shared" si="31"/>
        <v>#DIV/0!</v>
      </c>
      <c r="I70" s="408" t="e">
        <f t="shared" si="31"/>
        <v>#DIV/0!</v>
      </c>
      <c r="J70" s="408" t="e">
        <f t="shared" si="31"/>
        <v>#DIV/0!</v>
      </c>
      <c r="K70" s="408" t="e">
        <f t="shared" si="31"/>
        <v>#DIV/0!</v>
      </c>
      <c r="L70" s="408" t="e">
        <f t="shared" si="31"/>
        <v>#DIV/0!</v>
      </c>
      <c r="M70" s="408" t="e">
        <f t="shared" si="31"/>
        <v>#DIV/0!</v>
      </c>
      <c r="N70" s="409" t="e">
        <f t="shared" si="31"/>
        <v>#DIV/0!</v>
      </c>
      <c r="O70" s="256">
        <f>O69/O58</f>
        <v>0</v>
      </c>
    </row>
    <row r="71" spans="1:15" ht="27.75" customHeight="1" x14ac:dyDescent="0.25">
      <c r="A71" s="29" t="s">
        <v>97</v>
      </c>
      <c r="B71" s="212" t="s">
        <v>139</v>
      </c>
      <c r="C71" s="40">
        <v>0</v>
      </c>
      <c r="D71" s="41">
        <v>2</v>
      </c>
      <c r="E71" s="284">
        <v>2</v>
      </c>
      <c r="F71" s="399"/>
      <c r="G71" s="399"/>
      <c r="H71" s="399"/>
      <c r="I71" s="399"/>
      <c r="J71" s="399"/>
      <c r="K71" s="399"/>
      <c r="L71" s="399"/>
      <c r="M71" s="399"/>
      <c r="N71" s="337"/>
      <c r="O71" s="206">
        <f>SUM(C71:N71)</f>
        <v>4</v>
      </c>
    </row>
    <row r="72" spans="1:15" ht="12" customHeight="1" x14ac:dyDescent="0.25">
      <c r="A72" s="29" t="s">
        <v>98</v>
      </c>
      <c r="B72" s="189" t="s">
        <v>80</v>
      </c>
      <c r="C72" s="255">
        <f>C71/C58</f>
        <v>0</v>
      </c>
      <c r="D72" s="255">
        <f t="shared" ref="D72:N72" si="32">D71/D58</f>
        <v>2.7397260273972601E-2</v>
      </c>
      <c r="E72" s="450">
        <f t="shared" si="32"/>
        <v>0.02</v>
      </c>
      <c r="F72" s="408" t="e">
        <f t="shared" si="32"/>
        <v>#DIV/0!</v>
      </c>
      <c r="G72" s="408" t="e">
        <f t="shared" si="32"/>
        <v>#DIV/0!</v>
      </c>
      <c r="H72" s="408" t="e">
        <f t="shared" si="32"/>
        <v>#DIV/0!</v>
      </c>
      <c r="I72" s="408" t="e">
        <f t="shared" si="32"/>
        <v>#DIV/0!</v>
      </c>
      <c r="J72" s="408" t="e">
        <f t="shared" si="32"/>
        <v>#DIV/0!</v>
      </c>
      <c r="K72" s="408" t="e">
        <f t="shared" si="32"/>
        <v>#DIV/0!</v>
      </c>
      <c r="L72" s="408" t="e">
        <f t="shared" si="32"/>
        <v>#DIV/0!</v>
      </c>
      <c r="M72" s="408" t="e">
        <f t="shared" si="32"/>
        <v>#DIV/0!</v>
      </c>
      <c r="N72" s="409" t="e">
        <f t="shared" si="32"/>
        <v>#DIV/0!</v>
      </c>
      <c r="O72" s="256">
        <f>O71/O58</f>
        <v>1.7316017316017316E-2</v>
      </c>
    </row>
    <row r="73" spans="1:15" ht="24.75" customHeight="1" x14ac:dyDescent="0.25">
      <c r="A73" s="29" t="s">
        <v>99</v>
      </c>
      <c r="B73" s="212" t="s">
        <v>140</v>
      </c>
      <c r="C73" s="40">
        <v>7</v>
      </c>
      <c r="D73" s="41">
        <v>14</v>
      </c>
      <c r="E73" s="284">
        <v>13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34</v>
      </c>
    </row>
    <row r="74" spans="1:15" x14ac:dyDescent="0.25">
      <c r="A74" s="29" t="s">
        <v>100</v>
      </c>
      <c r="B74" s="189" t="s">
        <v>80</v>
      </c>
      <c r="C74" s="255">
        <f>C73/C58</f>
        <v>0.1206896551724138</v>
      </c>
      <c r="D74" s="255">
        <f t="shared" ref="D74:N74" si="33">D73/D58</f>
        <v>0.19178082191780821</v>
      </c>
      <c r="E74" s="450">
        <f t="shared" si="33"/>
        <v>0.13</v>
      </c>
      <c r="F74" s="408" t="e">
        <f t="shared" si="33"/>
        <v>#DIV/0!</v>
      </c>
      <c r="G74" s="408" t="e">
        <f t="shared" si="33"/>
        <v>#DIV/0!</v>
      </c>
      <c r="H74" s="408" t="e">
        <f>H73/H58</f>
        <v>#DIV/0!</v>
      </c>
      <c r="I74" s="408" t="e">
        <f t="shared" si="33"/>
        <v>#DIV/0!</v>
      </c>
      <c r="J74" s="408" t="e">
        <f t="shared" si="33"/>
        <v>#DIV/0!</v>
      </c>
      <c r="K74" s="408" t="e">
        <f t="shared" si="33"/>
        <v>#DIV/0!</v>
      </c>
      <c r="L74" s="408" t="e">
        <f t="shared" si="33"/>
        <v>#DIV/0!</v>
      </c>
      <c r="M74" s="408" t="e">
        <f t="shared" si="33"/>
        <v>#DIV/0!</v>
      </c>
      <c r="N74" s="409" t="e">
        <f t="shared" si="33"/>
        <v>#DIV/0!</v>
      </c>
      <c r="O74" s="256">
        <f>O73/O58</f>
        <v>0.1471861471861472</v>
      </c>
    </row>
    <row r="75" spans="1:15" ht="24.75" customHeight="1" x14ac:dyDescent="0.25">
      <c r="A75" s="29" t="s">
        <v>101</v>
      </c>
      <c r="B75" s="212" t="s">
        <v>141</v>
      </c>
      <c r="C75" s="40">
        <v>9</v>
      </c>
      <c r="D75" s="41">
        <v>9</v>
      </c>
      <c r="E75" s="284">
        <v>14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32</v>
      </c>
    </row>
    <row r="76" spans="1:15" x14ac:dyDescent="0.25">
      <c r="A76" s="29" t="s">
        <v>102</v>
      </c>
      <c r="B76" s="189" t="s">
        <v>80</v>
      </c>
      <c r="C76" s="255">
        <f>C75/C58</f>
        <v>0.15517241379310345</v>
      </c>
      <c r="D76" s="255">
        <f t="shared" ref="D76:N76" si="34">D75/D58</f>
        <v>0.12328767123287671</v>
      </c>
      <c r="E76" s="450">
        <f t="shared" si="34"/>
        <v>0.14000000000000001</v>
      </c>
      <c r="F76" s="408" t="e">
        <f t="shared" si="34"/>
        <v>#DIV/0!</v>
      </c>
      <c r="G76" s="408" t="e">
        <f t="shared" si="34"/>
        <v>#DIV/0!</v>
      </c>
      <c r="H76" s="408" t="e">
        <f t="shared" si="34"/>
        <v>#DIV/0!</v>
      </c>
      <c r="I76" s="408" t="e">
        <f t="shared" si="34"/>
        <v>#DIV/0!</v>
      </c>
      <c r="J76" s="408" t="e">
        <f t="shared" si="34"/>
        <v>#DIV/0!</v>
      </c>
      <c r="K76" s="408" t="e">
        <f t="shared" si="34"/>
        <v>#DIV/0!</v>
      </c>
      <c r="L76" s="408" t="e">
        <f t="shared" si="34"/>
        <v>#DIV/0!</v>
      </c>
      <c r="M76" s="408" t="e">
        <f t="shared" si="34"/>
        <v>#DIV/0!</v>
      </c>
      <c r="N76" s="409" t="e">
        <f t="shared" si="34"/>
        <v>#DIV/0!</v>
      </c>
      <c r="O76" s="256">
        <f>O75/O58</f>
        <v>0.13852813852813853</v>
      </c>
    </row>
    <row r="77" spans="1:15" ht="27" customHeight="1" x14ac:dyDescent="0.25">
      <c r="A77" s="29" t="s">
        <v>103</v>
      </c>
      <c r="B77" s="212" t="s">
        <v>144</v>
      </c>
      <c r="C77" s="40">
        <v>1</v>
      </c>
      <c r="D77" s="41">
        <v>3</v>
      </c>
      <c r="E77" s="284">
        <v>1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5</v>
      </c>
    </row>
    <row r="78" spans="1:15" x14ac:dyDescent="0.25">
      <c r="A78" s="29" t="s">
        <v>104</v>
      </c>
      <c r="B78" s="189" t="s">
        <v>80</v>
      </c>
      <c r="C78" s="255">
        <f>C77/C58</f>
        <v>1.7241379310344827E-2</v>
      </c>
      <c r="D78" s="255">
        <f t="shared" ref="D78:N78" si="35">D77/D58</f>
        <v>4.1095890410958902E-2</v>
      </c>
      <c r="E78" s="450">
        <f t="shared" si="35"/>
        <v>0.01</v>
      </c>
      <c r="F78" s="408" t="e">
        <f t="shared" si="35"/>
        <v>#DIV/0!</v>
      </c>
      <c r="G78" s="408" t="e">
        <f t="shared" si="35"/>
        <v>#DIV/0!</v>
      </c>
      <c r="H78" s="408" t="e">
        <f t="shared" si="35"/>
        <v>#DIV/0!</v>
      </c>
      <c r="I78" s="408" t="e">
        <f t="shared" si="35"/>
        <v>#DIV/0!</v>
      </c>
      <c r="J78" s="408" t="e">
        <f t="shared" si="35"/>
        <v>#DIV/0!</v>
      </c>
      <c r="K78" s="408" t="e">
        <f t="shared" si="35"/>
        <v>#DIV/0!</v>
      </c>
      <c r="L78" s="408" t="e">
        <f t="shared" si="35"/>
        <v>#DIV/0!</v>
      </c>
      <c r="M78" s="408" t="e">
        <f t="shared" si="35"/>
        <v>#DIV/0!</v>
      </c>
      <c r="N78" s="409" t="e">
        <f t="shared" si="35"/>
        <v>#DIV/0!</v>
      </c>
      <c r="O78" s="256">
        <f>O77/O58</f>
        <v>2.1645021645021644E-2</v>
      </c>
    </row>
    <row r="79" spans="1:15" ht="24.75" customHeight="1" x14ac:dyDescent="0.25">
      <c r="A79" s="29" t="s">
        <v>155</v>
      </c>
      <c r="B79" s="212" t="s">
        <v>145</v>
      </c>
      <c r="C79" s="40">
        <v>0</v>
      </c>
      <c r="D79" s="41">
        <v>0</v>
      </c>
      <c r="E79" s="284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255">
        <f>C79/C58</f>
        <v>0</v>
      </c>
      <c r="D80" s="255">
        <f t="shared" ref="D80:N80" si="36">D79/D58</f>
        <v>0</v>
      </c>
      <c r="E80" s="450">
        <f t="shared" si="36"/>
        <v>0</v>
      </c>
      <c r="F80" s="408" t="e">
        <f t="shared" si="36"/>
        <v>#DIV/0!</v>
      </c>
      <c r="G80" s="408" t="e">
        <f t="shared" si="36"/>
        <v>#DIV/0!</v>
      </c>
      <c r="H80" s="408" t="e">
        <f t="shared" si="36"/>
        <v>#DIV/0!</v>
      </c>
      <c r="I80" s="408" t="e">
        <f t="shared" si="36"/>
        <v>#DIV/0!</v>
      </c>
      <c r="J80" s="408" t="e">
        <f t="shared" si="36"/>
        <v>#DIV/0!</v>
      </c>
      <c r="K80" s="408" t="e">
        <f t="shared" si="36"/>
        <v>#DIV/0!</v>
      </c>
      <c r="L80" s="408" t="e">
        <f t="shared" si="36"/>
        <v>#DIV/0!</v>
      </c>
      <c r="M80" s="408" t="e">
        <f t="shared" si="36"/>
        <v>#DIV/0!</v>
      </c>
      <c r="N80" s="409" t="e">
        <f t="shared" si="36"/>
        <v>#DIV/0!</v>
      </c>
      <c r="O80" s="256">
        <f>O79/O58</f>
        <v>0</v>
      </c>
    </row>
    <row r="81" spans="1:15" ht="24.75" customHeight="1" x14ac:dyDescent="0.25">
      <c r="A81" s="29" t="s">
        <v>157</v>
      </c>
      <c r="B81" s="212" t="s">
        <v>146</v>
      </c>
      <c r="C81" s="286">
        <f t="shared" ref="C81:L81" si="37">C58-C59-C65-C67-C71-C73-C75-C77-C79</f>
        <v>3</v>
      </c>
      <c r="D81" s="77">
        <f t="shared" si="37"/>
        <v>7</v>
      </c>
      <c r="E81" s="286">
        <f t="shared" si="37"/>
        <v>6</v>
      </c>
      <c r="F81" s="338">
        <f t="shared" si="37"/>
        <v>0</v>
      </c>
      <c r="G81" s="338">
        <f t="shared" si="37"/>
        <v>0</v>
      </c>
      <c r="H81" s="338">
        <f t="shared" si="37"/>
        <v>0</v>
      </c>
      <c r="I81" s="338">
        <f t="shared" si="37"/>
        <v>0</v>
      </c>
      <c r="J81" s="338">
        <f t="shared" si="37"/>
        <v>0</v>
      </c>
      <c r="K81" s="338">
        <f t="shared" si="37"/>
        <v>0</v>
      </c>
      <c r="L81" s="338">
        <f t="shared" si="37"/>
        <v>0</v>
      </c>
      <c r="M81" s="338">
        <f t="shared" ref="M81:N81" si="38">M58-M59-M65-M67-M69-M71-M73-M75-M77-M79</f>
        <v>0</v>
      </c>
      <c r="N81" s="337">
        <f t="shared" si="38"/>
        <v>0</v>
      </c>
      <c r="O81" s="206">
        <f>SUM(C81:N81)</f>
        <v>16</v>
      </c>
    </row>
    <row r="82" spans="1:15" ht="15.75" thickBot="1" x14ac:dyDescent="0.3">
      <c r="A82" s="29" t="s">
        <v>158</v>
      </c>
      <c r="B82" s="214" t="s">
        <v>80</v>
      </c>
      <c r="C82" s="257">
        <f>C81/C58</f>
        <v>5.1724137931034482E-2</v>
      </c>
      <c r="D82" s="438">
        <f t="shared" ref="D82:N82" si="39">D81/D58</f>
        <v>9.5890410958904104E-2</v>
      </c>
      <c r="E82" s="451">
        <f t="shared" si="39"/>
        <v>0.06</v>
      </c>
      <c r="F82" s="410" t="e">
        <f t="shared" si="39"/>
        <v>#DIV/0!</v>
      </c>
      <c r="G82" s="410" t="e">
        <f t="shared" si="39"/>
        <v>#DIV/0!</v>
      </c>
      <c r="H82" s="410" t="e">
        <f t="shared" si="39"/>
        <v>#DIV/0!</v>
      </c>
      <c r="I82" s="410" t="e">
        <f t="shared" si="39"/>
        <v>#DIV/0!</v>
      </c>
      <c r="J82" s="410" t="e">
        <f t="shared" si="39"/>
        <v>#DIV/0!</v>
      </c>
      <c r="K82" s="410" t="e">
        <f t="shared" si="39"/>
        <v>#DIV/0!</v>
      </c>
      <c r="L82" s="410" t="e">
        <f t="shared" si="39"/>
        <v>#DIV/0!</v>
      </c>
      <c r="M82" s="410" t="e">
        <f t="shared" si="39"/>
        <v>#DIV/0!</v>
      </c>
      <c r="N82" s="411" t="e">
        <f t="shared" si="39"/>
        <v>#DIV/0!</v>
      </c>
      <c r="O82" s="258">
        <f>O81/O58</f>
        <v>6.9264069264069264E-2</v>
      </c>
    </row>
    <row r="83" spans="1:15" x14ac:dyDescent="0.25">
      <c r="J83" s="310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7"/>
  <sheetViews>
    <sheetView view="pageBreakPreview" zoomScaleNormal="100" zoomScaleSheetLayoutView="100" workbookViewId="0">
      <selection activeCell="D37" sqref="D37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1" t="s">
        <v>108</v>
      </c>
    </row>
    <row r="2" spans="1:15" ht="50.25" thickBot="1" x14ac:dyDescent="0.3">
      <c r="A2" s="61" t="s">
        <v>159</v>
      </c>
      <c r="B2" s="51" t="s">
        <v>0</v>
      </c>
      <c r="C2" s="52" t="s">
        <v>369</v>
      </c>
      <c r="D2" s="52" t="s">
        <v>370</v>
      </c>
      <c r="E2" s="52" t="s">
        <v>371</v>
      </c>
      <c r="F2" s="52" t="s">
        <v>372</v>
      </c>
      <c r="G2" s="52" t="s">
        <v>373</v>
      </c>
      <c r="H2" s="52" t="s">
        <v>374</v>
      </c>
      <c r="I2" s="52" t="s">
        <v>375</v>
      </c>
      <c r="J2" s="52" t="s">
        <v>376</v>
      </c>
      <c r="K2" s="52" t="s">
        <v>377</v>
      </c>
      <c r="L2" s="52" t="s">
        <v>378</v>
      </c>
      <c r="M2" s="52" t="s">
        <v>379</v>
      </c>
      <c r="N2" s="52" t="s">
        <v>380</v>
      </c>
      <c r="O2" s="53" t="s">
        <v>105</v>
      </c>
    </row>
    <row r="3" spans="1:15" ht="15" customHeight="1" x14ac:dyDescent="0.25">
      <c r="A3" s="10" t="s">
        <v>7</v>
      </c>
      <c r="B3" s="46" t="s">
        <v>109</v>
      </c>
      <c r="C3" s="261">
        <v>26</v>
      </c>
      <c r="D3" s="288">
        <v>35</v>
      </c>
      <c r="E3" s="3">
        <v>35</v>
      </c>
      <c r="F3" s="3"/>
      <c r="G3" s="3"/>
      <c r="H3" s="288"/>
      <c r="I3" s="3"/>
      <c r="J3" s="3"/>
      <c r="K3" s="3"/>
      <c r="L3" s="3"/>
      <c r="M3" s="3"/>
      <c r="N3" s="39"/>
      <c r="O3" s="43">
        <f>SUM(C3:N3)</f>
        <v>96</v>
      </c>
    </row>
    <row r="4" spans="1:15" x14ac:dyDescent="0.25">
      <c r="A4" s="10" t="s">
        <v>8</v>
      </c>
      <c r="B4" s="47" t="s">
        <v>110</v>
      </c>
      <c r="C4" s="262">
        <v>172</v>
      </c>
      <c r="D4" s="289">
        <v>142</v>
      </c>
      <c r="E4" s="4">
        <v>119</v>
      </c>
      <c r="F4" s="4"/>
      <c r="G4" s="4"/>
      <c r="H4" s="289"/>
      <c r="I4" s="4"/>
      <c r="J4" s="4"/>
      <c r="K4" s="4"/>
      <c r="L4" s="4"/>
      <c r="M4" s="4"/>
      <c r="N4" s="23"/>
      <c r="O4" s="43">
        <f t="shared" ref="O4:O9" si="0">SUM(C4:N4)</f>
        <v>433</v>
      </c>
    </row>
    <row r="5" spans="1:15" x14ac:dyDescent="0.25">
      <c r="A5" s="10" t="s">
        <v>9</v>
      </c>
      <c r="B5" s="47" t="s">
        <v>111</v>
      </c>
      <c r="C5" s="262">
        <v>0</v>
      </c>
      <c r="D5" s="289">
        <v>0</v>
      </c>
      <c r="E5" s="4">
        <v>0</v>
      </c>
      <c r="F5" s="4"/>
      <c r="G5" s="4"/>
      <c r="H5" s="289"/>
      <c r="I5" s="4"/>
      <c r="J5" s="4"/>
      <c r="K5" s="4"/>
      <c r="L5" s="4"/>
      <c r="M5" s="4"/>
      <c r="N5" s="23"/>
      <c r="O5" s="43">
        <f t="shared" si="0"/>
        <v>0</v>
      </c>
    </row>
    <row r="6" spans="1:15" ht="26.25" x14ac:dyDescent="0.25">
      <c r="A6" s="10" t="s">
        <v>10</v>
      </c>
      <c r="B6" s="48" t="s">
        <v>382</v>
      </c>
      <c r="C6" s="12">
        <v>167</v>
      </c>
      <c r="D6" s="289">
        <v>59</v>
      </c>
      <c r="E6" s="4">
        <v>0</v>
      </c>
      <c r="F6" s="4"/>
      <c r="G6" s="4"/>
      <c r="H6" s="289"/>
      <c r="I6" s="4"/>
      <c r="J6" s="4"/>
      <c r="K6" s="4"/>
      <c r="L6" s="4"/>
      <c r="M6" s="4"/>
      <c r="N6" s="23"/>
      <c r="O6" s="43">
        <f t="shared" si="0"/>
        <v>226</v>
      </c>
    </row>
    <row r="7" spans="1:15" x14ac:dyDescent="0.25">
      <c r="A7" s="10" t="s">
        <v>11</v>
      </c>
      <c r="B7" s="47" t="s">
        <v>112</v>
      </c>
      <c r="C7" s="262">
        <v>0</v>
      </c>
      <c r="D7" s="289">
        <v>0</v>
      </c>
      <c r="E7" s="4">
        <v>0</v>
      </c>
      <c r="F7" s="4"/>
      <c r="G7" s="4"/>
      <c r="H7" s="289"/>
      <c r="I7" s="4"/>
      <c r="J7" s="4"/>
      <c r="K7" s="4"/>
      <c r="L7" s="4"/>
      <c r="M7" s="4"/>
      <c r="N7" s="23"/>
      <c r="O7" s="43">
        <f t="shared" si="0"/>
        <v>0</v>
      </c>
    </row>
    <row r="8" spans="1:15" x14ac:dyDescent="0.25">
      <c r="A8" s="10" t="s">
        <v>12</v>
      </c>
      <c r="B8" s="47" t="s">
        <v>113</v>
      </c>
      <c r="C8" s="262">
        <v>0</v>
      </c>
      <c r="D8" s="289">
        <v>0</v>
      </c>
      <c r="E8" s="4">
        <v>0</v>
      </c>
      <c r="F8" s="4"/>
      <c r="G8" s="4"/>
      <c r="H8" s="289"/>
      <c r="I8" s="4"/>
      <c r="J8" s="4"/>
      <c r="K8" s="4"/>
      <c r="L8" s="4"/>
      <c r="M8" s="4"/>
      <c r="N8" s="23"/>
      <c r="O8" s="43">
        <f t="shared" si="0"/>
        <v>0</v>
      </c>
    </row>
    <row r="9" spans="1:15" ht="15.75" thickBot="1" x14ac:dyDescent="0.3">
      <c r="A9" s="10" t="s">
        <v>13</v>
      </c>
      <c r="B9" s="49" t="s">
        <v>114</v>
      </c>
      <c r="C9" s="263">
        <v>0</v>
      </c>
      <c r="D9" s="284">
        <v>0</v>
      </c>
      <c r="E9" s="41">
        <v>0</v>
      </c>
      <c r="F9" s="41"/>
      <c r="G9" s="41"/>
      <c r="H9" s="284"/>
      <c r="I9" s="41"/>
      <c r="J9" s="41"/>
      <c r="K9" s="41"/>
      <c r="L9" s="41"/>
      <c r="M9" s="41"/>
      <c r="N9" s="42"/>
      <c r="O9" s="44">
        <f t="shared" si="0"/>
        <v>0</v>
      </c>
    </row>
    <row r="10" spans="1:15" ht="15.75" thickBot="1" x14ac:dyDescent="0.3">
      <c r="A10" s="10" t="s">
        <v>18</v>
      </c>
      <c r="B10" s="9" t="s">
        <v>147</v>
      </c>
      <c r="C10" s="264">
        <f t="shared" ref="C10:O10" si="1">SUM(C3:C9)</f>
        <v>365</v>
      </c>
      <c r="D10" s="264">
        <f t="shared" si="1"/>
        <v>236</v>
      </c>
      <c r="E10" s="264">
        <f t="shared" si="1"/>
        <v>154</v>
      </c>
      <c r="F10" s="264">
        <f t="shared" si="1"/>
        <v>0</v>
      </c>
      <c r="G10" s="264">
        <f t="shared" si="1"/>
        <v>0</v>
      </c>
      <c r="H10" s="264">
        <f t="shared" si="1"/>
        <v>0</v>
      </c>
      <c r="I10" s="264">
        <f t="shared" si="1"/>
        <v>0</v>
      </c>
      <c r="J10" s="264">
        <f t="shared" si="1"/>
        <v>0</v>
      </c>
      <c r="K10" s="264">
        <f t="shared" si="1"/>
        <v>0</v>
      </c>
      <c r="L10" s="264">
        <f t="shared" si="1"/>
        <v>0</v>
      </c>
      <c r="M10" s="264">
        <f t="shared" si="1"/>
        <v>0</v>
      </c>
      <c r="N10" s="264">
        <f t="shared" si="1"/>
        <v>0</v>
      </c>
      <c r="O10" s="264">
        <f t="shared" si="1"/>
        <v>755</v>
      </c>
    </row>
    <row r="11" spans="1:15" ht="20.100000000000001" customHeight="1" thickBot="1" x14ac:dyDescent="0.3">
      <c r="A11" s="94" t="s">
        <v>148</v>
      </c>
    </row>
    <row r="12" spans="1:15" ht="50.25" thickBot="1" x14ac:dyDescent="0.3">
      <c r="A12" s="61" t="s">
        <v>159</v>
      </c>
      <c r="B12" s="64" t="s">
        <v>0</v>
      </c>
      <c r="C12" s="65" t="s">
        <v>369</v>
      </c>
      <c r="D12" s="66" t="s">
        <v>370</v>
      </c>
      <c r="E12" s="66" t="s">
        <v>371</v>
      </c>
      <c r="F12" s="66" t="s">
        <v>372</v>
      </c>
      <c r="G12" s="66" t="s">
        <v>373</v>
      </c>
      <c r="H12" s="66" t="s">
        <v>374</v>
      </c>
      <c r="I12" s="66" t="s">
        <v>375</v>
      </c>
      <c r="J12" s="66" t="s">
        <v>376</v>
      </c>
      <c r="K12" s="66" t="s">
        <v>377</v>
      </c>
      <c r="L12" s="66" t="s">
        <v>378</v>
      </c>
      <c r="M12" s="66" t="s">
        <v>379</v>
      </c>
      <c r="N12" s="67" t="s">
        <v>380</v>
      </c>
      <c r="O12" s="68" t="s">
        <v>105</v>
      </c>
    </row>
    <row r="13" spans="1:15" ht="15.75" thickBot="1" x14ac:dyDescent="0.3">
      <c r="A13" s="10" t="s">
        <v>19</v>
      </c>
      <c r="B13" s="92" t="s">
        <v>193</v>
      </c>
      <c r="C13" s="87">
        <f t="shared" ref="C13:N13" si="2">SUM(C14:C23)</f>
        <v>0</v>
      </c>
      <c r="D13" s="87">
        <f t="shared" si="2"/>
        <v>0</v>
      </c>
      <c r="E13" s="87">
        <f t="shared" si="2"/>
        <v>0</v>
      </c>
      <c r="F13" s="87">
        <f t="shared" si="2"/>
        <v>0</v>
      </c>
      <c r="G13" s="87">
        <f t="shared" si="2"/>
        <v>0</v>
      </c>
      <c r="H13" s="87">
        <f t="shared" si="2"/>
        <v>0</v>
      </c>
      <c r="I13" s="87">
        <f t="shared" si="2"/>
        <v>0</v>
      </c>
      <c r="J13" s="87">
        <f t="shared" si="2"/>
        <v>0</v>
      </c>
      <c r="K13" s="87">
        <f t="shared" si="2"/>
        <v>0</v>
      </c>
      <c r="L13" s="87">
        <f t="shared" si="2"/>
        <v>0</v>
      </c>
      <c r="M13" s="87">
        <f t="shared" si="2"/>
        <v>0</v>
      </c>
      <c r="N13" s="87">
        <f t="shared" si="2"/>
        <v>0</v>
      </c>
      <c r="O13" s="87">
        <f>SUM(C13:N13)</f>
        <v>0</v>
      </c>
    </row>
    <row r="14" spans="1:15" x14ac:dyDescent="0.25">
      <c r="A14" s="10" t="s">
        <v>20</v>
      </c>
      <c r="B14" s="32" t="s">
        <v>171</v>
      </c>
      <c r="C14" s="261">
        <v>0</v>
      </c>
      <c r="D14" s="3">
        <v>0</v>
      </c>
      <c r="E14" s="3">
        <v>0</v>
      </c>
      <c r="F14" s="3"/>
      <c r="G14" s="288"/>
      <c r="H14" s="3"/>
      <c r="I14" s="3"/>
      <c r="J14" s="3"/>
      <c r="K14" s="3"/>
      <c r="L14" s="3"/>
      <c r="M14" s="3"/>
      <c r="N14" s="75"/>
      <c r="O14" s="69">
        <f>SUM(C14:N14)</f>
        <v>0</v>
      </c>
    </row>
    <row r="15" spans="1:15" x14ac:dyDescent="0.25">
      <c r="A15" s="10" t="s">
        <v>21</v>
      </c>
      <c r="B15" s="30" t="s">
        <v>172</v>
      </c>
      <c r="C15" s="262">
        <v>0</v>
      </c>
      <c r="D15" s="4">
        <v>0</v>
      </c>
      <c r="E15" s="4">
        <v>0</v>
      </c>
      <c r="F15" s="4"/>
      <c r="G15" s="289"/>
      <c r="H15" s="4"/>
      <c r="I15" s="4"/>
      <c r="J15" s="4"/>
      <c r="K15" s="4"/>
      <c r="L15" s="4"/>
      <c r="M15" s="4"/>
      <c r="N15" s="76"/>
      <c r="O15" s="69">
        <f t="shared" ref="O15:O27" si="3">SUM(C15:N15)</f>
        <v>0</v>
      </c>
    </row>
    <row r="16" spans="1:15" x14ac:dyDescent="0.25">
      <c r="A16" s="10" t="s">
        <v>22</v>
      </c>
      <c r="B16" s="30" t="s">
        <v>173</v>
      </c>
      <c r="C16" s="262">
        <v>0</v>
      </c>
      <c r="D16" s="4">
        <v>0</v>
      </c>
      <c r="E16" s="4">
        <v>0</v>
      </c>
      <c r="F16" s="4"/>
      <c r="G16" s="289"/>
      <c r="H16" s="4"/>
      <c r="I16" s="4"/>
      <c r="J16" s="4"/>
      <c r="K16" s="4"/>
      <c r="L16" s="4"/>
      <c r="M16" s="4"/>
      <c r="N16" s="76"/>
      <c r="O16" s="69">
        <f t="shared" si="3"/>
        <v>0</v>
      </c>
    </row>
    <row r="17" spans="1:15" x14ac:dyDescent="0.25">
      <c r="A17" s="10" t="s">
        <v>23</v>
      </c>
      <c r="B17" s="30" t="s">
        <v>174</v>
      </c>
      <c r="C17" s="262">
        <v>0</v>
      </c>
      <c r="D17" s="4">
        <v>0</v>
      </c>
      <c r="E17" s="4">
        <v>0</v>
      </c>
      <c r="F17" s="4"/>
      <c r="G17" s="289"/>
      <c r="H17" s="4"/>
      <c r="I17" s="4"/>
      <c r="J17" s="4"/>
      <c r="K17" s="4"/>
      <c r="L17" s="4"/>
      <c r="M17" s="4"/>
      <c r="N17" s="76"/>
      <c r="O17" s="69">
        <f t="shared" si="3"/>
        <v>0</v>
      </c>
    </row>
    <row r="18" spans="1:15" x14ac:dyDescent="0.25">
      <c r="A18" s="10" t="s">
        <v>24</v>
      </c>
      <c r="B18" s="30" t="s">
        <v>175</v>
      </c>
      <c r="C18" s="262">
        <v>0</v>
      </c>
      <c r="D18" s="4">
        <v>0</v>
      </c>
      <c r="E18" s="4">
        <v>0</v>
      </c>
      <c r="F18" s="4"/>
      <c r="G18" s="289"/>
      <c r="H18" s="4"/>
      <c r="I18" s="4"/>
      <c r="J18" s="4"/>
      <c r="K18" s="4"/>
      <c r="L18" s="4"/>
      <c r="M18" s="4"/>
      <c r="N18" s="76"/>
      <c r="O18" s="69">
        <f t="shared" si="3"/>
        <v>0</v>
      </c>
    </row>
    <row r="19" spans="1:15" x14ac:dyDescent="0.25">
      <c r="A19" s="10" t="s">
        <v>25</v>
      </c>
      <c r="B19" s="30" t="s">
        <v>176</v>
      </c>
      <c r="C19" s="262">
        <v>0</v>
      </c>
      <c r="D19" s="4">
        <v>0</v>
      </c>
      <c r="E19" s="4">
        <v>0</v>
      </c>
      <c r="F19" s="4"/>
      <c r="G19" s="289"/>
      <c r="H19" s="4"/>
      <c r="I19" s="4"/>
      <c r="J19" s="4"/>
      <c r="K19" s="4"/>
      <c r="L19" s="4"/>
      <c r="M19" s="4"/>
      <c r="N19" s="76"/>
      <c r="O19" s="69">
        <f t="shared" si="3"/>
        <v>0</v>
      </c>
    </row>
    <row r="20" spans="1:15" x14ac:dyDescent="0.25">
      <c r="A20" s="10" t="s">
        <v>26</v>
      </c>
      <c r="B20" s="30" t="s">
        <v>177</v>
      </c>
      <c r="C20" s="262">
        <v>0</v>
      </c>
      <c r="D20" s="4">
        <v>0</v>
      </c>
      <c r="E20" s="4">
        <v>0</v>
      </c>
      <c r="F20" s="4"/>
      <c r="G20" s="289"/>
      <c r="H20" s="4"/>
      <c r="I20" s="4"/>
      <c r="J20" s="4"/>
      <c r="K20" s="4"/>
      <c r="L20" s="4"/>
      <c r="M20" s="4"/>
      <c r="N20" s="76"/>
      <c r="O20" s="69">
        <f t="shared" si="3"/>
        <v>0</v>
      </c>
    </row>
    <row r="21" spans="1:15" x14ac:dyDescent="0.25">
      <c r="A21" s="10" t="s">
        <v>27</v>
      </c>
      <c r="B21" s="30" t="s">
        <v>178</v>
      </c>
      <c r="C21" s="262">
        <v>0</v>
      </c>
      <c r="D21" s="4">
        <v>0</v>
      </c>
      <c r="E21" s="4">
        <v>0</v>
      </c>
      <c r="F21" s="4"/>
      <c r="G21" s="289"/>
      <c r="H21" s="4"/>
      <c r="I21" s="4"/>
      <c r="J21" s="4"/>
      <c r="K21" s="4"/>
      <c r="L21" s="4"/>
      <c r="M21" s="4"/>
      <c r="N21" s="76"/>
      <c r="O21" s="69">
        <f t="shared" si="3"/>
        <v>0</v>
      </c>
    </row>
    <row r="22" spans="1:15" x14ac:dyDescent="0.25">
      <c r="A22" s="10" t="s">
        <v>28</v>
      </c>
      <c r="B22" s="30" t="s">
        <v>179</v>
      </c>
      <c r="C22" s="262">
        <v>0</v>
      </c>
      <c r="D22" s="4">
        <v>0</v>
      </c>
      <c r="E22" s="4">
        <v>0</v>
      </c>
      <c r="F22" s="4"/>
      <c r="G22" s="289"/>
      <c r="H22" s="4"/>
      <c r="I22" s="4"/>
      <c r="J22" s="4"/>
      <c r="K22" s="4"/>
      <c r="L22" s="4"/>
      <c r="M22" s="4"/>
      <c r="N22" s="76"/>
      <c r="O22" s="69">
        <f t="shared" si="3"/>
        <v>0</v>
      </c>
    </row>
    <row r="23" spans="1:15" ht="15.75" thickBot="1" x14ac:dyDescent="0.3">
      <c r="A23" s="10" t="s">
        <v>29</v>
      </c>
      <c r="B23" s="101" t="s">
        <v>180</v>
      </c>
      <c r="C23" s="265">
        <v>0</v>
      </c>
      <c r="D23" s="41">
        <v>0</v>
      </c>
      <c r="E23" s="41">
        <v>0</v>
      </c>
      <c r="F23" s="41"/>
      <c r="G23" s="284"/>
      <c r="H23" s="41"/>
      <c r="I23" s="41"/>
      <c r="J23" s="41"/>
      <c r="K23" s="41"/>
      <c r="L23" s="41"/>
      <c r="M23" s="41"/>
      <c r="N23" s="78"/>
      <c r="O23" s="63">
        <f t="shared" si="3"/>
        <v>0</v>
      </c>
    </row>
    <row r="24" spans="1:15" ht="15.75" thickBot="1" x14ac:dyDescent="0.3">
      <c r="A24" s="10" t="s">
        <v>30</v>
      </c>
      <c r="B24" s="102" t="s">
        <v>152</v>
      </c>
      <c r="C24" s="266">
        <v>69</v>
      </c>
      <c r="D24" s="79">
        <v>169</v>
      </c>
      <c r="E24" s="79">
        <v>302</v>
      </c>
      <c r="F24" s="79"/>
      <c r="G24" s="386"/>
      <c r="H24" s="79"/>
      <c r="I24" s="79"/>
      <c r="J24" s="79"/>
      <c r="K24" s="79"/>
      <c r="L24" s="79"/>
      <c r="M24" s="79"/>
      <c r="N24" s="80"/>
      <c r="O24" s="71">
        <f t="shared" si="3"/>
        <v>540</v>
      </c>
    </row>
    <row r="25" spans="1:15" ht="15.75" thickBot="1" x14ac:dyDescent="0.3">
      <c r="A25" s="10" t="s">
        <v>31</v>
      </c>
      <c r="B25" s="103" t="s">
        <v>153</v>
      </c>
      <c r="C25" s="267">
        <v>27</v>
      </c>
      <c r="D25" s="79">
        <v>39</v>
      </c>
      <c r="E25" s="79">
        <v>46</v>
      </c>
      <c r="F25" s="79"/>
      <c r="G25" s="386"/>
      <c r="H25" s="79"/>
      <c r="I25" s="79"/>
      <c r="J25" s="79"/>
      <c r="K25" s="79"/>
      <c r="L25" s="79"/>
      <c r="M25" s="79"/>
      <c r="N25" s="80"/>
      <c r="O25" s="71">
        <f t="shared" si="3"/>
        <v>112</v>
      </c>
    </row>
    <row r="26" spans="1:15" ht="15.75" thickBot="1" x14ac:dyDescent="0.3">
      <c r="A26" s="10" t="s">
        <v>32</v>
      </c>
      <c r="B26" s="103" t="s">
        <v>149</v>
      </c>
      <c r="C26" s="267">
        <v>7</v>
      </c>
      <c r="D26" s="79">
        <v>4</v>
      </c>
      <c r="E26" s="79">
        <v>12</v>
      </c>
      <c r="F26" s="79"/>
      <c r="G26" s="386"/>
      <c r="H26" s="79"/>
      <c r="I26" s="79"/>
      <c r="J26" s="79"/>
      <c r="K26" s="79"/>
      <c r="L26" s="79"/>
      <c r="M26" s="79"/>
      <c r="N26" s="80"/>
      <c r="O26" s="71">
        <f t="shared" si="3"/>
        <v>23</v>
      </c>
    </row>
    <row r="27" spans="1:15" ht="15.75" thickBot="1" x14ac:dyDescent="0.3">
      <c r="A27" s="10" t="s">
        <v>33</v>
      </c>
      <c r="B27" s="103" t="s">
        <v>150</v>
      </c>
      <c r="C27" s="267">
        <v>97</v>
      </c>
      <c r="D27" s="79">
        <v>68</v>
      </c>
      <c r="E27" s="79">
        <v>79</v>
      </c>
      <c r="F27" s="79"/>
      <c r="G27" s="386"/>
      <c r="H27" s="79"/>
      <c r="I27" s="79"/>
      <c r="J27" s="79"/>
      <c r="K27" s="79"/>
      <c r="L27" s="79"/>
      <c r="M27" s="79"/>
      <c r="N27" s="80"/>
      <c r="O27" s="71">
        <f t="shared" si="3"/>
        <v>244</v>
      </c>
    </row>
    <row r="28" spans="1:15" ht="26.25" x14ac:dyDescent="0.25">
      <c r="A28" s="10" t="s">
        <v>34</v>
      </c>
      <c r="B28" s="90" t="s">
        <v>194</v>
      </c>
      <c r="C28" s="294">
        <f t="shared" ref="C28:D28" si="4">C27-C29</f>
        <v>2</v>
      </c>
      <c r="D28" s="294">
        <f t="shared" si="4"/>
        <v>18</v>
      </c>
      <c r="E28" s="294">
        <f>E27-E29</f>
        <v>47</v>
      </c>
      <c r="F28" s="430">
        <f t="shared" ref="F28:N28" si="5">F27-F29</f>
        <v>0</v>
      </c>
      <c r="G28" s="430">
        <f t="shared" si="5"/>
        <v>0</v>
      </c>
      <c r="H28" s="430">
        <f t="shared" si="5"/>
        <v>0</v>
      </c>
      <c r="I28" s="430">
        <f t="shared" si="5"/>
        <v>0</v>
      </c>
      <c r="J28" s="430">
        <f t="shared" si="5"/>
        <v>0</v>
      </c>
      <c r="K28" s="430">
        <f t="shared" si="5"/>
        <v>0</v>
      </c>
      <c r="L28" s="430">
        <f t="shared" si="5"/>
        <v>0</v>
      </c>
      <c r="M28" s="430">
        <f t="shared" si="5"/>
        <v>0</v>
      </c>
      <c r="N28" s="430">
        <f t="shared" si="5"/>
        <v>0</v>
      </c>
      <c r="O28" s="70">
        <f>SUM(C28:N28)</f>
        <v>67</v>
      </c>
    </row>
    <row r="29" spans="1:15" ht="26.25" x14ac:dyDescent="0.25">
      <c r="A29" s="10" t="s">
        <v>35</v>
      </c>
      <c r="B29" s="48" t="s">
        <v>195</v>
      </c>
      <c r="C29" s="268">
        <v>95</v>
      </c>
      <c r="D29" s="300">
        <v>50</v>
      </c>
      <c r="E29" s="300">
        <v>32</v>
      </c>
      <c r="F29" s="295"/>
      <c r="G29" s="295"/>
      <c r="H29" s="295"/>
      <c r="I29" s="295"/>
      <c r="J29" s="295"/>
      <c r="K29" s="295"/>
      <c r="L29" s="295"/>
      <c r="M29" s="62"/>
      <c r="N29" s="330"/>
      <c r="O29" s="70">
        <f t="shared" ref="O29:O31" si="6">SUM(C29:N29)</f>
        <v>177</v>
      </c>
    </row>
    <row r="30" spans="1:15" x14ac:dyDescent="0.25">
      <c r="A30" s="10" t="s">
        <v>36</v>
      </c>
      <c r="B30" s="47" t="s">
        <v>181</v>
      </c>
      <c r="C30" s="268">
        <v>2</v>
      </c>
      <c r="D30" s="295">
        <v>15</v>
      </c>
      <c r="E30" s="295">
        <v>47</v>
      </c>
      <c r="F30" s="295"/>
      <c r="G30" s="295"/>
      <c r="H30" s="295"/>
      <c r="I30" s="295"/>
      <c r="J30" s="295"/>
      <c r="K30" s="295"/>
      <c r="L30" s="295"/>
      <c r="M30" s="62"/>
      <c r="N30" s="330"/>
      <c r="O30" s="70">
        <f t="shared" si="6"/>
        <v>64</v>
      </c>
    </row>
    <row r="31" spans="1:15" ht="15.75" thickBot="1" x14ac:dyDescent="0.3">
      <c r="A31" s="10" t="s">
        <v>37</v>
      </c>
      <c r="B31" s="104" t="s">
        <v>182</v>
      </c>
      <c r="C31" s="296">
        <f t="shared" ref="C31:D31" si="7">C27-C30</f>
        <v>95</v>
      </c>
      <c r="D31" s="296">
        <f t="shared" si="7"/>
        <v>53</v>
      </c>
      <c r="E31" s="296">
        <f>E27-E30</f>
        <v>32</v>
      </c>
      <c r="F31" s="431">
        <f t="shared" ref="F31:N31" si="8">F27-F30</f>
        <v>0</v>
      </c>
      <c r="G31" s="431">
        <f t="shared" si="8"/>
        <v>0</v>
      </c>
      <c r="H31" s="431">
        <f t="shared" si="8"/>
        <v>0</v>
      </c>
      <c r="I31" s="431">
        <f t="shared" si="8"/>
        <v>0</v>
      </c>
      <c r="J31" s="431">
        <f t="shared" si="8"/>
        <v>0</v>
      </c>
      <c r="K31" s="431">
        <f t="shared" si="8"/>
        <v>0</v>
      </c>
      <c r="L31" s="431">
        <f t="shared" si="8"/>
        <v>0</v>
      </c>
      <c r="M31" s="431">
        <f t="shared" si="8"/>
        <v>0</v>
      </c>
      <c r="N31" s="431">
        <f t="shared" si="8"/>
        <v>0</v>
      </c>
      <c r="O31" s="63">
        <f t="shared" si="6"/>
        <v>180</v>
      </c>
    </row>
    <row r="32" spans="1:15" ht="15.75" thickBot="1" x14ac:dyDescent="0.3">
      <c r="A32" s="10" t="s">
        <v>46</v>
      </c>
      <c r="B32" s="92" t="s">
        <v>151</v>
      </c>
      <c r="C32" s="269">
        <f t="shared" ref="C32:N32" si="9">C33+C36+C37</f>
        <v>218</v>
      </c>
      <c r="D32" s="269">
        <f t="shared" si="9"/>
        <v>118</v>
      </c>
      <c r="E32" s="269">
        <f t="shared" si="9"/>
        <v>89</v>
      </c>
      <c r="F32" s="269">
        <f t="shared" si="9"/>
        <v>0</v>
      </c>
      <c r="G32" s="269">
        <f t="shared" si="9"/>
        <v>0</v>
      </c>
      <c r="H32" s="269">
        <f t="shared" si="9"/>
        <v>0</v>
      </c>
      <c r="I32" s="269">
        <f t="shared" si="9"/>
        <v>0</v>
      </c>
      <c r="J32" s="269">
        <f t="shared" si="9"/>
        <v>0</v>
      </c>
      <c r="K32" s="269">
        <f t="shared" si="9"/>
        <v>0</v>
      </c>
      <c r="L32" s="393">
        <f t="shared" si="9"/>
        <v>0</v>
      </c>
      <c r="M32" s="269">
        <f t="shared" si="9"/>
        <v>0</v>
      </c>
      <c r="N32" s="269">
        <f t="shared" si="9"/>
        <v>0</v>
      </c>
      <c r="O32" s="87">
        <f>SUM(C32:N32)</f>
        <v>425</v>
      </c>
    </row>
    <row r="33" spans="1:15" ht="15.75" thickBot="1" x14ac:dyDescent="0.3">
      <c r="A33" s="10" t="s">
        <v>47</v>
      </c>
      <c r="B33" s="105" t="s">
        <v>183</v>
      </c>
      <c r="C33" s="270">
        <v>214</v>
      </c>
      <c r="D33" s="290">
        <v>96</v>
      </c>
      <c r="E33" s="290">
        <v>42</v>
      </c>
      <c r="F33" s="290"/>
      <c r="G33" s="383"/>
      <c r="H33" s="290"/>
      <c r="I33" s="290"/>
      <c r="J33" s="290"/>
      <c r="K33" s="290"/>
      <c r="L33" s="290"/>
      <c r="M33" s="383"/>
      <c r="N33" s="323"/>
      <c r="O33" s="81">
        <f>SUM(C33:N33)</f>
        <v>352</v>
      </c>
    </row>
    <row r="34" spans="1:15" ht="25.5" thickTop="1" x14ac:dyDescent="0.25">
      <c r="A34" s="10" t="s">
        <v>48</v>
      </c>
      <c r="B34" s="106" t="s">
        <v>184</v>
      </c>
      <c r="C34" s="380">
        <f>C33-C35</f>
        <v>122</v>
      </c>
      <c r="D34" s="380">
        <f t="shared" ref="D34:N34" si="10">D33-D35</f>
        <v>46</v>
      </c>
      <c r="E34" s="380">
        <f t="shared" si="10"/>
        <v>10</v>
      </c>
      <c r="F34" s="432">
        <f t="shared" si="10"/>
        <v>0</v>
      </c>
      <c r="G34" s="432">
        <f t="shared" si="10"/>
        <v>0</v>
      </c>
      <c r="H34" s="432">
        <f t="shared" si="10"/>
        <v>0</v>
      </c>
      <c r="I34" s="432">
        <f t="shared" si="10"/>
        <v>0</v>
      </c>
      <c r="J34" s="432">
        <f t="shared" si="10"/>
        <v>0</v>
      </c>
      <c r="K34" s="432">
        <f t="shared" si="10"/>
        <v>0</v>
      </c>
      <c r="L34" s="432">
        <f t="shared" si="10"/>
        <v>0</v>
      </c>
      <c r="M34" s="432">
        <f t="shared" si="10"/>
        <v>0</v>
      </c>
      <c r="N34" s="432">
        <f t="shared" si="10"/>
        <v>0</v>
      </c>
      <c r="O34" s="24">
        <f t="shared" ref="O34:O40" si="11">SUM(C34:N34)</f>
        <v>178</v>
      </c>
    </row>
    <row r="35" spans="1:15" ht="25.5" thickBot="1" x14ac:dyDescent="0.3">
      <c r="A35" s="10" t="s">
        <v>49</v>
      </c>
      <c r="B35" s="107" t="s">
        <v>185</v>
      </c>
      <c r="C35" s="390">
        <v>92</v>
      </c>
      <c r="D35" s="303">
        <v>50</v>
      </c>
      <c r="E35" s="303">
        <v>32</v>
      </c>
      <c r="F35" s="303"/>
      <c r="G35" s="384"/>
      <c r="H35" s="303"/>
      <c r="I35" s="303"/>
      <c r="J35" s="303"/>
      <c r="K35" s="303"/>
      <c r="L35" s="303"/>
      <c r="M35" s="384"/>
      <c r="N35" s="325"/>
      <c r="O35" s="88">
        <f t="shared" si="11"/>
        <v>174</v>
      </c>
    </row>
    <row r="36" spans="1:15" ht="16.5" thickTop="1" thickBot="1" x14ac:dyDescent="0.3">
      <c r="A36" s="10" t="s">
        <v>50</v>
      </c>
      <c r="B36" s="108" t="s">
        <v>186</v>
      </c>
      <c r="C36" s="271">
        <v>3</v>
      </c>
      <c r="D36" s="291">
        <v>7</v>
      </c>
      <c r="E36" s="291">
        <v>18</v>
      </c>
      <c r="F36" s="291"/>
      <c r="G36" s="385"/>
      <c r="H36" s="291"/>
      <c r="I36" s="291"/>
      <c r="J36" s="291"/>
      <c r="K36" s="291"/>
      <c r="L36" s="291"/>
      <c r="M36" s="385"/>
      <c r="N36" s="326"/>
      <c r="O36" s="83">
        <f t="shared" si="11"/>
        <v>28</v>
      </c>
    </row>
    <row r="37" spans="1:15" ht="16.5" thickTop="1" thickBot="1" x14ac:dyDescent="0.3">
      <c r="A37" s="10" t="s">
        <v>51</v>
      </c>
      <c r="B37" s="109" t="s">
        <v>187</v>
      </c>
      <c r="C37" s="327">
        <f t="shared" ref="C37:N37" si="12">SUM(C38:C40)</f>
        <v>1</v>
      </c>
      <c r="D37" s="327">
        <f t="shared" si="12"/>
        <v>15</v>
      </c>
      <c r="E37" s="327">
        <f t="shared" si="12"/>
        <v>29</v>
      </c>
      <c r="F37" s="433">
        <f t="shared" si="12"/>
        <v>0</v>
      </c>
      <c r="G37" s="433">
        <f t="shared" si="12"/>
        <v>0</v>
      </c>
      <c r="H37" s="433">
        <f t="shared" si="12"/>
        <v>0</v>
      </c>
      <c r="I37" s="433">
        <f t="shared" si="12"/>
        <v>0</v>
      </c>
      <c r="J37" s="433">
        <f t="shared" si="12"/>
        <v>0</v>
      </c>
      <c r="K37" s="433">
        <f t="shared" si="12"/>
        <v>0</v>
      </c>
      <c r="L37" s="433">
        <f t="shared" si="12"/>
        <v>0</v>
      </c>
      <c r="M37" s="433">
        <f t="shared" si="12"/>
        <v>0</v>
      </c>
      <c r="N37" s="433">
        <f t="shared" si="12"/>
        <v>0</v>
      </c>
      <c r="O37" s="82">
        <f t="shared" si="11"/>
        <v>45</v>
      </c>
    </row>
    <row r="38" spans="1:15" ht="15.75" thickTop="1" x14ac:dyDescent="0.25">
      <c r="A38" s="10" t="s">
        <v>52</v>
      </c>
      <c r="B38" s="32" t="s">
        <v>188</v>
      </c>
      <c r="C38" s="261">
        <v>1</v>
      </c>
      <c r="D38" s="288">
        <v>15</v>
      </c>
      <c r="E38" s="288">
        <v>29</v>
      </c>
      <c r="F38" s="288"/>
      <c r="G38" s="3"/>
      <c r="H38" s="288"/>
      <c r="I38" s="288"/>
      <c r="J38" s="288"/>
      <c r="K38" s="288"/>
      <c r="L38" s="288"/>
      <c r="M38" s="3"/>
      <c r="N38" s="324"/>
      <c r="O38" s="24">
        <f t="shared" si="11"/>
        <v>45</v>
      </c>
    </row>
    <row r="39" spans="1:15" x14ac:dyDescent="0.25">
      <c r="A39" s="10" t="s">
        <v>53</v>
      </c>
      <c r="B39" s="30" t="s">
        <v>189</v>
      </c>
      <c r="C39" s="262">
        <v>0</v>
      </c>
      <c r="D39" s="289">
        <v>0</v>
      </c>
      <c r="E39" s="289">
        <v>0</v>
      </c>
      <c r="F39" s="289"/>
      <c r="G39" s="4"/>
      <c r="H39" s="289"/>
      <c r="I39" s="289"/>
      <c r="J39" s="289"/>
      <c r="K39" s="289"/>
      <c r="L39" s="289"/>
      <c r="M39" s="4"/>
      <c r="N39" s="328"/>
      <c r="O39" s="24">
        <f t="shared" si="11"/>
        <v>0</v>
      </c>
    </row>
    <row r="40" spans="1:15" ht="15.75" thickBot="1" x14ac:dyDescent="0.3">
      <c r="A40" s="10" t="s">
        <v>54</v>
      </c>
      <c r="B40" s="110" t="s">
        <v>190</v>
      </c>
      <c r="C40" s="263">
        <v>0</v>
      </c>
      <c r="D40" s="284">
        <v>0</v>
      </c>
      <c r="E40" s="284">
        <v>0</v>
      </c>
      <c r="F40" s="284"/>
      <c r="G40" s="41"/>
      <c r="H40" s="284"/>
      <c r="I40" s="284"/>
      <c r="J40" s="284"/>
      <c r="K40" s="284"/>
      <c r="L40" s="284"/>
      <c r="M40" s="41"/>
      <c r="N40" s="322"/>
      <c r="O40" s="85">
        <f t="shared" si="11"/>
        <v>0</v>
      </c>
    </row>
    <row r="41" spans="1:15" ht="30.75" thickBot="1" x14ac:dyDescent="0.3">
      <c r="A41" s="10" t="s">
        <v>55</v>
      </c>
      <c r="B41" s="93" t="s">
        <v>191</v>
      </c>
      <c r="C41" s="269">
        <f t="shared" ref="C41:N41" si="13">SUM(C42:C43)</f>
        <v>172</v>
      </c>
      <c r="D41" s="269">
        <f t="shared" si="13"/>
        <v>174</v>
      </c>
      <c r="E41" s="269">
        <f t="shared" si="13"/>
        <v>248</v>
      </c>
      <c r="F41" s="269">
        <f t="shared" si="13"/>
        <v>0</v>
      </c>
      <c r="G41" s="269">
        <f t="shared" si="13"/>
        <v>0</v>
      </c>
      <c r="H41" s="269">
        <f t="shared" si="13"/>
        <v>0</v>
      </c>
      <c r="I41" s="269">
        <f t="shared" si="13"/>
        <v>0</v>
      </c>
      <c r="J41" s="269">
        <f t="shared" si="13"/>
        <v>0</v>
      </c>
      <c r="K41" s="269">
        <f t="shared" si="13"/>
        <v>0</v>
      </c>
      <c r="L41" s="269">
        <f t="shared" si="13"/>
        <v>0</v>
      </c>
      <c r="M41" s="269">
        <f t="shared" si="13"/>
        <v>0</v>
      </c>
      <c r="N41" s="269">
        <f t="shared" si="13"/>
        <v>0</v>
      </c>
      <c r="O41" s="87">
        <f>SUM(C41:N41)</f>
        <v>594</v>
      </c>
    </row>
    <row r="42" spans="1:15" ht="26.25" x14ac:dyDescent="0.25">
      <c r="A42" s="10" t="s">
        <v>56</v>
      </c>
      <c r="B42" s="90" t="s">
        <v>196</v>
      </c>
      <c r="C42" s="307">
        <v>7</v>
      </c>
      <c r="D42" s="72">
        <v>45</v>
      </c>
      <c r="E42" s="72">
        <v>142</v>
      </c>
      <c r="F42" s="72"/>
      <c r="G42" s="72"/>
      <c r="H42" s="72"/>
      <c r="I42" s="72"/>
      <c r="J42" s="72"/>
      <c r="K42" s="72"/>
      <c r="L42" s="72"/>
      <c r="M42" s="72"/>
      <c r="N42" s="89"/>
      <c r="O42" s="70">
        <f t="shared" ref="O42:O46" si="14">SUM(C42:N42)</f>
        <v>194</v>
      </c>
    </row>
    <row r="43" spans="1:15" ht="27" thickBot="1" x14ac:dyDescent="0.3">
      <c r="A43" s="10" t="s">
        <v>57</v>
      </c>
      <c r="B43" s="91" t="s">
        <v>197</v>
      </c>
      <c r="C43" s="73">
        <v>165</v>
      </c>
      <c r="D43" s="74">
        <v>129</v>
      </c>
      <c r="E43" s="74">
        <v>106</v>
      </c>
      <c r="F43" s="74"/>
      <c r="G43" s="74"/>
      <c r="H43" s="74"/>
      <c r="I43" s="74"/>
      <c r="J43" s="74"/>
      <c r="K43" s="74"/>
      <c r="L43" s="74"/>
      <c r="M43" s="74"/>
      <c r="N43" s="86"/>
      <c r="O43" s="84">
        <f t="shared" si="14"/>
        <v>400</v>
      </c>
    </row>
    <row r="44" spans="1:15" ht="45.75" thickBot="1" x14ac:dyDescent="0.3">
      <c r="A44" s="10" t="s">
        <v>58</v>
      </c>
      <c r="B44" s="93" t="s">
        <v>192</v>
      </c>
      <c r="C44" s="269">
        <f t="shared" ref="C44:N44" si="15">SUM(C45:C46)</f>
        <v>8</v>
      </c>
      <c r="D44" s="269">
        <f t="shared" si="15"/>
        <v>9</v>
      </c>
      <c r="E44" s="269">
        <f t="shared" si="15"/>
        <v>44</v>
      </c>
      <c r="F44" s="269">
        <f t="shared" si="15"/>
        <v>0</v>
      </c>
      <c r="G44" s="269">
        <f t="shared" si="15"/>
        <v>0</v>
      </c>
      <c r="H44" s="269">
        <f t="shared" si="15"/>
        <v>0</v>
      </c>
      <c r="I44" s="269">
        <f t="shared" si="15"/>
        <v>0</v>
      </c>
      <c r="J44" s="269">
        <f t="shared" si="15"/>
        <v>0</v>
      </c>
      <c r="K44" s="269">
        <f t="shared" si="15"/>
        <v>0</v>
      </c>
      <c r="L44" s="269">
        <f t="shared" si="15"/>
        <v>0</v>
      </c>
      <c r="M44" s="269">
        <f t="shared" si="15"/>
        <v>0</v>
      </c>
      <c r="N44" s="269">
        <f t="shared" si="15"/>
        <v>0</v>
      </c>
      <c r="O44" s="87">
        <f>SUM(C44:N44)</f>
        <v>61</v>
      </c>
    </row>
    <row r="45" spans="1:15" ht="26.25" x14ac:dyDescent="0.25">
      <c r="A45" s="10" t="s">
        <v>59</v>
      </c>
      <c r="B45" s="90" t="s">
        <v>198</v>
      </c>
      <c r="C45" s="307">
        <v>5</v>
      </c>
      <c r="D45" s="72">
        <v>2</v>
      </c>
      <c r="E45" s="72">
        <v>40</v>
      </c>
      <c r="F45" s="72"/>
      <c r="G45" s="72"/>
      <c r="H45" s="309"/>
      <c r="I45" s="72"/>
      <c r="J45" s="72"/>
      <c r="K45" s="72"/>
      <c r="L45" s="72"/>
      <c r="M45" s="72"/>
      <c r="N45" s="72"/>
      <c r="O45" s="70">
        <f>SUM(C45:N45)</f>
        <v>47</v>
      </c>
    </row>
    <row r="46" spans="1:15" ht="27" thickBot="1" x14ac:dyDescent="0.3">
      <c r="A46" s="10" t="s">
        <v>60</v>
      </c>
      <c r="B46" s="111" t="s">
        <v>199</v>
      </c>
      <c r="C46" s="306">
        <v>3</v>
      </c>
      <c r="D46" s="96">
        <v>7</v>
      </c>
      <c r="E46" s="96">
        <v>4</v>
      </c>
      <c r="F46" s="96"/>
      <c r="G46" s="96"/>
      <c r="H46" s="298"/>
      <c r="I46" s="96"/>
      <c r="J46" s="96"/>
      <c r="K46" s="96"/>
      <c r="L46" s="96"/>
      <c r="M46" s="96"/>
      <c r="N46" s="96"/>
      <c r="O46" s="63">
        <f t="shared" si="14"/>
        <v>14</v>
      </c>
    </row>
    <row r="47" spans="1:15" ht="20.100000000000001" customHeight="1" thickBot="1" x14ac:dyDescent="0.3">
      <c r="A47" s="21" t="s">
        <v>200</v>
      </c>
      <c r="B47" s="18"/>
      <c r="C47" s="18"/>
    </row>
    <row r="48" spans="1:15" ht="50.25" thickBot="1" x14ac:dyDescent="0.3">
      <c r="A48" s="61" t="s">
        <v>159</v>
      </c>
      <c r="B48" s="99" t="s">
        <v>0</v>
      </c>
      <c r="C48" s="100" t="s">
        <v>369</v>
      </c>
      <c r="D48" s="100" t="s">
        <v>370</v>
      </c>
      <c r="E48" s="100" t="s">
        <v>371</v>
      </c>
      <c r="F48" s="100" t="s">
        <v>372</v>
      </c>
      <c r="G48" s="100" t="s">
        <v>373</v>
      </c>
      <c r="H48" s="100" t="s">
        <v>374</v>
      </c>
      <c r="I48" s="100" t="s">
        <v>375</v>
      </c>
      <c r="J48" s="100" t="s">
        <v>376</v>
      </c>
      <c r="K48" s="100" t="s">
        <v>377</v>
      </c>
      <c r="L48" s="100" t="s">
        <v>378</v>
      </c>
      <c r="M48" s="100" t="s">
        <v>379</v>
      </c>
      <c r="N48" s="100" t="s">
        <v>380</v>
      </c>
      <c r="O48" s="98" t="s">
        <v>105</v>
      </c>
    </row>
    <row r="49" spans="1:15" x14ac:dyDescent="0.25">
      <c r="A49" s="10" t="s">
        <v>61</v>
      </c>
      <c r="B49" s="112" t="s">
        <v>201</v>
      </c>
      <c r="C49" s="260">
        <v>85</v>
      </c>
      <c r="D49" s="72">
        <v>110</v>
      </c>
      <c r="E49" s="72">
        <v>50</v>
      </c>
      <c r="F49" s="309"/>
      <c r="G49" s="309"/>
      <c r="H49" s="309"/>
      <c r="I49" s="72"/>
      <c r="J49" s="72"/>
      <c r="K49" s="72"/>
      <c r="L49" s="72"/>
      <c r="M49" s="72"/>
      <c r="N49" s="72"/>
      <c r="O49" s="70">
        <f>SUM(C49:N49)</f>
        <v>245</v>
      </c>
    </row>
    <row r="50" spans="1:15" ht="15.75" thickBot="1" x14ac:dyDescent="0.3">
      <c r="A50" s="10" t="s">
        <v>62</v>
      </c>
      <c r="B50" s="49" t="s">
        <v>202</v>
      </c>
      <c r="C50" s="272">
        <v>32</v>
      </c>
      <c r="D50" s="96">
        <v>29</v>
      </c>
      <c r="E50" s="96">
        <v>18</v>
      </c>
      <c r="F50" s="298"/>
      <c r="G50" s="298"/>
      <c r="H50" s="298"/>
      <c r="I50" s="96"/>
      <c r="J50" s="96"/>
      <c r="K50" s="96"/>
      <c r="L50" s="96"/>
      <c r="M50" s="96"/>
      <c r="N50" s="96"/>
      <c r="O50" s="63">
        <f>SUM(C50:N50)</f>
        <v>79</v>
      </c>
    </row>
    <row r="51" spans="1:15" ht="20.100000000000001" customHeight="1" thickBot="1" x14ac:dyDescent="0.3">
      <c r="A51" s="21" t="s">
        <v>203</v>
      </c>
      <c r="C51" s="18"/>
    </row>
    <row r="52" spans="1:15" ht="50.25" thickBot="1" x14ac:dyDescent="0.3">
      <c r="A52" s="61" t="s">
        <v>159</v>
      </c>
      <c r="B52" s="113" t="s">
        <v>0</v>
      </c>
      <c r="C52" s="114" t="s">
        <v>369</v>
      </c>
      <c r="D52" s="100" t="s">
        <v>370</v>
      </c>
      <c r="E52" s="66" t="s">
        <v>371</v>
      </c>
      <c r="F52" s="100" t="s">
        <v>372</v>
      </c>
      <c r="G52" s="100" t="s">
        <v>373</v>
      </c>
      <c r="H52" s="100" t="s">
        <v>374</v>
      </c>
      <c r="I52" s="100" t="s">
        <v>375</v>
      </c>
      <c r="J52" s="100" t="s">
        <v>376</v>
      </c>
      <c r="K52" s="100" t="s">
        <v>377</v>
      </c>
      <c r="L52" s="100" t="s">
        <v>378</v>
      </c>
      <c r="M52" s="100" t="s">
        <v>379</v>
      </c>
      <c r="N52" s="100" t="s">
        <v>380</v>
      </c>
      <c r="O52" s="98" t="s">
        <v>105</v>
      </c>
    </row>
    <row r="53" spans="1:15" x14ac:dyDescent="0.25">
      <c r="A53" s="10" t="s">
        <v>63</v>
      </c>
      <c r="B53" s="112" t="s">
        <v>204</v>
      </c>
      <c r="C53" s="260">
        <v>0</v>
      </c>
      <c r="D53" s="72">
        <v>0</v>
      </c>
      <c r="E53" s="72">
        <v>0</v>
      </c>
      <c r="F53" s="72"/>
      <c r="G53" s="72"/>
      <c r="H53" s="309"/>
      <c r="I53" s="72"/>
      <c r="J53" s="72"/>
      <c r="K53" s="72"/>
      <c r="L53" s="72"/>
      <c r="M53" s="72"/>
      <c r="N53" s="72"/>
      <c r="O53" s="70">
        <f>SUM(C53:N53)</f>
        <v>0</v>
      </c>
    </row>
    <row r="54" spans="1:15" x14ac:dyDescent="0.25">
      <c r="A54" s="10" t="s">
        <v>64</v>
      </c>
      <c r="B54" s="47" t="s">
        <v>205</v>
      </c>
      <c r="C54" s="268">
        <v>0</v>
      </c>
      <c r="D54" s="62">
        <v>0</v>
      </c>
      <c r="E54" s="62">
        <v>0</v>
      </c>
      <c r="F54" s="62"/>
      <c r="G54" s="62"/>
      <c r="H54" s="295"/>
      <c r="I54" s="62"/>
      <c r="J54" s="62"/>
      <c r="K54" s="62"/>
      <c r="L54" s="62"/>
      <c r="M54" s="62"/>
      <c r="N54" s="62"/>
      <c r="O54" s="70">
        <f>SUM(C54:N54)</f>
        <v>0</v>
      </c>
    </row>
    <row r="55" spans="1:15" ht="15" customHeight="1" thickBot="1" x14ac:dyDescent="0.3">
      <c r="A55" s="10" t="s">
        <v>65</v>
      </c>
      <c r="B55" s="63" t="s">
        <v>206</v>
      </c>
      <c r="C55" s="272">
        <v>0</v>
      </c>
      <c r="D55" s="96">
        <v>0</v>
      </c>
      <c r="E55" s="96">
        <v>0</v>
      </c>
      <c r="F55" s="96"/>
      <c r="G55" s="96"/>
      <c r="H55" s="298"/>
      <c r="I55" s="96"/>
      <c r="J55" s="96"/>
      <c r="K55" s="96"/>
      <c r="L55" s="96"/>
      <c r="M55" s="96"/>
      <c r="N55" s="96"/>
      <c r="O55" s="63">
        <f>SUM(C55:N55)</f>
        <v>0</v>
      </c>
    </row>
    <row r="56" spans="1:15" s="95" customFormat="1" ht="20.100000000000001" customHeight="1" thickBot="1" x14ac:dyDescent="0.25">
      <c r="A56" s="123" t="s">
        <v>207</v>
      </c>
      <c r="C56" s="123"/>
    </row>
    <row r="57" spans="1:15" ht="50.25" thickBot="1" x14ac:dyDescent="0.3">
      <c r="A57" s="115" t="s">
        <v>159</v>
      </c>
      <c r="B57" s="116" t="s">
        <v>0</v>
      </c>
      <c r="C57" s="114" t="s">
        <v>369</v>
      </c>
      <c r="D57" s="100" t="s">
        <v>370</v>
      </c>
      <c r="E57" s="66" t="s">
        <v>371</v>
      </c>
      <c r="F57" s="100" t="s">
        <v>372</v>
      </c>
      <c r="G57" s="100" t="s">
        <v>373</v>
      </c>
      <c r="H57" s="100" t="s">
        <v>374</v>
      </c>
      <c r="I57" s="100" t="s">
        <v>375</v>
      </c>
      <c r="J57" s="100" t="s">
        <v>376</v>
      </c>
      <c r="K57" s="100" t="s">
        <v>377</v>
      </c>
      <c r="L57" s="100" t="s">
        <v>378</v>
      </c>
      <c r="M57" s="100" t="s">
        <v>379</v>
      </c>
      <c r="N57" s="100" t="s">
        <v>380</v>
      </c>
      <c r="O57" s="68" t="s">
        <v>105</v>
      </c>
    </row>
    <row r="58" spans="1:15" ht="26.25" x14ac:dyDescent="0.25">
      <c r="A58" s="122" t="s">
        <v>76</v>
      </c>
      <c r="B58" s="121" t="s">
        <v>208</v>
      </c>
      <c r="C58" s="260">
        <v>24</v>
      </c>
      <c r="D58" s="299">
        <v>20</v>
      </c>
      <c r="E58" s="299">
        <v>20</v>
      </c>
      <c r="F58" s="299"/>
      <c r="G58" s="299"/>
      <c r="H58" s="299"/>
      <c r="I58" s="299"/>
      <c r="J58" s="299"/>
      <c r="K58" s="299"/>
      <c r="L58" s="299"/>
      <c r="M58" s="72"/>
      <c r="N58" s="117"/>
      <c r="O58" s="118"/>
    </row>
    <row r="59" spans="1:15" ht="15.75" thickBot="1" x14ac:dyDescent="0.3">
      <c r="A59" s="122" t="s">
        <v>87</v>
      </c>
      <c r="B59" s="63" t="s">
        <v>209</v>
      </c>
      <c r="C59" s="273">
        <v>8</v>
      </c>
      <c r="D59" s="96">
        <v>17</v>
      </c>
      <c r="E59" s="96">
        <v>10</v>
      </c>
      <c r="F59" s="96"/>
      <c r="G59" s="96"/>
      <c r="H59" s="96"/>
      <c r="I59" s="96"/>
      <c r="J59" s="96"/>
      <c r="K59" s="391"/>
      <c r="L59" s="96"/>
      <c r="M59" s="96"/>
      <c r="N59" s="120"/>
      <c r="O59" s="63">
        <f>SUM(C59:N59)</f>
        <v>35</v>
      </c>
    </row>
    <row r="60" spans="1:15" ht="20.100000000000001" customHeight="1" thickBot="1" x14ac:dyDescent="0.3">
      <c r="A60" s="45"/>
      <c r="B60" s="21" t="s">
        <v>210</v>
      </c>
      <c r="C60" s="18"/>
    </row>
    <row r="61" spans="1:15" ht="50.25" thickBot="1" x14ac:dyDescent="0.3">
      <c r="A61" s="115" t="s">
        <v>159</v>
      </c>
      <c r="B61" s="116" t="s">
        <v>0</v>
      </c>
      <c r="C61" s="114" t="s">
        <v>369</v>
      </c>
      <c r="D61" s="100" t="s">
        <v>370</v>
      </c>
      <c r="E61" s="66" t="s">
        <v>371</v>
      </c>
      <c r="F61" s="100" t="s">
        <v>372</v>
      </c>
      <c r="G61" s="100" t="s">
        <v>373</v>
      </c>
      <c r="H61" s="100" t="s">
        <v>374</v>
      </c>
      <c r="I61" s="100" t="s">
        <v>375</v>
      </c>
      <c r="J61" s="100" t="s">
        <v>376</v>
      </c>
      <c r="K61" s="100" t="s">
        <v>377</v>
      </c>
      <c r="L61" s="100" t="s">
        <v>378</v>
      </c>
      <c r="M61" s="100" t="s">
        <v>379</v>
      </c>
      <c r="N61" s="100" t="s">
        <v>380</v>
      </c>
      <c r="O61" s="68" t="s">
        <v>105</v>
      </c>
    </row>
    <row r="62" spans="1:15" ht="26.25" x14ac:dyDescent="0.25">
      <c r="A62" s="122" t="s">
        <v>88</v>
      </c>
      <c r="B62" s="121" t="s">
        <v>211</v>
      </c>
      <c r="C62" s="311">
        <v>0</v>
      </c>
      <c r="D62" s="312">
        <v>0</v>
      </c>
      <c r="E62" s="313">
        <v>0</v>
      </c>
      <c r="F62" s="312"/>
      <c r="G62" s="251"/>
      <c r="H62" s="251"/>
      <c r="I62" s="251"/>
      <c r="J62" s="251"/>
      <c r="K62" s="251"/>
      <c r="L62" s="251"/>
      <c r="M62" s="251"/>
      <c r="N62" s="251"/>
      <c r="O62" s="70">
        <f>SUM(C62:N62)</f>
        <v>0</v>
      </c>
    </row>
    <row r="63" spans="1:15" ht="27" thickBot="1" x14ac:dyDescent="0.3">
      <c r="A63" s="122" t="s">
        <v>89</v>
      </c>
      <c r="B63" s="97" t="s">
        <v>212</v>
      </c>
      <c r="C63" s="314">
        <v>0</v>
      </c>
      <c r="D63" s="315">
        <v>0</v>
      </c>
      <c r="E63" s="316">
        <v>0</v>
      </c>
      <c r="F63" s="315"/>
      <c r="G63" s="250"/>
      <c r="H63" s="250"/>
      <c r="I63" s="250"/>
      <c r="J63" s="250"/>
      <c r="K63" s="250"/>
      <c r="L63" s="250"/>
      <c r="M63" s="250"/>
      <c r="N63" s="250"/>
      <c r="O63" s="63">
        <f>SUM(C63:N63)</f>
        <v>0</v>
      </c>
    </row>
    <row r="64" spans="1:15" ht="20.100000000000001" customHeight="1" thickBot="1" x14ac:dyDescent="0.3">
      <c r="A64" s="21" t="s">
        <v>216</v>
      </c>
      <c r="C64" s="18"/>
    </row>
    <row r="65" spans="1:15" ht="50.25" thickBot="1" x14ac:dyDescent="0.3">
      <c r="A65" s="153" t="s">
        <v>159</v>
      </c>
      <c r="B65" s="152" t="s">
        <v>0</v>
      </c>
      <c r="C65" s="114" t="s">
        <v>369</v>
      </c>
      <c r="D65" s="100" t="s">
        <v>370</v>
      </c>
      <c r="E65" s="66" t="s">
        <v>371</v>
      </c>
      <c r="F65" s="100" t="s">
        <v>372</v>
      </c>
      <c r="G65" s="100" t="s">
        <v>373</v>
      </c>
      <c r="H65" s="100" t="s">
        <v>374</v>
      </c>
      <c r="I65" s="100" t="s">
        <v>375</v>
      </c>
      <c r="J65" s="100" t="s">
        <v>376</v>
      </c>
      <c r="K65" s="100" t="s">
        <v>377</v>
      </c>
      <c r="L65" s="100" t="s">
        <v>378</v>
      </c>
      <c r="M65" s="100" t="s">
        <v>379</v>
      </c>
      <c r="N65" s="100" t="s">
        <v>380</v>
      </c>
      <c r="O65" s="68" t="s">
        <v>105</v>
      </c>
    </row>
    <row r="66" spans="1:15" ht="15.75" thickBot="1" x14ac:dyDescent="0.3">
      <c r="A66" s="10" t="s">
        <v>90</v>
      </c>
      <c r="B66" s="154" t="s">
        <v>213</v>
      </c>
      <c r="C66" s="317">
        <f t="shared" ref="C66:L66" si="16">SUM(C67,C71,C73,C77,C81,C85,C88,C90,)</f>
        <v>5</v>
      </c>
      <c r="D66" s="317">
        <f t="shared" si="16"/>
        <v>2</v>
      </c>
      <c r="E66" s="452">
        <f t="shared" si="16"/>
        <v>40</v>
      </c>
      <c r="F66" s="317">
        <f t="shared" si="16"/>
        <v>0</v>
      </c>
      <c r="G66" s="317">
        <f t="shared" si="16"/>
        <v>0</v>
      </c>
      <c r="H66" s="317">
        <f t="shared" si="16"/>
        <v>0</v>
      </c>
      <c r="I66" s="317">
        <f>SUM(I67,I71,I73,I77,I81,I85,I88,I90,)</f>
        <v>0</v>
      </c>
      <c r="J66" s="317">
        <f>SUM(J67,J71,J73,J77,J81,J85,J88,J90,)</f>
        <v>0</v>
      </c>
      <c r="K66" s="317">
        <f>SUM(K67,K71,K73,K77,K81,K85,K88,K90,)</f>
        <v>0</v>
      </c>
      <c r="L66" s="317">
        <f t="shared" si="16"/>
        <v>0</v>
      </c>
      <c r="M66" s="154">
        <f>M67+M71+M73+M77+M81+M85+M88+M90</f>
        <v>0</v>
      </c>
      <c r="N66" s="154">
        <f>N67+N71+N73+N77+N81+N85+N88+N90</f>
        <v>0</v>
      </c>
      <c r="O66" s="155">
        <f>SUM(C66:N66)</f>
        <v>47</v>
      </c>
    </row>
    <row r="67" spans="1:15" ht="16.5" thickTop="1" thickBot="1" x14ac:dyDescent="0.3">
      <c r="A67" s="10" t="s">
        <v>91</v>
      </c>
      <c r="B67" s="144" t="s">
        <v>214</v>
      </c>
      <c r="C67" s="274">
        <f t="shared" ref="C67:N67" si="17">SUM(C68:C70)</f>
        <v>1</v>
      </c>
      <c r="D67" s="274">
        <f t="shared" si="17"/>
        <v>1</v>
      </c>
      <c r="E67" s="453">
        <f t="shared" si="17"/>
        <v>13</v>
      </c>
      <c r="F67" s="434">
        <f t="shared" si="17"/>
        <v>0</v>
      </c>
      <c r="G67" s="434">
        <f t="shared" si="17"/>
        <v>0</v>
      </c>
      <c r="H67" s="434">
        <f t="shared" si="17"/>
        <v>0</v>
      </c>
      <c r="I67" s="434">
        <f t="shared" si="17"/>
        <v>0</v>
      </c>
      <c r="J67" s="434">
        <f t="shared" si="17"/>
        <v>0</v>
      </c>
      <c r="K67" s="434">
        <f t="shared" si="17"/>
        <v>0</v>
      </c>
      <c r="L67" s="434">
        <f t="shared" si="17"/>
        <v>0</v>
      </c>
      <c r="M67" s="434">
        <f t="shared" si="17"/>
        <v>0</v>
      </c>
      <c r="N67" s="434">
        <f t="shared" si="17"/>
        <v>0</v>
      </c>
      <c r="O67" s="135">
        <f>SUM(C67:N67)</f>
        <v>15</v>
      </c>
    </row>
    <row r="68" spans="1:15" ht="15.75" thickTop="1" x14ac:dyDescent="0.25">
      <c r="A68" s="10" t="s">
        <v>92</v>
      </c>
      <c r="B68" s="259" t="s">
        <v>339</v>
      </c>
      <c r="C68" s="275">
        <v>0</v>
      </c>
      <c r="D68" s="15">
        <v>0</v>
      </c>
      <c r="E68" s="302">
        <v>1</v>
      </c>
      <c r="F68" s="15"/>
      <c r="G68" s="15"/>
      <c r="H68" s="15"/>
      <c r="I68" s="15"/>
      <c r="J68" s="15"/>
      <c r="K68" s="15"/>
      <c r="L68" s="15"/>
      <c r="M68" s="15"/>
      <c r="N68" s="125"/>
      <c r="O68" s="126">
        <f>SUM(C68:N68)</f>
        <v>1</v>
      </c>
    </row>
    <row r="69" spans="1:15" x14ac:dyDescent="0.25">
      <c r="A69" s="10" t="s">
        <v>93</v>
      </c>
      <c r="B69" s="145" t="s">
        <v>364</v>
      </c>
      <c r="C69" s="275">
        <v>1</v>
      </c>
      <c r="D69" s="15">
        <v>1</v>
      </c>
      <c r="E69" s="302">
        <v>0</v>
      </c>
      <c r="F69" s="15"/>
      <c r="G69" s="15"/>
      <c r="H69" s="15"/>
      <c r="I69" s="15"/>
      <c r="J69" s="15"/>
      <c r="K69" s="15"/>
      <c r="L69" s="15"/>
      <c r="M69" s="15"/>
      <c r="N69" s="125"/>
      <c r="O69" s="126">
        <f>SUM(C69:N69)</f>
        <v>2</v>
      </c>
    </row>
    <row r="70" spans="1:15" ht="15.75" thickBot="1" x14ac:dyDescent="0.3">
      <c r="A70" s="10" t="s">
        <v>95</v>
      </c>
      <c r="B70" s="146" t="s">
        <v>215</v>
      </c>
      <c r="C70" s="277">
        <v>0</v>
      </c>
      <c r="D70" s="129">
        <v>0</v>
      </c>
      <c r="E70" s="454">
        <v>12</v>
      </c>
      <c r="F70" s="129"/>
      <c r="G70" s="129"/>
      <c r="H70" s="129"/>
      <c r="I70" s="129"/>
      <c r="J70" s="129"/>
      <c r="K70" s="129"/>
      <c r="L70" s="129"/>
      <c r="M70" s="129"/>
      <c r="N70" s="130"/>
      <c r="O70" s="131">
        <f t="shared" ref="O70" si="18">SUM(C70:N70)</f>
        <v>12</v>
      </c>
    </row>
    <row r="71" spans="1:15" ht="16.5" thickTop="1" thickBot="1" x14ac:dyDescent="0.3">
      <c r="A71" s="10" t="s">
        <v>96</v>
      </c>
      <c r="B71" s="147" t="s">
        <v>217</v>
      </c>
      <c r="C71" s="136">
        <f t="shared" ref="C71:N71" si="19">SUM(C72)</f>
        <v>0</v>
      </c>
      <c r="D71" s="136">
        <f t="shared" si="19"/>
        <v>1</v>
      </c>
      <c r="E71" s="455">
        <f t="shared" si="19"/>
        <v>1</v>
      </c>
      <c r="F71" s="435">
        <f t="shared" si="19"/>
        <v>0</v>
      </c>
      <c r="G71" s="435">
        <f t="shared" si="19"/>
        <v>0</v>
      </c>
      <c r="H71" s="435">
        <f t="shared" si="19"/>
        <v>0</v>
      </c>
      <c r="I71" s="435">
        <f t="shared" si="19"/>
        <v>0</v>
      </c>
      <c r="J71" s="435">
        <f t="shared" si="19"/>
        <v>0</v>
      </c>
      <c r="K71" s="435">
        <f t="shared" si="19"/>
        <v>0</v>
      </c>
      <c r="L71" s="435">
        <f t="shared" si="19"/>
        <v>0</v>
      </c>
      <c r="M71" s="435">
        <f t="shared" si="19"/>
        <v>0</v>
      </c>
      <c r="N71" s="435">
        <f t="shared" si="19"/>
        <v>0</v>
      </c>
      <c r="O71" s="135">
        <f>SUM(C71:N71)</f>
        <v>2</v>
      </c>
    </row>
    <row r="72" spans="1:15" ht="16.5" thickTop="1" thickBot="1" x14ac:dyDescent="0.3">
      <c r="A72" s="10" t="s">
        <v>97</v>
      </c>
      <c r="B72" s="148" t="s">
        <v>340</v>
      </c>
      <c r="C72" s="278">
        <v>0</v>
      </c>
      <c r="D72" s="132">
        <v>1</v>
      </c>
      <c r="E72" s="456">
        <v>1</v>
      </c>
      <c r="F72" s="132"/>
      <c r="G72" s="132"/>
      <c r="H72" s="132"/>
      <c r="I72" s="132"/>
      <c r="J72" s="132"/>
      <c r="K72" s="132"/>
      <c r="L72" s="132"/>
      <c r="M72" s="132"/>
      <c r="N72" s="133"/>
      <c r="O72" s="134">
        <f>SUM(C72:N72)</f>
        <v>2</v>
      </c>
    </row>
    <row r="73" spans="1:15" ht="27.75" thickTop="1" thickBot="1" x14ac:dyDescent="0.3">
      <c r="A73" s="10" t="s">
        <v>98</v>
      </c>
      <c r="B73" s="149" t="s">
        <v>218</v>
      </c>
      <c r="C73" s="136">
        <f t="shared" ref="C73:N73" si="20">SUM(C74:C76)</f>
        <v>0</v>
      </c>
      <c r="D73" s="136">
        <f t="shared" si="20"/>
        <v>0</v>
      </c>
      <c r="E73" s="455">
        <f t="shared" si="20"/>
        <v>0</v>
      </c>
      <c r="F73" s="435">
        <f t="shared" si="20"/>
        <v>0</v>
      </c>
      <c r="G73" s="435">
        <f t="shared" si="20"/>
        <v>0</v>
      </c>
      <c r="H73" s="435">
        <f t="shared" si="20"/>
        <v>0</v>
      </c>
      <c r="I73" s="435">
        <f t="shared" si="20"/>
        <v>0</v>
      </c>
      <c r="J73" s="435">
        <f t="shared" si="20"/>
        <v>0</v>
      </c>
      <c r="K73" s="435">
        <f t="shared" si="20"/>
        <v>0</v>
      </c>
      <c r="L73" s="435">
        <f t="shared" si="20"/>
        <v>0</v>
      </c>
      <c r="M73" s="435">
        <f t="shared" si="20"/>
        <v>0</v>
      </c>
      <c r="N73" s="435">
        <f t="shared" si="20"/>
        <v>0</v>
      </c>
      <c r="O73" s="135">
        <f>SUM(C73:N73)</f>
        <v>0</v>
      </c>
    </row>
    <row r="74" spans="1:15" ht="15.75" thickTop="1" x14ac:dyDescent="0.25">
      <c r="A74" s="10" t="s">
        <v>100</v>
      </c>
      <c r="B74" s="138" t="s">
        <v>365</v>
      </c>
      <c r="C74" s="276">
        <v>0</v>
      </c>
      <c r="D74" s="127">
        <v>0</v>
      </c>
      <c r="E74" s="457">
        <v>0</v>
      </c>
      <c r="F74" s="127"/>
      <c r="G74" s="127"/>
      <c r="H74" s="127"/>
      <c r="I74" s="127"/>
      <c r="J74" s="127"/>
      <c r="K74" s="127"/>
      <c r="L74" s="127"/>
      <c r="M74" s="127"/>
      <c r="N74" s="128"/>
      <c r="O74" s="131">
        <f t="shared" ref="O74:O84" si="21">SUM(C74:N74)</f>
        <v>0</v>
      </c>
    </row>
    <row r="75" spans="1:15" x14ac:dyDescent="0.25">
      <c r="A75" s="10" t="s">
        <v>101</v>
      </c>
      <c r="B75" s="332" t="s">
        <v>341</v>
      </c>
      <c r="C75" s="277">
        <v>0</v>
      </c>
      <c r="D75" s="129">
        <v>0</v>
      </c>
      <c r="E75" s="454">
        <v>0</v>
      </c>
      <c r="F75" s="129"/>
      <c r="G75" s="129"/>
      <c r="H75" s="129"/>
      <c r="I75" s="129"/>
      <c r="J75" s="129"/>
      <c r="K75" s="129"/>
      <c r="L75" s="129"/>
      <c r="M75" s="129"/>
      <c r="N75" s="130"/>
      <c r="O75" s="131">
        <f t="shared" ref="O75" si="22">SUM(C75:N75)</f>
        <v>0</v>
      </c>
    </row>
    <row r="76" spans="1:15" ht="15.75" thickBot="1" x14ac:dyDescent="0.3">
      <c r="A76" s="10" t="s">
        <v>101</v>
      </c>
      <c r="B76" s="331" t="s">
        <v>363</v>
      </c>
      <c r="C76" s="277">
        <v>0</v>
      </c>
      <c r="D76" s="129">
        <v>0</v>
      </c>
      <c r="E76" s="454">
        <v>0</v>
      </c>
      <c r="F76" s="129"/>
      <c r="G76" s="129"/>
      <c r="H76" s="129"/>
      <c r="I76" s="129"/>
      <c r="J76" s="129"/>
      <c r="K76" s="129"/>
      <c r="L76" s="129"/>
      <c r="M76" s="129"/>
      <c r="N76" s="130"/>
      <c r="O76" s="131">
        <f t="shared" si="21"/>
        <v>0</v>
      </c>
    </row>
    <row r="77" spans="1:15" ht="27.75" thickTop="1" thickBot="1" x14ac:dyDescent="0.3">
      <c r="A77" s="10" t="s">
        <v>102</v>
      </c>
      <c r="B77" s="149" t="s">
        <v>219</v>
      </c>
      <c r="C77" s="136">
        <f t="shared" ref="C77:N77" si="23">SUM(C78:C80)</f>
        <v>2</v>
      </c>
      <c r="D77" s="136">
        <f t="shared" si="23"/>
        <v>0</v>
      </c>
      <c r="E77" s="455">
        <f t="shared" si="23"/>
        <v>4</v>
      </c>
      <c r="F77" s="435">
        <f t="shared" si="23"/>
        <v>0</v>
      </c>
      <c r="G77" s="435">
        <f t="shared" si="23"/>
        <v>0</v>
      </c>
      <c r="H77" s="435">
        <f t="shared" si="23"/>
        <v>0</v>
      </c>
      <c r="I77" s="435">
        <f t="shared" si="23"/>
        <v>0</v>
      </c>
      <c r="J77" s="435">
        <f t="shared" si="23"/>
        <v>0</v>
      </c>
      <c r="K77" s="435">
        <f t="shared" si="23"/>
        <v>0</v>
      </c>
      <c r="L77" s="435">
        <f t="shared" si="23"/>
        <v>0</v>
      </c>
      <c r="M77" s="435">
        <f t="shared" si="23"/>
        <v>0</v>
      </c>
      <c r="N77" s="435">
        <f t="shared" si="23"/>
        <v>0</v>
      </c>
      <c r="O77" s="135">
        <f>SUM(C77:N77)</f>
        <v>6</v>
      </c>
    </row>
    <row r="78" spans="1:15" ht="15.75" thickTop="1" x14ac:dyDescent="0.25">
      <c r="A78" s="10" t="s">
        <v>103</v>
      </c>
      <c r="B78" s="259" t="s">
        <v>343</v>
      </c>
      <c r="C78" s="279">
        <v>2</v>
      </c>
      <c r="D78" s="301">
        <v>0</v>
      </c>
      <c r="E78" s="458">
        <v>4</v>
      </c>
      <c r="F78" s="301"/>
      <c r="G78" s="301"/>
      <c r="H78" s="301"/>
      <c r="I78" s="301"/>
      <c r="J78" s="301"/>
      <c r="K78" s="318"/>
      <c r="L78" s="301"/>
      <c r="M78" s="301"/>
      <c r="N78" s="329"/>
      <c r="O78" s="131">
        <f t="shared" si="21"/>
        <v>6</v>
      </c>
    </row>
    <row r="79" spans="1:15" x14ac:dyDescent="0.25">
      <c r="A79" s="10" t="s">
        <v>104</v>
      </c>
      <c r="B79" s="145" t="s">
        <v>366</v>
      </c>
      <c r="C79" s="275">
        <v>0</v>
      </c>
      <c r="D79" s="15">
        <v>0</v>
      </c>
      <c r="E79" s="302">
        <v>0</v>
      </c>
      <c r="F79" s="15"/>
      <c r="G79" s="15"/>
      <c r="H79" s="15"/>
      <c r="I79" s="302"/>
      <c r="J79" s="15"/>
      <c r="K79" s="15"/>
      <c r="L79" s="15"/>
      <c r="M79" s="15"/>
      <c r="N79" s="15"/>
      <c r="O79" s="131">
        <f t="shared" si="21"/>
        <v>0</v>
      </c>
    </row>
    <row r="80" spans="1:15" ht="15.75" thickBot="1" x14ac:dyDescent="0.3">
      <c r="A80" s="10" t="s">
        <v>156</v>
      </c>
      <c r="B80" s="332" t="s">
        <v>342</v>
      </c>
      <c r="C80" s="277">
        <v>0</v>
      </c>
      <c r="D80" s="129">
        <v>0</v>
      </c>
      <c r="E80" s="454">
        <v>0</v>
      </c>
      <c r="F80" s="129"/>
      <c r="G80" s="129"/>
      <c r="H80" s="129"/>
      <c r="I80" s="129"/>
      <c r="J80" s="129"/>
      <c r="K80" s="129"/>
      <c r="L80" s="129"/>
      <c r="M80" s="129"/>
      <c r="N80" s="129"/>
      <c r="O80" s="131">
        <f t="shared" si="21"/>
        <v>0</v>
      </c>
    </row>
    <row r="81" spans="1:15" ht="27.75" thickTop="1" thickBot="1" x14ac:dyDescent="0.3">
      <c r="A81" s="10" t="s">
        <v>157</v>
      </c>
      <c r="B81" s="149" t="s">
        <v>220</v>
      </c>
      <c r="C81" s="136">
        <f t="shared" ref="C81:N81" si="24">SUM(C82:C84)</f>
        <v>2</v>
      </c>
      <c r="D81" s="136">
        <f t="shared" si="24"/>
        <v>0</v>
      </c>
      <c r="E81" s="455">
        <f t="shared" si="24"/>
        <v>22</v>
      </c>
      <c r="F81" s="435">
        <f t="shared" si="24"/>
        <v>0</v>
      </c>
      <c r="G81" s="435">
        <f t="shared" si="24"/>
        <v>0</v>
      </c>
      <c r="H81" s="435">
        <f t="shared" si="24"/>
        <v>0</v>
      </c>
      <c r="I81" s="435">
        <f t="shared" si="24"/>
        <v>0</v>
      </c>
      <c r="J81" s="435">
        <f t="shared" si="24"/>
        <v>0</v>
      </c>
      <c r="K81" s="435">
        <f t="shared" si="24"/>
        <v>0</v>
      </c>
      <c r="L81" s="435">
        <f t="shared" si="24"/>
        <v>0</v>
      </c>
      <c r="M81" s="435">
        <f t="shared" si="24"/>
        <v>0</v>
      </c>
      <c r="N81" s="435">
        <f t="shared" si="24"/>
        <v>0</v>
      </c>
      <c r="O81" s="135">
        <f>SUM(C81:N81)</f>
        <v>24</v>
      </c>
    </row>
    <row r="82" spans="1:15" ht="15.75" thickTop="1" x14ac:dyDescent="0.25">
      <c r="A82" s="10" t="s">
        <v>158</v>
      </c>
      <c r="B82" s="145" t="s">
        <v>367</v>
      </c>
      <c r="C82" s="346">
        <v>1</v>
      </c>
      <c r="D82" s="15">
        <v>0</v>
      </c>
      <c r="E82" s="302">
        <v>1</v>
      </c>
      <c r="F82" s="15"/>
      <c r="G82" s="15"/>
      <c r="H82" s="15"/>
      <c r="I82" s="15"/>
      <c r="J82" s="15"/>
      <c r="K82" s="15"/>
      <c r="L82" s="15"/>
      <c r="M82" s="15"/>
      <c r="N82" s="15"/>
      <c r="O82" s="131">
        <f t="shared" si="21"/>
        <v>2</v>
      </c>
    </row>
    <row r="83" spans="1:15" x14ac:dyDescent="0.25">
      <c r="A83" s="10" t="s">
        <v>223</v>
      </c>
      <c r="B83" s="137" t="s">
        <v>344</v>
      </c>
      <c r="C83" s="276">
        <v>0</v>
      </c>
      <c r="D83" s="127">
        <v>0</v>
      </c>
      <c r="E83" s="457">
        <v>12</v>
      </c>
      <c r="F83" s="127"/>
      <c r="G83" s="127"/>
      <c r="H83" s="127"/>
      <c r="I83" s="127"/>
      <c r="J83" s="127"/>
      <c r="K83" s="127"/>
      <c r="L83" s="127"/>
      <c r="M83" s="127"/>
      <c r="N83" s="127"/>
      <c r="O83" s="131">
        <f t="shared" si="21"/>
        <v>12</v>
      </c>
    </row>
    <row r="84" spans="1:15" ht="15.75" thickBot="1" x14ac:dyDescent="0.3">
      <c r="A84" s="10" t="s">
        <v>224</v>
      </c>
      <c r="B84" s="138" t="s">
        <v>345</v>
      </c>
      <c r="C84" s="276">
        <v>1</v>
      </c>
      <c r="D84" s="127">
        <v>0</v>
      </c>
      <c r="E84" s="457">
        <v>9</v>
      </c>
      <c r="F84" s="127"/>
      <c r="G84" s="127"/>
      <c r="H84" s="127"/>
      <c r="I84" s="127"/>
      <c r="J84" s="127"/>
      <c r="K84" s="127"/>
      <c r="L84" s="127"/>
      <c r="M84" s="127"/>
      <c r="N84" s="127"/>
      <c r="O84" s="131">
        <f t="shared" si="21"/>
        <v>10</v>
      </c>
    </row>
    <row r="85" spans="1:15" ht="27.75" thickTop="1" thickBot="1" x14ac:dyDescent="0.3">
      <c r="A85" s="10" t="s">
        <v>225</v>
      </c>
      <c r="B85" s="149" t="s">
        <v>221</v>
      </c>
      <c r="C85" s="136">
        <f t="shared" ref="C85:J85" si="25">SUM(C86:C87)</f>
        <v>0</v>
      </c>
      <c r="D85" s="136">
        <f t="shared" si="25"/>
        <v>0</v>
      </c>
      <c r="E85" s="459">
        <f t="shared" si="25"/>
        <v>0</v>
      </c>
      <c r="F85" s="436">
        <f t="shared" si="25"/>
        <v>0</v>
      </c>
      <c r="G85" s="436">
        <f t="shared" si="25"/>
        <v>0</v>
      </c>
      <c r="H85" s="436">
        <f t="shared" si="25"/>
        <v>0</v>
      </c>
      <c r="I85" s="436">
        <f t="shared" si="25"/>
        <v>0</v>
      </c>
      <c r="J85" s="436">
        <f t="shared" si="25"/>
        <v>0</v>
      </c>
      <c r="K85" s="436">
        <v>0</v>
      </c>
      <c r="L85" s="436">
        <f>SUM(L86:L87)</f>
        <v>0</v>
      </c>
      <c r="M85" s="436">
        <f>SUM(M86:M87)</f>
        <v>0</v>
      </c>
      <c r="N85" s="435">
        <f>SUM(N86:N87)</f>
        <v>0</v>
      </c>
      <c r="O85" s="135">
        <f>SUM(C85:N85)</f>
        <v>0</v>
      </c>
    </row>
    <row r="86" spans="1:15" ht="15.75" thickTop="1" x14ac:dyDescent="0.25">
      <c r="A86" s="10" t="s">
        <v>226</v>
      </c>
      <c r="B86" s="145" t="s">
        <v>368</v>
      </c>
      <c r="C86" s="347">
        <v>0</v>
      </c>
      <c r="D86" s="15">
        <v>0</v>
      </c>
      <c r="E86" s="302">
        <v>0</v>
      </c>
      <c r="F86" s="15"/>
      <c r="G86" s="15"/>
      <c r="H86" s="15"/>
      <c r="I86" s="15"/>
      <c r="J86" s="15"/>
      <c r="K86" s="15"/>
      <c r="L86" s="15"/>
      <c r="M86" s="15"/>
      <c r="N86" s="15"/>
      <c r="O86" s="131">
        <f>SUM(C86:N86)</f>
        <v>0</v>
      </c>
    </row>
    <row r="87" spans="1:15" ht="15.75" thickBot="1" x14ac:dyDescent="0.3">
      <c r="A87" s="10" t="s">
        <v>230</v>
      </c>
      <c r="B87" s="138" t="s">
        <v>346</v>
      </c>
      <c r="C87" s="277">
        <v>0</v>
      </c>
      <c r="D87" s="129">
        <v>0</v>
      </c>
      <c r="E87" s="454">
        <v>0</v>
      </c>
      <c r="F87" s="129"/>
      <c r="G87" s="129"/>
      <c r="H87" s="129"/>
      <c r="I87" s="129"/>
      <c r="J87" s="129"/>
      <c r="K87" s="129"/>
      <c r="L87" s="129"/>
      <c r="M87" s="129"/>
      <c r="N87" s="129"/>
      <c r="O87" s="131">
        <f t="shared" ref="O87" si="26">SUM(C87:N87)</f>
        <v>0</v>
      </c>
    </row>
    <row r="88" spans="1:15" ht="27.75" thickTop="1" thickBot="1" x14ac:dyDescent="0.3">
      <c r="A88" s="10" t="s">
        <v>232</v>
      </c>
      <c r="B88" s="149" t="s">
        <v>227</v>
      </c>
      <c r="C88" s="136">
        <f t="shared" ref="C88:N88" si="27">SUM(C89)</f>
        <v>0</v>
      </c>
      <c r="D88" s="136">
        <f t="shared" si="27"/>
        <v>0</v>
      </c>
      <c r="E88" s="455">
        <f>SUM(E89)</f>
        <v>0</v>
      </c>
      <c r="F88" s="435">
        <f t="shared" si="27"/>
        <v>0</v>
      </c>
      <c r="G88" s="435">
        <f t="shared" si="27"/>
        <v>0</v>
      </c>
      <c r="H88" s="435">
        <f t="shared" si="27"/>
        <v>0</v>
      </c>
      <c r="I88" s="435">
        <f t="shared" si="27"/>
        <v>0</v>
      </c>
      <c r="J88" s="435">
        <f t="shared" si="27"/>
        <v>0</v>
      </c>
      <c r="K88" s="435">
        <f t="shared" si="27"/>
        <v>0</v>
      </c>
      <c r="L88" s="435">
        <f t="shared" si="27"/>
        <v>0</v>
      </c>
      <c r="M88" s="435">
        <f t="shared" si="27"/>
        <v>0</v>
      </c>
      <c r="N88" s="435">
        <f t="shared" si="27"/>
        <v>0</v>
      </c>
      <c r="O88" s="135">
        <f>SUM(C88:N88)</f>
        <v>0</v>
      </c>
    </row>
    <row r="89" spans="1:15" ht="16.5" thickTop="1" thickBot="1" x14ac:dyDescent="0.3">
      <c r="A89" s="10" t="s">
        <v>233</v>
      </c>
      <c r="B89" s="150" t="s">
        <v>347</v>
      </c>
      <c r="C89" s="280">
        <v>0</v>
      </c>
      <c r="D89" s="140">
        <v>0</v>
      </c>
      <c r="E89" s="460">
        <v>0</v>
      </c>
      <c r="F89" s="140"/>
      <c r="G89" s="140"/>
      <c r="H89" s="140"/>
      <c r="I89" s="140"/>
      <c r="J89" s="140"/>
      <c r="K89" s="140"/>
      <c r="L89" s="140"/>
      <c r="M89" s="140"/>
      <c r="N89" s="141"/>
      <c r="O89" s="139">
        <f>SUM(C89:N89)</f>
        <v>0</v>
      </c>
    </row>
    <row r="90" spans="1:15" ht="16.5" thickTop="1" thickBot="1" x14ac:dyDescent="0.3">
      <c r="A90" s="10" t="s">
        <v>234</v>
      </c>
      <c r="B90" s="151" t="s">
        <v>231</v>
      </c>
      <c r="C90" s="281">
        <v>0</v>
      </c>
      <c r="D90" s="439">
        <v>0</v>
      </c>
      <c r="E90" s="461">
        <v>0</v>
      </c>
      <c r="F90" s="437">
        <v>0</v>
      </c>
      <c r="G90" s="437">
        <v>0</v>
      </c>
      <c r="H90" s="437">
        <v>0</v>
      </c>
      <c r="I90" s="437">
        <v>0</v>
      </c>
      <c r="J90" s="437">
        <v>0</v>
      </c>
      <c r="K90" s="437">
        <v>0</v>
      </c>
      <c r="L90" s="437">
        <v>0</v>
      </c>
      <c r="M90" s="437">
        <v>0</v>
      </c>
      <c r="N90" s="437">
        <v>0</v>
      </c>
      <c r="O90" s="142">
        <f>SUM(C90:N90)</f>
        <v>0</v>
      </c>
    </row>
    <row r="91" spans="1:15" ht="20.100000000000001" customHeight="1" thickBot="1" x14ac:dyDescent="0.3">
      <c r="A91" s="50" t="s">
        <v>228</v>
      </c>
      <c r="C91" s="18"/>
    </row>
    <row r="92" spans="1:15" ht="50.25" thickBot="1" x14ac:dyDescent="0.3">
      <c r="A92" s="153" t="s">
        <v>159</v>
      </c>
      <c r="B92" s="152" t="s">
        <v>0</v>
      </c>
      <c r="C92" s="114" t="s">
        <v>369</v>
      </c>
      <c r="D92" s="100" t="s">
        <v>370</v>
      </c>
      <c r="E92" s="66" t="s">
        <v>371</v>
      </c>
      <c r="F92" s="100" t="s">
        <v>372</v>
      </c>
      <c r="G92" s="100" t="s">
        <v>373</v>
      </c>
      <c r="H92" s="100" t="s">
        <v>374</v>
      </c>
      <c r="I92" s="100" t="s">
        <v>375</v>
      </c>
      <c r="J92" s="100" t="s">
        <v>376</v>
      </c>
      <c r="K92" s="100" t="s">
        <v>377</v>
      </c>
      <c r="L92" s="100" t="s">
        <v>378</v>
      </c>
      <c r="M92" s="100" t="s">
        <v>379</v>
      </c>
      <c r="N92" s="100" t="s">
        <v>380</v>
      </c>
      <c r="O92" s="68" t="s">
        <v>105</v>
      </c>
    </row>
    <row r="93" spans="1:15" ht="26.25" x14ac:dyDescent="0.25">
      <c r="A93" s="10" t="s">
        <v>235</v>
      </c>
      <c r="B93" s="143" t="s">
        <v>238</v>
      </c>
      <c r="C93" s="307">
        <v>10</v>
      </c>
      <c r="D93" s="72">
        <v>19</v>
      </c>
      <c r="E93" s="72">
        <v>20</v>
      </c>
      <c r="F93" s="72"/>
      <c r="G93" s="72"/>
      <c r="H93" s="309"/>
      <c r="I93" s="72"/>
      <c r="J93" s="72"/>
      <c r="K93" s="72"/>
      <c r="L93" s="72"/>
      <c r="M93" s="72"/>
      <c r="N93" s="89"/>
      <c r="O93" s="119">
        <f>SUM(C93:N93)</f>
        <v>49</v>
      </c>
    </row>
    <row r="94" spans="1:15" ht="26.25" x14ac:dyDescent="0.25">
      <c r="A94" s="10" t="s">
        <v>236</v>
      </c>
      <c r="B94" s="371" t="s">
        <v>237</v>
      </c>
      <c r="C94" s="392">
        <v>2</v>
      </c>
      <c r="D94" s="62">
        <v>0</v>
      </c>
      <c r="E94" s="62">
        <v>0</v>
      </c>
      <c r="F94" s="62"/>
      <c r="G94" s="62"/>
      <c r="H94" s="295"/>
      <c r="I94" s="62"/>
      <c r="J94" s="62"/>
      <c r="K94" s="62"/>
      <c r="L94" s="62"/>
      <c r="M94" s="62"/>
      <c r="N94" s="378"/>
      <c r="O94" s="379">
        <f>SUM(C94:N94)</f>
        <v>2</v>
      </c>
    </row>
    <row r="95" spans="1:15" ht="27" thickBot="1" x14ac:dyDescent="0.3">
      <c r="A95" s="10" t="s">
        <v>236</v>
      </c>
      <c r="B95" s="370" t="s">
        <v>362</v>
      </c>
      <c r="C95" s="372">
        <v>100</v>
      </c>
      <c r="D95" s="373">
        <v>36</v>
      </c>
      <c r="E95" s="374">
        <v>79</v>
      </c>
      <c r="F95" s="373"/>
      <c r="G95" s="373"/>
      <c r="H95" s="375"/>
      <c r="I95" s="373"/>
      <c r="J95" s="373"/>
      <c r="K95" s="373"/>
      <c r="L95" s="373"/>
      <c r="M95" s="373"/>
      <c r="N95" s="376"/>
      <c r="O95" s="377">
        <f>SUM(C95:N95)</f>
        <v>215</v>
      </c>
    </row>
    <row r="96" spans="1:15" x14ac:dyDescent="0.25">
      <c r="A96" s="45"/>
    </row>
    <row r="97" spans="1:1" x14ac:dyDescent="0.25">
      <c r="A97" s="45"/>
    </row>
  </sheetData>
  <phoneticPr fontId="2" type="noConversion"/>
  <pageMargins left="0.7" right="0.7" top="0.75" bottom="0.75" header="0.3" footer="0.3"/>
  <pageSetup paperSize="9" scale="46" fitToHeight="0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topLeftCell="H52" zoomScaleNormal="100" zoomScaleSheetLayoutView="100" workbookViewId="0">
      <selection activeCell="X11" sqref="X11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8" customFormat="1" ht="20.100000000000001" customHeight="1" thickBot="1" x14ac:dyDescent="0.3">
      <c r="A1" s="21" t="s">
        <v>360</v>
      </c>
      <c r="O1" s="165" t="s">
        <v>383</v>
      </c>
    </row>
    <row r="2" spans="1:26" ht="50.25" thickBot="1" x14ac:dyDescent="0.3">
      <c r="A2" s="61" t="s">
        <v>159</v>
      </c>
      <c r="B2" s="156" t="s">
        <v>0</v>
      </c>
      <c r="C2" s="114" t="s">
        <v>369</v>
      </c>
      <c r="D2" s="100" t="s">
        <v>370</v>
      </c>
      <c r="E2" s="66" t="s">
        <v>371</v>
      </c>
      <c r="F2" s="100" t="s">
        <v>372</v>
      </c>
      <c r="G2" s="100" t="s">
        <v>373</v>
      </c>
      <c r="H2" s="100" t="s">
        <v>374</v>
      </c>
      <c r="I2" s="100" t="s">
        <v>375</v>
      </c>
      <c r="J2" s="100" t="s">
        <v>376</v>
      </c>
      <c r="K2" s="100" t="s">
        <v>377</v>
      </c>
      <c r="L2" s="100" t="s">
        <v>378</v>
      </c>
      <c r="M2" s="100" t="s">
        <v>379</v>
      </c>
      <c r="N2" s="100" t="s">
        <v>380</v>
      </c>
      <c r="O2" s="176" t="s">
        <v>159</v>
      </c>
      <c r="P2" s="156" t="s">
        <v>271</v>
      </c>
      <c r="Q2" s="173" t="s">
        <v>272</v>
      </c>
      <c r="R2" s="173" t="s">
        <v>273</v>
      </c>
      <c r="S2" s="173" t="s">
        <v>274</v>
      </c>
      <c r="T2" s="174" t="s">
        <v>275</v>
      </c>
      <c r="U2" s="173" t="s">
        <v>276</v>
      </c>
      <c r="V2" s="173" t="s">
        <v>281</v>
      </c>
      <c r="W2" s="173" t="s">
        <v>280</v>
      </c>
      <c r="X2" s="173" t="s">
        <v>277</v>
      </c>
      <c r="Y2" s="173" t="s">
        <v>278</v>
      </c>
      <c r="Z2" s="175" t="s">
        <v>279</v>
      </c>
    </row>
    <row r="3" spans="1:26" ht="18.75" customHeight="1" thickBot="1" x14ac:dyDescent="0.3">
      <c r="A3" s="1" t="s">
        <v>7</v>
      </c>
      <c r="B3" s="163" t="s">
        <v>5</v>
      </c>
      <c r="C3" s="230">
        <v>941</v>
      </c>
      <c r="D3" s="230">
        <v>988</v>
      </c>
      <c r="E3" s="345">
        <v>970</v>
      </c>
      <c r="F3" s="230"/>
      <c r="G3" s="345"/>
      <c r="H3" s="345"/>
      <c r="I3" s="345"/>
      <c r="J3" s="345"/>
      <c r="K3" s="345"/>
      <c r="L3" s="345"/>
      <c r="M3" s="230"/>
      <c r="N3" s="342">
        <f t="shared" ref="N3" si="0">N4+N6+N8+N10+N12+N14</f>
        <v>0</v>
      </c>
      <c r="O3" s="29" t="s">
        <v>7</v>
      </c>
      <c r="P3" s="163" t="s">
        <v>5</v>
      </c>
      <c r="Q3" s="164">
        <v>332</v>
      </c>
      <c r="R3" s="164">
        <v>176</v>
      </c>
      <c r="S3" s="164">
        <v>55</v>
      </c>
      <c r="T3" s="164">
        <v>51</v>
      </c>
      <c r="U3" s="164">
        <v>80</v>
      </c>
      <c r="V3" s="164">
        <v>16</v>
      </c>
      <c r="W3" s="164">
        <v>82</v>
      </c>
      <c r="X3" s="164">
        <v>108</v>
      </c>
      <c r="Y3" s="164">
        <v>26</v>
      </c>
      <c r="Z3" s="163">
        <v>44</v>
      </c>
    </row>
    <row r="4" spans="1:26" x14ac:dyDescent="0.25">
      <c r="A4" s="1" t="s">
        <v>8</v>
      </c>
      <c r="B4" s="161" t="s">
        <v>239</v>
      </c>
      <c r="C4" s="158">
        <v>140</v>
      </c>
      <c r="D4" s="356">
        <v>165</v>
      </c>
      <c r="E4" s="382">
        <v>150</v>
      </c>
      <c r="F4" s="356"/>
      <c r="G4" s="382"/>
      <c r="H4" s="382"/>
      <c r="I4" s="382"/>
      <c r="J4" s="382"/>
      <c r="K4" s="382"/>
      <c r="L4" s="382"/>
      <c r="M4" s="356"/>
      <c r="N4" s="395"/>
      <c r="O4" s="29" t="s">
        <v>8</v>
      </c>
      <c r="P4" s="161" t="s">
        <v>239</v>
      </c>
      <c r="Q4" s="158">
        <v>42</v>
      </c>
      <c r="R4" s="356">
        <v>22</v>
      </c>
      <c r="S4" s="356">
        <v>7</v>
      </c>
      <c r="T4" s="356">
        <v>10</v>
      </c>
      <c r="U4" s="356">
        <v>20</v>
      </c>
      <c r="V4" s="356">
        <v>5</v>
      </c>
      <c r="W4" s="356">
        <v>14</v>
      </c>
      <c r="X4" s="356">
        <v>15</v>
      </c>
      <c r="Y4" s="356">
        <v>6</v>
      </c>
      <c r="Z4" s="357">
        <v>9</v>
      </c>
    </row>
    <row r="5" spans="1:26" x14ac:dyDescent="0.25">
      <c r="A5" s="1" t="s">
        <v>9</v>
      </c>
      <c r="B5" s="162" t="s">
        <v>15</v>
      </c>
      <c r="C5" s="191">
        <f>C4/C3</f>
        <v>0.14877789585547291</v>
      </c>
      <c r="D5" s="191">
        <f>D4/D3</f>
        <v>0.16700404858299595</v>
      </c>
      <c r="E5" s="443">
        <f t="shared" ref="E5:N5" si="1">E4/E3</f>
        <v>0.15463917525773196</v>
      </c>
      <c r="F5" s="341" t="e">
        <f t="shared" si="1"/>
        <v>#DIV/0!</v>
      </c>
      <c r="G5" s="341" t="e">
        <f t="shared" si="1"/>
        <v>#DIV/0!</v>
      </c>
      <c r="H5" s="341" t="e">
        <f t="shared" si="1"/>
        <v>#DIV/0!</v>
      </c>
      <c r="I5" s="341" t="e">
        <f t="shared" si="1"/>
        <v>#DIV/0!</v>
      </c>
      <c r="J5" s="341" t="e">
        <f t="shared" si="1"/>
        <v>#DIV/0!</v>
      </c>
      <c r="K5" s="341" t="e">
        <f t="shared" si="1"/>
        <v>#DIV/0!</v>
      </c>
      <c r="L5" s="341" t="e">
        <f t="shared" si="1"/>
        <v>#DIV/0!</v>
      </c>
      <c r="M5" s="341" t="e">
        <f t="shared" si="1"/>
        <v>#DIV/0!</v>
      </c>
      <c r="N5" s="412" t="e">
        <f t="shared" si="1"/>
        <v>#DIV/0!</v>
      </c>
      <c r="O5" s="29" t="s">
        <v>9</v>
      </c>
      <c r="P5" s="162" t="s">
        <v>15</v>
      </c>
      <c r="Q5" s="191">
        <f>Q4/Q3</f>
        <v>0.12650602409638553</v>
      </c>
      <c r="R5" s="191">
        <f t="shared" ref="R5:Z5" si="2">R4/R3</f>
        <v>0.125</v>
      </c>
      <c r="S5" s="191">
        <f t="shared" si="2"/>
        <v>0.12727272727272726</v>
      </c>
      <c r="T5" s="191">
        <f t="shared" si="2"/>
        <v>0.19607843137254902</v>
      </c>
      <c r="U5" s="191">
        <f t="shared" si="2"/>
        <v>0.25</v>
      </c>
      <c r="V5" s="191">
        <f t="shared" si="2"/>
        <v>0.3125</v>
      </c>
      <c r="W5" s="218">
        <v>0.17073170731707318</v>
      </c>
      <c r="X5" s="191">
        <f t="shared" si="2"/>
        <v>0.1388888888888889</v>
      </c>
      <c r="Y5" s="191">
        <f t="shared" si="2"/>
        <v>0.23076923076923078</v>
      </c>
      <c r="Z5" s="226">
        <f t="shared" si="2"/>
        <v>0.20454545454545456</v>
      </c>
    </row>
    <row r="6" spans="1:26" x14ac:dyDescent="0.25">
      <c r="A6" s="1" t="s">
        <v>10</v>
      </c>
      <c r="B6" s="104" t="s">
        <v>240</v>
      </c>
      <c r="C6" s="73">
        <v>236</v>
      </c>
      <c r="D6" s="74">
        <v>242</v>
      </c>
      <c r="E6" s="462">
        <v>242</v>
      </c>
      <c r="F6" s="413"/>
      <c r="G6" s="413"/>
      <c r="H6" s="413"/>
      <c r="I6" s="413"/>
      <c r="J6" s="413"/>
      <c r="K6" s="413"/>
      <c r="L6" s="413"/>
      <c r="M6" s="413"/>
      <c r="N6" s="414"/>
      <c r="O6" s="29" t="s">
        <v>10</v>
      </c>
      <c r="P6" s="104" t="s">
        <v>240</v>
      </c>
      <c r="Q6" s="73">
        <v>72</v>
      </c>
      <c r="R6" s="74">
        <v>40</v>
      </c>
      <c r="S6" s="74">
        <v>12</v>
      </c>
      <c r="T6" s="74">
        <v>15</v>
      </c>
      <c r="U6" s="74">
        <v>25</v>
      </c>
      <c r="V6" s="74">
        <v>2</v>
      </c>
      <c r="W6" s="359">
        <v>26</v>
      </c>
      <c r="X6" s="74">
        <v>31</v>
      </c>
      <c r="Y6" s="74">
        <v>6</v>
      </c>
      <c r="Z6" s="86">
        <v>13</v>
      </c>
    </row>
    <row r="7" spans="1:26" x14ac:dyDescent="0.25">
      <c r="A7" s="1" t="s">
        <v>11</v>
      </c>
      <c r="B7" s="162" t="s">
        <v>15</v>
      </c>
      <c r="C7" s="191">
        <f>C6/C3</f>
        <v>0.25079702444208291</v>
      </c>
      <c r="D7" s="191">
        <f t="shared" ref="D7:N7" si="3">D6/D3</f>
        <v>0.24493927125506074</v>
      </c>
      <c r="E7" s="443">
        <f t="shared" si="3"/>
        <v>0.24948453608247423</v>
      </c>
      <c r="F7" s="341" t="e">
        <f t="shared" si="3"/>
        <v>#DIV/0!</v>
      </c>
      <c r="G7" s="341" t="e">
        <f t="shared" si="3"/>
        <v>#DIV/0!</v>
      </c>
      <c r="H7" s="341" t="e">
        <f t="shared" si="3"/>
        <v>#DIV/0!</v>
      </c>
      <c r="I7" s="341" t="e">
        <f t="shared" si="3"/>
        <v>#DIV/0!</v>
      </c>
      <c r="J7" s="341" t="e">
        <f t="shared" si="3"/>
        <v>#DIV/0!</v>
      </c>
      <c r="K7" s="341" t="e">
        <f t="shared" si="3"/>
        <v>#DIV/0!</v>
      </c>
      <c r="L7" s="341" t="e">
        <f t="shared" si="3"/>
        <v>#DIV/0!</v>
      </c>
      <c r="M7" s="341" t="e">
        <f t="shared" si="3"/>
        <v>#DIV/0!</v>
      </c>
      <c r="N7" s="412" t="e">
        <f t="shared" si="3"/>
        <v>#DIV/0!</v>
      </c>
      <c r="O7" s="29" t="s">
        <v>11</v>
      </c>
      <c r="P7" s="162" t="s">
        <v>15</v>
      </c>
      <c r="Q7" s="191">
        <f>Q6/Q3</f>
        <v>0.21686746987951808</v>
      </c>
      <c r="R7" s="191">
        <f t="shared" ref="R7:Z7" si="4">R6/R3</f>
        <v>0.22727272727272727</v>
      </c>
      <c r="S7" s="191">
        <f t="shared" si="4"/>
        <v>0.21818181818181817</v>
      </c>
      <c r="T7" s="191">
        <f t="shared" si="4"/>
        <v>0.29411764705882354</v>
      </c>
      <c r="U7" s="191">
        <f t="shared" si="4"/>
        <v>0.3125</v>
      </c>
      <c r="V7" s="191">
        <f t="shared" si="4"/>
        <v>0.125</v>
      </c>
      <c r="W7" s="218">
        <v>0.31707317073170732</v>
      </c>
      <c r="X7" s="191">
        <f t="shared" si="4"/>
        <v>0.28703703703703703</v>
      </c>
      <c r="Y7" s="191">
        <f t="shared" si="4"/>
        <v>0.23076923076923078</v>
      </c>
      <c r="Z7" s="226">
        <f t="shared" si="4"/>
        <v>0.29545454545454547</v>
      </c>
    </row>
    <row r="8" spans="1:26" x14ac:dyDescent="0.25">
      <c r="A8" s="1" t="s">
        <v>12</v>
      </c>
      <c r="B8" s="104" t="s">
        <v>241</v>
      </c>
      <c r="C8" s="73">
        <v>227</v>
      </c>
      <c r="D8" s="74">
        <v>237</v>
      </c>
      <c r="E8" s="462">
        <v>234</v>
      </c>
      <c r="F8" s="413"/>
      <c r="G8" s="413"/>
      <c r="H8" s="413"/>
      <c r="I8" s="413"/>
      <c r="J8" s="413"/>
      <c r="K8" s="413"/>
      <c r="L8" s="413"/>
      <c r="M8" s="413"/>
      <c r="N8" s="414"/>
      <c r="O8" s="29" t="s">
        <v>12</v>
      </c>
      <c r="P8" s="104" t="s">
        <v>241</v>
      </c>
      <c r="Q8" s="73">
        <v>90</v>
      </c>
      <c r="R8" s="74">
        <v>45</v>
      </c>
      <c r="S8" s="74">
        <v>16</v>
      </c>
      <c r="T8" s="74">
        <v>9</v>
      </c>
      <c r="U8" s="74">
        <v>13</v>
      </c>
      <c r="V8" s="74">
        <v>3</v>
      </c>
      <c r="W8" s="359">
        <v>16</v>
      </c>
      <c r="X8" s="74">
        <v>27</v>
      </c>
      <c r="Y8" s="74">
        <v>5</v>
      </c>
      <c r="Z8" s="86">
        <v>10</v>
      </c>
    </row>
    <row r="9" spans="1:26" x14ac:dyDescent="0.25">
      <c r="A9" s="1" t="s">
        <v>13</v>
      </c>
      <c r="B9" s="162" t="s">
        <v>15</v>
      </c>
      <c r="C9" s="191">
        <f>C8/C3</f>
        <v>0.24123273113708821</v>
      </c>
      <c r="D9" s="191">
        <f t="shared" ref="D9:N9" si="5">D8/D3</f>
        <v>0.23987854251012145</v>
      </c>
      <c r="E9" s="443">
        <f t="shared" si="5"/>
        <v>0.24123711340206186</v>
      </c>
      <c r="F9" s="341" t="e">
        <f t="shared" si="5"/>
        <v>#DIV/0!</v>
      </c>
      <c r="G9" s="341" t="e">
        <f t="shared" si="5"/>
        <v>#DIV/0!</v>
      </c>
      <c r="H9" s="341" t="e">
        <f t="shared" si="5"/>
        <v>#DIV/0!</v>
      </c>
      <c r="I9" s="341" t="e">
        <f t="shared" si="5"/>
        <v>#DIV/0!</v>
      </c>
      <c r="J9" s="341" t="e">
        <f t="shared" si="5"/>
        <v>#DIV/0!</v>
      </c>
      <c r="K9" s="341" t="e">
        <f t="shared" si="5"/>
        <v>#DIV/0!</v>
      </c>
      <c r="L9" s="341" t="e">
        <f t="shared" si="5"/>
        <v>#DIV/0!</v>
      </c>
      <c r="M9" s="341" t="e">
        <f t="shared" si="5"/>
        <v>#DIV/0!</v>
      </c>
      <c r="N9" s="412" t="e">
        <f t="shared" si="5"/>
        <v>#DIV/0!</v>
      </c>
      <c r="O9" s="29" t="s">
        <v>13</v>
      </c>
      <c r="P9" s="162" t="s">
        <v>15</v>
      </c>
      <c r="Q9" s="191">
        <f>Q8/Q3</f>
        <v>0.27108433734939757</v>
      </c>
      <c r="R9" s="191">
        <f t="shared" ref="R9:Z9" si="6">R8/R3</f>
        <v>0.25568181818181818</v>
      </c>
      <c r="S9" s="191">
        <f t="shared" si="6"/>
        <v>0.29090909090909089</v>
      </c>
      <c r="T9" s="191">
        <f t="shared" si="6"/>
        <v>0.17647058823529413</v>
      </c>
      <c r="U9" s="191">
        <f t="shared" si="6"/>
        <v>0.16250000000000001</v>
      </c>
      <c r="V9" s="191">
        <f t="shared" si="6"/>
        <v>0.1875</v>
      </c>
      <c r="W9" s="218">
        <v>0.1951219512195122</v>
      </c>
      <c r="X9" s="191">
        <f t="shared" si="6"/>
        <v>0.25</v>
      </c>
      <c r="Y9" s="191">
        <f t="shared" si="6"/>
        <v>0.19230769230769232</v>
      </c>
      <c r="Z9" s="226">
        <f t="shared" si="6"/>
        <v>0.22727272727272727</v>
      </c>
    </row>
    <row r="10" spans="1:26" x14ac:dyDescent="0.25">
      <c r="A10" s="1" t="s">
        <v>18</v>
      </c>
      <c r="B10" s="104" t="s">
        <v>242</v>
      </c>
      <c r="C10" s="159">
        <v>166</v>
      </c>
      <c r="D10" s="74">
        <v>172</v>
      </c>
      <c r="E10" s="462">
        <v>178</v>
      </c>
      <c r="F10" s="413"/>
      <c r="G10" s="413"/>
      <c r="H10" s="413"/>
      <c r="I10" s="413"/>
      <c r="J10" s="413"/>
      <c r="K10" s="413"/>
      <c r="L10" s="413"/>
      <c r="M10" s="413"/>
      <c r="N10" s="414"/>
      <c r="O10" s="29" t="s">
        <v>18</v>
      </c>
      <c r="P10" s="104" t="s">
        <v>242</v>
      </c>
      <c r="Q10" s="159">
        <v>70</v>
      </c>
      <c r="R10" s="74">
        <v>34</v>
      </c>
      <c r="S10" s="74">
        <v>14</v>
      </c>
      <c r="T10" s="74">
        <v>4</v>
      </c>
      <c r="U10" s="74">
        <v>13</v>
      </c>
      <c r="V10" s="74">
        <v>1</v>
      </c>
      <c r="W10" s="359">
        <v>13</v>
      </c>
      <c r="X10" s="74">
        <v>15</v>
      </c>
      <c r="Y10" s="74">
        <v>6</v>
      </c>
      <c r="Z10" s="86">
        <v>8</v>
      </c>
    </row>
    <row r="11" spans="1:26" x14ac:dyDescent="0.25">
      <c r="A11" s="1" t="s">
        <v>19</v>
      </c>
      <c r="B11" s="162" t="s">
        <v>15</v>
      </c>
      <c r="C11" s="191">
        <f>C10/C3</f>
        <v>0.17640807651434645</v>
      </c>
      <c r="D11" s="191">
        <f t="shared" ref="D11:N11" si="7">D10/D3</f>
        <v>0.17408906882591094</v>
      </c>
      <c r="E11" s="443">
        <f t="shared" si="7"/>
        <v>0.18350515463917524</v>
      </c>
      <c r="F11" s="341" t="e">
        <f t="shared" si="7"/>
        <v>#DIV/0!</v>
      </c>
      <c r="G11" s="341" t="e">
        <f t="shared" si="7"/>
        <v>#DIV/0!</v>
      </c>
      <c r="H11" s="341" t="e">
        <f t="shared" si="7"/>
        <v>#DIV/0!</v>
      </c>
      <c r="I11" s="341" t="e">
        <f t="shared" si="7"/>
        <v>#DIV/0!</v>
      </c>
      <c r="J11" s="341" t="e">
        <f t="shared" si="7"/>
        <v>#DIV/0!</v>
      </c>
      <c r="K11" s="341" t="e">
        <f t="shared" si="7"/>
        <v>#DIV/0!</v>
      </c>
      <c r="L11" s="341" t="e">
        <f t="shared" si="7"/>
        <v>#DIV/0!</v>
      </c>
      <c r="M11" s="341" t="e">
        <f t="shared" si="7"/>
        <v>#DIV/0!</v>
      </c>
      <c r="N11" s="412" t="e">
        <f t="shared" si="7"/>
        <v>#DIV/0!</v>
      </c>
      <c r="O11" s="29" t="s">
        <v>19</v>
      </c>
      <c r="P11" s="162" t="s">
        <v>15</v>
      </c>
      <c r="Q11" s="191">
        <f>Q10/Q3</f>
        <v>0.21084337349397592</v>
      </c>
      <c r="R11" s="191">
        <f t="shared" ref="R11:Z11" si="8">R10/R3</f>
        <v>0.19318181818181818</v>
      </c>
      <c r="S11" s="191">
        <f t="shared" si="8"/>
        <v>0.25454545454545452</v>
      </c>
      <c r="T11" s="191">
        <f t="shared" si="8"/>
        <v>7.8431372549019607E-2</v>
      </c>
      <c r="U11" s="191">
        <f t="shared" si="8"/>
        <v>0.16250000000000001</v>
      </c>
      <c r="V11" s="191">
        <f t="shared" si="8"/>
        <v>6.25E-2</v>
      </c>
      <c r="W11" s="218">
        <v>0.15853658536585366</v>
      </c>
      <c r="X11" s="191">
        <f t="shared" si="8"/>
        <v>0.1388888888888889</v>
      </c>
      <c r="Y11" s="191">
        <f t="shared" si="8"/>
        <v>0.23076923076923078</v>
      </c>
      <c r="Z11" s="226">
        <f t="shared" si="8"/>
        <v>0.18181818181818182</v>
      </c>
    </row>
    <row r="12" spans="1:26" x14ac:dyDescent="0.25">
      <c r="A12" s="1" t="s">
        <v>20</v>
      </c>
      <c r="B12" s="104" t="s">
        <v>243</v>
      </c>
      <c r="C12" s="73">
        <v>112</v>
      </c>
      <c r="D12" s="74">
        <v>111</v>
      </c>
      <c r="E12" s="462">
        <v>106</v>
      </c>
      <c r="F12" s="413"/>
      <c r="G12" s="413"/>
      <c r="H12" s="413"/>
      <c r="I12" s="413"/>
      <c r="J12" s="413"/>
      <c r="K12" s="413"/>
      <c r="L12" s="413"/>
      <c r="M12" s="413"/>
      <c r="N12" s="414"/>
      <c r="O12" s="29" t="s">
        <v>20</v>
      </c>
      <c r="P12" s="104" t="s">
        <v>243</v>
      </c>
      <c r="Q12" s="73">
        <v>36</v>
      </c>
      <c r="R12" s="74">
        <v>24</v>
      </c>
      <c r="S12" s="74">
        <v>2</v>
      </c>
      <c r="T12" s="74">
        <v>9</v>
      </c>
      <c r="U12" s="74">
        <v>5</v>
      </c>
      <c r="V12" s="74">
        <v>3</v>
      </c>
      <c r="W12" s="359">
        <v>12</v>
      </c>
      <c r="X12" s="74">
        <v>13</v>
      </c>
      <c r="Y12" s="74">
        <v>0</v>
      </c>
      <c r="Z12" s="86">
        <v>2</v>
      </c>
    </row>
    <row r="13" spans="1:26" x14ac:dyDescent="0.25">
      <c r="A13" s="1" t="s">
        <v>21</v>
      </c>
      <c r="B13" s="162" t="s">
        <v>15</v>
      </c>
      <c r="C13" s="191">
        <f>C12/C3</f>
        <v>0.11902231668437832</v>
      </c>
      <c r="D13" s="191">
        <f t="shared" ref="D13:N13" si="9">D12/D3</f>
        <v>0.11234817813765183</v>
      </c>
      <c r="E13" s="443">
        <f t="shared" si="9"/>
        <v>0.10927835051546392</v>
      </c>
      <c r="F13" s="341" t="e">
        <f t="shared" si="9"/>
        <v>#DIV/0!</v>
      </c>
      <c r="G13" s="341" t="e">
        <f t="shared" si="9"/>
        <v>#DIV/0!</v>
      </c>
      <c r="H13" s="341" t="e">
        <f t="shared" si="9"/>
        <v>#DIV/0!</v>
      </c>
      <c r="I13" s="341" t="e">
        <f t="shared" si="9"/>
        <v>#DIV/0!</v>
      </c>
      <c r="J13" s="341" t="e">
        <f t="shared" si="9"/>
        <v>#DIV/0!</v>
      </c>
      <c r="K13" s="341" t="e">
        <f t="shared" si="9"/>
        <v>#DIV/0!</v>
      </c>
      <c r="L13" s="341" t="e">
        <f t="shared" si="9"/>
        <v>#DIV/0!</v>
      </c>
      <c r="M13" s="341" t="e">
        <f t="shared" si="9"/>
        <v>#DIV/0!</v>
      </c>
      <c r="N13" s="412" t="e">
        <f t="shared" si="9"/>
        <v>#DIV/0!</v>
      </c>
      <c r="O13" s="29" t="s">
        <v>21</v>
      </c>
      <c r="P13" s="162" t="s">
        <v>15</v>
      </c>
      <c r="Q13" s="191">
        <f>Q12/Q3</f>
        <v>0.10843373493975904</v>
      </c>
      <c r="R13" s="191">
        <f t="shared" ref="R13:Z13" si="10">R12/R3</f>
        <v>0.13636363636363635</v>
      </c>
      <c r="S13" s="191">
        <f>S12/S3</f>
        <v>3.6363636363636362E-2</v>
      </c>
      <c r="T13" s="191">
        <f t="shared" si="10"/>
        <v>0.17647058823529413</v>
      </c>
      <c r="U13" s="191">
        <f t="shared" si="10"/>
        <v>6.25E-2</v>
      </c>
      <c r="V13" s="191">
        <f t="shared" si="10"/>
        <v>0.1875</v>
      </c>
      <c r="W13" s="218">
        <v>0.14634146341463414</v>
      </c>
      <c r="X13" s="191">
        <f t="shared" si="10"/>
        <v>0.12037037037037036</v>
      </c>
      <c r="Y13" s="191">
        <f t="shared" si="10"/>
        <v>0</v>
      </c>
      <c r="Z13" s="226">
        <f t="shared" si="10"/>
        <v>4.5454545454545456E-2</v>
      </c>
    </row>
    <row r="14" spans="1:26" x14ac:dyDescent="0.25">
      <c r="A14" s="1" t="s">
        <v>22</v>
      </c>
      <c r="B14" s="104" t="s">
        <v>244</v>
      </c>
      <c r="C14" s="159">
        <v>60</v>
      </c>
      <c r="D14" s="74">
        <v>61</v>
      </c>
      <c r="E14" s="462">
        <v>60</v>
      </c>
      <c r="F14" s="413"/>
      <c r="G14" s="413"/>
      <c r="H14" s="413"/>
      <c r="I14" s="413"/>
      <c r="J14" s="413"/>
      <c r="K14" s="413"/>
      <c r="L14" s="413"/>
      <c r="M14" s="413"/>
      <c r="N14" s="414"/>
      <c r="O14" s="29" t="s">
        <v>22</v>
      </c>
      <c r="P14" s="104" t="s">
        <v>244</v>
      </c>
      <c r="Q14" s="159">
        <v>22</v>
      </c>
      <c r="R14" s="74">
        <v>11</v>
      </c>
      <c r="S14" s="74">
        <v>4</v>
      </c>
      <c r="T14" s="74">
        <v>4</v>
      </c>
      <c r="U14" s="74">
        <v>4</v>
      </c>
      <c r="V14" s="74">
        <v>2</v>
      </c>
      <c r="W14" s="359">
        <v>1</v>
      </c>
      <c r="X14" s="74">
        <v>7</v>
      </c>
      <c r="Y14" s="74">
        <v>3</v>
      </c>
      <c r="Z14" s="86">
        <v>2</v>
      </c>
    </row>
    <row r="15" spans="1:26" ht="15.75" thickBot="1" x14ac:dyDescent="0.3">
      <c r="A15" s="1" t="s">
        <v>23</v>
      </c>
      <c r="B15" s="166" t="s">
        <v>15</v>
      </c>
      <c r="C15" s="201">
        <f>C14/C3</f>
        <v>6.3761955366631248E-2</v>
      </c>
      <c r="D15" s="201">
        <f t="shared" ref="D15:N15" si="11">D14/D3</f>
        <v>6.1740890688259109E-2</v>
      </c>
      <c r="E15" s="446">
        <f t="shared" si="11"/>
        <v>6.1855670103092786E-2</v>
      </c>
      <c r="F15" s="407" t="e">
        <f t="shared" si="11"/>
        <v>#DIV/0!</v>
      </c>
      <c r="G15" s="407" t="e">
        <f t="shared" si="11"/>
        <v>#DIV/0!</v>
      </c>
      <c r="H15" s="407" t="e">
        <f t="shared" si="11"/>
        <v>#DIV/0!</v>
      </c>
      <c r="I15" s="407" t="e">
        <f t="shared" si="11"/>
        <v>#DIV/0!</v>
      </c>
      <c r="J15" s="407" t="e">
        <f t="shared" si="11"/>
        <v>#DIV/0!</v>
      </c>
      <c r="K15" s="407" t="e">
        <f t="shared" si="11"/>
        <v>#DIV/0!</v>
      </c>
      <c r="L15" s="407" t="e">
        <f t="shared" si="11"/>
        <v>#DIV/0!</v>
      </c>
      <c r="M15" s="407" t="e">
        <f t="shared" si="11"/>
        <v>#DIV/0!</v>
      </c>
      <c r="N15" s="415" t="e">
        <f t="shared" si="11"/>
        <v>#DIV/0!</v>
      </c>
      <c r="O15" s="29" t="s">
        <v>23</v>
      </c>
      <c r="P15" s="166" t="s">
        <v>15</v>
      </c>
      <c r="Q15" s="201">
        <f>Q14/Q3</f>
        <v>6.6265060240963861E-2</v>
      </c>
      <c r="R15" s="201">
        <f t="shared" ref="R15:Z15" si="12">R14/R3</f>
        <v>6.25E-2</v>
      </c>
      <c r="S15" s="201">
        <f t="shared" si="12"/>
        <v>7.2727272727272724E-2</v>
      </c>
      <c r="T15" s="201">
        <f t="shared" si="12"/>
        <v>7.8431372549019607E-2</v>
      </c>
      <c r="U15" s="201">
        <f t="shared" si="12"/>
        <v>0.05</v>
      </c>
      <c r="V15" s="201">
        <f t="shared" si="12"/>
        <v>0.125</v>
      </c>
      <c r="W15" s="201">
        <v>1.2195121951219513E-2</v>
      </c>
      <c r="X15" s="201">
        <f t="shared" si="12"/>
        <v>6.4814814814814811E-2</v>
      </c>
      <c r="Y15" s="201">
        <f t="shared" si="12"/>
        <v>0.11538461538461539</v>
      </c>
      <c r="Z15" s="358">
        <f t="shared" si="12"/>
        <v>4.5454545454545456E-2</v>
      </c>
    </row>
    <row r="16" spans="1:26" ht="15.75" thickBot="1" x14ac:dyDescent="0.3">
      <c r="A16" s="1" t="s">
        <v>24</v>
      </c>
      <c r="B16" s="167"/>
      <c r="C16" s="416">
        <f t="shared" ref="C16:M16" si="13">SUM(C4+C6+C8+C10+C12+C14)</f>
        <v>941</v>
      </c>
      <c r="D16" s="416">
        <f t="shared" si="13"/>
        <v>988</v>
      </c>
      <c r="E16" s="416">
        <f t="shared" si="13"/>
        <v>970</v>
      </c>
      <c r="F16" s="416">
        <f t="shared" si="13"/>
        <v>0</v>
      </c>
      <c r="G16" s="416">
        <f t="shared" si="13"/>
        <v>0</v>
      </c>
      <c r="H16" s="416">
        <f t="shared" si="13"/>
        <v>0</v>
      </c>
      <c r="I16" s="416">
        <f t="shared" si="13"/>
        <v>0</v>
      </c>
      <c r="J16" s="416">
        <f t="shared" si="13"/>
        <v>0</v>
      </c>
      <c r="K16" s="416">
        <f t="shared" si="13"/>
        <v>0</v>
      </c>
      <c r="L16" s="416">
        <f t="shared" si="13"/>
        <v>0</v>
      </c>
      <c r="M16" s="416">
        <f t="shared" si="13"/>
        <v>0</v>
      </c>
      <c r="N16" s="348"/>
      <c r="O16" s="29" t="s">
        <v>24</v>
      </c>
      <c r="P16" s="167"/>
      <c r="Q16" s="394">
        <f>SUM(Q4+Q6+Q8+Q10+Q12+Q14)</f>
        <v>332</v>
      </c>
      <c r="R16" s="394">
        <f>SUM(R4+R6+R8+R10+R12+R14)</f>
        <v>176</v>
      </c>
      <c r="S16" s="394">
        <f t="shared" ref="S16:V16" si="14">SUM(S4+S6+S8+S10+S12+S14)</f>
        <v>55</v>
      </c>
      <c r="T16" s="394">
        <f t="shared" si="14"/>
        <v>51</v>
      </c>
      <c r="U16" s="394">
        <f t="shared" si="14"/>
        <v>80</v>
      </c>
      <c r="V16" s="394">
        <f t="shared" si="14"/>
        <v>16</v>
      </c>
      <c r="W16" s="394">
        <v>82</v>
      </c>
      <c r="X16" s="394">
        <f>SUM(X4+X6+X8+X10+X12+X14)</f>
        <v>108</v>
      </c>
      <c r="Y16" s="394">
        <f>SUM(Y4+Y6+Y8+Y10+Y12+Y14)</f>
        <v>26</v>
      </c>
      <c r="Z16" s="394">
        <f>SUM(Z4+Z6+Z8+Z10+Z12+Z14)</f>
        <v>44</v>
      </c>
    </row>
    <row r="17" spans="1:26" ht="15" customHeight="1" x14ac:dyDescent="0.25">
      <c r="A17" s="1" t="s">
        <v>25</v>
      </c>
      <c r="B17" s="168" t="s">
        <v>245</v>
      </c>
      <c r="C17" s="160">
        <v>141</v>
      </c>
      <c r="D17" s="359">
        <v>147</v>
      </c>
      <c r="E17" s="463">
        <v>142</v>
      </c>
      <c r="F17" s="417"/>
      <c r="G17" s="417"/>
      <c r="H17" s="417"/>
      <c r="I17" s="417"/>
      <c r="J17" s="417"/>
      <c r="K17" s="417"/>
      <c r="L17" s="417"/>
      <c r="M17" s="417"/>
      <c r="N17" s="418"/>
      <c r="O17" s="29" t="s">
        <v>25</v>
      </c>
      <c r="P17" s="168" t="s">
        <v>245</v>
      </c>
      <c r="Q17" s="160">
        <v>53</v>
      </c>
      <c r="R17" s="359">
        <v>21</v>
      </c>
      <c r="S17" s="359">
        <v>5</v>
      </c>
      <c r="T17" s="359">
        <v>4</v>
      </c>
      <c r="U17" s="359">
        <v>10</v>
      </c>
      <c r="V17" s="359">
        <v>1</v>
      </c>
      <c r="W17" s="356">
        <v>20</v>
      </c>
      <c r="X17" s="359">
        <v>17</v>
      </c>
      <c r="Y17" s="359">
        <v>2</v>
      </c>
      <c r="Z17" s="360">
        <v>9</v>
      </c>
    </row>
    <row r="18" spans="1:26" x14ac:dyDescent="0.25">
      <c r="A18" s="1" t="s">
        <v>26</v>
      </c>
      <c r="B18" s="162" t="s">
        <v>15</v>
      </c>
      <c r="C18" s="191">
        <f>C17/C3</f>
        <v>0.14984059511158343</v>
      </c>
      <c r="D18" s="191">
        <f t="shared" ref="D18:N18" si="15">D17/D3</f>
        <v>0.14878542510121456</v>
      </c>
      <c r="E18" s="443">
        <f t="shared" si="15"/>
        <v>0.14639175257731959</v>
      </c>
      <c r="F18" s="341" t="e">
        <f t="shared" si="15"/>
        <v>#DIV/0!</v>
      </c>
      <c r="G18" s="341" t="e">
        <f t="shared" si="15"/>
        <v>#DIV/0!</v>
      </c>
      <c r="H18" s="341" t="e">
        <f t="shared" si="15"/>
        <v>#DIV/0!</v>
      </c>
      <c r="I18" s="341" t="e">
        <f t="shared" si="15"/>
        <v>#DIV/0!</v>
      </c>
      <c r="J18" s="341" t="e">
        <f t="shared" si="15"/>
        <v>#DIV/0!</v>
      </c>
      <c r="K18" s="341" t="e">
        <f t="shared" si="15"/>
        <v>#DIV/0!</v>
      </c>
      <c r="L18" s="341" t="e">
        <f t="shared" si="15"/>
        <v>#DIV/0!</v>
      </c>
      <c r="M18" s="341" t="e">
        <f t="shared" si="15"/>
        <v>#DIV/0!</v>
      </c>
      <c r="N18" s="341" t="e">
        <f t="shared" si="15"/>
        <v>#DIV/0!</v>
      </c>
      <c r="O18" s="29" t="s">
        <v>26</v>
      </c>
      <c r="P18" s="162" t="s">
        <v>15</v>
      </c>
      <c r="Q18" s="191">
        <f>Q17/Q3</f>
        <v>0.15963855421686746</v>
      </c>
      <c r="R18" s="191">
        <f t="shared" ref="R18:Z18" si="16">R17/R3</f>
        <v>0.11931818181818182</v>
      </c>
      <c r="S18" s="191">
        <f t="shared" si="16"/>
        <v>9.0909090909090912E-2</v>
      </c>
      <c r="T18" s="191">
        <f t="shared" si="16"/>
        <v>7.8431372549019607E-2</v>
      </c>
      <c r="U18" s="191">
        <f t="shared" si="16"/>
        <v>0.125</v>
      </c>
      <c r="V18" s="191">
        <f t="shared" si="16"/>
        <v>6.25E-2</v>
      </c>
      <c r="W18" s="218">
        <v>0.24390243902439024</v>
      </c>
      <c r="X18" s="191">
        <f t="shared" si="16"/>
        <v>0.15740740740740741</v>
      </c>
      <c r="Y18" s="191">
        <f t="shared" si="16"/>
        <v>7.6923076923076927E-2</v>
      </c>
      <c r="Z18" s="226">
        <f t="shared" si="16"/>
        <v>0.20454545454545456</v>
      </c>
    </row>
    <row r="19" spans="1:26" ht="28.5" customHeight="1" x14ac:dyDescent="0.25">
      <c r="A19" s="1" t="s">
        <v>27</v>
      </c>
      <c r="B19" s="91" t="s">
        <v>246</v>
      </c>
      <c r="C19" s="73">
        <v>230</v>
      </c>
      <c r="D19" s="74">
        <v>253</v>
      </c>
      <c r="E19" s="462">
        <v>234</v>
      </c>
      <c r="F19" s="413"/>
      <c r="G19" s="413"/>
      <c r="H19" s="413"/>
      <c r="I19" s="413"/>
      <c r="J19" s="413"/>
      <c r="K19" s="413"/>
      <c r="L19" s="413"/>
      <c r="M19" s="413"/>
      <c r="N19" s="414"/>
      <c r="O19" s="29" t="s">
        <v>27</v>
      </c>
      <c r="P19" s="91" t="s">
        <v>246</v>
      </c>
      <c r="Q19" s="73">
        <v>72</v>
      </c>
      <c r="R19" s="74">
        <v>40</v>
      </c>
      <c r="S19" s="74">
        <v>11</v>
      </c>
      <c r="T19" s="74">
        <v>15</v>
      </c>
      <c r="U19" s="74">
        <v>18</v>
      </c>
      <c r="V19" s="74">
        <v>3</v>
      </c>
      <c r="W19" s="359">
        <v>23</v>
      </c>
      <c r="X19" s="74">
        <v>29</v>
      </c>
      <c r="Y19" s="74">
        <v>13</v>
      </c>
      <c r="Z19" s="86">
        <v>10</v>
      </c>
    </row>
    <row r="20" spans="1:26" x14ac:dyDescent="0.25">
      <c r="A20" s="1" t="s">
        <v>28</v>
      </c>
      <c r="B20" s="162" t="s">
        <v>15</v>
      </c>
      <c r="C20" s="191">
        <f>C19/C3</f>
        <v>0.24442082890541977</v>
      </c>
      <c r="D20" s="191">
        <f t="shared" ref="D20:N20" si="17">D19/D3</f>
        <v>0.25607287449392713</v>
      </c>
      <c r="E20" s="443">
        <f t="shared" si="17"/>
        <v>0.24123711340206186</v>
      </c>
      <c r="F20" s="341" t="e">
        <f t="shared" si="17"/>
        <v>#DIV/0!</v>
      </c>
      <c r="G20" s="341" t="e">
        <f t="shared" si="17"/>
        <v>#DIV/0!</v>
      </c>
      <c r="H20" s="341" t="e">
        <f t="shared" si="17"/>
        <v>#DIV/0!</v>
      </c>
      <c r="I20" s="341" t="e">
        <f t="shared" si="17"/>
        <v>#DIV/0!</v>
      </c>
      <c r="J20" s="341" t="e">
        <f t="shared" si="17"/>
        <v>#DIV/0!</v>
      </c>
      <c r="K20" s="341" t="e">
        <f t="shared" si="17"/>
        <v>#DIV/0!</v>
      </c>
      <c r="L20" s="341" t="e">
        <f t="shared" si="17"/>
        <v>#DIV/0!</v>
      </c>
      <c r="M20" s="341" t="e">
        <f t="shared" si="17"/>
        <v>#DIV/0!</v>
      </c>
      <c r="N20" s="341" t="e">
        <f t="shared" si="17"/>
        <v>#DIV/0!</v>
      </c>
      <c r="O20" s="29" t="s">
        <v>28</v>
      </c>
      <c r="P20" s="162" t="s">
        <v>15</v>
      </c>
      <c r="Q20" s="191">
        <f>Q19/Q3</f>
        <v>0.21686746987951808</v>
      </c>
      <c r="R20" s="191">
        <f t="shared" ref="R20:Z20" si="18">R19/R3</f>
        <v>0.22727272727272727</v>
      </c>
      <c r="S20" s="191">
        <f t="shared" si="18"/>
        <v>0.2</v>
      </c>
      <c r="T20" s="191">
        <f t="shared" si="18"/>
        <v>0.29411764705882354</v>
      </c>
      <c r="U20" s="191">
        <f t="shared" si="18"/>
        <v>0.22500000000000001</v>
      </c>
      <c r="V20" s="191">
        <f t="shared" si="18"/>
        <v>0.1875</v>
      </c>
      <c r="W20" s="218">
        <v>0.28048780487804881</v>
      </c>
      <c r="X20" s="191">
        <f t="shared" si="18"/>
        <v>0.26851851851851855</v>
      </c>
      <c r="Y20" s="191">
        <f t="shared" si="18"/>
        <v>0.5</v>
      </c>
      <c r="Z20" s="226">
        <f t="shared" si="18"/>
        <v>0.22727272727272727</v>
      </c>
    </row>
    <row r="21" spans="1:26" ht="15" customHeight="1" x14ac:dyDescent="0.25">
      <c r="A21" s="1" t="s">
        <v>29</v>
      </c>
      <c r="B21" s="91" t="s">
        <v>247</v>
      </c>
      <c r="C21" s="73">
        <v>114</v>
      </c>
      <c r="D21" s="74">
        <v>127</v>
      </c>
      <c r="E21" s="462">
        <v>124</v>
      </c>
      <c r="F21" s="413"/>
      <c r="G21" s="413"/>
      <c r="H21" s="413"/>
      <c r="I21" s="413"/>
      <c r="J21" s="413"/>
      <c r="K21" s="413"/>
      <c r="L21" s="413"/>
      <c r="M21" s="413"/>
      <c r="N21" s="414"/>
      <c r="O21" s="29" t="s">
        <v>29</v>
      </c>
      <c r="P21" s="91" t="s">
        <v>247</v>
      </c>
      <c r="Q21" s="73">
        <v>46</v>
      </c>
      <c r="R21" s="74">
        <v>23</v>
      </c>
      <c r="S21" s="74">
        <v>8</v>
      </c>
      <c r="T21" s="74">
        <v>11</v>
      </c>
      <c r="U21" s="74">
        <v>9</v>
      </c>
      <c r="V21" s="74">
        <v>4</v>
      </c>
      <c r="W21" s="359">
        <v>8</v>
      </c>
      <c r="X21" s="74">
        <v>10</v>
      </c>
      <c r="Y21" s="74">
        <v>2</v>
      </c>
      <c r="Z21" s="86">
        <v>3</v>
      </c>
    </row>
    <row r="22" spans="1:26" x14ac:dyDescent="0.25">
      <c r="A22" s="1" t="s">
        <v>30</v>
      </c>
      <c r="B22" s="162" t="s">
        <v>15</v>
      </c>
      <c r="C22" s="191">
        <f>C21/C3</f>
        <v>0.12114771519659936</v>
      </c>
      <c r="D22" s="191">
        <f t="shared" ref="D22:N22" si="19">D21/D3</f>
        <v>0.12854251012145748</v>
      </c>
      <c r="E22" s="443">
        <f t="shared" si="19"/>
        <v>0.12783505154639174</v>
      </c>
      <c r="F22" s="341" t="e">
        <f t="shared" si="19"/>
        <v>#DIV/0!</v>
      </c>
      <c r="G22" s="341" t="e">
        <f t="shared" si="19"/>
        <v>#DIV/0!</v>
      </c>
      <c r="H22" s="341" t="e">
        <f t="shared" si="19"/>
        <v>#DIV/0!</v>
      </c>
      <c r="I22" s="341" t="e">
        <f t="shared" si="19"/>
        <v>#DIV/0!</v>
      </c>
      <c r="J22" s="341" t="e">
        <f t="shared" si="19"/>
        <v>#DIV/0!</v>
      </c>
      <c r="K22" s="341" t="e">
        <f t="shared" si="19"/>
        <v>#DIV/0!</v>
      </c>
      <c r="L22" s="341" t="e">
        <f t="shared" si="19"/>
        <v>#DIV/0!</v>
      </c>
      <c r="M22" s="341" t="e">
        <f t="shared" si="19"/>
        <v>#DIV/0!</v>
      </c>
      <c r="N22" s="341" t="e">
        <f t="shared" si="19"/>
        <v>#DIV/0!</v>
      </c>
      <c r="O22" s="29" t="s">
        <v>30</v>
      </c>
      <c r="P22" s="162" t="s">
        <v>15</v>
      </c>
      <c r="Q22" s="191">
        <f>Q21/Q3</f>
        <v>0.13855421686746988</v>
      </c>
      <c r="R22" s="191">
        <f t="shared" ref="R22:Z22" si="20">R21/R3</f>
        <v>0.13068181818181818</v>
      </c>
      <c r="S22" s="191">
        <f t="shared" si="20"/>
        <v>0.14545454545454545</v>
      </c>
      <c r="T22" s="191">
        <f t="shared" si="20"/>
        <v>0.21568627450980393</v>
      </c>
      <c r="U22" s="191">
        <f t="shared" si="20"/>
        <v>0.1125</v>
      </c>
      <c r="V22" s="191">
        <f t="shared" si="20"/>
        <v>0.25</v>
      </c>
      <c r="W22" s="218">
        <v>9.7560975609756101E-2</v>
      </c>
      <c r="X22" s="191">
        <f t="shared" si="20"/>
        <v>9.2592592592592587E-2</v>
      </c>
      <c r="Y22" s="191">
        <f t="shared" si="20"/>
        <v>7.6923076923076927E-2</v>
      </c>
      <c r="Z22" s="226">
        <f t="shared" si="20"/>
        <v>6.8181818181818177E-2</v>
      </c>
    </row>
    <row r="23" spans="1:26" x14ac:dyDescent="0.25">
      <c r="A23" s="1" t="s">
        <v>31</v>
      </c>
      <c r="B23" s="104" t="s">
        <v>248</v>
      </c>
      <c r="C23" s="73">
        <v>257</v>
      </c>
      <c r="D23" s="74">
        <v>256</v>
      </c>
      <c r="E23" s="462">
        <v>259</v>
      </c>
      <c r="F23" s="413"/>
      <c r="G23" s="413"/>
      <c r="H23" s="413"/>
      <c r="I23" s="413"/>
      <c r="J23" s="413"/>
      <c r="K23" s="413"/>
      <c r="L23" s="413"/>
      <c r="M23" s="413"/>
      <c r="N23" s="414"/>
      <c r="O23" s="29" t="s">
        <v>31</v>
      </c>
      <c r="P23" s="104" t="s">
        <v>248</v>
      </c>
      <c r="Q23" s="73">
        <v>84</v>
      </c>
      <c r="R23" s="74">
        <v>51</v>
      </c>
      <c r="S23" s="74">
        <v>14</v>
      </c>
      <c r="T23" s="74">
        <v>13</v>
      </c>
      <c r="U23" s="74">
        <v>28</v>
      </c>
      <c r="V23" s="74">
        <v>4</v>
      </c>
      <c r="W23" s="359">
        <v>16</v>
      </c>
      <c r="X23" s="74">
        <v>30</v>
      </c>
      <c r="Y23" s="74">
        <v>6</v>
      </c>
      <c r="Z23" s="86">
        <v>13</v>
      </c>
    </row>
    <row r="24" spans="1:26" x14ac:dyDescent="0.25">
      <c r="A24" s="1" t="s">
        <v>32</v>
      </c>
      <c r="B24" s="162" t="s">
        <v>15</v>
      </c>
      <c r="C24" s="191">
        <f>C23/C3</f>
        <v>0.27311370882040381</v>
      </c>
      <c r="D24" s="191">
        <f t="shared" ref="D24:N24" si="21">D23/D3</f>
        <v>0.25910931174089069</v>
      </c>
      <c r="E24" s="443">
        <f t="shared" si="21"/>
        <v>0.26701030927835051</v>
      </c>
      <c r="F24" s="341" t="e">
        <f t="shared" si="21"/>
        <v>#DIV/0!</v>
      </c>
      <c r="G24" s="341" t="e">
        <f t="shared" si="21"/>
        <v>#DIV/0!</v>
      </c>
      <c r="H24" s="341" t="e">
        <f t="shared" si="21"/>
        <v>#DIV/0!</v>
      </c>
      <c r="I24" s="341" t="e">
        <f t="shared" si="21"/>
        <v>#DIV/0!</v>
      </c>
      <c r="J24" s="341" t="e">
        <f t="shared" si="21"/>
        <v>#DIV/0!</v>
      </c>
      <c r="K24" s="341" t="e">
        <f t="shared" si="21"/>
        <v>#DIV/0!</v>
      </c>
      <c r="L24" s="341" t="e">
        <f t="shared" si="21"/>
        <v>#DIV/0!</v>
      </c>
      <c r="M24" s="341" t="e">
        <f t="shared" si="21"/>
        <v>#DIV/0!</v>
      </c>
      <c r="N24" s="341" t="e">
        <f t="shared" si="21"/>
        <v>#DIV/0!</v>
      </c>
      <c r="O24" s="29" t="s">
        <v>32</v>
      </c>
      <c r="P24" s="162" t="s">
        <v>15</v>
      </c>
      <c r="Q24" s="191">
        <f>Q23/Q3</f>
        <v>0.25301204819277107</v>
      </c>
      <c r="R24" s="218">
        <f t="shared" ref="R24" si="22">R23/R3</f>
        <v>0.28977272727272729</v>
      </c>
      <c r="S24" s="218">
        <f t="shared" ref="S24" si="23">S23/S3</f>
        <v>0.25454545454545452</v>
      </c>
      <c r="T24" s="218">
        <f t="shared" ref="T24" si="24">T23/T3</f>
        <v>0.25490196078431371</v>
      </c>
      <c r="U24" s="218">
        <f t="shared" ref="U24" si="25">U23/U3</f>
        <v>0.35</v>
      </c>
      <c r="V24" s="218">
        <f t="shared" ref="V24" si="26">V23/V3</f>
        <v>0.25</v>
      </c>
      <c r="W24" s="218">
        <v>0.1951219512195122</v>
      </c>
      <c r="X24" s="218">
        <f t="shared" ref="X24" si="27">X23/X3</f>
        <v>0.27777777777777779</v>
      </c>
      <c r="Y24" s="218">
        <f t="shared" ref="Y24" si="28">Y23/Y3</f>
        <v>0.23076923076923078</v>
      </c>
      <c r="Z24" s="227">
        <f t="shared" ref="Z24" si="29">Z23/Z3</f>
        <v>0.29545454545454547</v>
      </c>
    </row>
    <row r="25" spans="1:26" ht="15" customHeight="1" x14ac:dyDescent="0.25">
      <c r="A25" s="1" t="s">
        <v>33</v>
      </c>
      <c r="B25" s="91" t="s">
        <v>249</v>
      </c>
      <c r="C25" s="73">
        <v>199</v>
      </c>
      <c r="D25" s="74">
        <v>205</v>
      </c>
      <c r="E25" s="462">
        <v>211</v>
      </c>
      <c r="F25" s="413"/>
      <c r="G25" s="413"/>
      <c r="H25" s="413"/>
      <c r="I25" s="413"/>
      <c r="J25" s="413"/>
      <c r="K25" s="413"/>
      <c r="L25" s="413"/>
      <c r="M25" s="413"/>
      <c r="N25" s="414"/>
      <c r="O25" s="29" t="s">
        <v>33</v>
      </c>
      <c r="P25" s="91" t="s">
        <v>249</v>
      </c>
      <c r="Q25" s="73">
        <v>77</v>
      </c>
      <c r="R25" s="74">
        <v>41</v>
      </c>
      <c r="S25" s="74">
        <v>17</v>
      </c>
      <c r="T25" s="74">
        <v>8</v>
      </c>
      <c r="U25" s="74">
        <v>15</v>
      </c>
      <c r="V25" s="74">
        <v>4</v>
      </c>
      <c r="W25" s="359">
        <v>15</v>
      </c>
      <c r="X25" s="74">
        <v>22</v>
      </c>
      <c r="Y25" s="74">
        <v>3</v>
      </c>
      <c r="Z25" s="86">
        <v>9</v>
      </c>
    </row>
    <row r="26" spans="1:26" ht="15.75" thickBot="1" x14ac:dyDescent="0.3">
      <c r="A26" s="1" t="s">
        <v>34</v>
      </c>
      <c r="B26" s="166" t="s">
        <v>15</v>
      </c>
      <c r="C26" s="200">
        <f>C25/C3</f>
        <v>0.21147715196599362</v>
      </c>
      <c r="D26" s="228">
        <f t="shared" ref="D26:N26" si="30">D25/D3</f>
        <v>0.20748987854251011</v>
      </c>
      <c r="E26" s="442">
        <f t="shared" si="30"/>
        <v>0.21752577319587629</v>
      </c>
      <c r="F26" s="405" t="e">
        <f t="shared" si="30"/>
        <v>#DIV/0!</v>
      </c>
      <c r="G26" s="405" t="e">
        <f t="shared" si="30"/>
        <v>#DIV/0!</v>
      </c>
      <c r="H26" s="405" t="e">
        <f t="shared" si="30"/>
        <v>#DIV/0!</v>
      </c>
      <c r="I26" s="405" t="e">
        <f t="shared" si="30"/>
        <v>#DIV/0!</v>
      </c>
      <c r="J26" s="405" t="e">
        <f t="shared" si="30"/>
        <v>#DIV/0!</v>
      </c>
      <c r="K26" s="405" t="e">
        <f t="shared" si="30"/>
        <v>#DIV/0!</v>
      </c>
      <c r="L26" s="405" t="e">
        <f t="shared" si="30"/>
        <v>#DIV/0!</v>
      </c>
      <c r="M26" s="405" t="e">
        <f t="shared" si="30"/>
        <v>#DIV/0!</v>
      </c>
      <c r="N26" s="407" t="e">
        <f t="shared" si="30"/>
        <v>#DIV/0!</v>
      </c>
      <c r="O26" s="29" t="s">
        <v>34</v>
      </c>
      <c r="P26" s="166" t="s">
        <v>15</v>
      </c>
      <c r="Q26" s="200">
        <f>Q25/Q3</f>
        <v>0.23192771084337349</v>
      </c>
      <c r="R26" s="228">
        <f t="shared" ref="R26" si="31">R25/R3</f>
        <v>0.23295454545454544</v>
      </c>
      <c r="S26" s="228">
        <f t="shared" ref="S26" si="32">S25/S3</f>
        <v>0.30909090909090908</v>
      </c>
      <c r="T26" s="228">
        <f t="shared" ref="T26" si="33">T25/T3</f>
        <v>0.15686274509803921</v>
      </c>
      <c r="U26" s="228">
        <f t="shared" ref="U26" si="34">U25/U3</f>
        <v>0.1875</v>
      </c>
      <c r="V26" s="201">
        <f t="shared" ref="V26" si="35">V25/V3</f>
        <v>0.25</v>
      </c>
      <c r="W26" s="228">
        <v>0.18292682926829268</v>
      </c>
      <c r="X26" s="228">
        <f t="shared" ref="X26" si="36">X25/X3</f>
        <v>0.20370370370370369</v>
      </c>
      <c r="Y26" s="228">
        <f t="shared" ref="Y26" si="37">Y25/Y3</f>
        <v>0.11538461538461539</v>
      </c>
      <c r="Z26" s="229">
        <f t="shared" ref="Z26" si="38">Z25/Z3</f>
        <v>0.20454545454545456</v>
      </c>
    </row>
    <row r="27" spans="1:26" ht="15.75" thickBot="1" x14ac:dyDescent="0.3">
      <c r="A27" s="1" t="s">
        <v>35</v>
      </c>
      <c r="B27" s="167"/>
      <c r="C27" s="394">
        <f t="shared" ref="C27:M27" si="39">SUM(C17+C19+C21+C23+C25)</f>
        <v>941</v>
      </c>
      <c r="D27" s="394">
        <f t="shared" si="39"/>
        <v>988</v>
      </c>
      <c r="E27" s="394">
        <f t="shared" si="39"/>
        <v>970</v>
      </c>
      <c r="F27" s="394">
        <f t="shared" si="39"/>
        <v>0</v>
      </c>
      <c r="G27" s="394">
        <f t="shared" si="39"/>
        <v>0</v>
      </c>
      <c r="H27" s="394">
        <f t="shared" si="39"/>
        <v>0</v>
      </c>
      <c r="I27" s="394">
        <f t="shared" si="39"/>
        <v>0</v>
      </c>
      <c r="J27" s="394">
        <f t="shared" si="39"/>
        <v>0</v>
      </c>
      <c r="K27" s="394">
        <f t="shared" si="39"/>
        <v>0</v>
      </c>
      <c r="L27" s="394">
        <f t="shared" si="39"/>
        <v>0</v>
      </c>
      <c r="M27" s="394">
        <f t="shared" si="39"/>
        <v>0</v>
      </c>
      <c r="N27" s="349"/>
      <c r="O27" s="29" t="s">
        <v>35</v>
      </c>
      <c r="P27" s="167"/>
      <c r="Q27" s="394">
        <f t="shared" ref="Q27:V27" si="40">SUM(Q17+Q19+Q21+Q23+Q25)</f>
        <v>332</v>
      </c>
      <c r="R27" s="394">
        <f t="shared" si="40"/>
        <v>176</v>
      </c>
      <c r="S27" s="394">
        <f>SUM(S17+S19+S21+S23+S25)</f>
        <v>55</v>
      </c>
      <c r="T27" s="394">
        <f t="shared" si="40"/>
        <v>51</v>
      </c>
      <c r="U27" s="394">
        <f t="shared" si="40"/>
        <v>80</v>
      </c>
      <c r="V27" s="394">
        <f t="shared" si="40"/>
        <v>16</v>
      </c>
      <c r="W27" s="394">
        <v>82</v>
      </c>
      <c r="X27" s="394">
        <f>SUM(X17+X19+X21+X23+X25)</f>
        <v>108</v>
      </c>
      <c r="Y27" s="394">
        <f>SUM(Y17+Y19+Y21+Y23+Y25)</f>
        <v>26</v>
      </c>
      <c r="Z27" s="394">
        <f>SUM(Z17+Z19+Z21+Z23+Z25)</f>
        <v>44</v>
      </c>
    </row>
    <row r="28" spans="1:26" ht="15" customHeight="1" x14ac:dyDescent="0.25">
      <c r="A28" s="1" t="s">
        <v>36</v>
      </c>
      <c r="B28" s="169" t="s">
        <v>250</v>
      </c>
      <c r="C28" s="231">
        <v>174</v>
      </c>
      <c r="D28" s="440">
        <v>175</v>
      </c>
      <c r="E28" s="464">
        <v>118</v>
      </c>
      <c r="F28" s="419"/>
      <c r="G28" s="419"/>
      <c r="H28" s="419"/>
      <c r="I28" s="419"/>
      <c r="J28" s="419"/>
      <c r="K28" s="419"/>
      <c r="L28" s="419"/>
      <c r="M28" s="419"/>
      <c r="N28" s="420"/>
      <c r="O28" s="29" t="s">
        <v>36</v>
      </c>
      <c r="P28" s="169" t="s">
        <v>250</v>
      </c>
      <c r="Q28" s="158">
        <v>43</v>
      </c>
      <c r="R28" s="356">
        <v>27</v>
      </c>
      <c r="S28" s="356">
        <v>5</v>
      </c>
      <c r="T28" s="356">
        <v>9</v>
      </c>
      <c r="U28" s="356">
        <v>8</v>
      </c>
      <c r="V28" s="356">
        <v>0</v>
      </c>
      <c r="W28" s="356">
        <v>9</v>
      </c>
      <c r="X28" s="356">
        <v>12</v>
      </c>
      <c r="Y28" s="356">
        <v>4</v>
      </c>
      <c r="Z28" s="357">
        <v>1</v>
      </c>
    </row>
    <row r="29" spans="1:26" x14ac:dyDescent="0.25">
      <c r="A29" s="1" t="s">
        <v>37</v>
      </c>
      <c r="B29" s="162" t="s">
        <v>15</v>
      </c>
      <c r="C29" s="191">
        <f>C28/C3</f>
        <v>0.1849096705632306</v>
      </c>
      <c r="D29" s="191">
        <f t="shared" ref="D29:N29" si="41">D28/D3</f>
        <v>0.1771255060728745</v>
      </c>
      <c r="E29" s="443">
        <f t="shared" si="41"/>
        <v>0.12164948453608247</v>
      </c>
      <c r="F29" s="341" t="e">
        <f t="shared" si="41"/>
        <v>#DIV/0!</v>
      </c>
      <c r="G29" s="341" t="e">
        <f t="shared" si="41"/>
        <v>#DIV/0!</v>
      </c>
      <c r="H29" s="341" t="e">
        <f t="shared" si="41"/>
        <v>#DIV/0!</v>
      </c>
      <c r="I29" s="341" t="e">
        <f t="shared" si="41"/>
        <v>#DIV/0!</v>
      </c>
      <c r="J29" s="341" t="e">
        <f t="shared" si="41"/>
        <v>#DIV/0!</v>
      </c>
      <c r="K29" s="341" t="e">
        <f t="shared" si="41"/>
        <v>#DIV/0!</v>
      </c>
      <c r="L29" s="341" t="e">
        <f t="shared" si="41"/>
        <v>#DIV/0!</v>
      </c>
      <c r="M29" s="341" t="e">
        <f t="shared" si="41"/>
        <v>#DIV/0!</v>
      </c>
      <c r="N29" s="341" t="e">
        <f t="shared" si="41"/>
        <v>#DIV/0!</v>
      </c>
      <c r="O29" s="29" t="s">
        <v>37</v>
      </c>
      <c r="P29" s="162" t="s">
        <v>15</v>
      </c>
      <c r="Q29" s="191">
        <f>Q28/Q3</f>
        <v>0.12951807228915663</v>
      </c>
      <c r="R29" s="218">
        <f t="shared" ref="R29" si="42">R28/R3</f>
        <v>0.15340909090909091</v>
      </c>
      <c r="S29" s="218">
        <f t="shared" ref="S29" si="43">S28/S3</f>
        <v>9.0909090909090912E-2</v>
      </c>
      <c r="T29" s="218">
        <f t="shared" ref="T29" si="44">T28/T3</f>
        <v>0.17647058823529413</v>
      </c>
      <c r="U29" s="218">
        <f t="shared" ref="U29" si="45">U28/U3</f>
        <v>0.1</v>
      </c>
      <c r="V29" s="218">
        <f t="shared" ref="V29" si="46">V28/V3</f>
        <v>0</v>
      </c>
      <c r="W29" s="218">
        <v>0.10975609756097561</v>
      </c>
      <c r="X29" s="218">
        <f t="shared" ref="X29" si="47">X28/X3</f>
        <v>0.1111111111111111</v>
      </c>
      <c r="Y29" s="218">
        <f t="shared" ref="Y29" si="48">Y28/Y3</f>
        <v>0.15384615384615385</v>
      </c>
      <c r="Z29" s="227">
        <f t="shared" ref="Z29" si="49">Z28/Z3</f>
        <v>2.2727272727272728E-2</v>
      </c>
    </row>
    <row r="30" spans="1:26" ht="15" customHeight="1" x14ac:dyDescent="0.25">
      <c r="A30" s="1" t="s">
        <v>46</v>
      </c>
      <c r="B30" s="168" t="s">
        <v>251</v>
      </c>
      <c r="C30" s="159">
        <v>168</v>
      </c>
      <c r="D30" s="74">
        <v>211</v>
      </c>
      <c r="E30" s="462">
        <v>253</v>
      </c>
      <c r="F30" s="413"/>
      <c r="G30" s="413"/>
      <c r="H30" s="413"/>
      <c r="I30" s="413"/>
      <c r="J30" s="413"/>
      <c r="K30" s="413"/>
      <c r="L30" s="413"/>
      <c r="M30" s="413"/>
      <c r="N30" s="414"/>
      <c r="O30" s="29" t="s">
        <v>46</v>
      </c>
      <c r="P30" s="168" t="s">
        <v>251</v>
      </c>
      <c r="Q30" s="159">
        <v>83</v>
      </c>
      <c r="R30" s="74">
        <v>42</v>
      </c>
      <c r="S30" s="74">
        <v>10</v>
      </c>
      <c r="T30" s="74">
        <v>15</v>
      </c>
      <c r="U30" s="74">
        <v>25</v>
      </c>
      <c r="V30" s="74">
        <v>5</v>
      </c>
      <c r="W30" s="359">
        <v>31</v>
      </c>
      <c r="X30" s="74">
        <v>28</v>
      </c>
      <c r="Y30" s="74">
        <v>6</v>
      </c>
      <c r="Z30" s="86">
        <v>8</v>
      </c>
    </row>
    <row r="31" spans="1:26" x14ac:dyDescent="0.25">
      <c r="A31" s="1" t="s">
        <v>47</v>
      </c>
      <c r="B31" s="162" t="s">
        <v>15</v>
      </c>
      <c r="C31" s="191">
        <f>C30/C3</f>
        <v>0.1785334750265675</v>
      </c>
      <c r="D31" s="191">
        <f t="shared" ref="D31:N31" si="50">D30/D3</f>
        <v>0.21356275303643724</v>
      </c>
      <c r="E31" s="443">
        <f t="shared" si="50"/>
        <v>0.26082474226804125</v>
      </c>
      <c r="F31" s="341" t="e">
        <f t="shared" si="50"/>
        <v>#DIV/0!</v>
      </c>
      <c r="G31" s="341" t="e">
        <f t="shared" si="50"/>
        <v>#DIV/0!</v>
      </c>
      <c r="H31" s="341" t="e">
        <f t="shared" si="50"/>
        <v>#DIV/0!</v>
      </c>
      <c r="I31" s="341" t="e">
        <f t="shared" si="50"/>
        <v>#DIV/0!</v>
      </c>
      <c r="J31" s="341" t="e">
        <f t="shared" si="50"/>
        <v>#DIV/0!</v>
      </c>
      <c r="K31" s="341" t="e">
        <f t="shared" si="50"/>
        <v>#DIV/0!</v>
      </c>
      <c r="L31" s="341" t="e">
        <f t="shared" si="50"/>
        <v>#DIV/0!</v>
      </c>
      <c r="M31" s="341" t="e">
        <f t="shared" si="50"/>
        <v>#DIV/0!</v>
      </c>
      <c r="N31" s="341" t="e">
        <f t="shared" si="50"/>
        <v>#DIV/0!</v>
      </c>
      <c r="O31" s="29" t="s">
        <v>47</v>
      </c>
      <c r="P31" s="162" t="s">
        <v>15</v>
      </c>
      <c r="Q31" s="191">
        <f>Q30/Q3</f>
        <v>0.25</v>
      </c>
      <c r="R31" s="218">
        <f t="shared" ref="R31" si="51">R30/R3</f>
        <v>0.23863636363636365</v>
      </c>
      <c r="S31" s="218">
        <f t="shared" ref="S31" si="52">S30/S3</f>
        <v>0.18181818181818182</v>
      </c>
      <c r="T31" s="218">
        <f t="shared" ref="T31" si="53">T30/T3</f>
        <v>0.29411764705882354</v>
      </c>
      <c r="U31" s="218">
        <f t="shared" ref="U31" si="54">U30/U3</f>
        <v>0.3125</v>
      </c>
      <c r="V31" s="218">
        <f t="shared" ref="V31" si="55">V30/V3</f>
        <v>0.3125</v>
      </c>
      <c r="W31" s="218">
        <v>0.37804878048780488</v>
      </c>
      <c r="X31" s="218">
        <f t="shared" ref="X31" si="56">X30/X3</f>
        <v>0.25925925925925924</v>
      </c>
      <c r="Y31" s="218">
        <f t="shared" ref="Y31" si="57">Y30/Y3</f>
        <v>0.23076923076923078</v>
      </c>
      <c r="Z31" s="227">
        <f t="shared" ref="Z31" si="58">Z30/Z3</f>
        <v>0.18181818181818182</v>
      </c>
    </row>
    <row r="32" spans="1:26" ht="15" customHeight="1" x14ac:dyDescent="0.25">
      <c r="A32" s="1" t="s">
        <v>48</v>
      </c>
      <c r="B32" s="168" t="s">
        <v>252</v>
      </c>
      <c r="C32" s="159">
        <v>150</v>
      </c>
      <c r="D32" s="74">
        <v>163</v>
      </c>
      <c r="E32" s="462">
        <v>159</v>
      </c>
      <c r="F32" s="413"/>
      <c r="G32" s="413"/>
      <c r="H32" s="413"/>
      <c r="I32" s="413"/>
      <c r="J32" s="413"/>
      <c r="K32" s="413"/>
      <c r="L32" s="413"/>
      <c r="M32" s="413"/>
      <c r="N32" s="414"/>
      <c r="O32" s="29" t="s">
        <v>48</v>
      </c>
      <c r="P32" s="168" t="s">
        <v>252</v>
      </c>
      <c r="Q32" s="159">
        <v>44</v>
      </c>
      <c r="R32" s="74">
        <v>28</v>
      </c>
      <c r="S32" s="74">
        <v>12</v>
      </c>
      <c r="T32" s="74">
        <v>7</v>
      </c>
      <c r="U32" s="74">
        <v>14</v>
      </c>
      <c r="V32" s="74">
        <v>5</v>
      </c>
      <c r="W32" s="359">
        <v>9</v>
      </c>
      <c r="X32" s="74">
        <v>25</v>
      </c>
      <c r="Y32" s="74">
        <v>2</v>
      </c>
      <c r="Z32" s="86">
        <v>13</v>
      </c>
    </row>
    <row r="33" spans="1:26" x14ac:dyDescent="0.25">
      <c r="A33" s="1" t="s">
        <v>49</v>
      </c>
      <c r="B33" s="162" t="s">
        <v>15</v>
      </c>
      <c r="C33" s="191">
        <f>C32/C3</f>
        <v>0.1594048884165781</v>
      </c>
      <c r="D33" s="191">
        <f t="shared" ref="D33:N33" si="59">D32/D3</f>
        <v>0.16497975708502025</v>
      </c>
      <c r="E33" s="443">
        <f t="shared" si="59"/>
        <v>0.16391752577319588</v>
      </c>
      <c r="F33" s="341" t="e">
        <f t="shared" si="59"/>
        <v>#DIV/0!</v>
      </c>
      <c r="G33" s="341" t="e">
        <f t="shared" si="59"/>
        <v>#DIV/0!</v>
      </c>
      <c r="H33" s="341" t="e">
        <f t="shared" si="59"/>
        <v>#DIV/0!</v>
      </c>
      <c r="I33" s="341" t="e">
        <f t="shared" si="59"/>
        <v>#DIV/0!</v>
      </c>
      <c r="J33" s="341" t="e">
        <f t="shared" si="59"/>
        <v>#DIV/0!</v>
      </c>
      <c r="K33" s="341" t="e">
        <f t="shared" si="59"/>
        <v>#DIV/0!</v>
      </c>
      <c r="L33" s="341" t="e">
        <f t="shared" si="59"/>
        <v>#DIV/0!</v>
      </c>
      <c r="M33" s="341" t="e">
        <f t="shared" si="59"/>
        <v>#DIV/0!</v>
      </c>
      <c r="N33" s="341" t="e">
        <f t="shared" si="59"/>
        <v>#DIV/0!</v>
      </c>
      <c r="O33" s="29" t="s">
        <v>49</v>
      </c>
      <c r="P33" s="162" t="s">
        <v>15</v>
      </c>
      <c r="Q33" s="191">
        <f>Q32/Q3</f>
        <v>0.13253012048192772</v>
      </c>
      <c r="R33" s="218">
        <f t="shared" ref="R33" si="60">R32/R3</f>
        <v>0.15909090909090909</v>
      </c>
      <c r="S33" s="218">
        <f t="shared" ref="S33" si="61">S32/S3</f>
        <v>0.21818181818181817</v>
      </c>
      <c r="T33" s="218">
        <f t="shared" ref="T33" si="62">T32/T3</f>
        <v>0.13725490196078433</v>
      </c>
      <c r="U33" s="218">
        <f t="shared" ref="U33" si="63">U32/U3</f>
        <v>0.17499999999999999</v>
      </c>
      <c r="V33" s="218">
        <f t="shared" ref="V33" si="64">V32/V3</f>
        <v>0.3125</v>
      </c>
      <c r="W33" s="218">
        <v>0.10975609756097561</v>
      </c>
      <c r="X33" s="218">
        <f t="shared" ref="X33" si="65">X32/X3</f>
        <v>0.23148148148148148</v>
      </c>
      <c r="Y33" s="218">
        <f t="shared" ref="Y33" si="66">Y32/Y3</f>
        <v>7.6923076923076927E-2</v>
      </c>
      <c r="Z33" s="227">
        <v>0.03</v>
      </c>
    </row>
    <row r="34" spans="1:26" ht="15" customHeight="1" x14ac:dyDescent="0.25">
      <c r="A34" s="1" t="s">
        <v>50</v>
      </c>
      <c r="B34" s="168" t="s">
        <v>253</v>
      </c>
      <c r="C34" s="159">
        <v>135</v>
      </c>
      <c r="D34" s="74">
        <v>111</v>
      </c>
      <c r="E34" s="462">
        <v>118</v>
      </c>
      <c r="F34" s="413"/>
      <c r="G34" s="413"/>
      <c r="H34" s="413"/>
      <c r="I34" s="413"/>
      <c r="J34" s="413"/>
      <c r="K34" s="413"/>
      <c r="L34" s="413"/>
      <c r="M34" s="413"/>
      <c r="N34" s="414"/>
      <c r="O34" s="29" t="s">
        <v>50</v>
      </c>
      <c r="P34" s="168" t="s">
        <v>253</v>
      </c>
      <c r="Q34" s="159">
        <v>33</v>
      </c>
      <c r="R34" s="74">
        <v>20</v>
      </c>
      <c r="S34" s="74">
        <v>5</v>
      </c>
      <c r="T34" s="74">
        <v>3</v>
      </c>
      <c r="U34" s="74">
        <v>12</v>
      </c>
      <c r="V34" s="74">
        <v>3</v>
      </c>
      <c r="W34" s="359">
        <v>12</v>
      </c>
      <c r="X34" s="74">
        <v>13</v>
      </c>
      <c r="Y34" s="74">
        <v>9</v>
      </c>
      <c r="Z34" s="86">
        <v>8</v>
      </c>
    </row>
    <row r="35" spans="1:26" x14ac:dyDescent="0.25">
      <c r="A35" s="1" t="s">
        <v>51</v>
      </c>
      <c r="B35" s="162" t="s">
        <v>15</v>
      </c>
      <c r="C35" s="191">
        <f>C34/C3</f>
        <v>0.1434643995749203</v>
      </c>
      <c r="D35" s="191">
        <f t="shared" ref="D35:N35" si="67">D34/D3</f>
        <v>0.11234817813765183</v>
      </c>
      <c r="E35" s="443">
        <f t="shared" si="67"/>
        <v>0.12164948453608247</v>
      </c>
      <c r="F35" s="341" t="e">
        <f t="shared" si="67"/>
        <v>#DIV/0!</v>
      </c>
      <c r="G35" s="341" t="e">
        <f t="shared" si="67"/>
        <v>#DIV/0!</v>
      </c>
      <c r="H35" s="341" t="e">
        <f t="shared" si="67"/>
        <v>#DIV/0!</v>
      </c>
      <c r="I35" s="341" t="e">
        <f t="shared" si="67"/>
        <v>#DIV/0!</v>
      </c>
      <c r="J35" s="341" t="e">
        <f t="shared" si="67"/>
        <v>#DIV/0!</v>
      </c>
      <c r="K35" s="341" t="e">
        <f t="shared" si="67"/>
        <v>#DIV/0!</v>
      </c>
      <c r="L35" s="341" t="e">
        <f t="shared" si="67"/>
        <v>#DIV/0!</v>
      </c>
      <c r="M35" s="341" t="e">
        <f t="shared" si="67"/>
        <v>#DIV/0!</v>
      </c>
      <c r="N35" s="341" t="e">
        <f t="shared" si="67"/>
        <v>#DIV/0!</v>
      </c>
      <c r="O35" s="29" t="s">
        <v>51</v>
      </c>
      <c r="P35" s="162" t="s">
        <v>15</v>
      </c>
      <c r="Q35" s="191">
        <f>Q34/Q3</f>
        <v>9.9397590361445784E-2</v>
      </c>
      <c r="R35" s="218">
        <f t="shared" ref="R35" si="68">R34/R3</f>
        <v>0.11363636363636363</v>
      </c>
      <c r="S35" s="218">
        <f t="shared" ref="S35" si="69">S34/S3</f>
        <v>9.0909090909090912E-2</v>
      </c>
      <c r="T35" s="218">
        <f t="shared" ref="T35" si="70">T34/T3</f>
        <v>5.8823529411764705E-2</v>
      </c>
      <c r="U35" s="218">
        <f t="shared" ref="U35" si="71">U34/U3</f>
        <v>0.15</v>
      </c>
      <c r="V35" s="218">
        <f t="shared" ref="V35" si="72">V34/V3</f>
        <v>0.1875</v>
      </c>
      <c r="W35" s="218">
        <v>0.14634146341463414</v>
      </c>
      <c r="X35" s="218">
        <f t="shared" ref="X35" si="73">X34/X3</f>
        <v>0.12037037037037036</v>
      </c>
      <c r="Y35" s="218">
        <f t="shared" ref="Y35" si="74">Y34/Y3</f>
        <v>0.34615384615384615</v>
      </c>
      <c r="Z35" s="227">
        <f t="shared" ref="Z35" si="75">Z34/Z3</f>
        <v>0.18181818181818182</v>
      </c>
    </row>
    <row r="36" spans="1:26" ht="15" customHeight="1" x14ac:dyDescent="0.25">
      <c r="A36" s="1" t="s">
        <v>52</v>
      </c>
      <c r="B36" s="168" t="s">
        <v>254</v>
      </c>
      <c r="C36" s="159">
        <v>100</v>
      </c>
      <c r="D36" s="74">
        <v>115</v>
      </c>
      <c r="E36" s="462">
        <v>118</v>
      </c>
      <c r="F36" s="413"/>
      <c r="G36" s="413"/>
      <c r="H36" s="413"/>
      <c r="I36" s="413"/>
      <c r="J36" s="413"/>
      <c r="K36" s="413"/>
      <c r="L36" s="413"/>
      <c r="M36" s="413"/>
      <c r="N36" s="414"/>
      <c r="O36" s="29" t="s">
        <v>52</v>
      </c>
      <c r="P36" s="168" t="s">
        <v>254</v>
      </c>
      <c r="Q36" s="159">
        <v>46</v>
      </c>
      <c r="R36" s="74">
        <v>21</v>
      </c>
      <c r="S36" s="74">
        <v>10</v>
      </c>
      <c r="T36" s="74">
        <v>4</v>
      </c>
      <c r="U36" s="74">
        <v>9</v>
      </c>
      <c r="V36" s="74">
        <v>1</v>
      </c>
      <c r="W36" s="359">
        <v>10</v>
      </c>
      <c r="X36" s="74">
        <v>7</v>
      </c>
      <c r="Y36" s="74">
        <v>4</v>
      </c>
      <c r="Z36" s="86">
        <v>6</v>
      </c>
    </row>
    <row r="37" spans="1:26" x14ac:dyDescent="0.25">
      <c r="A37" s="1" t="s">
        <v>53</v>
      </c>
      <c r="B37" s="162" t="s">
        <v>15</v>
      </c>
      <c r="C37" s="191">
        <f>C36/C3</f>
        <v>0.10626992561105207</v>
      </c>
      <c r="D37" s="191">
        <f t="shared" ref="D37:N37" si="76">D36/D3</f>
        <v>0.11639676113360324</v>
      </c>
      <c r="E37" s="443">
        <f t="shared" si="76"/>
        <v>0.12164948453608247</v>
      </c>
      <c r="F37" s="341" t="e">
        <f t="shared" si="76"/>
        <v>#DIV/0!</v>
      </c>
      <c r="G37" s="341" t="e">
        <f t="shared" si="76"/>
        <v>#DIV/0!</v>
      </c>
      <c r="H37" s="341" t="e">
        <f t="shared" si="76"/>
        <v>#DIV/0!</v>
      </c>
      <c r="I37" s="341" t="e">
        <f t="shared" si="76"/>
        <v>#DIV/0!</v>
      </c>
      <c r="J37" s="341" t="e">
        <f t="shared" si="76"/>
        <v>#DIV/0!</v>
      </c>
      <c r="K37" s="341" t="e">
        <f t="shared" si="76"/>
        <v>#DIV/0!</v>
      </c>
      <c r="L37" s="341" t="e">
        <f t="shared" si="76"/>
        <v>#DIV/0!</v>
      </c>
      <c r="M37" s="341" t="e">
        <f t="shared" si="76"/>
        <v>#DIV/0!</v>
      </c>
      <c r="N37" s="341" t="e">
        <f t="shared" si="76"/>
        <v>#DIV/0!</v>
      </c>
      <c r="O37" s="29" t="s">
        <v>53</v>
      </c>
      <c r="P37" s="162" t="s">
        <v>15</v>
      </c>
      <c r="Q37" s="191">
        <f>Q36/Q3</f>
        <v>0.13855421686746988</v>
      </c>
      <c r="R37" s="218">
        <f t="shared" ref="R37" si="77">R36/R3</f>
        <v>0.11931818181818182</v>
      </c>
      <c r="S37" s="218">
        <f t="shared" ref="S37" si="78">S36/S3</f>
        <v>0.18181818181818182</v>
      </c>
      <c r="T37" s="218">
        <f t="shared" ref="T37" si="79">T36/T3</f>
        <v>7.8431372549019607E-2</v>
      </c>
      <c r="U37" s="218">
        <f t="shared" ref="U37:V37" si="80">U36/U3</f>
        <v>0.1125</v>
      </c>
      <c r="V37" s="218">
        <f t="shared" si="80"/>
        <v>6.25E-2</v>
      </c>
      <c r="W37" s="218">
        <v>0.12195121951219512</v>
      </c>
      <c r="X37" s="218">
        <f t="shared" ref="X37" si="81">X36/X3</f>
        <v>6.4814814814814811E-2</v>
      </c>
      <c r="Y37" s="218">
        <f t="shared" ref="Y37" si="82">Y36/Y3</f>
        <v>0.15384615384615385</v>
      </c>
      <c r="Z37" s="227">
        <f t="shared" ref="Z37" si="83">Z36/Z3</f>
        <v>0.13636363636363635</v>
      </c>
    </row>
    <row r="38" spans="1:26" ht="15" customHeight="1" x14ac:dyDescent="0.25">
      <c r="A38" s="1" t="s">
        <v>54</v>
      </c>
      <c r="B38" s="168" t="s">
        <v>255</v>
      </c>
      <c r="C38" s="159">
        <v>214</v>
      </c>
      <c r="D38" s="74">
        <v>213</v>
      </c>
      <c r="E38" s="462">
        <v>204</v>
      </c>
      <c r="F38" s="413"/>
      <c r="G38" s="413"/>
      <c r="H38" s="413"/>
      <c r="I38" s="413"/>
      <c r="J38" s="413"/>
      <c r="K38" s="413"/>
      <c r="L38" s="413"/>
      <c r="M38" s="413"/>
      <c r="N38" s="414"/>
      <c r="O38" s="29" t="s">
        <v>54</v>
      </c>
      <c r="P38" s="168" t="s">
        <v>255</v>
      </c>
      <c r="Q38" s="159">
        <v>83</v>
      </c>
      <c r="R38" s="74">
        <v>38</v>
      </c>
      <c r="S38" s="74">
        <v>13</v>
      </c>
      <c r="T38" s="74">
        <v>13</v>
      </c>
      <c r="U38" s="74">
        <v>12</v>
      </c>
      <c r="V38" s="74">
        <v>2</v>
      </c>
      <c r="W38" s="359">
        <v>11</v>
      </c>
      <c r="X38" s="74">
        <v>23</v>
      </c>
      <c r="Y38" s="74">
        <v>1</v>
      </c>
      <c r="Z38" s="86">
        <v>8</v>
      </c>
    </row>
    <row r="39" spans="1:26" ht="15.75" thickBot="1" x14ac:dyDescent="0.3">
      <c r="A39" s="1" t="s">
        <v>55</v>
      </c>
      <c r="B39" s="166" t="s">
        <v>15</v>
      </c>
      <c r="C39" s="200">
        <f>C38/C3</f>
        <v>0.22741764080765142</v>
      </c>
      <c r="D39" s="228">
        <f t="shared" ref="D39:N39" si="84">D38/D3</f>
        <v>0.21558704453441296</v>
      </c>
      <c r="E39" s="442">
        <f t="shared" si="84"/>
        <v>0.21030927835051547</v>
      </c>
      <c r="F39" s="405" t="e">
        <f t="shared" si="84"/>
        <v>#DIV/0!</v>
      </c>
      <c r="G39" s="405" t="e">
        <f t="shared" si="84"/>
        <v>#DIV/0!</v>
      </c>
      <c r="H39" s="405" t="e">
        <f t="shared" si="84"/>
        <v>#DIV/0!</v>
      </c>
      <c r="I39" s="405" t="e">
        <f t="shared" si="84"/>
        <v>#DIV/0!</v>
      </c>
      <c r="J39" s="405" t="e">
        <f t="shared" si="84"/>
        <v>#DIV/0!</v>
      </c>
      <c r="K39" s="405" t="e">
        <f t="shared" si="84"/>
        <v>#DIV/0!</v>
      </c>
      <c r="L39" s="405" t="e">
        <f t="shared" si="84"/>
        <v>#DIV/0!</v>
      </c>
      <c r="M39" s="405" t="e">
        <f t="shared" si="84"/>
        <v>#DIV/0!</v>
      </c>
      <c r="N39" s="407" t="e">
        <f t="shared" si="84"/>
        <v>#DIV/0!</v>
      </c>
      <c r="O39" s="29" t="s">
        <v>55</v>
      </c>
      <c r="P39" s="166" t="s">
        <v>15</v>
      </c>
      <c r="Q39" s="200">
        <f>Q38/Q3</f>
        <v>0.25</v>
      </c>
      <c r="R39" s="228">
        <f>R38/R3</f>
        <v>0.21590909090909091</v>
      </c>
      <c r="S39" s="228">
        <f t="shared" ref="S39" si="85">S38/S3</f>
        <v>0.23636363636363636</v>
      </c>
      <c r="T39" s="228">
        <f t="shared" ref="T39" si="86">T38/T3</f>
        <v>0.25490196078431371</v>
      </c>
      <c r="U39" s="228">
        <f t="shared" ref="U39" si="87">U38/U3</f>
        <v>0.15</v>
      </c>
      <c r="V39" s="228">
        <f t="shared" ref="V39" si="88">V38/V3</f>
        <v>0.125</v>
      </c>
      <c r="W39" s="228">
        <v>0.13414634146341464</v>
      </c>
      <c r="X39" s="228">
        <f t="shared" ref="X39" si="89">X38/X3</f>
        <v>0.21296296296296297</v>
      </c>
      <c r="Y39" s="228">
        <f t="shared" ref="Y39" si="90">Y38/Y3</f>
        <v>3.8461538461538464E-2</v>
      </c>
      <c r="Z39" s="229">
        <f t="shared" ref="Z39" si="91">Z38/Z3</f>
        <v>0.18181818181818182</v>
      </c>
    </row>
    <row r="40" spans="1:26" ht="15.75" thickBot="1" x14ac:dyDescent="0.3">
      <c r="A40" s="1" t="s">
        <v>56</v>
      </c>
      <c r="B40" s="167"/>
      <c r="C40" s="394">
        <f t="shared" ref="C40:M40" si="92">SUM(C28+C30+C32+C34+C36+C38)</f>
        <v>941</v>
      </c>
      <c r="D40" s="394">
        <f t="shared" si="92"/>
        <v>988</v>
      </c>
      <c r="E40" s="394">
        <f t="shared" si="92"/>
        <v>970</v>
      </c>
      <c r="F40" s="394">
        <f t="shared" si="92"/>
        <v>0</v>
      </c>
      <c r="G40" s="394">
        <f t="shared" si="92"/>
        <v>0</v>
      </c>
      <c r="H40" s="394">
        <f t="shared" si="92"/>
        <v>0</v>
      </c>
      <c r="I40" s="394">
        <f t="shared" si="92"/>
        <v>0</v>
      </c>
      <c r="J40" s="394">
        <f t="shared" si="92"/>
        <v>0</v>
      </c>
      <c r="K40" s="394">
        <f t="shared" si="92"/>
        <v>0</v>
      </c>
      <c r="L40" s="394">
        <f t="shared" si="92"/>
        <v>0</v>
      </c>
      <c r="M40" s="394">
        <f t="shared" si="92"/>
        <v>0</v>
      </c>
      <c r="N40" s="348"/>
      <c r="O40" s="29" t="s">
        <v>56</v>
      </c>
      <c r="P40" s="167"/>
      <c r="Q40" s="394">
        <f t="shared" ref="Q40:V40" si="93">SUM(Q28+Q30+Q32+Q34+Q36+Q38)</f>
        <v>332</v>
      </c>
      <c r="R40" s="394">
        <f t="shared" si="93"/>
        <v>176</v>
      </c>
      <c r="S40" s="394">
        <f t="shared" si="93"/>
        <v>55</v>
      </c>
      <c r="T40" s="394">
        <f t="shared" si="93"/>
        <v>51</v>
      </c>
      <c r="U40" s="394">
        <f t="shared" si="93"/>
        <v>80</v>
      </c>
      <c r="V40" s="394">
        <f t="shared" si="93"/>
        <v>16</v>
      </c>
      <c r="W40" s="394">
        <v>82</v>
      </c>
      <c r="X40" s="394">
        <f>SUM(X28+X30+X32+X34+X36+X38)</f>
        <v>108</v>
      </c>
      <c r="Y40" s="394">
        <f>SUM(Y28+Y30+Y32+Y34+Y36+Y38)</f>
        <v>26</v>
      </c>
      <c r="Z40" s="394">
        <f>SUM(Z28+Z30+Z32+Z34+Z36+Z38)</f>
        <v>44</v>
      </c>
    </row>
    <row r="41" spans="1:26" ht="15" customHeight="1" x14ac:dyDescent="0.25">
      <c r="A41" s="1" t="s">
        <v>57</v>
      </c>
      <c r="B41" s="235" t="s">
        <v>256</v>
      </c>
      <c r="C41" s="234">
        <v>147</v>
      </c>
      <c r="D41" s="356">
        <v>168</v>
      </c>
      <c r="E41" s="382">
        <v>167</v>
      </c>
      <c r="F41" s="421"/>
      <c r="G41" s="421"/>
      <c r="H41" s="421"/>
      <c r="I41" s="421"/>
      <c r="J41" s="421"/>
      <c r="K41" s="421"/>
      <c r="L41" s="421"/>
      <c r="M41" s="421"/>
      <c r="N41" s="418"/>
      <c r="O41" s="29" t="s">
        <v>57</v>
      </c>
      <c r="P41" s="240" t="s">
        <v>256</v>
      </c>
      <c r="Q41" s="234">
        <v>62</v>
      </c>
      <c r="R41" s="356">
        <v>19</v>
      </c>
      <c r="S41" s="356">
        <v>9</v>
      </c>
      <c r="T41" s="356">
        <v>8</v>
      </c>
      <c r="U41" s="356">
        <v>15</v>
      </c>
      <c r="V41" s="356">
        <v>2</v>
      </c>
      <c r="W41" s="356">
        <v>14</v>
      </c>
      <c r="X41" s="356">
        <v>22</v>
      </c>
      <c r="Y41" s="356">
        <v>9</v>
      </c>
      <c r="Z41" s="357">
        <v>7</v>
      </c>
    </row>
    <row r="42" spans="1:26" x14ac:dyDescent="0.25">
      <c r="A42" s="1" t="s">
        <v>58</v>
      </c>
      <c r="B42" s="236" t="s">
        <v>15</v>
      </c>
      <c r="C42" s="191">
        <f>C41/C3</f>
        <v>0.15621679064824653</v>
      </c>
      <c r="D42" s="218">
        <f t="shared" ref="D42:N42" si="94">D41/D3</f>
        <v>0.17004048582995951</v>
      </c>
      <c r="E42" s="441">
        <f t="shared" si="94"/>
        <v>0.17216494845360825</v>
      </c>
      <c r="F42" s="333" t="e">
        <f t="shared" si="94"/>
        <v>#DIV/0!</v>
      </c>
      <c r="G42" s="333" t="e">
        <f t="shared" si="94"/>
        <v>#DIV/0!</v>
      </c>
      <c r="H42" s="333" t="e">
        <f t="shared" si="94"/>
        <v>#DIV/0!</v>
      </c>
      <c r="I42" s="333" t="e">
        <f t="shared" si="94"/>
        <v>#DIV/0!</v>
      </c>
      <c r="J42" s="333" t="e">
        <f t="shared" si="94"/>
        <v>#DIV/0!</v>
      </c>
      <c r="K42" s="333" t="e">
        <f t="shared" si="94"/>
        <v>#DIV/0!</v>
      </c>
      <c r="L42" s="333" t="e">
        <f t="shared" si="94"/>
        <v>#DIV/0!</v>
      </c>
      <c r="M42" s="333" t="e">
        <f t="shared" si="94"/>
        <v>#DIV/0!</v>
      </c>
      <c r="N42" s="333" t="e">
        <f t="shared" si="94"/>
        <v>#DIV/0!</v>
      </c>
      <c r="O42" s="29" t="s">
        <v>58</v>
      </c>
      <c r="P42" s="195" t="s">
        <v>15</v>
      </c>
      <c r="Q42" s="191">
        <f>Q41/Q3</f>
        <v>0.18674698795180722</v>
      </c>
      <c r="R42" s="218">
        <f t="shared" ref="R42" si="95">R41/R3</f>
        <v>0.10795454545454546</v>
      </c>
      <c r="S42" s="218">
        <f t="shared" ref="S42" si="96">S41/S3</f>
        <v>0.16363636363636364</v>
      </c>
      <c r="T42" s="218">
        <f t="shared" ref="T42" si="97">T41/T3</f>
        <v>0.15686274509803921</v>
      </c>
      <c r="U42" s="218">
        <f t="shared" ref="U42" si="98">U41/U3</f>
        <v>0.1875</v>
      </c>
      <c r="V42" s="218">
        <f t="shared" ref="V42" si="99">V41/V3</f>
        <v>0.125</v>
      </c>
      <c r="W42" s="218">
        <v>0.17073170731707318</v>
      </c>
      <c r="X42" s="218">
        <f t="shared" ref="X42" si="100">X41/X3</f>
        <v>0.20370370370370369</v>
      </c>
      <c r="Y42" s="218">
        <f t="shared" ref="Y42" si="101">Y41/Y3</f>
        <v>0.34615384615384615</v>
      </c>
      <c r="Z42" s="227">
        <f t="shared" ref="Z42" si="102">Z41/Z3</f>
        <v>0.15909090909090909</v>
      </c>
    </row>
    <row r="43" spans="1:26" ht="15" customHeight="1" x14ac:dyDescent="0.25">
      <c r="A43" s="1" t="s">
        <v>59</v>
      </c>
      <c r="B43" s="237" t="s">
        <v>257</v>
      </c>
      <c r="C43" s="73">
        <v>255</v>
      </c>
      <c r="D43" s="74">
        <v>257</v>
      </c>
      <c r="E43" s="462">
        <v>258</v>
      </c>
      <c r="F43" s="413"/>
      <c r="G43" s="413"/>
      <c r="H43" s="413"/>
      <c r="I43" s="413"/>
      <c r="J43" s="413"/>
      <c r="K43" s="413"/>
      <c r="L43" s="413"/>
      <c r="M43" s="413"/>
      <c r="N43" s="414"/>
      <c r="O43" s="29" t="s">
        <v>59</v>
      </c>
      <c r="P43" s="241" t="s">
        <v>257</v>
      </c>
      <c r="Q43" s="73">
        <v>85</v>
      </c>
      <c r="R43" s="74">
        <v>48</v>
      </c>
      <c r="S43" s="74">
        <v>11</v>
      </c>
      <c r="T43" s="74">
        <v>10</v>
      </c>
      <c r="U43" s="74">
        <v>28</v>
      </c>
      <c r="V43" s="74">
        <v>6</v>
      </c>
      <c r="W43" s="359">
        <v>19</v>
      </c>
      <c r="X43" s="74">
        <v>35</v>
      </c>
      <c r="Y43" s="74">
        <v>7</v>
      </c>
      <c r="Z43" s="86">
        <v>9</v>
      </c>
    </row>
    <row r="44" spans="1:26" x14ac:dyDescent="0.25">
      <c r="A44" s="1" t="s">
        <v>60</v>
      </c>
      <c r="B44" s="236" t="s">
        <v>15</v>
      </c>
      <c r="C44" s="191">
        <f>C43/C3</f>
        <v>0.27098831030818277</v>
      </c>
      <c r="D44" s="218">
        <f t="shared" ref="D44:N44" si="103">D43/D3</f>
        <v>0.26012145748987853</v>
      </c>
      <c r="E44" s="441">
        <f t="shared" si="103"/>
        <v>0.26597938144329897</v>
      </c>
      <c r="F44" s="333" t="e">
        <f t="shared" si="103"/>
        <v>#DIV/0!</v>
      </c>
      <c r="G44" s="333" t="e">
        <f t="shared" si="103"/>
        <v>#DIV/0!</v>
      </c>
      <c r="H44" s="333" t="e">
        <f t="shared" si="103"/>
        <v>#DIV/0!</v>
      </c>
      <c r="I44" s="333" t="e">
        <f t="shared" si="103"/>
        <v>#DIV/0!</v>
      </c>
      <c r="J44" s="333" t="e">
        <f t="shared" si="103"/>
        <v>#DIV/0!</v>
      </c>
      <c r="K44" s="333" t="e">
        <f t="shared" si="103"/>
        <v>#DIV/0!</v>
      </c>
      <c r="L44" s="333" t="e">
        <f t="shared" si="103"/>
        <v>#DIV/0!</v>
      </c>
      <c r="M44" s="333" t="e">
        <f t="shared" si="103"/>
        <v>#DIV/0!</v>
      </c>
      <c r="N44" s="333" t="e">
        <f t="shared" si="103"/>
        <v>#DIV/0!</v>
      </c>
      <c r="O44" s="29" t="s">
        <v>60</v>
      </c>
      <c r="P44" s="195" t="s">
        <v>15</v>
      </c>
      <c r="Q44" s="191">
        <f>Q43/Q3</f>
        <v>0.25602409638554219</v>
      </c>
      <c r="R44" s="218">
        <f t="shared" ref="R44" si="104">R43/R3</f>
        <v>0.27272727272727271</v>
      </c>
      <c r="S44" s="218">
        <f t="shared" ref="S44" si="105">S43/S3</f>
        <v>0.2</v>
      </c>
      <c r="T44" s="218">
        <f t="shared" ref="T44" si="106">T43/T3</f>
        <v>0.19607843137254902</v>
      </c>
      <c r="U44" s="218">
        <f t="shared" ref="U44" si="107">U43/U3</f>
        <v>0.35</v>
      </c>
      <c r="V44" s="218">
        <f t="shared" ref="V44" si="108">V43/V3</f>
        <v>0.375</v>
      </c>
      <c r="W44" s="218">
        <v>0.23170731707317074</v>
      </c>
      <c r="X44" s="218">
        <f t="shared" ref="X44" si="109">X43/X3</f>
        <v>0.32407407407407407</v>
      </c>
      <c r="Y44" s="218">
        <f t="shared" ref="Y44" si="110">Y43/Y3</f>
        <v>0.26923076923076922</v>
      </c>
      <c r="Z44" s="227">
        <f t="shared" ref="Z44" si="111">Z43/Z3</f>
        <v>0.20454545454545456</v>
      </c>
    </row>
    <row r="45" spans="1:26" ht="15" customHeight="1" x14ac:dyDescent="0.25">
      <c r="A45" s="1" t="s">
        <v>61</v>
      </c>
      <c r="B45" s="237" t="s">
        <v>258</v>
      </c>
      <c r="C45" s="73">
        <v>158</v>
      </c>
      <c r="D45" s="74">
        <v>176</v>
      </c>
      <c r="E45" s="462">
        <v>168</v>
      </c>
      <c r="F45" s="413"/>
      <c r="G45" s="413"/>
      <c r="H45" s="413"/>
      <c r="I45" s="413"/>
      <c r="J45" s="413"/>
      <c r="K45" s="413"/>
      <c r="L45" s="413"/>
      <c r="M45" s="413"/>
      <c r="N45" s="414"/>
      <c r="O45" s="29" t="s">
        <v>61</v>
      </c>
      <c r="P45" s="241" t="s">
        <v>258</v>
      </c>
      <c r="Q45" s="73">
        <v>54</v>
      </c>
      <c r="R45" s="74">
        <v>35</v>
      </c>
      <c r="S45" s="74">
        <v>13</v>
      </c>
      <c r="T45" s="74">
        <v>9</v>
      </c>
      <c r="U45" s="74">
        <v>10</v>
      </c>
      <c r="V45" s="74">
        <v>4</v>
      </c>
      <c r="W45" s="359">
        <v>15</v>
      </c>
      <c r="X45" s="74">
        <v>16</v>
      </c>
      <c r="Y45" s="74">
        <v>3</v>
      </c>
      <c r="Z45" s="86">
        <v>9</v>
      </c>
    </row>
    <row r="46" spans="1:26" x14ac:dyDescent="0.25">
      <c r="A46" s="1" t="s">
        <v>62</v>
      </c>
      <c r="B46" s="236" t="s">
        <v>15</v>
      </c>
      <c r="C46" s="191">
        <f>C45/C3</f>
        <v>0.16790648246546228</v>
      </c>
      <c r="D46" s="218">
        <f t="shared" ref="D46:N46" si="112">D45/D3</f>
        <v>0.17813765182186234</v>
      </c>
      <c r="E46" s="441">
        <f t="shared" si="112"/>
        <v>0.17319587628865979</v>
      </c>
      <c r="F46" s="333" t="e">
        <f t="shared" si="112"/>
        <v>#DIV/0!</v>
      </c>
      <c r="G46" s="333" t="e">
        <f t="shared" si="112"/>
        <v>#DIV/0!</v>
      </c>
      <c r="H46" s="333" t="e">
        <f t="shared" si="112"/>
        <v>#DIV/0!</v>
      </c>
      <c r="I46" s="333" t="e">
        <f t="shared" si="112"/>
        <v>#DIV/0!</v>
      </c>
      <c r="J46" s="333" t="e">
        <f t="shared" si="112"/>
        <v>#DIV/0!</v>
      </c>
      <c r="K46" s="333" t="e">
        <f t="shared" si="112"/>
        <v>#DIV/0!</v>
      </c>
      <c r="L46" s="333" t="e">
        <f t="shared" si="112"/>
        <v>#DIV/0!</v>
      </c>
      <c r="M46" s="333" t="e">
        <f t="shared" si="112"/>
        <v>#DIV/0!</v>
      </c>
      <c r="N46" s="333" t="e">
        <f t="shared" si="112"/>
        <v>#DIV/0!</v>
      </c>
      <c r="O46" s="29" t="s">
        <v>62</v>
      </c>
      <c r="P46" s="195" t="s">
        <v>15</v>
      </c>
      <c r="Q46" s="191">
        <f>Q45/Q3</f>
        <v>0.16265060240963855</v>
      </c>
      <c r="R46" s="218">
        <f t="shared" ref="R46" si="113">R45/R3</f>
        <v>0.19886363636363635</v>
      </c>
      <c r="S46" s="218">
        <f t="shared" ref="S46" si="114">S45/S3</f>
        <v>0.23636363636363636</v>
      </c>
      <c r="T46" s="218">
        <f t="shared" ref="T46" si="115">T45/T3</f>
        <v>0.17647058823529413</v>
      </c>
      <c r="U46" s="218">
        <f t="shared" ref="U46" si="116">U45/U3</f>
        <v>0.125</v>
      </c>
      <c r="V46" s="218">
        <f t="shared" ref="V46" si="117">V45/V3</f>
        <v>0.25</v>
      </c>
      <c r="W46" s="218">
        <v>0.18292682926829268</v>
      </c>
      <c r="X46" s="218">
        <f t="shared" ref="X46" si="118">X45/X3</f>
        <v>0.14814814814814814</v>
      </c>
      <c r="Y46" s="218">
        <f t="shared" ref="Y46" si="119">Y45/Y3</f>
        <v>0.11538461538461539</v>
      </c>
      <c r="Z46" s="227">
        <f t="shared" ref="Z46" si="120">Z45/Z3</f>
        <v>0.20454545454545456</v>
      </c>
    </row>
    <row r="47" spans="1:26" ht="15" customHeight="1" x14ac:dyDescent="0.25">
      <c r="A47" s="1" t="s">
        <v>63</v>
      </c>
      <c r="B47" s="237" t="s">
        <v>259</v>
      </c>
      <c r="C47" s="73">
        <v>188</v>
      </c>
      <c r="D47" s="74">
        <v>188</v>
      </c>
      <c r="E47" s="462">
        <v>185</v>
      </c>
      <c r="F47" s="413"/>
      <c r="G47" s="413"/>
      <c r="H47" s="413"/>
      <c r="I47" s="413"/>
      <c r="J47" s="413"/>
      <c r="K47" s="413"/>
      <c r="L47" s="413"/>
      <c r="M47" s="413"/>
      <c r="N47" s="414"/>
      <c r="O47" s="29" t="s">
        <v>63</v>
      </c>
      <c r="P47" s="241" t="s">
        <v>259</v>
      </c>
      <c r="Q47" s="73">
        <v>61</v>
      </c>
      <c r="R47" s="74">
        <v>43</v>
      </c>
      <c r="S47" s="74">
        <v>7</v>
      </c>
      <c r="T47" s="74">
        <v>11</v>
      </c>
      <c r="U47" s="74">
        <v>11</v>
      </c>
      <c r="V47" s="74">
        <v>2</v>
      </c>
      <c r="W47" s="359">
        <v>17</v>
      </c>
      <c r="X47" s="74">
        <v>17</v>
      </c>
      <c r="Y47" s="74">
        <v>2</v>
      </c>
      <c r="Z47" s="86">
        <v>14</v>
      </c>
    </row>
    <row r="48" spans="1:26" x14ac:dyDescent="0.25">
      <c r="A48" s="1" t="s">
        <v>64</v>
      </c>
      <c r="B48" s="236" t="s">
        <v>15</v>
      </c>
      <c r="C48" s="191">
        <f>C47/C3</f>
        <v>0.19978746014877791</v>
      </c>
      <c r="D48" s="218">
        <f t="shared" ref="D48:N48" si="121">D47/D3</f>
        <v>0.19028340080971659</v>
      </c>
      <c r="E48" s="441">
        <f t="shared" si="121"/>
        <v>0.19072164948453607</v>
      </c>
      <c r="F48" s="333" t="e">
        <f t="shared" si="121"/>
        <v>#DIV/0!</v>
      </c>
      <c r="G48" s="333" t="e">
        <f t="shared" si="121"/>
        <v>#DIV/0!</v>
      </c>
      <c r="H48" s="333" t="e">
        <f t="shared" si="121"/>
        <v>#DIV/0!</v>
      </c>
      <c r="I48" s="333" t="e">
        <f t="shared" si="121"/>
        <v>#DIV/0!</v>
      </c>
      <c r="J48" s="333" t="e">
        <f t="shared" si="121"/>
        <v>#DIV/0!</v>
      </c>
      <c r="K48" s="333" t="e">
        <f t="shared" si="121"/>
        <v>#DIV/0!</v>
      </c>
      <c r="L48" s="333" t="e">
        <f t="shared" si="121"/>
        <v>#DIV/0!</v>
      </c>
      <c r="M48" s="333" t="e">
        <f t="shared" si="121"/>
        <v>#DIV/0!</v>
      </c>
      <c r="N48" s="333" t="e">
        <f t="shared" si="121"/>
        <v>#DIV/0!</v>
      </c>
      <c r="O48" s="29" t="s">
        <v>64</v>
      </c>
      <c r="P48" s="195" t="s">
        <v>15</v>
      </c>
      <c r="Q48" s="191">
        <f>Q47/Q3</f>
        <v>0.18373493975903615</v>
      </c>
      <c r="R48" s="218">
        <f t="shared" ref="R48" si="122">R47/R3</f>
        <v>0.24431818181818182</v>
      </c>
      <c r="S48" s="218">
        <f t="shared" ref="S48" si="123">S47/S3</f>
        <v>0.12727272727272726</v>
      </c>
      <c r="T48" s="218">
        <f t="shared" ref="T48" si="124">T47/T3</f>
        <v>0.21568627450980393</v>
      </c>
      <c r="U48" s="218">
        <f t="shared" ref="U48" si="125">U47/U3</f>
        <v>0.13750000000000001</v>
      </c>
      <c r="V48" s="218">
        <f t="shared" ref="V48" si="126">V47/V3</f>
        <v>0.125</v>
      </c>
      <c r="W48" s="218">
        <v>0.2073170731707317</v>
      </c>
      <c r="X48" s="218">
        <f t="shared" ref="X48" si="127">X47/X3</f>
        <v>0.15740740740740741</v>
      </c>
      <c r="Y48" s="218">
        <f t="shared" ref="Y48" si="128">Y47/Y3</f>
        <v>7.6923076923076927E-2</v>
      </c>
      <c r="Z48" s="227">
        <f t="shared" ref="Z48" si="129">Z47/Z3</f>
        <v>0.31818181818181818</v>
      </c>
    </row>
    <row r="49" spans="1:26" ht="15" customHeight="1" x14ac:dyDescent="0.25">
      <c r="A49" s="1" t="s">
        <v>65</v>
      </c>
      <c r="B49" s="237" t="s">
        <v>260</v>
      </c>
      <c r="C49" s="73">
        <v>70</v>
      </c>
      <c r="D49" s="74">
        <v>75</v>
      </c>
      <c r="E49" s="462">
        <v>75</v>
      </c>
      <c r="F49" s="413"/>
      <c r="G49" s="413"/>
      <c r="H49" s="413"/>
      <c r="I49" s="413"/>
      <c r="J49" s="413"/>
      <c r="K49" s="413"/>
      <c r="L49" s="413"/>
      <c r="M49" s="413"/>
      <c r="N49" s="414"/>
      <c r="O49" s="29" t="s">
        <v>65</v>
      </c>
      <c r="P49" s="241" t="s">
        <v>260</v>
      </c>
      <c r="Q49" s="73">
        <v>28</v>
      </c>
      <c r="R49" s="74">
        <v>15</v>
      </c>
      <c r="S49" s="74">
        <v>3</v>
      </c>
      <c r="T49" s="74">
        <v>2</v>
      </c>
      <c r="U49" s="74">
        <v>4</v>
      </c>
      <c r="V49" s="74">
        <v>2</v>
      </c>
      <c r="W49" s="359">
        <v>5</v>
      </c>
      <c r="X49" s="74">
        <v>11</v>
      </c>
      <c r="Y49" s="74">
        <v>3</v>
      </c>
      <c r="Z49" s="86">
        <v>2</v>
      </c>
    </row>
    <row r="50" spans="1:26" x14ac:dyDescent="0.25">
      <c r="A50" s="1" t="s">
        <v>154</v>
      </c>
      <c r="B50" s="236" t="s">
        <v>15</v>
      </c>
      <c r="C50" s="191">
        <f>C49/C3</f>
        <v>7.4388947927736454E-2</v>
      </c>
      <c r="D50" s="218">
        <f t="shared" ref="D50:N50" si="130">D49/D3</f>
        <v>7.5910931174089064E-2</v>
      </c>
      <c r="E50" s="441">
        <f t="shared" si="130"/>
        <v>7.7319587628865982E-2</v>
      </c>
      <c r="F50" s="333" t="e">
        <f t="shared" si="130"/>
        <v>#DIV/0!</v>
      </c>
      <c r="G50" s="333" t="e">
        <f t="shared" si="130"/>
        <v>#DIV/0!</v>
      </c>
      <c r="H50" s="333" t="e">
        <f t="shared" si="130"/>
        <v>#DIV/0!</v>
      </c>
      <c r="I50" s="333" t="e">
        <f t="shared" si="130"/>
        <v>#DIV/0!</v>
      </c>
      <c r="J50" s="333" t="e">
        <f t="shared" si="130"/>
        <v>#DIV/0!</v>
      </c>
      <c r="K50" s="333" t="e">
        <f t="shared" si="130"/>
        <v>#DIV/0!</v>
      </c>
      <c r="L50" s="333" t="e">
        <f t="shared" si="130"/>
        <v>#DIV/0!</v>
      </c>
      <c r="M50" s="333" t="e">
        <f t="shared" si="130"/>
        <v>#DIV/0!</v>
      </c>
      <c r="N50" s="333" t="e">
        <f t="shared" si="130"/>
        <v>#DIV/0!</v>
      </c>
      <c r="O50" s="29" t="s">
        <v>154</v>
      </c>
      <c r="P50" s="195" t="s">
        <v>15</v>
      </c>
      <c r="Q50" s="191">
        <f>Q49/Q3</f>
        <v>8.4337349397590355E-2</v>
      </c>
      <c r="R50" s="218">
        <f t="shared" ref="R50" si="131">R49/R3</f>
        <v>8.5227272727272721E-2</v>
      </c>
      <c r="S50" s="218">
        <f t="shared" ref="S50" si="132">S49/S3</f>
        <v>5.4545454545454543E-2</v>
      </c>
      <c r="T50" s="218">
        <f t="shared" ref="T50" si="133">T49/T3</f>
        <v>3.9215686274509803E-2</v>
      </c>
      <c r="U50" s="218">
        <f t="shared" ref="U50" si="134">U49/U3</f>
        <v>0.05</v>
      </c>
      <c r="V50" s="218">
        <f t="shared" ref="V50" si="135">V49/V3</f>
        <v>0.125</v>
      </c>
      <c r="W50" s="218">
        <v>6.097560975609756E-2</v>
      </c>
      <c r="X50" s="218">
        <f t="shared" ref="X50" si="136">X49/X3</f>
        <v>0.10185185185185185</v>
      </c>
      <c r="Y50" s="218">
        <f t="shared" ref="Y50" si="137">Y49/Y3</f>
        <v>0.11538461538461539</v>
      </c>
      <c r="Z50" s="227">
        <f t="shared" ref="Z50" si="138">Z49/Z3</f>
        <v>4.5454545454545456E-2</v>
      </c>
    </row>
    <row r="51" spans="1:26" ht="15" customHeight="1" x14ac:dyDescent="0.25">
      <c r="A51" s="1" t="s">
        <v>66</v>
      </c>
      <c r="B51" s="237" t="s">
        <v>261</v>
      </c>
      <c r="C51" s="73">
        <v>34</v>
      </c>
      <c r="D51" s="74">
        <v>33</v>
      </c>
      <c r="E51" s="462">
        <v>31</v>
      </c>
      <c r="F51" s="413"/>
      <c r="G51" s="413"/>
      <c r="H51" s="413"/>
      <c r="I51" s="413"/>
      <c r="J51" s="413"/>
      <c r="K51" s="413"/>
      <c r="L51" s="413"/>
      <c r="M51" s="413"/>
      <c r="N51" s="414"/>
      <c r="O51" s="29" t="s">
        <v>66</v>
      </c>
      <c r="P51" s="241" t="s">
        <v>261</v>
      </c>
      <c r="Q51" s="73">
        <v>9</v>
      </c>
      <c r="R51" s="74">
        <v>4</v>
      </c>
      <c r="S51" s="74">
        <v>3</v>
      </c>
      <c r="T51" s="74">
        <v>5</v>
      </c>
      <c r="U51" s="74">
        <v>4</v>
      </c>
      <c r="V51" s="74">
        <v>0</v>
      </c>
      <c r="W51" s="359">
        <v>3</v>
      </c>
      <c r="X51" s="74">
        <v>2</v>
      </c>
      <c r="Y51" s="74">
        <v>1</v>
      </c>
      <c r="Z51" s="86">
        <v>0</v>
      </c>
    </row>
    <row r="52" spans="1:26" x14ac:dyDescent="0.25">
      <c r="A52" s="1" t="s">
        <v>72</v>
      </c>
      <c r="B52" s="236" t="s">
        <v>15</v>
      </c>
      <c r="C52" s="191">
        <f>C51/C3</f>
        <v>3.6131774707757705E-2</v>
      </c>
      <c r="D52" s="218">
        <f t="shared" ref="D52:N52" si="139">D51/D3</f>
        <v>3.3400809716599193E-2</v>
      </c>
      <c r="E52" s="441">
        <f t="shared" si="139"/>
        <v>3.1958762886597936E-2</v>
      </c>
      <c r="F52" s="333" t="e">
        <f t="shared" si="139"/>
        <v>#DIV/0!</v>
      </c>
      <c r="G52" s="333" t="e">
        <f t="shared" si="139"/>
        <v>#DIV/0!</v>
      </c>
      <c r="H52" s="333" t="e">
        <f t="shared" si="139"/>
        <v>#DIV/0!</v>
      </c>
      <c r="I52" s="333" t="e">
        <f t="shared" si="139"/>
        <v>#DIV/0!</v>
      </c>
      <c r="J52" s="333" t="e">
        <f t="shared" si="139"/>
        <v>#DIV/0!</v>
      </c>
      <c r="K52" s="333" t="e">
        <f t="shared" si="139"/>
        <v>#DIV/0!</v>
      </c>
      <c r="L52" s="333" t="e">
        <f t="shared" si="139"/>
        <v>#DIV/0!</v>
      </c>
      <c r="M52" s="333" t="e">
        <f t="shared" si="139"/>
        <v>#DIV/0!</v>
      </c>
      <c r="N52" s="333" t="e">
        <f t="shared" si="139"/>
        <v>#DIV/0!</v>
      </c>
      <c r="O52" s="29" t="s">
        <v>72</v>
      </c>
      <c r="P52" s="195" t="s">
        <v>15</v>
      </c>
      <c r="Q52" s="191">
        <f>Q51/Q3</f>
        <v>2.710843373493976E-2</v>
      </c>
      <c r="R52" s="218">
        <f t="shared" ref="R52" si="140">R51/R3</f>
        <v>2.2727272727272728E-2</v>
      </c>
      <c r="S52" s="218">
        <f t="shared" ref="S52" si="141">S51/S3</f>
        <v>5.4545454545454543E-2</v>
      </c>
      <c r="T52" s="218">
        <f t="shared" ref="T52" si="142">T51/T3</f>
        <v>9.8039215686274508E-2</v>
      </c>
      <c r="U52" s="218">
        <f t="shared" ref="U52" si="143">U51/U3</f>
        <v>0.05</v>
      </c>
      <c r="V52" s="218">
        <f t="shared" ref="V52" si="144">V51/V3</f>
        <v>0</v>
      </c>
      <c r="W52" s="218">
        <v>3.6585365853658534E-2</v>
      </c>
      <c r="X52" s="218">
        <f t="shared" ref="X52" si="145">X51/X3</f>
        <v>1.8518518518518517E-2</v>
      </c>
      <c r="Y52" s="218">
        <f t="shared" ref="Y52" si="146">Y51/Y3</f>
        <v>3.8461538461538464E-2</v>
      </c>
      <c r="Z52" s="227">
        <f t="shared" ref="Z52" si="147">Z51/Z3</f>
        <v>0</v>
      </c>
    </row>
    <row r="53" spans="1:26" ht="15" customHeight="1" x14ac:dyDescent="0.25">
      <c r="A53" s="1" t="s">
        <v>73</v>
      </c>
      <c r="B53" s="238" t="s">
        <v>262</v>
      </c>
      <c r="C53" s="73">
        <v>89</v>
      </c>
      <c r="D53" s="74">
        <v>91</v>
      </c>
      <c r="E53" s="462">
        <v>86</v>
      </c>
      <c r="F53" s="413"/>
      <c r="G53" s="413"/>
      <c r="H53" s="413"/>
      <c r="I53" s="413"/>
      <c r="J53" s="413"/>
      <c r="K53" s="413"/>
      <c r="L53" s="413"/>
      <c r="M53" s="413"/>
      <c r="N53" s="414"/>
      <c r="O53" s="29" t="s">
        <v>73</v>
      </c>
      <c r="P53" s="69" t="s">
        <v>262</v>
      </c>
      <c r="Q53" s="73">
        <v>33</v>
      </c>
      <c r="R53" s="74">
        <v>12</v>
      </c>
      <c r="S53" s="74">
        <v>9</v>
      </c>
      <c r="T53" s="74">
        <v>6</v>
      </c>
      <c r="U53" s="74">
        <v>8</v>
      </c>
      <c r="V53" s="74">
        <v>0</v>
      </c>
      <c r="W53" s="359">
        <v>9</v>
      </c>
      <c r="X53" s="74">
        <v>5</v>
      </c>
      <c r="Y53" s="74">
        <v>1</v>
      </c>
      <c r="Z53" s="86">
        <v>3</v>
      </c>
    </row>
    <row r="54" spans="1:26" ht="15.75" thickBot="1" x14ac:dyDescent="0.3">
      <c r="A54" s="1" t="s">
        <v>74</v>
      </c>
      <c r="B54" s="239" t="s">
        <v>15</v>
      </c>
      <c r="C54" s="201">
        <f>C53/C3</f>
        <v>9.4580233793836344E-2</v>
      </c>
      <c r="D54" s="228">
        <f t="shared" ref="D54:N54" si="148">D53/D3</f>
        <v>9.2105263157894732E-2</v>
      </c>
      <c r="E54" s="442">
        <f t="shared" si="148"/>
        <v>8.8659793814432994E-2</v>
      </c>
      <c r="F54" s="405" t="e">
        <f t="shared" si="148"/>
        <v>#DIV/0!</v>
      </c>
      <c r="G54" s="405" t="e">
        <f t="shared" si="148"/>
        <v>#DIV/0!</v>
      </c>
      <c r="H54" s="405" t="e">
        <f t="shared" si="148"/>
        <v>#DIV/0!</v>
      </c>
      <c r="I54" s="405" t="e">
        <f t="shared" si="148"/>
        <v>#DIV/0!</v>
      </c>
      <c r="J54" s="405" t="e">
        <f t="shared" si="148"/>
        <v>#DIV/0!</v>
      </c>
      <c r="K54" s="405" t="e">
        <f t="shared" si="148"/>
        <v>#DIV/0!</v>
      </c>
      <c r="L54" s="405" t="e">
        <f t="shared" si="148"/>
        <v>#DIV/0!</v>
      </c>
      <c r="M54" s="405" t="e">
        <f t="shared" si="148"/>
        <v>#DIV/0!</v>
      </c>
      <c r="N54" s="405" t="e">
        <f t="shared" si="148"/>
        <v>#DIV/0!</v>
      </c>
      <c r="O54" s="29" t="s">
        <v>74</v>
      </c>
      <c r="P54" s="242" t="s">
        <v>15</v>
      </c>
      <c r="Q54" s="201">
        <f>Q53/Q3</f>
        <v>9.9397590361445784E-2</v>
      </c>
      <c r="R54" s="228">
        <f t="shared" ref="R54" si="149">R53/R3</f>
        <v>6.8181818181818177E-2</v>
      </c>
      <c r="S54" s="228">
        <f t="shared" ref="S54" si="150">S53/S3</f>
        <v>0.16363636363636364</v>
      </c>
      <c r="T54" s="228">
        <f t="shared" ref="T54" si="151">T53/T3</f>
        <v>0.11764705882352941</v>
      </c>
      <c r="U54" s="228">
        <f t="shared" ref="U54" si="152">U53/U3</f>
        <v>0.1</v>
      </c>
      <c r="V54" s="228">
        <f t="shared" ref="V54" si="153">V53/V3</f>
        <v>0</v>
      </c>
      <c r="W54" s="228">
        <v>0.10975609756097561</v>
      </c>
      <c r="X54" s="228">
        <f t="shared" ref="X54" si="154">X53/X3</f>
        <v>4.6296296296296294E-2</v>
      </c>
      <c r="Y54" s="228">
        <f t="shared" ref="Y54" si="155">Y53/Y3</f>
        <v>3.8461538461538464E-2</v>
      </c>
      <c r="Z54" s="229">
        <f t="shared" ref="Z54" si="156">Z53/Z3</f>
        <v>6.8181818181818177E-2</v>
      </c>
    </row>
    <row r="55" spans="1:26" ht="15.75" thickBot="1" x14ac:dyDescent="0.3">
      <c r="A55" s="1" t="s">
        <v>75</v>
      </c>
      <c r="B55" s="124"/>
      <c r="C55" s="394">
        <f>SUM(C41+C43+C45+C47+C49+C51+C53)</f>
        <v>941</v>
      </c>
      <c r="D55" s="394">
        <f>SUM(D41+D43+D45+D47+D49+D51+D53)</f>
        <v>988</v>
      </c>
      <c r="E55" s="394">
        <f>SUM(E41+E43+E45+E47+E49+E51+E53)</f>
        <v>970</v>
      </c>
      <c r="F55" s="394">
        <f>SUM(F41+F43+F45+F47+F49+F51+F53)</f>
        <v>0</v>
      </c>
      <c r="G55" s="394">
        <f>SUM(G41+G43+G45+G47+G49+G51+G53)</f>
        <v>0</v>
      </c>
      <c r="H55" s="394">
        <f t="shared" ref="H55:M55" si="157">SUM(H41+H43+H45+H47+H49+H51+H53)</f>
        <v>0</v>
      </c>
      <c r="I55" s="394">
        <f t="shared" si="157"/>
        <v>0</v>
      </c>
      <c r="J55" s="394">
        <f t="shared" si="157"/>
        <v>0</v>
      </c>
      <c r="K55" s="394">
        <f t="shared" si="157"/>
        <v>0</v>
      </c>
      <c r="L55" s="394">
        <f t="shared" si="157"/>
        <v>0</v>
      </c>
      <c r="M55" s="394">
        <f t="shared" si="157"/>
        <v>0</v>
      </c>
      <c r="N55" s="348"/>
      <c r="O55" s="29" t="s">
        <v>75</v>
      </c>
      <c r="P55" s="124"/>
      <c r="Q55" s="394">
        <f t="shared" ref="Q55:V55" si="158">SUM(Q41+Q43+Q45+Q47+Q49+Q51+Q53)</f>
        <v>332</v>
      </c>
      <c r="R55" s="394">
        <f t="shared" si="158"/>
        <v>176</v>
      </c>
      <c r="S55" s="394">
        <f t="shared" si="158"/>
        <v>55</v>
      </c>
      <c r="T55" s="394">
        <f t="shared" si="158"/>
        <v>51</v>
      </c>
      <c r="U55" s="394">
        <f t="shared" si="158"/>
        <v>80</v>
      </c>
      <c r="V55" s="394">
        <f t="shared" si="158"/>
        <v>16</v>
      </c>
      <c r="W55" s="394">
        <v>82</v>
      </c>
      <c r="X55" s="394">
        <f>SUM(X41+X43+X45+X47+X49+X51+X53)</f>
        <v>108</v>
      </c>
      <c r="Y55" s="394">
        <f>SUM(Y41+Y43+Y45+Y47+Y49+Y51+Y53)</f>
        <v>26</v>
      </c>
      <c r="Z55" s="394">
        <f>SUM(Z41+Z43+Z45+Z47+Z49+Z51+Z53)</f>
        <v>44</v>
      </c>
    </row>
    <row r="56" spans="1:26" ht="30" x14ac:dyDescent="0.25">
      <c r="A56" s="1" t="s">
        <v>76</v>
      </c>
      <c r="B56" s="170" t="s">
        <v>282</v>
      </c>
      <c r="C56" s="232">
        <v>753</v>
      </c>
      <c r="D56" s="232">
        <v>797</v>
      </c>
      <c r="E56" s="292">
        <v>766</v>
      </c>
      <c r="F56" s="232"/>
      <c r="G56" s="292"/>
      <c r="H56" s="292"/>
      <c r="I56" s="292"/>
      <c r="J56" s="292"/>
      <c r="K56" s="292"/>
      <c r="L56" s="292"/>
      <c r="M56" s="232"/>
      <c r="N56" s="292"/>
      <c r="O56" s="29" t="s">
        <v>76</v>
      </c>
      <c r="P56" s="170" t="s">
        <v>359</v>
      </c>
      <c r="Q56" s="361">
        <v>269</v>
      </c>
      <c r="R56" s="361">
        <v>135</v>
      </c>
      <c r="S56" s="361">
        <v>44</v>
      </c>
      <c r="T56" s="361">
        <v>41</v>
      </c>
      <c r="U56" s="361">
        <v>63</v>
      </c>
      <c r="V56" s="361">
        <v>12</v>
      </c>
      <c r="W56" s="361">
        <v>65</v>
      </c>
      <c r="X56" s="361">
        <v>84</v>
      </c>
      <c r="Y56" s="361">
        <v>20</v>
      </c>
      <c r="Z56" s="361">
        <v>33</v>
      </c>
    </row>
    <row r="57" spans="1:26" ht="15.75" thickBot="1" x14ac:dyDescent="0.3">
      <c r="A57" s="1" t="s">
        <v>87</v>
      </c>
      <c r="B57" s="171" t="s">
        <v>15</v>
      </c>
      <c r="C57" s="233">
        <f>C56/C3</f>
        <v>0.80021253985122209</v>
      </c>
      <c r="D57" s="233">
        <f t="shared" ref="D57:N57" si="159">D56/D3</f>
        <v>0.80668016194331982</v>
      </c>
      <c r="E57" s="465">
        <f t="shared" si="159"/>
        <v>0.78969072164948451</v>
      </c>
      <c r="F57" s="423" t="e">
        <f t="shared" si="159"/>
        <v>#DIV/0!</v>
      </c>
      <c r="G57" s="423" t="e">
        <f t="shared" si="159"/>
        <v>#DIV/0!</v>
      </c>
      <c r="H57" s="423" t="e">
        <f t="shared" si="159"/>
        <v>#DIV/0!</v>
      </c>
      <c r="I57" s="423" t="e">
        <f t="shared" si="159"/>
        <v>#DIV/0!</v>
      </c>
      <c r="J57" s="423" t="e">
        <f t="shared" si="159"/>
        <v>#DIV/0!</v>
      </c>
      <c r="K57" s="423" t="e">
        <f t="shared" si="159"/>
        <v>#DIV/0!</v>
      </c>
      <c r="L57" s="423" t="e">
        <f t="shared" si="159"/>
        <v>#DIV/0!</v>
      </c>
      <c r="M57" s="423" t="e">
        <f t="shared" si="159"/>
        <v>#DIV/0!</v>
      </c>
      <c r="N57" s="423" t="e">
        <f t="shared" si="159"/>
        <v>#DIV/0!</v>
      </c>
      <c r="O57" s="29" t="s">
        <v>87</v>
      </c>
      <c r="P57" s="171" t="s">
        <v>15</v>
      </c>
      <c r="Q57" s="233">
        <f>Q56/Q3</f>
        <v>0.81024096385542166</v>
      </c>
      <c r="R57" s="233">
        <f t="shared" ref="R57:Z57" si="160">R56/R3</f>
        <v>0.76704545454545459</v>
      </c>
      <c r="S57" s="233">
        <f t="shared" si="160"/>
        <v>0.8</v>
      </c>
      <c r="T57" s="233">
        <f t="shared" si="160"/>
        <v>0.80392156862745101</v>
      </c>
      <c r="U57" s="233">
        <f t="shared" si="160"/>
        <v>0.78749999999999998</v>
      </c>
      <c r="V57" s="233">
        <f t="shared" si="160"/>
        <v>0.75</v>
      </c>
      <c r="W57" s="233">
        <v>0.79268292682926833</v>
      </c>
      <c r="X57" s="233">
        <f t="shared" si="160"/>
        <v>0.77777777777777779</v>
      </c>
      <c r="Y57" s="233">
        <f t="shared" si="160"/>
        <v>0.76923076923076927</v>
      </c>
      <c r="Z57" s="233">
        <f t="shared" si="160"/>
        <v>0.75</v>
      </c>
    </row>
    <row r="58" spans="1:26" x14ac:dyDescent="0.25">
      <c r="A58" s="1" t="s">
        <v>88</v>
      </c>
      <c r="B58" s="172" t="s">
        <v>263</v>
      </c>
      <c r="C58" s="160">
        <v>249</v>
      </c>
      <c r="D58" s="359">
        <v>278</v>
      </c>
      <c r="E58" s="463">
        <v>253</v>
      </c>
      <c r="F58" s="417"/>
      <c r="G58" s="417"/>
      <c r="H58" s="417"/>
      <c r="I58" s="417"/>
      <c r="J58" s="417"/>
      <c r="K58" s="417"/>
      <c r="L58" s="417"/>
      <c r="M58" s="417"/>
      <c r="N58" s="422"/>
      <c r="O58" s="29" t="s">
        <v>88</v>
      </c>
      <c r="P58" s="172" t="s">
        <v>263</v>
      </c>
      <c r="Q58" s="160">
        <v>69</v>
      </c>
      <c r="R58" s="359">
        <v>37</v>
      </c>
      <c r="S58" s="359">
        <v>15</v>
      </c>
      <c r="T58" s="359">
        <v>15</v>
      </c>
      <c r="U58" s="359">
        <v>35</v>
      </c>
      <c r="V58" s="359">
        <v>5</v>
      </c>
      <c r="W58" s="359">
        <v>27</v>
      </c>
      <c r="X58" s="359">
        <v>27</v>
      </c>
      <c r="Y58" s="359">
        <v>9</v>
      </c>
      <c r="Z58" s="357">
        <v>14</v>
      </c>
    </row>
    <row r="59" spans="1:26" x14ac:dyDescent="0.25">
      <c r="A59" s="1" t="s">
        <v>89</v>
      </c>
      <c r="B59" s="162" t="s">
        <v>15</v>
      </c>
      <c r="C59" s="191">
        <f>C58/C3</f>
        <v>0.26461211477151964</v>
      </c>
      <c r="D59" s="191">
        <f t="shared" ref="D59:N59" si="161">D58/D3</f>
        <v>0.28137651821862347</v>
      </c>
      <c r="E59" s="443">
        <f t="shared" si="161"/>
        <v>0.26082474226804125</v>
      </c>
      <c r="F59" s="341" t="e">
        <f t="shared" si="161"/>
        <v>#DIV/0!</v>
      </c>
      <c r="G59" s="341" t="e">
        <f t="shared" si="161"/>
        <v>#DIV/0!</v>
      </c>
      <c r="H59" s="341" t="e">
        <f t="shared" si="161"/>
        <v>#DIV/0!</v>
      </c>
      <c r="I59" s="341" t="e">
        <f t="shared" si="161"/>
        <v>#DIV/0!</v>
      </c>
      <c r="J59" s="341" t="e">
        <f t="shared" si="161"/>
        <v>#DIV/0!</v>
      </c>
      <c r="K59" s="341" t="e">
        <f t="shared" si="161"/>
        <v>#DIV/0!</v>
      </c>
      <c r="L59" s="341" t="e">
        <f t="shared" si="161"/>
        <v>#DIV/0!</v>
      </c>
      <c r="M59" s="341" t="e">
        <f t="shared" si="161"/>
        <v>#DIV/0!</v>
      </c>
      <c r="N59" s="341" t="e">
        <f t="shared" si="161"/>
        <v>#DIV/0!</v>
      </c>
      <c r="O59" s="29" t="s">
        <v>89</v>
      </c>
      <c r="P59" s="162" t="s">
        <v>15</v>
      </c>
      <c r="Q59" s="191">
        <f>Q58/Q3</f>
        <v>0.20783132530120482</v>
      </c>
      <c r="R59" s="218">
        <f t="shared" ref="R59" si="162">R58/R3</f>
        <v>0.21022727272727273</v>
      </c>
      <c r="S59" s="218">
        <f t="shared" ref="S59" si="163">S58/S3</f>
        <v>0.27272727272727271</v>
      </c>
      <c r="T59" s="218">
        <f t="shared" ref="T59" si="164">T58/T3</f>
        <v>0.29411764705882354</v>
      </c>
      <c r="U59" s="218">
        <f t="shared" ref="U59" si="165">U58/U3</f>
        <v>0.4375</v>
      </c>
      <c r="V59" s="218">
        <f t="shared" ref="V59" si="166">V58/V3</f>
        <v>0.3125</v>
      </c>
      <c r="W59" s="218">
        <v>0.32926829268292684</v>
      </c>
      <c r="X59" s="218">
        <f t="shared" ref="X59" si="167">X58/X3</f>
        <v>0.25</v>
      </c>
      <c r="Y59" s="218">
        <f t="shared" ref="Y59" si="168">Y58/Y3</f>
        <v>0.34615384615384615</v>
      </c>
      <c r="Z59" s="227">
        <f t="shared" ref="Z59" si="169">Z58/Z3</f>
        <v>0.31818181818181818</v>
      </c>
    </row>
    <row r="60" spans="1:26" x14ac:dyDescent="0.25">
      <c r="A60" s="1" t="s">
        <v>90</v>
      </c>
      <c r="B60" s="172" t="s">
        <v>264</v>
      </c>
      <c r="C60" s="73">
        <v>140</v>
      </c>
      <c r="D60" s="74">
        <v>165</v>
      </c>
      <c r="E60" s="462">
        <v>150</v>
      </c>
      <c r="F60" s="413"/>
      <c r="G60" s="413"/>
      <c r="H60" s="413"/>
      <c r="I60" s="413"/>
      <c r="J60" s="413"/>
      <c r="K60" s="413"/>
      <c r="L60" s="413"/>
      <c r="M60" s="413"/>
      <c r="N60" s="414"/>
      <c r="O60" s="29" t="s">
        <v>90</v>
      </c>
      <c r="P60" s="172" t="s">
        <v>264</v>
      </c>
      <c r="Q60" s="73">
        <v>42</v>
      </c>
      <c r="R60" s="74">
        <v>22</v>
      </c>
      <c r="S60" s="74">
        <v>7</v>
      </c>
      <c r="T60" s="74">
        <v>10</v>
      </c>
      <c r="U60" s="74">
        <v>20</v>
      </c>
      <c r="V60" s="74">
        <v>5</v>
      </c>
      <c r="W60" s="359">
        <v>14</v>
      </c>
      <c r="X60" s="74">
        <v>15</v>
      </c>
      <c r="Y60" s="74">
        <v>6</v>
      </c>
      <c r="Z60" s="86">
        <v>9</v>
      </c>
    </row>
    <row r="61" spans="1:26" x14ac:dyDescent="0.25">
      <c r="A61" s="1" t="s">
        <v>91</v>
      </c>
      <c r="B61" s="162" t="s">
        <v>15</v>
      </c>
      <c r="C61" s="191">
        <f>C60/C3</f>
        <v>0.14877789585547291</v>
      </c>
      <c r="D61" s="191">
        <f t="shared" ref="D61:N61" si="170">D60/D3</f>
        <v>0.16700404858299595</v>
      </c>
      <c r="E61" s="443">
        <f t="shared" si="170"/>
        <v>0.15463917525773196</v>
      </c>
      <c r="F61" s="341" t="e">
        <f t="shared" si="170"/>
        <v>#DIV/0!</v>
      </c>
      <c r="G61" s="341" t="e">
        <f t="shared" si="170"/>
        <v>#DIV/0!</v>
      </c>
      <c r="H61" s="341" t="e">
        <f t="shared" si="170"/>
        <v>#DIV/0!</v>
      </c>
      <c r="I61" s="341" t="e">
        <f t="shared" si="170"/>
        <v>#DIV/0!</v>
      </c>
      <c r="J61" s="341" t="e">
        <f t="shared" si="170"/>
        <v>#DIV/0!</v>
      </c>
      <c r="K61" s="341" t="e">
        <f t="shared" si="170"/>
        <v>#DIV/0!</v>
      </c>
      <c r="L61" s="341" t="e">
        <f t="shared" si="170"/>
        <v>#DIV/0!</v>
      </c>
      <c r="M61" s="341" t="e">
        <f t="shared" si="170"/>
        <v>#DIV/0!</v>
      </c>
      <c r="N61" s="341" t="e">
        <f t="shared" si="170"/>
        <v>#DIV/0!</v>
      </c>
      <c r="O61" s="29" t="s">
        <v>91</v>
      </c>
      <c r="P61" s="162" t="s">
        <v>15</v>
      </c>
      <c r="Q61" s="191">
        <f>Q60/Q3</f>
        <v>0.12650602409638553</v>
      </c>
      <c r="R61" s="218">
        <f t="shared" ref="R61" si="171">R60/R3</f>
        <v>0.125</v>
      </c>
      <c r="S61" s="218">
        <f t="shared" ref="S61" si="172">S60/S3</f>
        <v>0.12727272727272726</v>
      </c>
      <c r="T61" s="218">
        <f t="shared" ref="T61" si="173">T60/T3</f>
        <v>0.19607843137254902</v>
      </c>
      <c r="U61" s="218">
        <f t="shared" ref="U61" si="174">U60/U3</f>
        <v>0.25</v>
      </c>
      <c r="V61" s="218">
        <f t="shared" ref="V61" si="175">V60/V3</f>
        <v>0.3125</v>
      </c>
      <c r="W61" s="218">
        <v>0.17073170731707318</v>
      </c>
      <c r="X61" s="218">
        <f t="shared" ref="X61" si="176">X60/X3</f>
        <v>0.1388888888888889</v>
      </c>
      <c r="Y61" s="218">
        <f t="shared" ref="Y61" si="177">Y60/Y3</f>
        <v>0.23076923076923078</v>
      </c>
      <c r="Z61" s="227">
        <f t="shared" ref="Z61" si="178">Z60/Z3</f>
        <v>0.20454545454545456</v>
      </c>
    </row>
    <row r="62" spans="1:26" x14ac:dyDescent="0.25">
      <c r="A62" s="1" t="s">
        <v>92</v>
      </c>
      <c r="B62" s="172" t="s">
        <v>265</v>
      </c>
      <c r="C62" s="73">
        <v>407</v>
      </c>
      <c r="D62" s="74">
        <v>411</v>
      </c>
      <c r="E62" s="462">
        <v>410</v>
      </c>
      <c r="F62" s="413"/>
      <c r="G62" s="413"/>
      <c r="H62" s="413"/>
      <c r="I62" s="413"/>
      <c r="J62" s="413"/>
      <c r="K62" s="413"/>
      <c r="L62" s="413"/>
      <c r="M62" s="413"/>
      <c r="N62" s="414"/>
      <c r="O62" s="29" t="s">
        <v>92</v>
      </c>
      <c r="P62" s="172" t="s">
        <v>265</v>
      </c>
      <c r="Q62" s="73">
        <v>160</v>
      </c>
      <c r="R62" s="74">
        <v>78</v>
      </c>
      <c r="S62" s="74">
        <v>29</v>
      </c>
      <c r="T62" s="74">
        <v>20</v>
      </c>
      <c r="U62" s="74">
        <v>22</v>
      </c>
      <c r="V62" s="74">
        <v>4</v>
      </c>
      <c r="W62" s="359">
        <v>30</v>
      </c>
      <c r="X62" s="74">
        <v>45</v>
      </c>
      <c r="Y62" s="74">
        <v>7</v>
      </c>
      <c r="Z62" s="86">
        <v>15</v>
      </c>
    </row>
    <row r="63" spans="1:26" x14ac:dyDescent="0.25">
      <c r="A63" s="1" t="s">
        <v>93</v>
      </c>
      <c r="B63" s="162" t="s">
        <v>15</v>
      </c>
      <c r="C63" s="191">
        <f>C62/C3</f>
        <v>0.43251859723698194</v>
      </c>
      <c r="D63" s="191">
        <f t="shared" ref="D63:N63" si="179">D62/D3</f>
        <v>0.41599190283400811</v>
      </c>
      <c r="E63" s="443">
        <f t="shared" si="179"/>
        <v>0.42268041237113402</v>
      </c>
      <c r="F63" s="341" t="e">
        <f t="shared" si="179"/>
        <v>#DIV/0!</v>
      </c>
      <c r="G63" s="341" t="e">
        <f t="shared" si="179"/>
        <v>#DIV/0!</v>
      </c>
      <c r="H63" s="341" t="e">
        <f t="shared" si="179"/>
        <v>#DIV/0!</v>
      </c>
      <c r="I63" s="341" t="e">
        <f t="shared" si="179"/>
        <v>#DIV/0!</v>
      </c>
      <c r="J63" s="341" t="e">
        <f t="shared" si="179"/>
        <v>#DIV/0!</v>
      </c>
      <c r="K63" s="341" t="e">
        <f t="shared" si="179"/>
        <v>#DIV/0!</v>
      </c>
      <c r="L63" s="341" t="e">
        <f t="shared" si="179"/>
        <v>#DIV/0!</v>
      </c>
      <c r="M63" s="341" t="e">
        <f t="shared" si="179"/>
        <v>#DIV/0!</v>
      </c>
      <c r="N63" s="341" t="e">
        <f t="shared" si="179"/>
        <v>#DIV/0!</v>
      </c>
      <c r="O63" s="29" t="s">
        <v>93</v>
      </c>
      <c r="P63" s="162" t="s">
        <v>15</v>
      </c>
      <c r="Q63" s="191">
        <f>Q62/Q3</f>
        <v>0.48192771084337349</v>
      </c>
      <c r="R63" s="218">
        <f t="shared" ref="R63" si="180">R62/R3</f>
        <v>0.44318181818181818</v>
      </c>
      <c r="S63" s="218">
        <f t="shared" ref="S63" si="181">S62/S3</f>
        <v>0.52727272727272723</v>
      </c>
      <c r="T63" s="218">
        <f t="shared" ref="T63" si="182">T62/T3</f>
        <v>0.39215686274509803</v>
      </c>
      <c r="U63" s="218">
        <f t="shared" ref="U63" si="183">U62/U3</f>
        <v>0.27500000000000002</v>
      </c>
      <c r="V63" s="218">
        <f t="shared" ref="V63" si="184">V62/V3</f>
        <v>0.25</v>
      </c>
      <c r="W63" s="218">
        <v>0.36585365853658536</v>
      </c>
      <c r="X63" s="218">
        <f t="shared" ref="X63" si="185">X62/X3</f>
        <v>0.41666666666666669</v>
      </c>
      <c r="Y63" s="218">
        <f t="shared" ref="Y63" si="186">Y62/Y3</f>
        <v>0.26923076923076922</v>
      </c>
      <c r="Z63" s="227">
        <f t="shared" ref="Z63" si="187">Z62/Z3</f>
        <v>0.34090909090909088</v>
      </c>
    </row>
    <row r="64" spans="1:26" x14ac:dyDescent="0.25">
      <c r="A64" s="1" t="s">
        <v>94</v>
      </c>
      <c r="B64" s="172" t="s">
        <v>266</v>
      </c>
      <c r="C64" s="73">
        <v>245</v>
      </c>
      <c r="D64" s="74">
        <v>254</v>
      </c>
      <c r="E64" s="462">
        <v>246</v>
      </c>
      <c r="F64" s="413"/>
      <c r="G64" s="413"/>
      <c r="H64" s="413"/>
      <c r="I64" s="413"/>
      <c r="J64" s="413"/>
      <c r="K64" s="413"/>
      <c r="L64" s="413"/>
      <c r="M64" s="413"/>
      <c r="N64" s="414"/>
      <c r="O64" s="29" t="s">
        <v>94</v>
      </c>
      <c r="P64" s="172" t="s">
        <v>266</v>
      </c>
      <c r="Q64" s="73">
        <v>93</v>
      </c>
      <c r="R64" s="74">
        <v>43</v>
      </c>
      <c r="S64" s="74">
        <v>15</v>
      </c>
      <c r="T64" s="74">
        <v>16</v>
      </c>
      <c r="U64" s="74">
        <v>16</v>
      </c>
      <c r="V64" s="74">
        <v>5</v>
      </c>
      <c r="W64" s="359">
        <v>19</v>
      </c>
      <c r="X64" s="74">
        <v>27</v>
      </c>
      <c r="Y64" s="74">
        <v>5</v>
      </c>
      <c r="Z64" s="86">
        <v>7</v>
      </c>
    </row>
    <row r="65" spans="1:26" x14ac:dyDescent="0.25">
      <c r="A65" s="1" t="s">
        <v>95</v>
      </c>
      <c r="B65" s="162" t="s">
        <v>15</v>
      </c>
      <c r="C65" s="191">
        <f>C64/C3</f>
        <v>0.2603613177470776</v>
      </c>
      <c r="D65" s="191">
        <f t="shared" ref="D65:N65" si="188">D64/D3</f>
        <v>0.25708502024291496</v>
      </c>
      <c r="E65" s="443">
        <f t="shared" si="188"/>
        <v>0.2536082474226804</v>
      </c>
      <c r="F65" s="341" t="e">
        <f t="shared" si="188"/>
        <v>#DIV/0!</v>
      </c>
      <c r="G65" s="341" t="e">
        <f t="shared" si="188"/>
        <v>#DIV/0!</v>
      </c>
      <c r="H65" s="341" t="e">
        <f t="shared" si="188"/>
        <v>#DIV/0!</v>
      </c>
      <c r="I65" s="341" t="e">
        <f t="shared" si="188"/>
        <v>#DIV/0!</v>
      </c>
      <c r="J65" s="341" t="e">
        <f t="shared" si="188"/>
        <v>#DIV/0!</v>
      </c>
      <c r="K65" s="341" t="e">
        <f t="shared" si="188"/>
        <v>#DIV/0!</v>
      </c>
      <c r="L65" s="341" t="e">
        <f t="shared" si="188"/>
        <v>#DIV/0!</v>
      </c>
      <c r="M65" s="341" t="e">
        <f t="shared" si="188"/>
        <v>#DIV/0!</v>
      </c>
      <c r="N65" s="341" t="e">
        <f t="shared" si="188"/>
        <v>#DIV/0!</v>
      </c>
      <c r="O65" s="29" t="s">
        <v>95</v>
      </c>
      <c r="P65" s="162" t="s">
        <v>15</v>
      </c>
      <c r="Q65" s="191">
        <f>Q64/Q3</f>
        <v>0.28012048192771083</v>
      </c>
      <c r="R65" s="218">
        <f>R64/R3</f>
        <v>0.24431818181818182</v>
      </c>
      <c r="S65" s="218">
        <f t="shared" ref="S65" si="189">S64/S3</f>
        <v>0.27272727272727271</v>
      </c>
      <c r="T65" s="218">
        <f t="shared" ref="T65" si="190">T64/T3</f>
        <v>0.31372549019607843</v>
      </c>
      <c r="U65" s="218">
        <f t="shared" ref="U65" si="191">U64/U3</f>
        <v>0.2</v>
      </c>
      <c r="V65" s="218">
        <f t="shared" ref="V65" si="192">V64/V3</f>
        <v>0.3125</v>
      </c>
      <c r="W65" s="218">
        <v>0.23170731707317074</v>
      </c>
      <c r="X65" s="218">
        <f t="shared" ref="X65" si="193">X64/X3</f>
        <v>0.25</v>
      </c>
      <c r="Y65" s="218">
        <f t="shared" ref="Y65" si="194">Y64/Y3</f>
        <v>0.19230769230769232</v>
      </c>
      <c r="Z65" s="227">
        <f t="shared" ref="Z65" si="195">Z64/Z3</f>
        <v>0.15909090909090909</v>
      </c>
    </row>
    <row r="66" spans="1:26" ht="15" customHeight="1" x14ac:dyDescent="0.25">
      <c r="A66" s="1" t="s">
        <v>96</v>
      </c>
      <c r="B66" s="168" t="s">
        <v>267</v>
      </c>
      <c r="C66" s="73">
        <v>21</v>
      </c>
      <c r="D66" s="74">
        <v>32</v>
      </c>
      <c r="E66" s="462">
        <v>47</v>
      </c>
      <c r="F66" s="413"/>
      <c r="G66" s="413"/>
      <c r="H66" s="413"/>
      <c r="I66" s="413"/>
      <c r="J66" s="413"/>
      <c r="K66" s="413"/>
      <c r="L66" s="413"/>
      <c r="M66" s="413"/>
      <c r="N66" s="414"/>
      <c r="O66" s="29" t="s">
        <v>96</v>
      </c>
      <c r="P66" s="168" t="s">
        <v>267</v>
      </c>
      <c r="Q66" s="73">
        <v>16</v>
      </c>
      <c r="R66" s="74">
        <v>11</v>
      </c>
      <c r="S66" s="74">
        <v>4</v>
      </c>
      <c r="T66" s="74">
        <v>2</v>
      </c>
      <c r="U66" s="74">
        <v>2</v>
      </c>
      <c r="V66" s="74">
        <v>1</v>
      </c>
      <c r="W66" s="359">
        <v>3</v>
      </c>
      <c r="X66" s="74">
        <v>7</v>
      </c>
      <c r="Y66" s="74">
        <v>0</v>
      </c>
      <c r="Z66" s="86">
        <v>1</v>
      </c>
    </row>
    <row r="67" spans="1:26" x14ac:dyDescent="0.25">
      <c r="A67" s="1" t="s">
        <v>97</v>
      </c>
      <c r="B67" s="162" t="s">
        <v>15</v>
      </c>
      <c r="C67" s="191">
        <f>C66/C3</f>
        <v>2.2316684378320937E-2</v>
      </c>
      <c r="D67" s="191">
        <f t="shared" ref="D67:N67" si="196">D66/D3</f>
        <v>3.2388663967611336E-2</v>
      </c>
      <c r="E67" s="443">
        <f t="shared" si="196"/>
        <v>4.8453608247422682E-2</v>
      </c>
      <c r="F67" s="341" t="e">
        <f t="shared" si="196"/>
        <v>#DIV/0!</v>
      </c>
      <c r="G67" s="341" t="e">
        <f t="shared" si="196"/>
        <v>#DIV/0!</v>
      </c>
      <c r="H67" s="341" t="e">
        <f t="shared" si="196"/>
        <v>#DIV/0!</v>
      </c>
      <c r="I67" s="341" t="e">
        <f t="shared" si="196"/>
        <v>#DIV/0!</v>
      </c>
      <c r="J67" s="341" t="e">
        <f t="shared" si="196"/>
        <v>#DIV/0!</v>
      </c>
      <c r="K67" s="341" t="e">
        <f t="shared" si="196"/>
        <v>#DIV/0!</v>
      </c>
      <c r="L67" s="341" t="e">
        <f t="shared" si="196"/>
        <v>#DIV/0!</v>
      </c>
      <c r="M67" s="341" t="e">
        <f t="shared" si="196"/>
        <v>#DIV/0!</v>
      </c>
      <c r="N67" s="341" t="e">
        <f t="shared" si="196"/>
        <v>#DIV/0!</v>
      </c>
      <c r="O67" s="29" t="s">
        <v>97</v>
      </c>
      <c r="P67" s="162" t="s">
        <v>15</v>
      </c>
      <c r="Q67" s="191">
        <f>Q66/Q3</f>
        <v>4.8192771084337352E-2</v>
      </c>
      <c r="R67" s="218">
        <f t="shared" ref="R67" si="197">R66/R3</f>
        <v>6.25E-2</v>
      </c>
      <c r="S67" s="218">
        <f t="shared" ref="S67" si="198">S66/S3</f>
        <v>7.2727272727272724E-2</v>
      </c>
      <c r="T67" s="218">
        <f t="shared" ref="T67" si="199">T66/T3</f>
        <v>3.9215686274509803E-2</v>
      </c>
      <c r="U67" s="218">
        <f t="shared" ref="U67" si="200">U66/U3</f>
        <v>2.5000000000000001E-2</v>
      </c>
      <c r="V67" s="218">
        <f t="shared" ref="V67" si="201">V66/V3</f>
        <v>6.25E-2</v>
      </c>
      <c r="W67" s="218">
        <v>3.6585365853658534E-2</v>
      </c>
      <c r="X67" s="218">
        <f t="shared" ref="X67" si="202">X66/X3</f>
        <v>6.4814814814814811E-2</v>
      </c>
      <c r="Y67" s="218">
        <f t="shared" ref="Y67" si="203">Y66/Y3</f>
        <v>0</v>
      </c>
      <c r="Z67" s="227">
        <f t="shared" ref="Z67" si="204">Z66/Z3</f>
        <v>2.2727272727272728E-2</v>
      </c>
    </row>
    <row r="68" spans="1:26" ht="15" customHeight="1" x14ac:dyDescent="0.25">
      <c r="A68" s="1" t="s">
        <v>98</v>
      </c>
      <c r="B68" s="168" t="s">
        <v>268</v>
      </c>
      <c r="C68" s="73">
        <v>156</v>
      </c>
      <c r="D68" s="74">
        <v>154</v>
      </c>
      <c r="E68" s="462">
        <v>147</v>
      </c>
      <c r="F68" s="413"/>
      <c r="G68" s="413"/>
      <c r="H68" s="413"/>
      <c r="I68" s="413"/>
      <c r="J68" s="413"/>
      <c r="K68" s="413"/>
      <c r="L68" s="413"/>
      <c r="M68" s="413"/>
      <c r="N68" s="414"/>
      <c r="O68" s="29" t="s">
        <v>98</v>
      </c>
      <c r="P68" s="168" t="s">
        <v>268</v>
      </c>
      <c r="Q68" s="73">
        <v>55</v>
      </c>
      <c r="R68" s="74">
        <v>24</v>
      </c>
      <c r="S68" s="74">
        <v>8</v>
      </c>
      <c r="T68" s="74">
        <v>10</v>
      </c>
      <c r="U68" s="74">
        <v>12</v>
      </c>
      <c r="V68" s="74">
        <v>2</v>
      </c>
      <c r="W68" s="359">
        <v>6</v>
      </c>
      <c r="X68" s="74">
        <v>16</v>
      </c>
      <c r="Y68" s="74">
        <v>5</v>
      </c>
      <c r="Z68" s="86">
        <v>9</v>
      </c>
    </row>
    <row r="69" spans="1:26" x14ac:dyDescent="0.25">
      <c r="A69" s="1" t="s">
        <v>99</v>
      </c>
      <c r="B69" s="162" t="s">
        <v>15</v>
      </c>
      <c r="C69" s="191">
        <f>C68/C3</f>
        <v>0.16578108395324123</v>
      </c>
      <c r="D69" s="191">
        <f t="shared" ref="D69:N69" si="205">D68/D3</f>
        <v>0.15587044534412955</v>
      </c>
      <c r="E69" s="443">
        <f t="shared" si="205"/>
        <v>0.15154639175257731</v>
      </c>
      <c r="F69" s="341" t="e">
        <f t="shared" si="205"/>
        <v>#DIV/0!</v>
      </c>
      <c r="G69" s="341" t="e">
        <f t="shared" si="205"/>
        <v>#DIV/0!</v>
      </c>
      <c r="H69" s="341" t="e">
        <f t="shared" si="205"/>
        <v>#DIV/0!</v>
      </c>
      <c r="I69" s="341" t="e">
        <f t="shared" si="205"/>
        <v>#DIV/0!</v>
      </c>
      <c r="J69" s="341" t="e">
        <f t="shared" si="205"/>
        <v>#DIV/0!</v>
      </c>
      <c r="K69" s="341" t="e">
        <f t="shared" si="205"/>
        <v>#DIV/0!</v>
      </c>
      <c r="L69" s="341" t="e">
        <f t="shared" si="205"/>
        <v>#DIV/0!</v>
      </c>
      <c r="M69" s="341" t="e">
        <f t="shared" si="205"/>
        <v>#DIV/0!</v>
      </c>
      <c r="N69" s="341" t="e">
        <f t="shared" si="205"/>
        <v>#DIV/0!</v>
      </c>
      <c r="O69" s="29" t="s">
        <v>99</v>
      </c>
      <c r="P69" s="162" t="s">
        <v>15</v>
      </c>
      <c r="Q69" s="191">
        <f>Q68/Q3</f>
        <v>0.16566265060240964</v>
      </c>
      <c r="R69" s="218">
        <f t="shared" ref="R69" si="206">R68/R3</f>
        <v>0.13636363636363635</v>
      </c>
      <c r="S69" s="218">
        <f t="shared" ref="S69" si="207">S68/S3</f>
        <v>0.14545454545454545</v>
      </c>
      <c r="T69" s="218">
        <f t="shared" ref="T69" si="208">T68/T3</f>
        <v>0.19607843137254902</v>
      </c>
      <c r="U69" s="218">
        <f t="shared" ref="U69" si="209">U68/U3</f>
        <v>0.15</v>
      </c>
      <c r="V69" s="218">
        <f t="shared" ref="V69" si="210">V68/V3</f>
        <v>0.125</v>
      </c>
      <c r="W69" s="218">
        <v>7.3170731707317069E-2</v>
      </c>
      <c r="X69" s="218">
        <f t="shared" ref="X69" si="211">X68/X3</f>
        <v>0.14814814814814814</v>
      </c>
      <c r="Y69" s="218">
        <f t="shared" ref="Y69" si="212">Y68/Y3</f>
        <v>0.19230769230769232</v>
      </c>
      <c r="Z69" s="227">
        <f t="shared" ref="Z69" si="213">Z68/Z3</f>
        <v>0.20454545454545456</v>
      </c>
    </row>
    <row r="70" spans="1:26" ht="25.5" customHeight="1" x14ac:dyDescent="0.25">
      <c r="A70" s="1" t="s">
        <v>100</v>
      </c>
      <c r="B70" s="168" t="s">
        <v>269</v>
      </c>
      <c r="C70" s="73">
        <v>1</v>
      </c>
      <c r="D70" s="74">
        <v>1</v>
      </c>
      <c r="E70" s="462">
        <v>1</v>
      </c>
      <c r="F70" s="413"/>
      <c r="G70" s="413"/>
      <c r="H70" s="413"/>
      <c r="I70" s="413"/>
      <c r="J70" s="413"/>
      <c r="K70" s="413"/>
      <c r="L70" s="413"/>
      <c r="M70" s="413"/>
      <c r="N70" s="414"/>
      <c r="O70" s="29" t="s">
        <v>100</v>
      </c>
      <c r="P70" s="168" t="s">
        <v>269</v>
      </c>
      <c r="Q70" s="73">
        <v>0</v>
      </c>
      <c r="R70" s="74">
        <v>1</v>
      </c>
      <c r="S70" s="74">
        <v>0</v>
      </c>
      <c r="T70" s="74">
        <v>0</v>
      </c>
      <c r="U70" s="74">
        <v>0</v>
      </c>
      <c r="V70" s="74">
        <v>0</v>
      </c>
      <c r="W70" s="359">
        <v>0</v>
      </c>
      <c r="X70" s="74">
        <v>0</v>
      </c>
      <c r="Y70" s="74">
        <v>0</v>
      </c>
      <c r="Z70" s="86">
        <v>0</v>
      </c>
    </row>
    <row r="71" spans="1:26" x14ac:dyDescent="0.25">
      <c r="A71" s="1" t="s">
        <v>101</v>
      </c>
      <c r="B71" s="162" t="s">
        <v>15</v>
      </c>
      <c r="C71" s="191">
        <f>C70/C3</f>
        <v>1.0626992561105207E-3</v>
      </c>
      <c r="D71" s="191">
        <f t="shared" ref="D71:N71" si="214">D70/D3</f>
        <v>1.0121457489878543E-3</v>
      </c>
      <c r="E71" s="443">
        <f t="shared" si="214"/>
        <v>1.0309278350515464E-3</v>
      </c>
      <c r="F71" s="341" t="e">
        <f t="shared" si="214"/>
        <v>#DIV/0!</v>
      </c>
      <c r="G71" s="341" t="e">
        <f t="shared" si="214"/>
        <v>#DIV/0!</v>
      </c>
      <c r="H71" s="341" t="e">
        <f t="shared" si="214"/>
        <v>#DIV/0!</v>
      </c>
      <c r="I71" s="341" t="e">
        <f t="shared" si="214"/>
        <v>#DIV/0!</v>
      </c>
      <c r="J71" s="341" t="e">
        <f t="shared" si="214"/>
        <v>#DIV/0!</v>
      </c>
      <c r="K71" s="341" t="e">
        <f t="shared" si="214"/>
        <v>#DIV/0!</v>
      </c>
      <c r="L71" s="341" t="e">
        <f t="shared" si="214"/>
        <v>#DIV/0!</v>
      </c>
      <c r="M71" s="341" t="e">
        <f t="shared" si="214"/>
        <v>#DIV/0!</v>
      </c>
      <c r="N71" s="341" t="e">
        <f t="shared" si="214"/>
        <v>#DIV/0!</v>
      </c>
      <c r="O71" s="29" t="s">
        <v>101</v>
      </c>
      <c r="P71" s="162" t="s">
        <v>15</v>
      </c>
      <c r="Q71" s="191">
        <f>Q70/Q3</f>
        <v>0</v>
      </c>
      <c r="R71" s="218">
        <f t="shared" ref="R71" si="215">R70/R3</f>
        <v>5.681818181818182E-3</v>
      </c>
      <c r="S71" s="218">
        <f t="shared" ref="S71" si="216">S70/S3</f>
        <v>0</v>
      </c>
      <c r="T71" s="218">
        <f t="shared" ref="T71" si="217">T70/T3</f>
        <v>0</v>
      </c>
      <c r="U71" s="218">
        <f t="shared" ref="U71" si="218">U70/U3</f>
        <v>0</v>
      </c>
      <c r="V71" s="218">
        <f t="shared" ref="V71" si="219">V70/V3</f>
        <v>0</v>
      </c>
      <c r="W71" s="218">
        <v>0</v>
      </c>
      <c r="X71" s="218">
        <f t="shared" ref="X71" si="220">X70/X3</f>
        <v>0</v>
      </c>
      <c r="Y71" s="218">
        <f t="shared" ref="Y71" si="221">Y70/Y3</f>
        <v>0</v>
      </c>
      <c r="Z71" s="227">
        <f t="shared" ref="Z71" si="222">Z70/Z3</f>
        <v>0</v>
      </c>
    </row>
    <row r="72" spans="1:26" x14ac:dyDescent="0.25">
      <c r="A72" s="1" t="s">
        <v>102</v>
      </c>
      <c r="B72" s="172" t="s">
        <v>270</v>
      </c>
      <c r="C72" s="73">
        <v>85</v>
      </c>
      <c r="D72" s="74">
        <v>90</v>
      </c>
      <c r="E72" s="462">
        <v>88</v>
      </c>
      <c r="F72" s="413"/>
      <c r="G72" s="413"/>
      <c r="H72" s="413"/>
      <c r="I72" s="413"/>
      <c r="J72" s="413"/>
      <c r="K72" s="413"/>
      <c r="L72" s="413"/>
      <c r="M72" s="413"/>
      <c r="N72" s="414"/>
      <c r="O72" s="29" t="s">
        <v>102</v>
      </c>
      <c r="P72" s="172" t="s">
        <v>270</v>
      </c>
      <c r="Q72" s="73">
        <v>34</v>
      </c>
      <c r="R72" s="74">
        <v>10</v>
      </c>
      <c r="S72" s="74">
        <v>4</v>
      </c>
      <c r="T72" s="74">
        <v>3</v>
      </c>
      <c r="U72" s="74">
        <v>6</v>
      </c>
      <c r="V72" s="74">
        <v>0</v>
      </c>
      <c r="W72" s="359">
        <v>13</v>
      </c>
      <c r="X72" s="74">
        <v>11</v>
      </c>
      <c r="Y72" s="74">
        <v>4</v>
      </c>
      <c r="Z72" s="86">
        <v>3</v>
      </c>
    </row>
    <row r="73" spans="1:26" ht="15.75" thickBot="1" x14ac:dyDescent="0.3">
      <c r="A73" s="1" t="s">
        <v>103</v>
      </c>
      <c r="B73" s="166" t="s">
        <v>15</v>
      </c>
      <c r="C73" s="201">
        <f>C72/C3</f>
        <v>9.0329436769394256E-2</v>
      </c>
      <c r="D73" s="201">
        <f t="shared" ref="D73:N73" si="223">D72/D3</f>
        <v>9.1093117408906882E-2</v>
      </c>
      <c r="E73" s="446">
        <f t="shared" si="223"/>
        <v>9.0721649484536079E-2</v>
      </c>
      <c r="F73" s="407" t="e">
        <f t="shared" si="223"/>
        <v>#DIV/0!</v>
      </c>
      <c r="G73" s="407" t="e">
        <f t="shared" si="223"/>
        <v>#DIV/0!</v>
      </c>
      <c r="H73" s="407" t="e">
        <f t="shared" si="223"/>
        <v>#DIV/0!</v>
      </c>
      <c r="I73" s="407" t="e">
        <f t="shared" si="223"/>
        <v>#DIV/0!</v>
      </c>
      <c r="J73" s="407" t="e">
        <f t="shared" si="223"/>
        <v>#DIV/0!</v>
      </c>
      <c r="K73" s="407" t="e">
        <f t="shared" si="223"/>
        <v>#DIV/0!</v>
      </c>
      <c r="L73" s="407" t="e">
        <f t="shared" si="223"/>
        <v>#DIV/0!</v>
      </c>
      <c r="M73" s="407" t="e">
        <f t="shared" si="223"/>
        <v>#DIV/0!</v>
      </c>
      <c r="N73" s="407" t="e">
        <f t="shared" si="223"/>
        <v>#DIV/0!</v>
      </c>
      <c r="O73" s="29" t="s">
        <v>103</v>
      </c>
      <c r="P73" s="166" t="s">
        <v>15</v>
      </c>
      <c r="Q73" s="201">
        <f>Q72/Q3</f>
        <v>0.10240963855421686</v>
      </c>
      <c r="R73" s="228">
        <f t="shared" ref="R73" si="224">R72/R3</f>
        <v>5.6818181818181816E-2</v>
      </c>
      <c r="S73" s="228">
        <f t="shared" ref="S73" si="225">S72/S3</f>
        <v>7.2727272727272724E-2</v>
      </c>
      <c r="T73" s="228">
        <f t="shared" ref="T73" si="226">T72/T3</f>
        <v>5.8823529411764705E-2</v>
      </c>
      <c r="U73" s="228">
        <f t="shared" ref="U73" si="227">U72/U3</f>
        <v>7.4999999999999997E-2</v>
      </c>
      <c r="V73" s="228">
        <f t="shared" ref="V73" si="228">V72/V3</f>
        <v>0</v>
      </c>
      <c r="W73" s="228">
        <v>0.15853658536585366</v>
      </c>
      <c r="X73" s="228">
        <f t="shared" ref="X73" si="229">X72/X3</f>
        <v>0.10185185185185185</v>
      </c>
      <c r="Y73" s="228">
        <f t="shared" ref="Y73" si="230">Y72/Y3</f>
        <v>0.15384615384615385</v>
      </c>
      <c r="Z73" s="229">
        <f t="shared" ref="Z73" si="231">Z72/Z3</f>
        <v>6.8181818181818177E-2</v>
      </c>
    </row>
  </sheetData>
  <phoneticPr fontId="2" type="noConversion"/>
  <pageMargins left="0.7" right="0.7" top="0.75" bottom="0.75" header="0.3" footer="0.3"/>
  <pageSetup paperSize="9" scale="26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24" t="s">
        <v>283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380</v>
      </c>
    </row>
    <row r="3" spans="1:15" ht="15.75" thickBot="1" x14ac:dyDescent="0.3">
      <c r="A3" s="13" t="s">
        <v>7</v>
      </c>
      <c r="B3" s="5" t="s">
        <v>5</v>
      </c>
      <c r="C3" s="6">
        <v>297</v>
      </c>
      <c r="D3" s="6">
        <v>311</v>
      </c>
      <c r="E3" s="6">
        <v>335</v>
      </c>
      <c r="F3" s="6">
        <v>332</v>
      </c>
      <c r="G3" s="6"/>
      <c r="H3" s="282"/>
      <c r="I3" s="282"/>
      <c r="J3" s="282"/>
      <c r="K3" s="282"/>
      <c r="L3" s="282"/>
      <c r="M3" s="282"/>
      <c r="N3" s="282"/>
      <c r="O3" s="320"/>
    </row>
    <row r="4" spans="1:15" x14ac:dyDescent="0.25">
      <c r="A4" s="13" t="s">
        <v>8</v>
      </c>
      <c r="B4" s="179" t="s">
        <v>41</v>
      </c>
      <c r="C4" s="181">
        <v>266</v>
      </c>
      <c r="D4" s="182">
        <v>279</v>
      </c>
      <c r="E4" s="182">
        <v>298</v>
      </c>
      <c r="F4" s="182">
        <v>299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0.89562289562289565</v>
      </c>
      <c r="D5" s="218">
        <f>D4/D3</f>
        <v>0.89710610932475887</v>
      </c>
      <c r="E5" s="218">
        <f t="shared" ref="E5:O5" si="0">E4/E3</f>
        <v>0.88955223880597012</v>
      </c>
      <c r="F5" s="218">
        <f t="shared" si="0"/>
        <v>0.9006024096385542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 t="shared" si="0"/>
        <v>#DIV/0!</v>
      </c>
      <c r="L5" s="333" t="e">
        <f t="shared" si="0"/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284</v>
      </c>
      <c r="C6" s="184">
        <v>17</v>
      </c>
      <c r="D6" s="41">
        <v>17</v>
      </c>
      <c r="E6" s="41">
        <v>17</v>
      </c>
      <c r="F6" s="41">
        <v>16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5.7239057239057242E-2</v>
      </c>
      <c r="D7" s="218">
        <f>D6/D3</f>
        <v>5.4662379421221867E-2</v>
      </c>
      <c r="E7" s="218">
        <f t="shared" ref="E7:O7" si="1">E6/E3</f>
        <v>5.0746268656716415E-2</v>
      </c>
      <c r="F7" s="218">
        <f t="shared" si="1"/>
        <v>4.8192771084337352E-2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 t="shared" si="1"/>
        <v>#DIV/0!</v>
      </c>
      <c r="L7" s="333" t="e">
        <f t="shared" si="1"/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16</v>
      </c>
      <c r="C8" s="184">
        <v>44</v>
      </c>
      <c r="D8" s="41">
        <v>41</v>
      </c>
      <c r="E8" s="41">
        <v>46</v>
      </c>
      <c r="F8" s="41">
        <v>41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0.14814814814814814</v>
      </c>
      <c r="D9" s="218">
        <f>D8/D3</f>
        <v>0.13183279742765272</v>
      </c>
      <c r="E9" s="218">
        <f t="shared" ref="E9:O9" si="2">E8/E3</f>
        <v>0.1373134328358209</v>
      </c>
      <c r="F9" s="218">
        <f t="shared" si="2"/>
        <v>0.12349397590361445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 t="shared" si="2"/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17</v>
      </c>
      <c r="C10" s="184">
        <v>180</v>
      </c>
      <c r="D10" s="41">
        <v>183</v>
      </c>
      <c r="E10" s="41">
        <v>191</v>
      </c>
      <c r="F10" s="41">
        <v>179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0.60606060606060608</v>
      </c>
      <c r="D11" s="218">
        <f>D10/D3</f>
        <v>0.58842443729903537</v>
      </c>
      <c r="E11" s="218">
        <f t="shared" ref="E11:O11" si="3">E10/E3</f>
        <v>0.57014925373134329</v>
      </c>
      <c r="F11" s="218">
        <f t="shared" si="3"/>
        <v>0.53915662650602414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 t="shared" si="3"/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x14ac:dyDescent="0.25">
      <c r="A12" s="13" t="s">
        <v>20</v>
      </c>
      <c r="B12" s="185" t="s">
        <v>38</v>
      </c>
      <c r="C12" s="184">
        <v>17</v>
      </c>
      <c r="D12" s="41">
        <v>19</v>
      </c>
      <c r="E12" s="41">
        <v>22</v>
      </c>
      <c r="F12" s="41">
        <v>18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5.7239057239057242E-2</v>
      </c>
      <c r="D13" s="218">
        <f>D12/D3</f>
        <v>6.1093247588424437E-2</v>
      </c>
      <c r="E13" s="218">
        <f t="shared" ref="E13:O13" si="4">E12/E3</f>
        <v>6.5671641791044774E-2</v>
      </c>
      <c r="F13" s="218">
        <f t="shared" si="4"/>
        <v>5.4216867469879519E-2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 t="shared" si="4"/>
        <v>#DIV/0!</v>
      </c>
      <c r="M13" s="333" t="e">
        <f t="shared" si="4"/>
        <v>#DIV/0!</v>
      </c>
      <c r="N13" s="333" t="e">
        <f t="shared" si="4"/>
        <v>#DIV/0!</v>
      </c>
      <c r="O13" s="334" t="e">
        <f t="shared" si="4"/>
        <v>#DIV/0!</v>
      </c>
    </row>
    <row r="14" spans="1:15" x14ac:dyDescent="0.25">
      <c r="A14" s="13" t="s">
        <v>22</v>
      </c>
      <c r="B14" s="183" t="s">
        <v>39</v>
      </c>
      <c r="C14" s="184">
        <v>64</v>
      </c>
      <c r="D14" s="41">
        <v>69</v>
      </c>
      <c r="E14" s="41">
        <v>78</v>
      </c>
      <c r="F14" s="41">
        <v>74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0.21548821548821548</v>
      </c>
      <c r="D15" s="218">
        <f>D14/D3</f>
        <v>0.22186495176848875</v>
      </c>
      <c r="E15" s="218">
        <f t="shared" ref="E15:O15" si="5">E14/E3</f>
        <v>0.23283582089552238</v>
      </c>
      <c r="F15" s="218">
        <f t="shared" si="5"/>
        <v>0.22289156626506024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 t="shared" si="5"/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40</v>
      </c>
      <c r="C16" s="184">
        <v>53</v>
      </c>
      <c r="D16" s="41">
        <v>56</v>
      </c>
      <c r="E16" s="41">
        <v>65</v>
      </c>
      <c r="F16" s="41">
        <v>58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0.17845117845117844</v>
      </c>
      <c r="D17" s="218">
        <f>D16/D3</f>
        <v>0.18006430868167203</v>
      </c>
      <c r="E17" s="218">
        <f t="shared" ref="E17:O17" si="6">E16/E3</f>
        <v>0.19402985074626866</v>
      </c>
      <c r="F17" s="218">
        <f t="shared" si="6"/>
        <v>0.1746987951807229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 t="shared" si="6"/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x14ac:dyDescent="0.25">
      <c r="A18" s="13" t="s">
        <v>26</v>
      </c>
      <c r="B18" s="183" t="s">
        <v>123</v>
      </c>
      <c r="C18" s="184">
        <v>54</v>
      </c>
      <c r="D18" s="41">
        <v>56</v>
      </c>
      <c r="E18" s="41">
        <v>58</v>
      </c>
      <c r="F18" s="41">
        <v>57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0.18181818181818182</v>
      </c>
      <c r="D19" s="228">
        <f>D18/D3</f>
        <v>0.18006430868167203</v>
      </c>
      <c r="E19" s="228">
        <f t="shared" ref="E19:O19" si="7">E18/E3</f>
        <v>0.17313432835820897</v>
      </c>
      <c r="F19" s="228">
        <f t="shared" si="7"/>
        <v>0.1716867469879518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 t="shared" si="7"/>
        <v>#DIV/0!</v>
      </c>
      <c r="M19" s="405" t="e">
        <f t="shared" si="7"/>
        <v>#DIV/0!</v>
      </c>
      <c r="N19" s="405" t="e">
        <f t="shared" si="7"/>
        <v>#DIV/0!</v>
      </c>
      <c r="O19" s="335" t="e">
        <f t="shared" si="7"/>
        <v>#DIV/0!</v>
      </c>
    </row>
    <row r="20" spans="1:15" ht="20.100000000000001" customHeight="1" thickBot="1" x14ac:dyDescent="0.3">
      <c r="A20" s="20" t="s">
        <v>285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52</v>
      </c>
      <c r="D22" s="9">
        <v>65</v>
      </c>
      <c r="E22" s="9">
        <v>49</v>
      </c>
      <c r="F22" s="9"/>
      <c r="G22" s="285"/>
      <c r="H22" s="285"/>
      <c r="I22" s="285"/>
      <c r="J22" s="285"/>
      <c r="K22" s="285"/>
      <c r="L22" s="285"/>
      <c r="M22" s="285"/>
      <c r="N22" s="285"/>
      <c r="O22" s="8">
        <f>SUM(C22:N22)</f>
        <v>166</v>
      </c>
    </row>
    <row r="23" spans="1:15" x14ac:dyDescent="0.25">
      <c r="A23" s="10" t="s">
        <v>29</v>
      </c>
      <c r="B23" s="190" t="s">
        <v>44</v>
      </c>
      <c r="C23" s="193">
        <v>16</v>
      </c>
      <c r="D23" s="182">
        <v>15</v>
      </c>
      <c r="E23" s="182">
        <v>9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40</v>
      </c>
    </row>
    <row r="24" spans="1:15" x14ac:dyDescent="0.25">
      <c r="A24" s="10" t="s">
        <v>30</v>
      </c>
      <c r="B24" s="162" t="s">
        <v>69</v>
      </c>
      <c r="C24" s="191">
        <f>C23/C22</f>
        <v>0.30769230769230771</v>
      </c>
      <c r="D24" s="191">
        <f>D23/D22</f>
        <v>0.23076923076923078</v>
      </c>
      <c r="E24" s="191">
        <f t="shared" ref="E24:N24" si="8">E23/E22</f>
        <v>0.18367346938775511</v>
      </c>
      <c r="F24" s="341" t="e">
        <f>F23/F22</f>
        <v>#DIV/0!</v>
      </c>
      <c r="G24" s="341" t="e">
        <f t="shared" si="8"/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 t="shared" si="8"/>
        <v>#DIV/0!</v>
      </c>
      <c r="L24" s="341" t="e">
        <f t="shared" si="8"/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0.24096385542168675</v>
      </c>
    </row>
    <row r="25" spans="1:15" x14ac:dyDescent="0.25">
      <c r="A25" s="10" t="s">
        <v>31</v>
      </c>
      <c r="B25" s="85" t="s">
        <v>338</v>
      </c>
      <c r="C25" s="77">
        <v>23</v>
      </c>
      <c r="D25" s="77">
        <v>34</v>
      </c>
      <c r="E25" s="77">
        <v>22</v>
      </c>
      <c r="F25" s="338"/>
      <c r="G25" s="338"/>
      <c r="H25" s="338"/>
      <c r="I25" s="338"/>
      <c r="J25" s="338"/>
      <c r="K25" s="338"/>
      <c r="L25" s="338"/>
      <c r="M25" s="338"/>
      <c r="N25" s="398"/>
      <c r="O25" s="85">
        <f>SUM(C25:N25)</f>
        <v>79</v>
      </c>
    </row>
    <row r="26" spans="1:15" x14ac:dyDescent="0.25">
      <c r="A26" s="10" t="s">
        <v>32</v>
      </c>
      <c r="B26" s="162" t="s">
        <v>69</v>
      </c>
      <c r="C26" s="191">
        <f>C25/C22</f>
        <v>0.44230769230769229</v>
      </c>
      <c r="D26" s="191">
        <f>D25/D22</f>
        <v>0.52307692307692311</v>
      </c>
      <c r="E26" s="191">
        <f t="shared" ref="E26:N26" si="9">E25/E22</f>
        <v>0.44897959183673469</v>
      </c>
      <c r="F26" s="341" t="e">
        <f t="shared" si="9"/>
        <v>#DIV/0!</v>
      </c>
      <c r="G26" s="341" t="e">
        <f t="shared" si="9"/>
        <v>#DIV/0!</v>
      </c>
      <c r="H26" s="341" t="e">
        <f t="shared" si="9"/>
        <v>#DIV/0!</v>
      </c>
      <c r="I26" s="341" t="e">
        <f t="shared" si="9"/>
        <v>#DIV/0!</v>
      </c>
      <c r="J26" s="341" t="e">
        <f t="shared" si="9"/>
        <v>#DIV/0!</v>
      </c>
      <c r="K26" s="341" t="e">
        <f t="shared" si="9"/>
        <v>#DIV/0!</v>
      </c>
      <c r="L26" s="341" t="e">
        <f t="shared" si="9"/>
        <v>#DIV/0!</v>
      </c>
      <c r="M26" s="341" t="e">
        <f t="shared" si="9"/>
        <v>#DIV/0!</v>
      </c>
      <c r="N26" s="341" t="e">
        <f t="shared" si="9"/>
        <v>#DIV/0!</v>
      </c>
      <c r="O26" s="192">
        <f>O25/O22</f>
        <v>0.4759036144578313</v>
      </c>
    </row>
    <row r="27" spans="1:15" x14ac:dyDescent="0.25">
      <c r="A27" s="10" t="s">
        <v>33</v>
      </c>
      <c r="B27" s="85" t="s">
        <v>286</v>
      </c>
      <c r="C27" s="77">
        <v>47</v>
      </c>
      <c r="D27" s="41">
        <v>58</v>
      </c>
      <c r="E27" s="41">
        <v>44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149</v>
      </c>
    </row>
    <row r="28" spans="1:15" x14ac:dyDescent="0.25">
      <c r="A28" s="10" t="s">
        <v>34</v>
      </c>
      <c r="B28" s="162" t="s">
        <v>69</v>
      </c>
      <c r="C28" s="191">
        <f>C27/C22</f>
        <v>0.90384615384615385</v>
      </c>
      <c r="D28" s="191">
        <f t="shared" ref="D28:N28" si="10">D27/D22</f>
        <v>0.89230769230769236</v>
      </c>
      <c r="E28" s="191">
        <f t="shared" si="10"/>
        <v>0.89795918367346939</v>
      </c>
      <c r="F28" s="341" t="e">
        <f t="shared" si="10"/>
        <v>#DIV/0!</v>
      </c>
      <c r="G28" s="341" t="e">
        <f t="shared" si="10"/>
        <v>#DIV/0!</v>
      </c>
      <c r="H28" s="341" t="e">
        <f t="shared" si="10"/>
        <v>#DIV/0!</v>
      </c>
      <c r="I28" s="341" t="e">
        <f t="shared" si="10"/>
        <v>#DIV/0!</v>
      </c>
      <c r="J28" s="341" t="e">
        <f t="shared" si="10"/>
        <v>#DIV/0!</v>
      </c>
      <c r="K28" s="341" t="e">
        <f t="shared" si="10"/>
        <v>#DIV/0!</v>
      </c>
      <c r="L28" s="341" t="e">
        <f t="shared" si="10"/>
        <v>#DIV/0!</v>
      </c>
      <c r="M28" s="341" t="e">
        <f t="shared" si="10"/>
        <v>#DIV/0!</v>
      </c>
      <c r="N28" s="341" t="e">
        <f t="shared" si="10"/>
        <v>#DIV/0!</v>
      </c>
      <c r="O28" s="192">
        <f>O27/O22</f>
        <v>0.89759036144578308</v>
      </c>
    </row>
    <row r="29" spans="1:15" x14ac:dyDescent="0.25">
      <c r="A29" s="10" t="s">
        <v>35</v>
      </c>
      <c r="B29" s="85" t="s">
        <v>162</v>
      </c>
      <c r="C29" s="77">
        <v>1</v>
      </c>
      <c r="D29" s="41">
        <v>3</v>
      </c>
      <c r="E29" s="41">
        <v>3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7</v>
      </c>
    </row>
    <row r="30" spans="1:15" x14ac:dyDescent="0.25">
      <c r="A30" s="10" t="s">
        <v>36</v>
      </c>
      <c r="B30" s="162" t="s">
        <v>69</v>
      </c>
      <c r="C30" s="191">
        <f>C29/C22</f>
        <v>1.9230769230769232E-2</v>
      </c>
      <c r="D30" s="191">
        <f t="shared" ref="D30:N30" si="11">D29/D22</f>
        <v>4.6153846153846156E-2</v>
      </c>
      <c r="E30" s="191">
        <f t="shared" si="11"/>
        <v>6.1224489795918366E-2</v>
      </c>
      <c r="F30" s="341" t="e">
        <f t="shared" si="11"/>
        <v>#DIV/0!</v>
      </c>
      <c r="G30" s="341" t="e">
        <f t="shared" si="11"/>
        <v>#DIV/0!</v>
      </c>
      <c r="H30" s="341" t="e">
        <f t="shared" si="11"/>
        <v>#DIV/0!</v>
      </c>
      <c r="I30" s="341" t="e">
        <f t="shared" si="11"/>
        <v>#DIV/0!</v>
      </c>
      <c r="J30" s="341" t="e">
        <f t="shared" si="11"/>
        <v>#DIV/0!</v>
      </c>
      <c r="K30" s="341" t="e">
        <f t="shared" si="11"/>
        <v>#DIV/0!</v>
      </c>
      <c r="L30" s="341" t="e">
        <f t="shared" si="11"/>
        <v>#DIV/0!</v>
      </c>
      <c r="M30" s="341" t="e">
        <f t="shared" si="11"/>
        <v>#DIV/0!</v>
      </c>
      <c r="N30" s="341" t="e">
        <f t="shared" si="11"/>
        <v>#DIV/0!</v>
      </c>
      <c r="O30" s="192">
        <f>O29/O22</f>
        <v>4.2168674698795178E-2</v>
      </c>
    </row>
    <row r="31" spans="1:15" x14ac:dyDescent="0.25">
      <c r="A31" s="10" t="s">
        <v>37</v>
      </c>
      <c r="B31" s="85" t="s">
        <v>131</v>
      </c>
      <c r="C31" s="41">
        <f>C22-C27</f>
        <v>5</v>
      </c>
      <c r="D31" s="41">
        <f>D22-D27</f>
        <v>7</v>
      </c>
      <c r="E31" s="41">
        <f>E22-E27</f>
        <v>5</v>
      </c>
      <c r="F31" s="399">
        <f>F22-F27</f>
        <v>0</v>
      </c>
      <c r="G31" s="399">
        <f t="shared" ref="G31:N31" si="12">G22-G27</f>
        <v>0</v>
      </c>
      <c r="H31" s="399">
        <f t="shared" si="12"/>
        <v>0</v>
      </c>
      <c r="I31" s="399">
        <f t="shared" si="12"/>
        <v>0</v>
      </c>
      <c r="J31" s="399">
        <f t="shared" si="12"/>
        <v>0</v>
      </c>
      <c r="K31" s="399">
        <f t="shared" si="12"/>
        <v>0</v>
      </c>
      <c r="L31" s="399">
        <f t="shared" si="12"/>
        <v>0</v>
      </c>
      <c r="M31" s="399">
        <f t="shared" si="12"/>
        <v>0</v>
      </c>
      <c r="N31" s="399">
        <f t="shared" si="12"/>
        <v>0</v>
      </c>
      <c r="O31" s="85">
        <f>SUM(C31:N31)</f>
        <v>17</v>
      </c>
    </row>
    <row r="32" spans="1:15" x14ac:dyDescent="0.25">
      <c r="A32" s="10" t="s">
        <v>46</v>
      </c>
      <c r="B32" s="162" t="s">
        <v>69</v>
      </c>
      <c r="C32" s="191">
        <f>C31/C22</f>
        <v>9.6153846153846159E-2</v>
      </c>
      <c r="D32" s="191">
        <f t="shared" ref="D32:N32" si="13">D31/D22</f>
        <v>0.1076923076923077</v>
      </c>
      <c r="E32" s="191">
        <f t="shared" si="13"/>
        <v>0.10204081632653061</v>
      </c>
      <c r="F32" s="341" t="e">
        <f t="shared" si="13"/>
        <v>#DIV/0!</v>
      </c>
      <c r="G32" s="341" t="e">
        <f t="shared" si="13"/>
        <v>#DIV/0!</v>
      </c>
      <c r="H32" s="341" t="e">
        <f t="shared" si="13"/>
        <v>#DIV/0!</v>
      </c>
      <c r="I32" s="341" t="e">
        <f t="shared" si="13"/>
        <v>#DIV/0!</v>
      </c>
      <c r="J32" s="341" t="e">
        <f t="shared" si="13"/>
        <v>#DIV/0!</v>
      </c>
      <c r="K32" s="341" t="e">
        <f t="shared" si="13"/>
        <v>#DIV/0!</v>
      </c>
      <c r="L32" s="341" t="e">
        <f t="shared" si="13"/>
        <v>#DIV/0!</v>
      </c>
      <c r="M32" s="341" t="e">
        <f t="shared" si="13"/>
        <v>#DIV/0!</v>
      </c>
      <c r="N32" s="341" t="e">
        <f t="shared" si="13"/>
        <v>#DIV/0!</v>
      </c>
      <c r="O32" s="192">
        <f>O31/O22</f>
        <v>0.10240963855421686</v>
      </c>
    </row>
    <row r="33" spans="1:15" ht="25.5" customHeight="1" x14ac:dyDescent="0.25">
      <c r="A33" s="10" t="s">
        <v>47</v>
      </c>
      <c r="B33" s="194" t="s">
        <v>67</v>
      </c>
      <c r="C33" s="77">
        <v>8</v>
      </c>
      <c r="D33" s="41">
        <v>8</v>
      </c>
      <c r="E33" s="41">
        <v>5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21</v>
      </c>
    </row>
    <row r="34" spans="1:15" ht="10.5" customHeight="1" x14ac:dyDescent="0.25">
      <c r="A34" s="10" t="s">
        <v>48</v>
      </c>
      <c r="B34" s="162" t="s">
        <v>69</v>
      </c>
      <c r="C34" s="191">
        <f>C33/C22</f>
        <v>0.15384615384615385</v>
      </c>
      <c r="D34" s="191">
        <f t="shared" ref="D34:N34" si="14">D33/D22</f>
        <v>0.12307692307692308</v>
      </c>
      <c r="E34" s="191">
        <f t="shared" si="14"/>
        <v>0.10204081632653061</v>
      </c>
      <c r="F34" s="341" t="e">
        <f t="shared" si="14"/>
        <v>#DIV/0!</v>
      </c>
      <c r="G34" s="341" t="e">
        <f t="shared" si="14"/>
        <v>#DIV/0!</v>
      </c>
      <c r="H34" s="341" t="e">
        <f t="shared" si="14"/>
        <v>#DIV/0!</v>
      </c>
      <c r="I34" s="341" t="e">
        <f t="shared" si="14"/>
        <v>#DIV/0!</v>
      </c>
      <c r="J34" s="341" t="e">
        <f t="shared" si="14"/>
        <v>#DIV/0!</v>
      </c>
      <c r="K34" s="341" t="e">
        <f t="shared" si="14"/>
        <v>#DIV/0!</v>
      </c>
      <c r="L34" s="341" t="e">
        <f t="shared" si="14"/>
        <v>#DIV/0!</v>
      </c>
      <c r="M34" s="341" t="e">
        <f t="shared" si="14"/>
        <v>#DIV/0!</v>
      </c>
      <c r="N34" s="341" t="e">
        <f t="shared" si="14"/>
        <v>#DIV/0!</v>
      </c>
      <c r="O34" s="192">
        <f>O33/O22</f>
        <v>0.12650602409638553</v>
      </c>
    </row>
    <row r="35" spans="1:15" x14ac:dyDescent="0.25">
      <c r="A35" s="10" t="s">
        <v>49</v>
      </c>
      <c r="B35" s="85" t="s">
        <v>287</v>
      </c>
      <c r="C35" s="77">
        <v>13</v>
      </c>
      <c r="D35" s="41">
        <v>15</v>
      </c>
      <c r="E35" s="41">
        <v>8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36</v>
      </c>
    </row>
    <row r="36" spans="1:15" x14ac:dyDescent="0.25">
      <c r="A36" s="10" t="s">
        <v>50</v>
      </c>
      <c r="B36" s="195" t="s">
        <v>69</v>
      </c>
      <c r="C36" s="191">
        <f>C35/C22</f>
        <v>0.25</v>
      </c>
      <c r="D36" s="191">
        <f t="shared" ref="D36:N36" si="15">D35/D22</f>
        <v>0.23076923076923078</v>
      </c>
      <c r="E36" s="191">
        <f t="shared" si="15"/>
        <v>0.16326530612244897</v>
      </c>
      <c r="F36" s="341" t="e">
        <f t="shared" si="15"/>
        <v>#DIV/0!</v>
      </c>
      <c r="G36" s="341" t="e">
        <f t="shared" si="15"/>
        <v>#DIV/0!</v>
      </c>
      <c r="H36" s="341" t="e">
        <f t="shared" si="15"/>
        <v>#DIV/0!</v>
      </c>
      <c r="I36" s="341" t="e">
        <f t="shared" si="15"/>
        <v>#DIV/0!</v>
      </c>
      <c r="J36" s="341" t="e">
        <f t="shared" si="15"/>
        <v>#DIV/0!</v>
      </c>
      <c r="K36" s="341" t="e">
        <f t="shared" si="15"/>
        <v>#DIV/0!</v>
      </c>
      <c r="L36" s="341" t="e">
        <f t="shared" si="15"/>
        <v>#DIV/0!</v>
      </c>
      <c r="M36" s="341" t="e">
        <f t="shared" si="15"/>
        <v>#DIV/0!</v>
      </c>
      <c r="N36" s="341" t="e">
        <f t="shared" si="15"/>
        <v>#DIV/0!</v>
      </c>
      <c r="O36" s="192">
        <f>O35/O22</f>
        <v>0.21686746987951808</v>
      </c>
    </row>
    <row r="37" spans="1:15" x14ac:dyDescent="0.25">
      <c r="A37" s="10" t="s">
        <v>51</v>
      </c>
      <c r="B37" s="85" t="s">
        <v>288</v>
      </c>
      <c r="C37" s="40">
        <v>13</v>
      </c>
      <c r="D37" s="41">
        <v>14</v>
      </c>
      <c r="E37" s="41">
        <v>9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36</v>
      </c>
    </row>
    <row r="38" spans="1:15" x14ac:dyDescent="0.25">
      <c r="A38" s="10" t="s">
        <v>52</v>
      </c>
      <c r="B38" s="195" t="s">
        <v>69</v>
      </c>
      <c r="C38" s="217">
        <f>C37/C22</f>
        <v>0.25</v>
      </c>
      <c r="D38" s="218">
        <f t="shared" ref="D38:N38" si="16">D37/D22</f>
        <v>0.2153846153846154</v>
      </c>
      <c r="E38" s="191">
        <f t="shared" si="16"/>
        <v>0.18367346938775511</v>
      </c>
      <c r="F38" s="341" t="e">
        <f t="shared" si="16"/>
        <v>#DIV/0!</v>
      </c>
      <c r="G38" s="341" t="e">
        <f t="shared" si="16"/>
        <v>#DIV/0!</v>
      </c>
      <c r="H38" s="341" t="e">
        <f t="shared" si="16"/>
        <v>#DIV/0!</v>
      </c>
      <c r="I38" s="341" t="e">
        <f t="shared" si="16"/>
        <v>#DIV/0!</v>
      </c>
      <c r="J38" s="341" t="e">
        <f t="shared" si="16"/>
        <v>#DIV/0!</v>
      </c>
      <c r="K38" s="341" t="e">
        <f t="shared" si="16"/>
        <v>#DIV/0!</v>
      </c>
      <c r="L38" s="341" t="e">
        <f t="shared" si="16"/>
        <v>#DIV/0!</v>
      </c>
      <c r="M38" s="341" t="e">
        <f t="shared" si="16"/>
        <v>#DIV/0!</v>
      </c>
      <c r="N38" s="341" t="e">
        <f t="shared" si="16"/>
        <v>#DIV/0!</v>
      </c>
      <c r="O38" s="192">
        <f>O37/O22</f>
        <v>0.21686746987951808</v>
      </c>
    </row>
    <row r="39" spans="1:15" x14ac:dyDescent="0.25">
      <c r="A39" s="10" t="s">
        <v>53</v>
      </c>
      <c r="B39" s="85" t="s">
        <v>115</v>
      </c>
      <c r="C39" s="40">
        <v>4</v>
      </c>
      <c r="D39" s="41">
        <v>3</v>
      </c>
      <c r="E39" s="41">
        <v>4</v>
      </c>
      <c r="F39" s="399"/>
      <c r="G39" s="399"/>
      <c r="H39" s="399"/>
      <c r="I39" s="399"/>
      <c r="J39" s="399"/>
      <c r="K39" s="399"/>
      <c r="L39" s="399"/>
      <c r="M39" s="399"/>
      <c r="N39" s="337"/>
      <c r="O39" s="85">
        <f>SUM(C39:N39)</f>
        <v>11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7.6923076923076927E-2</v>
      </c>
      <c r="D40" s="191">
        <f t="shared" ref="D40:N40" si="17">D39/D22</f>
        <v>4.6153846153846156E-2</v>
      </c>
      <c r="E40" s="191">
        <f t="shared" si="17"/>
        <v>8.1632653061224483E-2</v>
      </c>
      <c r="F40" s="341" t="e">
        <f t="shared" si="17"/>
        <v>#DIV/0!</v>
      </c>
      <c r="G40" s="341" t="e">
        <f t="shared" si="17"/>
        <v>#DIV/0!</v>
      </c>
      <c r="H40" s="341" t="e">
        <f t="shared" si="17"/>
        <v>#DIV/0!</v>
      </c>
      <c r="I40" s="341" t="e">
        <f t="shared" si="17"/>
        <v>#DIV/0!</v>
      </c>
      <c r="J40" s="341" t="e">
        <f t="shared" si="17"/>
        <v>#DIV/0!</v>
      </c>
      <c r="K40" s="341" t="e">
        <f t="shared" si="17"/>
        <v>#DIV/0!</v>
      </c>
      <c r="L40" s="341" t="e">
        <f t="shared" si="17"/>
        <v>#DIV/0!</v>
      </c>
      <c r="M40" s="341" t="e">
        <f t="shared" si="17"/>
        <v>#DIV/0!</v>
      </c>
      <c r="N40" s="341" t="e">
        <f t="shared" si="17"/>
        <v>#DIV/0!</v>
      </c>
      <c r="O40" s="192">
        <f>O39/O22</f>
        <v>6.6265060240963861E-2</v>
      </c>
    </row>
    <row r="41" spans="1:15" ht="26.25" thickTop="1" thickBot="1" x14ac:dyDescent="0.3">
      <c r="A41" s="10" t="s">
        <v>55</v>
      </c>
      <c r="B41" s="31" t="s">
        <v>71</v>
      </c>
      <c r="C41" s="16">
        <v>43</v>
      </c>
      <c r="D41" s="16">
        <v>49</v>
      </c>
      <c r="E41" s="16">
        <v>39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49">
        <f>SUM(C41:N41)</f>
        <v>131</v>
      </c>
    </row>
    <row r="42" spans="1:15" ht="15.75" thickTop="1" x14ac:dyDescent="0.25">
      <c r="A42" s="10" t="s">
        <v>56</v>
      </c>
      <c r="B42" s="197" t="s">
        <v>163</v>
      </c>
      <c r="C42" s="198">
        <v>22</v>
      </c>
      <c r="D42" s="199">
        <v>18</v>
      </c>
      <c r="E42" s="199">
        <v>15</v>
      </c>
      <c r="F42" s="403"/>
      <c r="G42" s="403"/>
      <c r="H42" s="403"/>
      <c r="I42" s="403"/>
      <c r="J42" s="403"/>
      <c r="K42" s="403"/>
      <c r="L42" s="406"/>
      <c r="M42" s="403"/>
      <c r="N42" s="404"/>
      <c r="O42" s="197">
        <f>SUM(C42:N42)</f>
        <v>55</v>
      </c>
    </row>
    <row r="43" spans="1:15" x14ac:dyDescent="0.25">
      <c r="A43" s="10" t="s">
        <v>57</v>
      </c>
      <c r="B43" s="162" t="s">
        <v>69</v>
      </c>
      <c r="C43" s="191">
        <f>C42/C22</f>
        <v>0.42307692307692307</v>
      </c>
      <c r="D43" s="191">
        <f t="shared" ref="D43:N43" si="18">D42/D22</f>
        <v>0.27692307692307694</v>
      </c>
      <c r="E43" s="191">
        <f t="shared" si="18"/>
        <v>0.30612244897959184</v>
      </c>
      <c r="F43" s="341" t="e">
        <f t="shared" si="18"/>
        <v>#DIV/0!</v>
      </c>
      <c r="G43" s="341" t="e">
        <f t="shared" si="18"/>
        <v>#DIV/0!</v>
      </c>
      <c r="H43" s="341" t="e">
        <f t="shared" si="18"/>
        <v>#DIV/0!</v>
      </c>
      <c r="I43" s="341" t="e">
        <f t="shared" si="18"/>
        <v>#DIV/0!</v>
      </c>
      <c r="J43" s="341" t="e">
        <f t="shared" si="18"/>
        <v>#DIV/0!</v>
      </c>
      <c r="K43" s="341" t="e">
        <f t="shared" si="18"/>
        <v>#DIV/0!</v>
      </c>
      <c r="L43" s="341" t="e">
        <f t="shared" si="18"/>
        <v>#DIV/0!</v>
      </c>
      <c r="M43" s="341" t="e">
        <f t="shared" si="18"/>
        <v>#DIV/0!</v>
      </c>
      <c r="N43" s="341" t="e">
        <f t="shared" si="18"/>
        <v>#DIV/0!</v>
      </c>
      <c r="O43" s="192">
        <f>O42/O22</f>
        <v>0.33132530120481929</v>
      </c>
    </row>
    <row r="44" spans="1:15" x14ac:dyDescent="0.25">
      <c r="A44" s="10" t="s">
        <v>58</v>
      </c>
      <c r="B44" s="85" t="s">
        <v>164</v>
      </c>
      <c r="C44" s="77">
        <v>11</v>
      </c>
      <c r="D44" s="41">
        <v>12</v>
      </c>
      <c r="E44" s="41">
        <v>10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33</v>
      </c>
    </row>
    <row r="45" spans="1:15" x14ac:dyDescent="0.25">
      <c r="A45" s="10" t="s">
        <v>59</v>
      </c>
      <c r="B45" s="162" t="s">
        <v>69</v>
      </c>
      <c r="C45" s="191">
        <f>C44/C22</f>
        <v>0.21153846153846154</v>
      </c>
      <c r="D45" s="191">
        <f t="shared" ref="D45:N45" si="19">D44/D22</f>
        <v>0.18461538461538463</v>
      </c>
      <c r="E45" s="191">
        <f t="shared" si="19"/>
        <v>0.20408163265306123</v>
      </c>
      <c r="F45" s="341" t="e">
        <f t="shared" si="19"/>
        <v>#DIV/0!</v>
      </c>
      <c r="G45" s="341" t="e">
        <f t="shared" si="19"/>
        <v>#DIV/0!</v>
      </c>
      <c r="H45" s="341" t="e">
        <f t="shared" si="19"/>
        <v>#DIV/0!</v>
      </c>
      <c r="I45" s="341" t="e">
        <f t="shared" si="19"/>
        <v>#DIV/0!</v>
      </c>
      <c r="J45" s="341" t="e">
        <f t="shared" si="19"/>
        <v>#DIV/0!</v>
      </c>
      <c r="K45" s="341" t="e">
        <f t="shared" si="19"/>
        <v>#DIV/0!</v>
      </c>
      <c r="L45" s="341" t="e">
        <f t="shared" si="19"/>
        <v>#DIV/0!</v>
      </c>
      <c r="M45" s="341" t="e">
        <f t="shared" si="19"/>
        <v>#DIV/0!</v>
      </c>
      <c r="N45" s="341" t="e">
        <f t="shared" si="19"/>
        <v>#DIV/0!</v>
      </c>
      <c r="O45" s="192">
        <f>O44/O22</f>
        <v>0.19879518072289157</v>
      </c>
    </row>
    <row r="46" spans="1:15" x14ac:dyDescent="0.25">
      <c r="A46" s="10" t="s">
        <v>60</v>
      </c>
      <c r="B46" s="85" t="s">
        <v>165</v>
      </c>
      <c r="C46" s="77">
        <v>9</v>
      </c>
      <c r="D46" s="41">
        <v>14</v>
      </c>
      <c r="E46" s="41">
        <v>11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34</v>
      </c>
    </row>
    <row r="47" spans="1:15" x14ac:dyDescent="0.25">
      <c r="A47" s="10" t="s">
        <v>61</v>
      </c>
      <c r="B47" s="162" t="s">
        <v>69</v>
      </c>
      <c r="C47" s="191">
        <f>C46/C22</f>
        <v>0.17307692307692307</v>
      </c>
      <c r="D47" s="191">
        <f t="shared" ref="D47:N47" si="20">D46/D22</f>
        <v>0.2153846153846154</v>
      </c>
      <c r="E47" s="191">
        <f>E46/E22</f>
        <v>0.22448979591836735</v>
      </c>
      <c r="F47" s="341" t="e">
        <f t="shared" si="20"/>
        <v>#DIV/0!</v>
      </c>
      <c r="G47" s="341" t="e">
        <f t="shared" si="20"/>
        <v>#DIV/0!</v>
      </c>
      <c r="H47" s="341" t="e">
        <f t="shared" si="20"/>
        <v>#DIV/0!</v>
      </c>
      <c r="I47" s="341" t="e">
        <f t="shared" si="20"/>
        <v>#DIV/0!</v>
      </c>
      <c r="J47" s="341" t="e">
        <f t="shared" si="20"/>
        <v>#DIV/0!</v>
      </c>
      <c r="K47" s="341" t="e">
        <f t="shared" si="20"/>
        <v>#DIV/0!</v>
      </c>
      <c r="L47" s="341" t="e">
        <f t="shared" si="20"/>
        <v>#DIV/0!</v>
      </c>
      <c r="M47" s="341" t="e">
        <f t="shared" si="20"/>
        <v>#DIV/0!</v>
      </c>
      <c r="N47" s="341" t="e">
        <f t="shared" si="20"/>
        <v>#DIV/0!</v>
      </c>
      <c r="O47" s="192">
        <f>O46/O22</f>
        <v>0.20481927710843373</v>
      </c>
    </row>
    <row r="48" spans="1:15" x14ac:dyDescent="0.25">
      <c r="A48" s="10" t="s">
        <v>62</v>
      </c>
      <c r="B48" s="85" t="s">
        <v>305</v>
      </c>
      <c r="C48" s="77">
        <v>1</v>
      </c>
      <c r="D48" s="41">
        <v>0</v>
      </c>
      <c r="E48" s="41">
        <v>3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4</v>
      </c>
    </row>
    <row r="49" spans="1:15" x14ac:dyDescent="0.25">
      <c r="A49" s="10" t="s">
        <v>63</v>
      </c>
      <c r="B49" s="162" t="s">
        <v>69</v>
      </c>
      <c r="C49" s="191">
        <f>C48/C22</f>
        <v>1.9230769230769232E-2</v>
      </c>
      <c r="D49" s="191">
        <f t="shared" ref="D49:N49" si="21">D48/D22</f>
        <v>0</v>
      </c>
      <c r="E49" s="191">
        <f t="shared" si="21"/>
        <v>6.1224489795918366E-2</v>
      </c>
      <c r="F49" s="341" t="e">
        <f t="shared" si="21"/>
        <v>#DIV/0!</v>
      </c>
      <c r="G49" s="341" t="e">
        <f t="shared" si="21"/>
        <v>#DIV/0!</v>
      </c>
      <c r="H49" s="341" t="e">
        <f t="shared" si="21"/>
        <v>#DIV/0!</v>
      </c>
      <c r="I49" s="341" t="e">
        <f t="shared" si="21"/>
        <v>#DIV/0!</v>
      </c>
      <c r="J49" s="341" t="e">
        <f t="shared" si="21"/>
        <v>#DIV/0!</v>
      </c>
      <c r="K49" s="341" t="e">
        <f t="shared" si="21"/>
        <v>#DIV/0!</v>
      </c>
      <c r="L49" s="341" t="e">
        <f t="shared" si="21"/>
        <v>#DIV/0!</v>
      </c>
      <c r="M49" s="341" t="e">
        <f t="shared" si="21"/>
        <v>#DIV/0!</v>
      </c>
      <c r="N49" s="341" t="e">
        <f t="shared" si="21"/>
        <v>#DIV/0!</v>
      </c>
      <c r="O49" s="192">
        <f>O48/O22</f>
        <v>2.4096385542168676E-2</v>
      </c>
    </row>
    <row r="50" spans="1:15" x14ac:dyDescent="0.25">
      <c r="A50" s="10" t="s">
        <v>64</v>
      </c>
      <c r="B50" s="194" t="s">
        <v>167</v>
      </c>
      <c r="C50" s="40">
        <v>3</v>
      </c>
      <c r="D50" s="41">
        <v>5</v>
      </c>
      <c r="E50" s="41">
        <v>6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14</v>
      </c>
    </row>
    <row r="51" spans="1:15" x14ac:dyDescent="0.25">
      <c r="A51" s="10" t="s">
        <v>65</v>
      </c>
      <c r="B51" s="162" t="s">
        <v>69</v>
      </c>
      <c r="C51" s="191">
        <f>C50/C22</f>
        <v>5.7692307692307696E-2</v>
      </c>
      <c r="D51" s="191">
        <f t="shared" ref="D51:N51" si="22">D50/D22</f>
        <v>7.6923076923076927E-2</v>
      </c>
      <c r="E51" s="191">
        <f t="shared" si="22"/>
        <v>0.12244897959183673</v>
      </c>
      <c r="F51" s="341" t="e">
        <f t="shared" si="22"/>
        <v>#DIV/0!</v>
      </c>
      <c r="G51" s="341" t="e">
        <f t="shared" si="22"/>
        <v>#DIV/0!</v>
      </c>
      <c r="H51" s="341" t="e">
        <f t="shared" si="22"/>
        <v>#DIV/0!</v>
      </c>
      <c r="I51" s="341" t="e">
        <f t="shared" si="22"/>
        <v>#DIV/0!</v>
      </c>
      <c r="J51" s="341" t="e">
        <f t="shared" si="22"/>
        <v>#DIV/0!</v>
      </c>
      <c r="K51" s="341" t="e">
        <f t="shared" si="22"/>
        <v>#DIV/0!</v>
      </c>
      <c r="L51" s="341" t="e">
        <f t="shared" si="22"/>
        <v>#DIV/0!</v>
      </c>
      <c r="M51" s="341" t="e">
        <f t="shared" si="22"/>
        <v>#DIV/0!</v>
      </c>
      <c r="N51" s="341" t="e">
        <f t="shared" si="22"/>
        <v>#DIV/0!</v>
      </c>
      <c r="O51" s="192">
        <f>O50/O22</f>
        <v>8.4337349397590355E-2</v>
      </c>
    </row>
    <row r="52" spans="1:15" ht="24.75" x14ac:dyDescent="0.25">
      <c r="A52" s="10" t="s">
        <v>154</v>
      </c>
      <c r="B52" s="194" t="s">
        <v>168</v>
      </c>
      <c r="C52" s="77">
        <v>0</v>
      </c>
      <c r="D52" s="41">
        <v>0</v>
      </c>
      <c r="E52" s="41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f>C52/C22</f>
        <v>0</v>
      </c>
      <c r="D53" s="191">
        <f t="shared" ref="D53:N53" si="23">D52/D22</f>
        <v>0</v>
      </c>
      <c r="E53" s="191">
        <f t="shared" si="23"/>
        <v>0</v>
      </c>
      <c r="F53" s="341" t="e">
        <f t="shared" si="23"/>
        <v>#DIV/0!</v>
      </c>
      <c r="G53" s="341" t="e">
        <f t="shared" si="23"/>
        <v>#DIV/0!</v>
      </c>
      <c r="H53" s="341" t="e">
        <f t="shared" si="23"/>
        <v>#DIV/0!</v>
      </c>
      <c r="I53" s="341" t="e">
        <f t="shared" si="23"/>
        <v>#DIV/0!</v>
      </c>
      <c r="J53" s="341" t="e">
        <f t="shared" si="23"/>
        <v>#DIV/0!</v>
      </c>
      <c r="K53" s="341" t="e">
        <f t="shared" si="23"/>
        <v>#DIV/0!</v>
      </c>
      <c r="L53" s="341" t="e">
        <f t="shared" si="23"/>
        <v>#DIV/0!</v>
      </c>
      <c r="M53" s="341" t="e">
        <f t="shared" si="23"/>
        <v>#DIV/0!</v>
      </c>
      <c r="N53" s="341" t="e">
        <f t="shared" si="23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40">
        <v>4</v>
      </c>
      <c r="D54" s="41">
        <v>7</v>
      </c>
      <c r="E54" s="41">
        <v>3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14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7.6923076923076927E-2</v>
      </c>
      <c r="D55" s="201">
        <f t="shared" ref="D55:N55" si="24">D54/D22</f>
        <v>0.1076923076923077</v>
      </c>
      <c r="E55" s="201">
        <f t="shared" si="24"/>
        <v>6.1224489795918366E-2</v>
      </c>
      <c r="F55" s="407" t="e">
        <f t="shared" si="24"/>
        <v>#DIV/0!</v>
      </c>
      <c r="G55" s="407" t="e">
        <f t="shared" si="24"/>
        <v>#DIV/0!</v>
      </c>
      <c r="H55" s="407" t="e">
        <f t="shared" si="24"/>
        <v>#DIV/0!</v>
      </c>
      <c r="I55" s="407" t="e">
        <f t="shared" si="24"/>
        <v>#DIV/0!</v>
      </c>
      <c r="J55" s="407" t="e">
        <f t="shared" si="24"/>
        <v>#DIV/0!</v>
      </c>
      <c r="K55" s="407" t="e">
        <f t="shared" si="24"/>
        <v>#DIV/0!</v>
      </c>
      <c r="L55" s="407" t="e">
        <f t="shared" si="24"/>
        <v>#DIV/0!</v>
      </c>
      <c r="M55" s="407" t="e">
        <f t="shared" si="24"/>
        <v>#DIV/0!</v>
      </c>
      <c r="N55" s="407" t="e">
        <f t="shared" si="24"/>
        <v>#DIV/0!</v>
      </c>
      <c r="O55" s="202">
        <f>O54/O22</f>
        <v>8.4337349397590355E-2</v>
      </c>
    </row>
    <row r="56" spans="1:15" ht="20.100000000000001" customHeight="1" thickBot="1" x14ac:dyDescent="0.3">
      <c r="A56" s="21" t="s">
        <v>328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55" t="s">
        <v>370</v>
      </c>
      <c r="E57" s="364" t="s">
        <v>371</v>
      </c>
      <c r="F57" s="364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38</v>
      </c>
      <c r="D58" s="17">
        <v>41</v>
      </c>
      <c r="E58" s="17">
        <v>52</v>
      </c>
      <c r="F58" s="17"/>
      <c r="G58" s="287"/>
      <c r="H58" s="287"/>
      <c r="I58" s="287"/>
      <c r="J58" s="287"/>
      <c r="K58" s="287"/>
      <c r="L58" s="287"/>
      <c r="M58" s="287"/>
      <c r="N58" s="287"/>
      <c r="O58" s="26">
        <f>SUM(C58:N58)</f>
        <v>131</v>
      </c>
    </row>
    <row r="59" spans="1:15" x14ac:dyDescent="0.25">
      <c r="A59" s="29" t="s">
        <v>75</v>
      </c>
      <c r="B59" s="204" t="s">
        <v>296</v>
      </c>
      <c r="C59" s="193">
        <v>20</v>
      </c>
      <c r="D59" s="182">
        <v>26</v>
      </c>
      <c r="E59" s="182">
        <v>34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80</v>
      </c>
    </row>
    <row r="60" spans="1:15" x14ac:dyDescent="0.25">
      <c r="A60" s="29" t="s">
        <v>76</v>
      </c>
      <c r="B60" s="203" t="s">
        <v>80</v>
      </c>
      <c r="C60" s="191">
        <f>C59/C58</f>
        <v>0.52631578947368418</v>
      </c>
      <c r="D60" s="191">
        <f t="shared" ref="D60:N60" si="25">D59/D58</f>
        <v>0.63414634146341464</v>
      </c>
      <c r="E60" s="191">
        <f t="shared" si="25"/>
        <v>0.65384615384615385</v>
      </c>
      <c r="F60" s="341" t="e">
        <f t="shared" si="25"/>
        <v>#DIV/0!</v>
      </c>
      <c r="G60" s="341" t="e">
        <f t="shared" si="25"/>
        <v>#DIV/0!</v>
      </c>
      <c r="H60" s="341" t="e">
        <f t="shared" si="25"/>
        <v>#DIV/0!</v>
      </c>
      <c r="I60" s="341" t="e">
        <f t="shared" si="25"/>
        <v>#DIV/0!</v>
      </c>
      <c r="J60" s="341" t="e">
        <f t="shared" si="25"/>
        <v>#DIV/0!</v>
      </c>
      <c r="K60" s="341" t="e">
        <f t="shared" si="25"/>
        <v>#DIV/0!</v>
      </c>
      <c r="L60" s="341" t="e">
        <f t="shared" si="25"/>
        <v>#DIV/0!</v>
      </c>
      <c r="M60" s="341" t="e">
        <f t="shared" si="25"/>
        <v>#DIV/0!</v>
      </c>
      <c r="N60" s="334" t="e">
        <f t="shared" si="25"/>
        <v>#DIV/0!</v>
      </c>
      <c r="O60" s="243">
        <f>O59/O58</f>
        <v>0.61068702290076338</v>
      </c>
    </row>
    <row r="61" spans="1:15" x14ac:dyDescent="0.25">
      <c r="A61" s="29" t="s">
        <v>87</v>
      </c>
      <c r="B61" s="205" t="s">
        <v>78</v>
      </c>
      <c r="C61" s="40">
        <v>20</v>
      </c>
      <c r="D61" s="41">
        <v>18</v>
      </c>
      <c r="E61" s="41">
        <v>27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65</v>
      </c>
    </row>
    <row r="62" spans="1:15" x14ac:dyDescent="0.25">
      <c r="A62" s="29" t="s">
        <v>88</v>
      </c>
      <c r="B62" s="203" t="s">
        <v>80</v>
      </c>
      <c r="C62" s="191">
        <f>C61/C58</f>
        <v>0.52631578947368418</v>
      </c>
      <c r="D62" s="191">
        <f t="shared" ref="D62:N62" si="26">D61/D58</f>
        <v>0.43902439024390244</v>
      </c>
      <c r="E62" s="191">
        <f t="shared" si="26"/>
        <v>0.51923076923076927</v>
      </c>
      <c r="F62" s="341" t="e">
        <f t="shared" si="26"/>
        <v>#DIV/0!</v>
      </c>
      <c r="G62" s="341" t="e">
        <f t="shared" si="26"/>
        <v>#DIV/0!</v>
      </c>
      <c r="H62" s="341" t="e">
        <f t="shared" si="26"/>
        <v>#DIV/0!</v>
      </c>
      <c r="I62" s="341" t="e">
        <f t="shared" si="26"/>
        <v>#DIV/0!</v>
      </c>
      <c r="J62" s="341" t="e">
        <f t="shared" si="26"/>
        <v>#DIV/0!</v>
      </c>
      <c r="K62" s="341" t="e">
        <f t="shared" si="26"/>
        <v>#DIV/0!</v>
      </c>
      <c r="L62" s="341" t="e">
        <f t="shared" si="26"/>
        <v>#DIV/0!</v>
      </c>
      <c r="M62" s="341" t="e">
        <f t="shared" si="26"/>
        <v>#DIV/0!</v>
      </c>
      <c r="N62" s="334" t="e">
        <f t="shared" si="26"/>
        <v>#DIV/0!</v>
      </c>
      <c r="O62" s="243">
        <f>O61/O58</f>
        <v>0.49618320610687022</v>
      </c>
    </row>
    <row r="63" spans="1:15" x14ac:dyDescent="0.25">
      <c r="A63" s="29" t="s">
        <v>89</v>
      </c>
      <c r="B63" s="205" t="s">
        <v>299</v>
      </c>
      <c r="C63" s="40">
        <v>12</v>
      </c>
      <c r="D63" s="41">
        <v>15</v>
      </c>
      <c r="E63" s="41">
        <v>19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46</v>
      </c>
    </row>
    <row r="64" spans="1:15" x14ac:dyDescent="0.25">
      <c r="A64" s="29" t="s">
        <v>90</v>
      </c>
      <c r="B64" s="189" t="s">
        <v>80</v>
      </c>
      <c r="C64" s="191">
        <f>C63/C58</f>
        <v>0.31578947368421051</v>
      </c>
      <c r="D64" s="191">
        <f t="shared" ref="D64:N64" si="27">D63/D58</f>
        <v>0.36585365853658536</v>
      </c>
      <c r="E64" s="191">
        <f t="shared" si="27"/>
        <v>0.36538461538461536</v>
      </c>
      <c r="F64" s="341" t="e">
        <f t="shared" si="27"/>
        <v>#DIV/0!</v>
      </c>
      <c r="G64" s="341" t="e">
        <f t="shared" si="27"/>
        <v>#DIV/0!</v>
      </c>
      <c r="H64" s="341" t="e">
        <f t="shared" si="27"/>
        <v>#DIV/0!</v>
      </c>
      <c r="I64" s="341" t="e">
        <f t="shared" si="27"/>
        <v>#DIV/0!</v>
      </c>
      <c r="J64" s="341" t="e">
        <f t="shared" si="27"/>
        <v>#DIV/0!</v>
      </c>
      <c r="K64" s="341" t="e">
        <f t="shared" si="27"/>
        <v>#DIV/0!</v>
      </c>
      <c r="L64" s="341" t="e">
        <f t="shared" si="27"/>
        <v>#DIV/0!</v>
      </c>
      <c r="M64" s="341" t="e">
        <f t="shared" si="27"/>
        <v>#DIV/0!</v>
      </c>
      <c r="N64" s="334" t="e">
        <f t="shared" si="27"/>
        <v>#DIV/0!</v>
      </c>
      <c r="O64" s="243">
        <f>O63/O58</f>
        <v>0.35114503816793891</v>
      </c>
    </row>
    <row r="65" spans="1:15" x14ac:dyDescent="0.25">
      <c r="A65" s="29" t="s">
        <v>91</v>
      </c>
      <c r="B65" s="205" t="s">
        <v>300</v>
      </c>
      <c r="C65" s="41">
        <f t="shared" ref="C65:D65" si="28">C61-C67</f>
        <v>19</v>
      </c>
      <c r="D65" s="41">
        <f t="shared" si="28"/>
        <v>18</v>
      </c>
      <c r="E65" s="41">
        <f>E61-E67</f>
        <v>21</v>
      </c>
      <c r="F65" s="399">
        <f>F61-F67</f>
        <v>0</v>
      </c>
      <c r="G65" s="399">
        <f t="shared" ref="G65:N65" si="29">G61-G67</f>
        <v>0</v>
      </c>
      <c r="H65" s="399">
        <f t="shared" si="29"/>
        <v>0</v>
      </c>
      <c r="I65" s="399">
        <f t="shared" si="29"/>
        <v>0</v>
      </c>
      <c r="J65" s="399">
        <f t="shared" si="29"/>
        <v>0</v>
      </c>
      <c r="K65" s="399">
        <f t="shared" si="29"/>
        <v>0</v>
      </c>
      <c r="L65" s="399">
        <f t="shared" si="29"/>
        <v>0</v>
      </c>
      <c r="M65" s="399">
        <f t="shared" si="29"/>
        <v>0</v>
      </c>
      <c r="N65" s="337">
        <f t="shared" si="29"/>
        <v>0</v>
      </c>
      <c r="O65" s="206">
        <f>SUM(C65:N65)</f>
        <v>58</v>
      </c>
    </row>
    <row r="66" spans="1:15" ht="15.75" thickBot="1" x14ac:dyDescent="0.3">
      <c r="A66" s="29" t="s">
        <v>92</v>
      </c>
      <c r="B66" s="207" t="s">
        <v>80</v>
      </c>
      <c r="C66" s="244">
        <f>C65/C58</f>
        <v>0.5</v>
      </c>
      <c r="D66" s="196">
        <f>D65/D58</f>
        <v>0.43902439024390244</v>
      </c>
      <c r="E66" s="196">
        <f t="shared" ref="E66:N66" si="30">E65/E58</f>
        <v>0.40384615384615385</v>
      </c>
      <c r="F66" s="424" t="e">
        <f t="shared" si="30"/>
        <v>#DIV/0!</v>
      </c>
      <c r="G66" s="424" t="e">
        <f t="shared" si="30"/>
        <v>#DIV/0!</v>
      </c>
      <c r="H66" s="424" t="e">
        <f t="shared" si="30"/>
        <v>#DIV/0!</v>
      </c>
      <c r="I66" s="424" t="e">
        <f t="shared" si="30"/>
        <v>#DIV/0!</v>
      </c>
      <c r="J66" s="424" t="e">
        <f t="shared" si="30"/>
        <v>#DIV/0!</v>
      </c>
      <c r="K66" s="424" t="e">
        <f t="shared" si="30"/>
        <v>#DIV/0!</v>
      </c>
      <c r="L66" s="424" t="e">
        <f t="shared" si="30"/>
        <v>#DIV/0!</v>
      </c>
      <c r="M66" s="424" t="e">
        <f t="shared" si="30"/>
        <v>#DIV/0!</v>
      </c>
      <c r="N66" s="401" t="e">
        <f t="shared" si="30"/>
        <v>#DIV/0!</v>
      </c>
      <c r="O66" s="245">
        <f>O65/O58</f>
        <v>0.44274809160305345</v>
      </c>
    </row>
    <row r="67" spans="1:15" ht="15.75" thickTop="1" x14ac:dyDescent="0.25">
      <c r="A67" s="29" t="s">
        <v>93</v>
      </c>
      <c r="B67" s="221" t="s">
        <v>301</v>
      </c>
      <c r="C67" s="199">
        <f t="shared" ref="C67:D67" si="31">C69+C71+C73+C75+C77</f>
        <v>1</v>
      </c>
      <c r="D67" s="199">
        <f t="shared" si="31"/>
        <v>0</v>
      </c>
      <c r="E67" s="199">
        <f>E69+E71+E73+E75+E77</f>
        <v>6</v>
      </c>
      <c r="F67" s="403">
        <f>F69+F71+F73+F75+F77</f>
        <v>0</v>
      </c>
      <c r="G67" s="403">
        <f t="shared" ref="G67:N67" si="32">G69+G71+G73+G75+G77</f>
        <v>0</v>
      </c>
      <c r="H67" s="403">
        <f t="shared" si="32"/>
        <v>0</v>
      </c>
      <c r="I67" s="403">
        <f t="shared" si="32"/>
        <v>0</v>
      </c>
      <c r="J67" s="403">
        <f t="shared" si="32"/>
        <v>0</v>
      </c>
      <c r="K67" s="403">
        <f t="shared" si="32"/>
        <v>0</v>
      </c>
      <c r="L67" s="403">
        <f t="shared" si="32"/>
        <v>0</v>
      </c>
      <c r="M67" s="403">
        <f t="shared" si="32"/>
        <v>0</v>
      </c>
      <c r="N67" s="404">
        <f t="shared" si="32"/>
        <v>0</v>
      </c>
      <c r="O67" s="220">
        <f>SUM(C67:N67)</f>
        <v>7</v>
      </c>
    </row>
    <row r="68" spans="1:15" ht="15.75" thickBot="1" x14ac:dyDescent="0.3">
      <c r="A68" s="29" t="s">
        <v>94</v>
      </c>
      <c r="B68" s="207" t="s">
        <v>80</v>
      </c>
      <c r="C68" s="244">
        <f>C67/C58</f>
        <v>2.6315789473684209E-2</v>
      </c>
      <c r="D68" s="246">
        <f t="shared" ref="D68:N68" si="33">D67/D58</f>
        <v>0</v>
      </c>
      <c r="E68" s="246">
        <f t="shared" si="33"/>
        <v>0.11538461538461539</v>
      </c>
      <c r="F68" s="343" t="e">
        <f t="shared" si="33"/>
        <v>#DIV/0!</v>
      </c>
      <c r="G68" s="343" t="e">
        <f t="shared" si="33"/>
        <v>#DIV/0!</v>
      </c>
      <c r="H68" s="343" t="e">
        <f t="shared" si="33"/>
        <v>#DIV/0!</v>
      </c>
      <c r="I68" s="343" t="e">
        <f t="shared" si="33"/>
        <v>#DIV/0!</v>
      </c>
      <c r="J68" s="343" t="e">
        <f t="shared" si="33"/>
        <v>#DIV/0!</v>
      </c>
      <c r="K68" s="343" t="e">
        <f t="shared" si="33"/>
        <v>#DIV/0!</v>
      </c>
      <c r="L68" s="343" t="e">
        <f t="shared" si="33"/>
        <v>#DIV/0!</v>
      </c>
      <c r="M68" s="343" t="e">
        <f t="shared" si="33"/>
        <v>#DIV/0!</v>
      </c>
      <c r="N68" s="425" t="e">
        <f t="shared" si="33"/>
        <v>#DIV/0!</v>
      </c>
      <c r="O68" s="245">
        <f>O67/O58</f>
        <v>5.3435114503816793E-2</v>
      </c>
    </row>
    <row r="69" spans="1:15" ht="15.75" thickTop="1" x14ac:dyDescent="0.25">
      <c r="A69" s="29" t="s">
        <v>95</v>
      </c>
      <c r="B69" s="222" t="s">
        <v>306</v>
      </c>
      <c r="C69" s="209">
        <v>1</v>
      </c>
      <c r="D69" s="210">
        <v>0</v>
      </c>
      <c r="E69" s="210">
        <v>5</v>
      </c>
      <c r="F69" s="344"/>
      <c r="G69" s="344"/>
      <c r="H69" s="344"/>
      <c r="I69" s="344"/>
      <c r="J69" s="344"/>
      <c r="K69" s="344"/>
      <c r="L69" s="344"/>
      <c r="M69" s="344"/>
      <c r="N69" s="426"/>
      <c r="O69" s="221">
        <f>SUM(C69:N69)</f>
        <v>6</v>
      </c>
    </row>
    <row r="70" spans="1:15" x14ac:dyDescent="0.25">
      <c r="A70" s="29" t="s">
        <v>96</v>
      </c>
      <c r="B70" s="203" t="s">
        <v>80</v>
      </c>
      <c r="C70" s="217">
        <f>C69/C58</f>
        <v>2.6315789473684209E-2</v>
      </c>
      <c r="D70" s="218">
        <f t="shared" ref="D70:N70" si="34">D69/D58</f>
        <v>0</v>
      </c>
      <c r="E70" s="218">
        <f t="shared" si="34"/>
        <v>9.6153846153846159E-2</v>
      </c>
      <c r="F70" s="333" t="e">
        <f t="shared" si="34"/>
        <v>#DIV/0!</v>
      </c>
      <c r="G70" s="333" t="e">
        <f t="shared" si="34"/>
        <v>#DIV/0!</v>
      </c>
      <c r="H70" s="333" t="e">
        <f t="shared" si="34"/>
        <v>#DIV/0!</v>
      </c>
      <c r="I70" s="333" t="e">
        <f t="shared" si="34"/>
        <v>#DIV/0!</v>
      </c>
      <c r="J70" s="333" t="e">
        <f t="shared" si="34"/>
        <v>#DIV/0!</v>
      </c>
      <c r="K70" s="333" t="e">
        <f t="shared" si="34"/>
        <v>#DIV/0!</v>
      </c>
      <c r="L70" s="333" t="e">
        <f t="shared" si="34"/>
        <v>#DIV/0!</v>
      </c>
      <c r="M70" s="333" t="e">
        <f t="shared" si="34"/>
        <v>#DIV/0!</v>
      </c>
      <c r="N70" s="412" t="e">
        <f t="shared" si="34"/>
        <v>#DIV/0!</v>
      </c>
      <c r="O70" s="243">
        <f>O69/O58</f>
        <v>4.5801526717557252E-2</v>
      </c>
    </row>
    <row r="71" spans="1:15" x14ac:dyDescent="0.25">
      <c r="A71" s="29" t="s">
        <v>97</v>
      </c>
      <c r="B71" s="208" t="s">
        <v>307</v>
      </c>
      <c r="C71" s="209">
        <v>0</v>
      </c>
      <c r="D71" s="210">
        <v>0</v>
      </c>
      <c r="E71" s="210">
        <v>0</v>
      </c>
      <c r="F71" s="344"/>
      <c r="G71" s="344"/>
      <c r="H71" s="344"/>
      <c r="I71" s="344"/>
      <c r="J71" s="344"/>
      <c r="K71" s="344"/>
      <c r="L71" s="344"/>
      <c r="M71" s="344"/>
      <c r="N71" s="426"/>
      <c r="O71" s="28">
        <f>SUM(C71:N71)</f>
        <v>0</v>
      </c>
    </row>
    <row r="72" spans="1:15" x14ac:dyDescent="0.25">
      <c r="A72" s="29" t="s">
        <v>98</v>
      </c>
      <c r="B72" s="189" t="s">
        <v>80</v>
      </c>
      <c r="C72" s="191">
        <f>C71/C58</f>
        <v>0</v>
      </c>
      <c r="D72" s="191">
        <f t="shared" ref="D72:N72" si="35">D71/D58</f>
        <v>0</v>
      </c>
      <c r="E72" s="191">
        <f t="shared" si="35"/>
        <v>0</v>
      </c>
      <c r="F72" s="341" t="e">
        <f t="shared" si="35"/>
        <v>#DIV/0!</v>
      </c>
      <c r="G72" s="341" t="e">
        <f t="shared" si="35"/>
        <v>#DIV/0!</v>
      </c>
      <c r="H72" s="341" t="e">
        <f t="shared" si="35"/>
        <v>#DIV/0!</v>
      </c>
      <c r="I72" s="341" t="e">
        <f t="shared" si="35"/>
        <v>#DIV/0!</v>
      </c>
      <c r="J72" s="341" t="e">
        <f t="shared" si="35"/>
        <v>#DIV/0!</v>
      </c>
      <c r="K72" s="341" t="e">
        <f t="shared" si="35"/>
        <v>#DIV/0!</v>
      </c>
      <c r="L72" s="341" t="e">
        <f t="shared" si="35"/>
        <v>#DIV/0!</v>
      </c>
      <c r="M72" s="341" t="e">
        <f t="shared" si="35"/>
        <v>#DIV/0!</v>
      </c>
      <c r="N72" s="334" t="e">
        <f t="shared" si="35"/>
        <v>#DIV/0!</v>
      </c>
      <c r="O72" s="243">
        <f>O71/O58</f>
        <v>0</v>
      </c>
    </row>
    <row r="73" spans="1:15" ht="23.25" x14ac:dyDescent="0.25">
      <c r="A73" s="29" t="s">
        <v>99</v>
      </c>
      <c r="B73" s="211" t="s">
        <v>302</v>
      </c>
      <c r="C73" s="40">
        <v>0</v>
      </c>
      <c r="D73" s="41">
        <v>0</v>
      </c>
      <c r="E73" s="41">
        <v>0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f>C73/C58</f>
        <v>0</v>
      </c>
      <c r="D74" s="191">
        <f t="shared" ref="D74:N74" si="36">D73/D58</f>
        <v>0</v>
      </c>
      <c r="E74" s="191">
        <f t="shared" si="36"/>
        <v>0</v>
      </c>
      <c r="F74" s="341" t="e">
        <f t="shared" si="36"/>
        <v>#DIV/0!</v>
      </c>
      <c r="G74" s="341" t="e">
        <f t="shared" si="36"/>
        <v>#DIV/0!</v>
      </c>
      <c r="H74" s="341" t="e">
        <f t="shared" si="36"/>
        <v>#DIV/0!</v>
      </c>
      <c r="I74" s="341" t="e">
        <f t="shared" si="36"/>
        <v>#DIV/0!</v>
      </c>
      <c r="J74" s="341" t="e">
        <f t="shared" si="36"/>
        <v>#DIV/0!</v>
      </c>
      <c r="K74" s="341" t="e">
        <f t="shared" si="36"/>
        <v>#DIV/0!</v>
      </c>
      <c r="L74" s="341" t="e">
        <f t="shared" si="36"/>
        <v>#DIV/0!</v>
      </c>
      <c r="M74" s="341" t="e">
        <f t="shared" si="36"/>
        <v>#DIV/0!</v>
      </c>
      <c r="N74" s="334" t="e">
        <f t="shared" si="36"/>
        <v>#DIV/0!</v>
      </c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77">
        <v>0</v>
      </c>
      <c r="D75" s="41">
        <v>0</v>
      </c>
      <c r="E75" s="41">
        <v>1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1</v>
      </c>
    </row>
    <row r="76" spans="1:15" x14ac:dyDescent="0.25">
      <c r="A76" s="29" t="s">
        <v>102</v>
      </c>
      <c r="B76" s="189" t="s">
        <v>80</v>
      </c>
      <c r="C76" s="191">
        <f>C75/C58</f>
        <v>0</v>
      </c>
      <c r="D76" s="191">
        <f t="shared" ref="D76:N76" si="37">D75/D58</f>
        <v>0</v>
      </c>
      <c r="E76" s="191">
        <f t="shared" si="37"/>
        <v>1.9230769230769232E-2</v>
      </c>
      <c r="F76" s="341" t="e">
        <f t="shared" si="37"/>
        <v>#DIV/0!</v>
      </c>
      <c r="G76" s="341" t="e">
        <f t="shared" si="37"/>
        <v>#DIV/0!</v>
      </c>
      <c r="H76" s="341" t="e">
        <f t="shared" si="37"/>
        <v>#DIV/0!</v>
      </c>
      <c r="I76" s="341" t="e">
        <f t="shared" si="37"/>
        <v>#DIV/0!</v>
      </c>
      <c r="J76" s="341" t="e">
        <f t="shared" si="37"/>
        <v>#DIV/0!</v>
      </c>
      <c r="K76" s="341" t="e">
        <f t="shared" si="37"/>
        <v>#DIV/0!</v>
      </c>
      <c r="L76" s="341" t="e">
        <f t="shared" si="37"/>
        <v>#DIV/0!</v>
      </c>
      <c r="M76" s="341" t="e">
        <f t="shared" si="37"/>
        <v>#DIV/0!</v>
      </c>
      <c r="N76" s="334" t="e">
        <f t="shared" si="37"/>
        <v>#DIV/0!</v>
      </c>
      <c r="O76" s="243">
        <f>O75/O58</f>
        <v>7.6335877862595417E-3</v>
      </c>
    </row>
    <row r="77" spans="1:15" x14ac:dyDescent="0.25">
      <c r="A77" s="29" t="s">
        <v>103</v>
      </c>
      <c r="B77" s="211" t="s">
        <v>304</v>
      </c>
      <c r="C77" s="77">
        <v>0</v>
      </c>
      <c r="D77" s="41">
        <v>0</v>
      </c>
      <c r="E77" s="41">
        <v>0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f>C77/C58</f>
        <v>0</v>
      </c>
      <c r="D78" s="191">
        <f t="shared" ref="D78:N78" si="38">D77/D58</f>
        <v>0</v>
      </c>
      <c r="E78" s="191">
        <f t="shared" si="38"/>
        <v>0</v>
      </c>
      <c r="F78" s="341" t="e">
        <f t="shared" si="38"/>
        <v>#DIV/0!</v>
      </c>
      <c r="G78" s="341" t="e">
        <f t="shared" si="38"/>
        <v>#DIV/0!</v>
      </c>
      <c r="H78" s="341" t="e">
        <f t="shared" si="38"/>
        <v>#DIV/0!</v>
      </c>
      <c r="I78" s="341" t="e">
        <f t="shared" si="38"/>
        <v>#DIV/0!</v>
      </c>
      <c r="J78" s="341" t="e">
        <f t="shared" si="38"/>
        <v>#DIV/0!</v>
      </c>
      <c r="K78" s="341" t="e">
        <f t="shared" si="38"/>
        <v>#DIV/0!</v>
      </c>
      <c r="L78" s="341" t="e">
        <f t="shared" si="38"/>
        <v>#DIV/0!</v>
      </c>
      <c r="M78" s="341" t="e">
        <f t="shared" si="38"/>
        <v>#DIV/0!</v>
      </c>
      <c r="N78" s="334" t="e">
        <f t="shared" si="38"/>
        <v>#DIV/0!</v>
      </c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40">
        <v>0</v>
      </c>
      <c r="D79" s="41">
        <v>0</v>
      </c>
      <c r="E79" s="41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f>C79/C58</f>
        <v>0</v>
      </c>
      <c r="D80" s="191">
        <f t="shared" ref="D80:N80" si="39">D79/D58</f>
        <v>0</v>
      </c>
      <c r="E80" s="191">
        <f t="shared" si="39"/>
        <v>0</v>
      </c>
      <c r="F80" s="341" t="e">
        <f t="shared" si="39"/>
        <v>#DIV/0!</v>
      </c>
      <c r="G80" s="341" t="e">
        <f t="shared" si="39"/>
        <v>#DIV/0!</v>
      </c>
      <c r="H80" s="341" t="e">
        <f t="shared" si="39"/>
        <v>#DIV/0!</v>
      </c>
      <c r="I80" s="341" t="e">
        <f t="shared" si="39"/>
        <v>#DIV/0!</v>
      </c>
      <c r="J80" s="341" t="e">
        <f t="shared" si="39"/>
        <v>#DIV/0!</v>
      </c>
      <c r="K80" s="341" t="e">
        <f t="shared" si="39"/>
        <v>#DIV/0!</v>
      </c>
      <c r="L80" s="341" t="e">
        <f t="shared" si="39"/>
        <v>#DIV/0!</v>
      </c>
      <c r="M80" s="341" t="e">
        <f t="shared" si="39"/>
        <v>#DIV/0!</v>
      </c>
      <c r="N80" s="334" t="e">
        <f t="shared" si="39"/>
        <v>#DIV/0!</v>
      </c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40">
        <v>1</v>
      </c>
      <c r="D81" s="41">
        <v>0</v>
      </c>
      <c r="E81" s="41">
        <v>2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3</v>
      </c>
    </row>
    <row r="82" spans="1:15" x14ac:dyDescent="0.25">
      <c r="A82" s="29" t="s">
        <v>158</v>
      </c>
      <c r="B82" s="189" t="s">
        <v>80</v>
      </c>
      <c r="C82" s="191">
        <f>C81/C58</f>
        <v>2.6315789473684209E-2</v>
      </c>
      <c r="D82" s="191">
        <f t="shared" ref="D82:N82" si="40">D81/D58</f>
        <v>0</v>
      </c>
      <c r="E82" s="191">
        <f t="shared" si="40"/>
        <v>3.8461538461538464E-2</v>
      </c>
      <c r="F82" s="341" t="e">
        <f t="shared" si="40"/>
        <v>#DIV/0!</v>
      </c>
      <c r="G82" s="341" t="e">
        <f t="shared" si="40"/>
        <v>#DIV/0!</v>
      </c>
      <c r="H82" s="341" t="e">
        <f t="shared" si="40"/>
        <v>#DIV/0!</v>
      </c>
      <c r="I82" s="341" t="e">
        <f t="shared" si="40"/>
        <v>#DIV/0!</v>
      </c>
      <c r="J82" s="341" t="e">
        <f t="shared" si="40"/>
        <v>#DIV/0!</v>
      </c>
      <c r="K82" s="341" t="e">
        <f t="shared" si="40"/>
        <v>#DIV/0!</v>
      </c>
      <c r="L82" s="341" t="e">
        <f t="shared" si="40"/>
        <v>#DIV/0!</v>
      </c>
      <c r="M82" s="341" t="e">
        <f t="shared" si="40"/>
        <v>#DIV/0!</v>
      </c>
      <c r="N82" s="334" t="e">
        <f t="shared" si="40"/>
        <v>#DIV/0!</v>
      </c>
      <c r="O82" s="243">
        <f>O81/O58</f>
        <v>2.2900763358778626E-2</v>
      </c>
    </row>
    <row r="83" spans="1:15" ht="24.75" x14ac:dyDescent="0.25">
      <c r="A83" s="29" t="s">
        <v>222</v>
      </c>
      <c r="B83" s="212" t="s">
        <v>82</v>
      </c>
      <c r="C83" s="40">
        <v>0</v>
      </c>
      <c r="D83" s="41">
        <v>0</v>
      </c>
      <c r="E83" s="41">
        <v>0</v>
      </c>
      <c r="F83" s="399"/>
      <c r="G83" s="399"/>
      <c r="H83" s="399"/>
      <c r="I83" s="399"/>
      <c r="J83" s="399"/>
      <c r="K83" s="399"/>
      <c r="L83" s="399"/>
      <c r="M83" s="399"/>
      <c r="N83" s="337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f>C83/C58</f>
        <v>0</v>
      </c>
      <c r="D84" s="191">
        <f t="shared" ref="D84:N84" si="41">D83/D58</f>
        <v>0</v>
      </c>
      <c r="E84" s="191">
        <f t="shared" si="41"/>
        <v>0</v>
      </c>
      <c r="F84" s="341" t="e">
        <f t="shared" si="41"/>
        <v>#DIV/0!</v>
      </c>
      <c r="G84" s="341" t="e">
        <f t="shared" si="41"/>
        <v>#DIV/0!</v>
      </c>
      <c r="H84" s="341" t="e">
        <f t="shared" si="41"/>
        <v>#DIV/0!</v>
      </c>
      <c r="I84" s="341" t="e">
        <f t="shared" si="41"/>
        <v>#DIV/0!</v>
      </c>
      <c r="J84" s="341" t="e">
        <f t="shared" si="41"/>
        <v>#DIV/0!</v>
      </c>
      <c r="K84" s="341" t="e">
        <f t="shared" si="41"/>
        <v>#DIV/0!</v>
      </c>
      <c r="L84" s="341" t="e">
        <f t="shared" si="41"/>
        <v>#DIV/0!</v>
      </c>
      <c r="M84" s="341" t="e">
        <f t="shared" si="41"/>
        <v>#DIV/0!</v>
      </c>
      <c r="N84" s="334" t="e">
        <f t="shared" si="41"/>
        <v>#DIV/0!</v>
      </c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40">
        <v>0</v>
      </c>
      <c r="D85" s="41">
        <v>1</v>
      </c>
      <c r="E85" s="41">
        <v>0</v>
      </c>
      <c r="F85" s="399"/>
      <c r="G85" s="399"/>
      <c r="H85" s="399"/>
      <c r="I85" s="399"/>
      <c r="J85" s="399"/>
      <c r="K85" s="399"/>
      <c r="L85" s="399"/>
      <c r="M85" s="399"/>
      <c r="N85" s="337"/>
      <c r="O85" s="206">
        <f>SUM(C85:N85)</f>
        <v>1</v>
      </c>
    </row>
    <row r="86" spans="1:15" x14ac:dyDescent="0.25">
      <c r="A86" s="29" t="s">
        <v>225</v>
      </c>
      <c r="B86" s="189" t="s">
        <v>80</v>
      </c>
      <c r="C86" s="191">
        <f>C85/C58</f>
        <v>0</v>
      </c>
      <c r="D86" s="191">
        <f t="shared" ref="D86:N86" si="42">D85/D58</f>
        <v>2.4390243902439025E-2</v>
      </c>
      <c r="E86" s="191">
        <f t="shared" si="42"/>
        <v>0</v>
      </c>
      <c r="F86" s="341" t="e">
        <f t="shared" si="42"/>
        <v>#DIV/0!</v>
      </c>
      <c r="G86" s="341" t="e">
        <f t="shared" si="42"/>
        <v>#DIV/0!</v>
      </c>
      <c r="H86" s="341" t="e">
        <f t="shared" si="42"/>
        <v>#DIV/0!</v>
      </c>
      <c r="I86" s="341" t="e">
        <f t="shared" si="42"/>
        <v>#DIV/0!</v>
      </c>
      <c r="J86" s="341" t="e">
        <f t="shared" si="42"/>
        <v>#DIV/0!</v>
      </c>
      <c r="K86" s="341" t="e">
        <f t="shared" si="42"/>
        <v>#DIV/0!</v>
      </c>
      <c r="L86" s="341" t="e">
        <f t="shared" si="42"/>
        <v>#DIV/0!</v>
      </c>
      <c r="M86" s="341" t="e">
        <f t="shared" si="42"/>
        <v>#DIV/0!</v>
      </c>
      <c r="N86" s="334" t="e">
        <f t="shared" si="42"/>
        <v>#DIV/0!</v>
      </c>
      <c r="O86" s="243">
        <f>O85/O58</f>
        <v>7.6335877862595417E-3</v>
      </c>
    </row>
    <row r="87" spans="1:15" ht="24.75" x14ac:dyDescent="0.25">
      <c r="A87" s="29" t="s">
        <v>226</v>
      </c>
      <c r="B87" s="212" t="s">
        <v>84</v>
      </c>
      <c r="C87" s="40">
        <v>8</v>
      </c>
      <c r="D87" s="41">
        <v>14</v>
      </c>
      <c r="E87" s="41">
        <v>10</v>
      </c>
      <c r="F87" s="399"/>
      <c r="G87" s="399"/>
      <c r="H87" s="399"/>
      <c r="I87" s="399"/>
      <c r="J87" s="399"/>
      <c r="K87" s="399"/>
      <c r="L87" s="399"/>
      <c r="M87" s="399"/>
      <c r="N87" s="337"/>
      <c r="O87" s="206">
        <f>SUM(C87:N87)</f>
        <v>32</v>
      </c>
    </row>
    <row r="88" spans="1:15" x14ac:dyDescent="0.25">
      <c r="A88" s="29" t="s">
        <v>229</v>
      </c>
      <c r="B88" s="189" t="s">
        <v>80</v>
      </c>
      <c r="C88" s="191">
        <f>C87/C58</f>
        <v>0.21052631578947367</v>
      </c>
      <c r="D88" s="191">
        <f t="shared" ref="D88:N88" si="43">D87/D58</f>
        <v>0.34146341463414637</v>
      </c>
      <c r="E88" s="191">
        <f t="shared" si="43"/>
        <v>0.19230769230769232</v>
      </c>
      <c r="F88" s="341" t="e">
        <f t="shared" si="43"/>
        <v>#DIV/0!</v>
      </c>
      <c r="G88" s="341" t="e">
        <f t="shared" si="43"/>
        <v>#DIV/0!</v>
      </c>
      <c r="H88" s="341" t="e">
        <f t="shared" si="43"/>
        <v>#DIV/0!</v>
      </c>
      <c r="I88" s="341" t="e">
        <f t="shared" si="43"/>
        <v>#DIV/0!</v>
      </c>
      <c r="J88" s="341" t="e">
        <f t="shared" si="43"/>
        <v>#DIV/0!</v>
      </c>
      <c r="K88" s="341" t="e">
        <f t="shared" si="43"/>
        <v>#DIV/0!</v>
      </c>
      <c r="L88" s="341" t="e">
        <f t="shared" si="43"/>
        <v>#DIV/0!</v>
      </c>
      <c r="M88" s="341" t="e">
        <f t="shared" si="43"/>
        <v>#DIV/0!</v>
      </c>
      <c r="N88" s="334" t="e">
        <f t="shared" si="43"/>
        <v>#DIV/0!</v>
      </c>
      <c r="O88" s="243">
        <f>O87/O58</f>
        <v>0.24427480916030533</v>
      </c>
    </row>
    <row r="89" spans="1:15" ht="24.75" x14ac:dyDescent="0.25">
      <c r="A89" s="29" t="s">
        <v>230</v>
      </c>
      <c r="B89" s="212" t="s">
        <v>292</v>
      </c>
      <c r="C89" s="40">
        <v>3</v>
      </c>
      <c r="D89" s="41">
        <v>2</v>
      </c>
      <c r="E89" s="41">
        <v>7</v>
      </c>
      <c r="F89" s="399"/>
      <c r="G89" s="399"/>
      <c r="H89" s="399"/>
      <c r="I89" s="399"/>
      <c r="J89" s="399"/>
      <c r="K89" s="399"/>
      <c r="L89" s="399"/>
      <c r="M89" s="399"/>
      <c r="N89" s="337"/>
      <c r="O89" s="206">
        <f>SUM(C89:N89)</f>
        <v>12</v>
      </c>
    </row>
    <row r="90" spans="1:15" x14ac:dyDescent="0.25">
      <c r="A90" s="29" t="s">
        <v>232</v>
      </c>
      <c r="B90" s="189" t="s">
        <v>80</v>
      </c>
      <c r="C90" s="191">
        <f>C89/C58</f>
        <v>7.8947368421052627E-2</v>
      </c>
      <c r="D90" s="191">
        <f t="shared" ref="D90:N90" si="44">D89/D58</f>
        <v>4.878048780487805E-2</v>
      </c>
      <c r="E90" s="191">
        <f t="shared" si="44"/>
        <v>0.13461538461538461</v>
      </c>
      <c r="F90" s="341" t="e">
        <f t="shared" si="44"/>
        <v>#DIV/0!</v>
      </c>
      <c r="G90" s="341" t="e">
        <f t="shared" si="44"/>
        <v>#DIV/0!</v>
      </c>
      <c r="H90" s="341" t="e">
        <f t="shared" si="44"/>
        <v>#DIV/0!</v>
      </c>
      <c r="I90" s="341" t="e">
        <f t="shared" si="44"/>
        <v>#DIV/0!</v>
      </c>
      <c r="J90" s="341" t="e">
        <f t="shared" si="44"/>
        <v>#DIV/0!</v>
      </c>
      <c r="K90" s="341" t="e">
        <f t="shared" si="44"/>
        <v>#DIV/0!</v>
      </c>
      <c r="L90" s="341" t="e">
        <f t="shared" si="44"/>
        <v>#DIV/0!</v>
      </c>
      <c r="M90" s="341" t="e">
        <f t="shared" si="44"/>
        <v>#DIV/0!</v>
      </c>
      <c r="N90" s="334" t="e">
        <f t="shared" si="44"/>
        <v>#DIV/0!</v>
      </c>
      <c r="O90" s="243">
        <f>O89/O58</f>
        <v>9.1603053435114504E-2</v>
      </c>
    </row>
    <row r="91" spans="1:15" ht="24.75" x14ac:dyDescent="0.25">
      <c r="A91" s="29" t="s">
        <v>233</v>
      </c>
      <c r="B91" s="212" t="s">
        <v>293</v>
      </c>
      <c r="C91" s="77">
        <v>1</v>
      </c>
      <c r="D91" s="41">
        <v>1</v>
      </c>
      <c r="E91" s="41">
        <v>0</v>
      </c>
      <c r="F91" s="399"/>
      <c r="G91" s="399"/>
      <c r="H91" s="399"/>
      <c r="I91" s="399"/>
      <c r="J91" s="399"/>
      <c r="K91" s="399"/>
      <c r="L91" s="399"/>
      <c r="M91" s="399"/>
      <c r="N91" s="337"/>
      <c r="O91" s="206">
        <f>SUM(C91:N91)</f>
        <v>2</v>
      </c>
    </row>
    <row r="92" spans="1:15" x14ac:dyDescent="0.25">
      <c r="A92" s="29" t="s">
        <v>234</v>
      </c>
      <c r="B92" s="189" t="s">
        <v>80</v>
      </c>
      <c r="C92" s="191">
        <f>C91/C58</f>
        <v>2.6315789473684209E-2</v>
      </c>
      <c r="D92" s="191">
        <f t="shared" ref="D92:N92" si="45">D91/D58</f>
        <v>2.4390243902439025E-2</v>
      </c>
      <c r="E92" s="191">
        <f t="shared" si="45"/>
        <v>0</v>
      </c>
      <c r="F92" s="341" t="e">
        <f t="shared" si="45"/>
        <v>#DIV/0!</v>
      </c>
      <c r="G92" s="341" t="e">
        <f t="shared" si="45"/>
        <v>#DIV/0!</v>
      </c>
      <c r="H92" s="341" t="e">
        <f t="shared" si="45"/>
        <v>#DIV/0!</v>
      </c>
      <c r="I92" s="341" t="e">
        <f t="shared" si="45"/>
        <v>#DIV/0!</v>
      </c>
      <c r="J92" s="341" t="e">
        <f t="shared" si="45"/>
        <v>#DIV/0!</v>
      </c>
      <c r="K92" s="341" t="e">
        <f t="shared" si="45"/>
        <v>#DIV/0!</v>
      </c>
      <c r="L92" s="341" t="e">
        <f t="shared" si="45"/>
        <v>#DIV/0!</v>
      </c>
      <c r="M92" s="341" t="e">
        <f t="shared" si="45"/>
        <v>#DIV/0!</v>
      </c>
      <c r="N92" s="334" t="e">
        <f t="shared" si="45"/>
        <v>#DIV/0!</v>
      </c>
      <c r="O92" s="243">
        <f>O91/O58</f>
        <v>1.5267175572519083E-2</v>
      </c>
    </row>
    <row r="93" spans="1:15" ht="24.75" x14ac:dyDescent="0.25">
      <c r="A93" s="29" t="s">
        <v>235</v>
      </c>
      <c r="B93" s="212" t="s">
        <v>294</v>
      </c>
      <c r="C93" s="40">
        <v>0</v>
      </c>
      <c r="D93" s="41">
        <v>0</v>
      </c>
      <c r="E93" s="41">
        <v>0</v>
      </c>
      <c r="F93" s="399"/>
      <c r="G93" s="399"/>
      <c r="H93" s="399"/>
      <c r="I93" s="399"/>
      <c r="J93" s="399"/>
      <c r="K93" s="399"/>
      <c r="L93" s="399"/>
      <c r="M93" s="399"/>
      <c r="N93" s="337"/>
      <c r="O93" s="206">
        <f>SUM(C93:N93)</f>
        <v>0</v>
      </c>
    </row>
    <row r="94" spans="1:15" x14ac:dyDescent="0.25">
      <c r="A94" s="29" t="s">
        <v>236</v>
      </c>
      <c r="B94" s="189" t="s">
        <v>80</v>
      </c>
      <c r="C94" s="191">
        <f>C93/C58</f>
        <v>0</v>
      </c>
      <c r="D94" s="191">
        <f t="shared" ref="D94:N94" si="46">D93/D58</f>
        <v>0</v>
      </c>
      <c r="E94" s="191">
        <f t="shared" si="46"/>
        <v>0</v>
      </c>
      <c r="F94" s="341" t="e">
        <f t="shared" si="46"/>
        <v>#DIV/0!</v>
      </c>
      <c r="G94" s="341" t="e">
        <f t="shared" si="46"/>
        <v>#DIV/0!</v>
      </c>
      <c r="H94" s="341" t="e">
        <f t="shared" si="46"/>
        <v>#DIV/0!</v>
      </c>
      <c r="I94" s="341" t="e">
        <f t="shared" si="46"/>
        <v>#DIV/0!</v>
      </c>
      <c r="J94" s="341" t="e">
        <f t="shared" si="46"/>
        <v>#DIV/0!</v>
      </c>
      <c r="K94" s="341" t="e">
        <f t="shared" si="46"/>
        <v>#DIV/0!</v>
      </c>
      <c r="L94" s="341" t="e">
        <f t="shared" si="46"/>
        <v>#DIV/0!</v>
      </c>
      <c r="M94" s="341" t="e">
        <f t="shared" si="46"/>
        <v>#DIV/0!</v>
      </c>
      <c r="N94" s="334" t="e">
        <f t="shared" si="46"/>
        <v>#DIV/0!</v>
      </c>
      <c r="O94" s="243">
        <f>O93/O58</f>
        <v>0</v>
      </c>
    </row>
    <row r="95" spans="1:15" ht="24.75" x14ac:dyDescent="0.25">
      <c r="A95" s="29" t="s">
        <v>297</v>
      </c>
      <c r="B95" s="212" t="s">
        <v>295</v>
      </c>
      <c r="C95" s="77">
        <f>C58-C61-C79-C81-C83-C85-C87-C89-C91-C93</f>
        <v>5</v>
      </c>
      <c r="D95" s="77">
        <f>D58-D61-D79-D81-D83-D85-D87-D89-D91-D93</f>
        <v>5</v>
      </c>
      <c r="E95" s="77">
        <f>E58-E61-E79-E81-E83-E85-E87-E89-E91-E93</f>
        <v>6</v>
      </c>
      <c r="F95" s="338">
        <f t="shared" ref="F95:N95" si="47">F58-F61-F79-F81-F83-F85-F87-F89-F91-F93</f>
        <v>0</v>
      </c>
      <c r="G95" s="338">
        <f t="shared" si="47"/>
        <v>0</v>
      </c>
      <c r="H95" s="338">
        <f t="shared" si="47"/>
        <v>0</v>
      </c>
      <c r="I95" s="338">
        <f t="shared" si="47"/>
        <v>0</v>
      </c>
      <c r="J95" s="338">
        <f t="shared" si="47"/>
        <v>0</v>
      </c>
      <c r="K95" s="338">
        <f t="shared" si="47"/>
        <v>0</v>
      </c>
      <c r="L95" s="338">
        <f t="shared" si="47"/>
        <v>0</v>
      </c>
      <c r="M95" s="338">
        <f t="shared" si="47"/>
        <v>0</v>
      </c>
      <c r="N95" s="337">
        <f t="shared" si="47"/>
        <v>0</v>
      </c>
      <c r="O95" s="206">
        <f>SUM(C95:N95)</f>
        <v>16</v>
      </c>
    </row>
    <row r="96" spans="1:15" ht="15.75" thickBot="1" x14ac:dyDescent="0.3">
      <c r="A96" s="29" t="s">
        <v>298</v>
      </c>
      <c r="B96" s="214" t="s">
        <v>80</v>
      </c>
      <c r="C96" s="200">
        <f>C95/C58</f>
        <v>0.13157894736842105</v>
      </c>
      <c r="D96" s="201">
        <f t="shared" ref="D96:N96" si="48">D95/D58</f>
        <v>0.12195121951219512</v>
      </c>
      <c r="E96" s="201">
        <f t="shared" si="48"/>
        <v>0.11538461538461539</v>
      </c>
      <c r="F96" s="407" t="e">
        <f t="shared" si="48"/>
        <v>#DIV/0!</v>
      </c>
      <c r="G96" s="407" t="e">
        <f t="shared" si="48"/>
        <v>#DIV/0!</v>
      </c>
      <c r="H96" s="407" t="e">
        <f t="shared" si="48"/>
        <v>#DIV/0!</v>
      </c>
      <c r="I96" s="407" t="e">
        <f t="shared" si="48"/>
        <v>#DIV/0!</v>
      </c>
      <c r="J96" s="407" t="e">
        <f t="shared" si="48"/>
        <v>#DIV/0!</v>
      </c>
      <c r="K96" s="407" t="e">
        <f t="shared" si="48"/>
        <v>#DIV/0!</v>
      </c>
      <c r="L96" s="407" t="e">
        <f t="shared" si="48"/>
        <v>#DIV/0!</v>
      </c>
      <c r="M96" s="407" t="e">
        <f t="shared" si="48"/>
        <v>#DIV/0!</v>
      </c>
      <c r="N96" s="335" t="e">
        <f t="shared" si="48"/>
        <v>#DIV/0!</v>
      </c>
      <c r="O96" s="247">
        <f>O95/O58</f>
        <v>0.12213740458015267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4" t="s">
        <v>308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380</v>
      </c>
    </row>
    <row r="3" spans="1:15" ht="15.75" thickBot="1" x14ac:dyDescent="0.3">
      <c r="A3" s="13" t="s">
        <v>7</v>
      </c>
      <c r="B3" s="5" t="s">
        <v>5</v>
      </c>
      <c r="C3" s="6">
        <v>152</v>
      </c>
      <c r="D3" s="6">
        <v>167</v>
      </c>
      <c r="E3" s="282">
        <v>172</v>
      </c>
      <c r="F3" s="6">
        <v>176</v>
      </c>
      <c r="G3" s="6"/>
      <c r="H3" s="282"/>
      <c r="I3" s="282"/>
      <c r="J3" s="282"/>
      <c r="K3" s="282"/>
      <c r="L3" s="282"/>
      <c r="M3" s="282"/>
      <c r="N3" s="282"/>
      <c r="O3" s="320"/>
    </row>
    <row r="4" spans="1:15" x14ac:dyDescent="0.25">
      <c r="A4" s="13" t="s">
        <v>8</v>
      </c>
      <c r="B4" s="179" t="s">
        <v>41</v>
      </c>
      <c r="C4" s="181">
        <v>144</v>
      </c>
      <c r="D4" s="182">
        <v>158</v>
      </c>
      <c r="E4" s="283">
        <v>161</v>
      </c>
      <c r="F4" s="182">
        <v>164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0.94736842105263153</v>
      </c>
      <c r="D5" s="218">
        <f>D4/D3</f>
        <v>0.94610778443113774</v>
      </c>
      <c r="E5" s="441">
        <f t="shared" ref="E5:O5" si="0">E4/E3</f>
        <v>0.93604651162790697</v>
      </c>
      <c r="F5" s="218">
        <f t="shared" si="0"/>
        <v>0.93181818181818177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>K4/K3</f>
        <v>#DIV/0!</v>
      </c>
      <c r="L5" s="333" t="e">
        <f>L4/$L$3</f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284</v>
      </c>
      <c r="C6" s="184">
        <v>9</v>
      </c>
      <c r="D6" s="41">
        <v>12</v>
      </c>
      <c r="E6" s="284">
        <v>11</v>
      </c>
      <c r="F6" s="41">
        <v>10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5.921052631578947E-2</v>
      </c>
      <c r="D7" s="218">
        <f>D6/D3</f>
        <v>7.1856287425149698E-2</v>
      </c>
      <c r="E7" s="441">
        <f t="shared" ref="E7:O7" si="1">E6/E3</f>
        <v>6.3953488372093026E-2</v>
      </c>
      <c r="F7" s="218">
        <f t="shared" si="1"/>
        <v>5.6818181818181816E-2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>K6/K3</f>
        <v>#DIV/0!</v>
      </c>
      <c r="L7" s="333" t="e">
        <f>L6/$L$3</f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16</v>
      </c>
      <c r="C8" s="184">
        <v>23</v>
      </c>
      <c r="D8" s="41">
        <v>28</v>
      </c>
      <c r="E8" s="284">
        <v>31</v>
      </c>
      <c r="F8" s="41">
        <v>35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0.15131578947368421</v>
      </c>
      <c r="D9" s="218">
        <f>D8/D3</f>
        <v>0.16766467065868262</v>
      </c>
      <c r="E9" s="441">
        <f t="shared" ref="E9:O9" si="2">E8/E3</f>
        <v>0.18023255813953487</v>
      </c>
      <c r="F9" s="218">
        <f t="shared" si="2"/>
        <v>0.19886363636363635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>L8/$L$3</f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17</v>
      </c>
      <c r="C10" s="184">
        <v>89</v>
      </c>
      <c r="D10" s="41">
        <v>96</v>
      </c>
      <c r="E10" s="284">
        <v>101</v>
      </c>
      <c r="F10" s="41">
        <v>100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0.58552631578947367</v>
      </c>
      <c r="D11" s="218">
        <f>D10/D3</f>
        <v>0.57485029940119758</v>
      </c>
      <c r="E11" s="441">
        <f t="shared" ref="E11:O11" si="3">E10/E3</f>
        <v>0.58720930232558144</v>
      </c>
      <c r="F11" s="218">
        <f t="shared" si="3"/>
        <v>0.56818181818181823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>L10/$L$3</f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x14ac:dyDescent="0.25">
      <c r="A12" s="13" t="s">
        <v>20</v>
      </c>
      <c r="B12" s="185" t="s">
        <v>38</v>
      </c>
      <c r="C12" s="184">
        <v>5</v>
      </c>
      <c r="D12" s="41">
        <v>7</v>
      </c>
      <c r="E12" s="284">
        <v>12</v>
      </c>
      <c r="F12" s="41">
        <v>9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3.2894736842105261E-2</v>
      </c>
      <c r="D13" s="218">
        <f>D12/D3</f>
        <v>4.1916167664670656E-2</v>
      </c>
      <c r="E13" s="441">
        <f t="shared" ref="E13:N13" si="4">E12/E3</f>
        <v>6.9767441860465115E-2</v>
      </c>
      <c r="F13" s="218">
        <f t="shared" si="4"/>
        <v>5.113636363636364E-2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>L12/$L$3</f>
        <v>#DIV/0!</v>
      </c>
      <c r="M13" s="333" t="e">
        <f t="shared" si="4"/>
        <v>#DIV/0!</v>
      </c>
      <c r="N13" s="333" t="e">
        <f t="shared" si="4"/>
        <v>#DIV/0!</v>
      </c>
      <c r="O13" s="334" t="e">
        <f>O12/O3</f>
        <v>#DIV/0!</v>
      </c>
    </row>
    <row r="14" spans="1:15" x14ac:dyDescent="0.25">
      <c r="A14" s="13" t="s">
        <v>22</v>
      </c>
      <c r="B14" s="183" t="s">
        <v>39</v>
      </c>
      <c r="C14" s="184">
        <v>27</v>
      </c>
      <c r="D14" s="41">
        <v>29</v>
      </c>
      <c r="E14" s="284">
        <v>27</v>
      </c>
      <c r="F14" s="41">
        <v>30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0.17763157894736842</v>
      </c>
      <c r="D15" s="218">
        <f>D14/D3</f>
        <v>0.17365269461077845</v>
      </c>
      <c r="E15" s="441">
        <f t="shared" ref="E15:O15" si="5">E14/E3</f>
        <v>0.15697674418604651</v>
      </c>
      <c r="F15" s="218">
        <f t="shared" si="5"/>
        <v>0.17045454545454544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>L14/$L$3</f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40</v>
      </c>
      <c r="C16" s="184">
        <v>18</v>
      </c>
      <c r="D16" s="41">
        <v>20</v>
      </c>
      <c r="E16" s="284">
        <v>23</v>
      </c>
      <c r="F16" s="41">
        <v>19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0.11842105263157894</v>
      </c>
      <c r="D17" s="218">
        <f>D16/D3</f>
        <v>0.11976047904191617</v>
      </c>
      <c r="E17" s="441">
        <f t="shared" ref="E17:O17" si="6">E16/E3</f>
        <v>0.13372093023255813</v>
      </c>
      <c r="F17" s="218">
        <f t="shared" si="6"/>
        <v>0.10795454545454546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>L16/$L$3</f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x14ac:dyDescent="0.25">
      <c r="A18" s="13" t="s">
        <v>26</v>
      </c>
      <c r="B18" s="183" t="s">
        <v>123</v>
      </c>
      <c r="C18" s="184">
        <v>24</v>
      </c>
      <c r="D18" s="41">
        <v>26</v>
      </c>
      <c r="E18" s="284">
        <v>24</v>
      </c>
      <c r="F18" s="41">
        <v>21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0.15789473684210525</v>
      </c>
      <c r="D19" s="228">
        <f>D18/D3</f>
        <v>0.15568862275449102</v>
      </c>
      <c r="E19" s="442">
        <f>E18/E3</f>
        <v>0.13953488372093023</v>
      </c>
      <c r="F19" s="228">
        <f t="shared" ref="F19:K19" si="7">F18/F3</f>
        <v>0.11931818181818182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>L18/$L$3</f>
        <v>#DIV/0!</v>
      </c>
      <c r="M19" s="405" t="e">
        <f>M18/M3</f>
        <v>#DIV/0!</v>
      </c>
      <c r="N19" s="405" t="e">
        <f>N18/N3</f>
        <v>#DIV/0!</v>
      </c>
      <c r="O19" s="335" t="e">
        <f>O18/O3</f>
        <v>#DIV/0!</v>
      </c>
    </row>
    <row r="20" spans="1:15" ht="20.100000000000001" customHeight="1" thickBot="1" x14ac:dyDescent="0.3">
      <c r="A20" s="20" t="s">
        <v>309</v>
      </c>
      <c r="C20" s="18"/>
      <c r="D20" s="18"/>
      <c r="E20" s="18"/>
      <c r="F20" s="18"/>
      <c r="G20" s="18"/>
      <c r="H20" s="18"/>
      <c r="I20" s="18"/>
      <c r="J20" s="368"/>
      <c r="K20" s="369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31</v>
      </c>
      <c r="D22" s="285">
        <v>34</v>
      </c>
      <c r="E22" s="9">
        <v>29</v>
      </c>
      <c r="F22" s="9"/>
      <c r="G22" s="285"/>
      <c r="H22" s="285"/>
      <c r="I22" s="285"/>
      <c r="J22" s="285"/>
      <c r="K22" s="285"/>
      <c r="L22" s="285"/>
      <c r="M22" s="285"/>
      <c r="N22" s="285"/>
      <c r="O22" s="8">
        <f>SUM(C22:N22)</f>
        <v>94</v>
      </c>
    </row>
    <row r="23" spans="1:15" x14ac:dyDescent="0.25">
      <c r="A23" s="10" t="s">
        <v>29</v>
      </c>
      <c r="B23" s="190" t="s">
        <v>44</v>
      </c>
      <c r="C23" s="193">
        <v>13</v>
      </c>
      <c r="D23" s="283">
        <v>12</v>
      </c>
      <c r="E23" s="182">
        <v>4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29</v>
      </c>
    </row>
    <row r="24" spans="1:15" x14ac:dyDescent="0.25">
      <c r="A24" s="10" t="s">
        <v>30</v>
      </c>
      <c r="B24" s="162" t="s">
        <v>69</v>
      </c>
      <c r="C24" s="191">
        <f>C23/C22</f>
        <v>0.41935483870967744</v>
      </c>
      <c r="D24" s="443">
        <f>D23/D22</f>
        <v>0.35294117647058826</v>
      </c>
      <c r="E24" s="191">
        <f t="shared" ref="E24:N24" si="8">E23/E22</f>
        <v>0.13793103448275862</v>
      </c>
      <c r="F24" s="341" t="e">
        <f>F23/F22</f>
        <v>#DIV/0!</v>
      </c>
      <c r="G24" s="341" t="e">
        <f t="shared" si="8"/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>K23/$K$22</f>
        <v>#DIV/0!</v>
      </c>
      <c r="L24" s="341" t="e">
        <f>L23/L22</f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0.30851063829787234</v>
      </c>
    </row>
    <row r="25" spans="1:15" x14ac:dyDescent="0.25">
      <c r="A25" s="10" t="s">
        <v>31</v>
      </c>
      <c r="B25" s="85" t="s">
        <v>338</v>
      </c>
      <c r="C25" s="77">
        <v>19</v>
      </c>
      <c r="D25" s="286">
        <v>15</v>
      </c>
      <c r="E25" s="77">
        <v>14</v>
      </c>
      <c r="F25" s="338"/>
      <c r="G25" s="338"/>
      <c r="H25" s="338"/>
      <c r="I25" s="338"/>
      <c r="J25" s="338"/>
      <c r="K25" s="338"/>
      <c r="L25" s="338"/>
      <c r="M25" s="338"/>
      <c r="N25" s="398"/>
      <c r="O25" s="85">
        <f>SUM(C25:N25)</f>
        <v>48</v>
      </c>
    </row>
    <row r="26" spans="1:15" x14ac:dyDescent="0.25">
      <c r="A26" s="10" t="s">
        <v>32</v>
      </c>
      <c r="B26" s="162" t="s">
        <v>69</v>
      </c>
      <c r="C26" s="191">
        <f>C25/C22</f>
        <v>0.61290322580645162</v>
      </c>
      <c r="D26" s="443">
        <f>D25/D22</f>
        <v>0.44117647058823528</v>
      </c>
      <c r="E26" s="191">
        <f t="shared" ref="E26:N26" si="9">E25/E22</f>
        <v>0.48275862068965519</v>
      </c>
      <c r="F26" s="341" t="e">
        <f t="shared" si="9"/>
        <v>#DIV/0!</v>
      </c>
      <c r="G26" s="341" t="e">
        <f t="shared" si="9"/>
        <v>#DIV/0!</v>
      </c>
      <c r="H26" s="341" t="e">
        <f t="shared" si="9"/>
        <v>#DIV/0!</v>
      </c>
      <c r="I26" s="341" t="e">
        <f t="shared" si="9"/>
        <v>#DIV/0!</v>
      </c>
      <c r="J26" s="341" t="e">
        <f t="shared" si="9"/>
        <v>#DIV/0!</v>
      </c>
      <c r="K26" s="341" t="e">
        <f>K25/$K$22</f>
        <v>#DIV/0!</v>
      </c>
      <c r="L26" s="341" t="e">
        <f>L25/L22</f>
        <v>#DIV/0!</v>
      </c>
      <c r="M26" s="341" t="e">
        <f t="shared" si="9"/>
        <v>#DIV/0!</v>
      </c>
      <c r="N26" s="341" t="e">
        <f t="shared" si="9"/>
        <v>#DIV/0!</v>
      </c>
      <c r="O26" s="192">
        <f>O25/O22</f>
        <v>0.51063829787234039</v>
      </c>
    </row>
    <row r="27" spans="1:15" x14ac:dyDescent="0.25">
      <c r="A27" s="10" t="s">
        <v>33</v>
      </c>
      <c r="B27" s="85" t="s">
        <v>286</v>
      </c>
      <c r="C27" s="77">
        <v>29</v>
      </c>
      <c r="D27" s="284">
        <v>30</v>
      </c>
      <c r="E27" s="41">
        <v>27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86</v>
      </c>
    </row>
    <row r="28" spans="1:15" x14ac:dyDescent="0.25">
      <c r="A28" s="10" t="s">
        <v>34</v>
      </c>
      <c r="B28" s="162" t="s">
        <v>69</v>
      </c>
      <c r="C28" s="191">
        <f>C27/C22</f>
        <v>0.93548387096774188</v>
      </c>
      <c r="D28" s="443">
        <f t="shared" ref="D28:N28" si="10">D27/D22</f>
        <v>0.88235294117647056</v>
      </c>
      <c r="E28" s="191">
        <f t="shared" si="10"/>
        <v>0.93103448275862066</v>
      </c>
      <c r="F28" s="341" t="e">
        <f t="shared" si="10"/>
        <v>#DIV/0!</v>
      </c>
      <c r="G28" s="341" t="e">
        <f t="shared" si="10"/>
        <v>#DIV/0!</v>
      </c>
      <c r="H28" s="341" t="e">
        <f t="shared" si="10"/>
        <v>#DIV/0!</v>
      </c>
      <c r="I28" s="341" t="e">
        <f t="shared" si="10"/>
        <v>#DIV/0!</v>
      </c>
      <c r="J28" s="341" t="e">
        <f t="shared" si="10"/>
        <v>#DIV/0!</v>
      </c>
      <c r="K28" s="341" t="e">
        <f>K27/$K$22</f>
        <v>#DIV/0!</v>
      </c>
      <c r="L28" s="341" t="e">
        <f t="shared" si="10"/>
        <v>#DIV/0!</v>
      </c>
      <c r="M28" s="341" t="e">
        <f t="shared" si="10"/>
        <v>#DIV/0!</v>
      </c>
      <c r="N28" s="341" t="e">
        <f t="shared" si="10"/>
        <v>#DIV/0!</v>
      </c>
      <c r="O28" s="192">
        <f>O27/O22</f>
        <v>0.91489361702127658</v>
      </c>
    </row>
    <row r="29" spans="1:15" x14ac:dyDescent="0.25">
      <c r="A29" s="10" t="s">
        <v>35</v>
      </c>
      <c r="B29" s="85" t="s">
        <v>162</v>
      </c>
      <c r="C29" s="77">
        <v>5</v>
      </c>
      <c r="D29" s="284">
        <v>1</v>
      </c>
      <c r="E29" s="41">
        <v>1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7</v>
      </c>
    </row>
    <row r="30" spans="1:15" x14ac:dyDescent="0.25">
      <c r="A30" s="10" t="s">
        <v>36</v>
      </c>
      <c r="B30" s="162" t="s">
        <v>69</v>
      </c>
      <c r="C30" s="191">
        <f>C29/C22</f>
        <v>0.16129032258064516</v>
      </c>
      <c r="D30" s="443">
        <f t="shared" ref="D30:N30" si="11">D29/D22</f>
        <v>2.9411764705882353E-2</v>
      </c>
      <c r="E30" s="191">
        <f t="shared" si="11"/>
        <v>3.4482758620689655E-2</v>
      </c>
      <c r="F30" s="341" t="e">
        <f t="shared" si="11"/>
        <v>#DIV/0!</v>
      </c>
      <c r="G30" s="341" t="e">
        <f t="shared" si="11"/>
        <v>#DIV/0!</v>
      </c>
      <c r="H30" s="341" t="e">
        <f t="shared" si="11"/>
        <v>#DIV/0!</v>
      </c>
      <c r="I30" s="341" t="e">
        <f t="shared" si="11"/>
        <v>#DIV/0!</v>
      </c>
      <c r="J30" s="341" t="e">
        <f t="shared" si="11"/>
        <v>#DIV/0!</v>
      </c>
      <c r="K30" s="341" t="e">
        <f>K29/$K$22</f>
        <v>#DIV/0!</v>
      </c>
      <c r="L30" s="341" t="e">
        <f t="shared" si="11"/>
        <v>#DIV/0!</v>
      </c>
      <c r="M30" s="341" t="e">
        <f t="shared" si="11"/>
        <v>#DIV/0!</v>
      </c>
      <c r="N30" s="341" t="e">
        <f t="shared" si="11"/>
        <v>#DIV/0!</v>
      </c>
      <c r="O30" s="192">
        <f>O29/O22</f>
        <v>7.4468085106382975E-2</v>
      </c>
    </row>
    <row r="31" spans="1:15" x14ac:dyDescent="0.25">
      <c r="A31" s="10" t="s">
        <v>37</v>
      </c>
      <c r="B31" s="85" t="s">
        <v>131</v>
      </c>
      <c r="C31" s="41">
        <f>C22-C27</f>
        <v>2</v>
      </c>
      <c r="D31" s="284">
        <f>D22-D27</f>
        <v>4</v>
      </c>
      <c r="E31" s="41">
        <f>E22-E27</f>
        <v>2</v>
      </c>
      <c r="F31" s="399">
        <f t="shared" ref="F31:N31" si="12">F22-F27</f>
        <v>0</v>
      </c>
      <c r="G31" s="399">
        <f t="shared" si="12"/>
        <v>0</v>
      </c>
      <c r="H31" s="399">
        <f t="shared" si="12"/>
        <v>0</v>
      </c>
      <c r="I31" s="399">
        <f t="shared" si="12"/>
        <v>0</v>
      </c>
      <c r="J31" s="399">
        <f t="shared" si="12"/>
        <v>0</v>
      </c>
      <c r="K31" s="399">
        <f t="shared" si="12"/>
        <v>0</v>
      </c>
      <c r="L31" s="399">
        <f t="shared" si="12"/>
        <v>0</v>
      </c>
      <c r="M31" s="399">
        <f t="shared" si="12"/>
        <v>0</v>
      </c>
      <c r="N31" s="399">
        <f t="shared" si="12"/>
        <v>0</v>
      </c>
      <c r="O31" s="85">
        <f>SUM(C31:N31)</f>
        <v>8</v>
      </c>
    </row>
    <row r="32" spans="1:15" x14ac:dyDescent="0.25">
      <c r="A32" s="10" t="s">
        <v>46</v>
      </c>
      <c r="B32" s="162" t="s">
        <v>69</v>
      </c>
      <c r="C32" s="191">
        <f>C31/C22</f>
        <v>6.4516129032258063E-2</v>
      </c>
      <c r="D32" s="443">
        <f t="shared" ref="D32:N32" si="13">D31/D22</f>
        <v>0.11764705882352941</v>
      </c>
      <c r="E32" s="191">
        <f t="shared" si="13"/>
        <v>6.8965517241379309E-2</v>
      </c>
      <c r="F32" s="341" t="e">
        <f t="shared" si="13"/>
        <v>#DIV/0!</v>
      </c>
      <c r="G32" s="341" t="e">
        <f t="shared" si="13"/>
        <v>#DIV/0!</v>
      </c>
      <c r="H32" s="341" t="e">
        <f t="shared" si="13"/>
        <v>#DIV/0!</v>
      </c>
      <c r="I32" s="341" t="e">
        <f t="shared" si="13"/>
        <v>#DIV/0!</v>
      </c>
      <c r="J32" s="341" t="e">
        <f t="shared" si="13"/>
        <v>#DIV/0!</v>
      </c>
      <c r="K32" s="341" t="e">
        <f>K31/$K$22</f>
        <v>#DIV/0!</v>
      </c>
      <c r="L32" s="341" t="e">
        <f t="shared" si="13"/>
        <v>#DIV/0!</v>
      </c>
      <c r="M32" s="341" t="e">
        <f t="shared" si="13"/>
        <v>#DIV/0!</v>
      </c>
      <c r="N32" s="341" t="e">
        <f t="shared" si="13"/>
        <v>#DIV/0!</v>
      </c>
      <c r="O32" s="192">
        <f>O31/O22</f>
        <v>8.5106382978723402E-2</v>
      </c>
    </row>
    <row r="33" spans="1:15" ht="24.75" customHeight="1" x14ac:dyDescent="0.25">
      <c r="A33" s="10" t="s">
        <v>47</v>
      </c>
      <c r="B33" s="194" t="s">
        <v>67</v>
      </c>
      <c r="C33" s="77">
        <v>3</v>
      </c>
      <c r="D33" s="284">
        <v>8</v>
      </c>
      <c r="E33" s="41">
        <v>2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13</v>
      </c>
    </row>
    <row r="34" spans="1:15" ht="10.5" customHeight="1" x14ac:dyDescent="0.25">
      <c r="A34" s="10" t="s">
        <v>48</v>
      </c>
      <c r="B34" s="162" t="s">
        <v>69</v>
      </c>
      <c r="C34" s="191">
        <f>C33/C22</f>
        <v>9.6774193548387094E-2</v>
      </c>
      <c r="D34" s="443">
        <f t="shared" ref="D34:N34" si="14">D33/D22</f>
        <v>0.23529411764705882</v>
      </c>
      <c r="E34" s="191">
        <f t="shared" si="14"/>
        <v>6.8965517241379309E-2</v>
      </c>
      <c r="F34" s="341" t="e">
        <f t="shared" si="14"/>
        <v>#DIV/0!</v>
      </c>
      <c r="G34" s="341" t="e">
        <f t="shared" si="14"/>
        <v>#DIV/0!</v>
      </c>
      <c r="H34" s="341" t="e">
        <f t="shared" si="14"/>
        <v>#DIV/0!</v>
      </c>
      <c r="I34" s="341" t="e">
        <f t="shared" si="14"/>
        <v>#DIV/0!</v>
      </c>
      <c r="J34" s="341" t="e">
        <f t="shared" si="14"/>
        <v>#DIV/0!</v>
      </c>
      <c r="K34" s="341" t="e">
        <f>K33/$K$22</f>
        <v>#DIV/0!</v>
      </c>
      <c r="L34" s="341" t="e">
        <f t="shared" si="14"/>
        <v>#DIV/0!</v>
      </c>
      <c r="M34" s="341" t="e">
        <f t="shared" si="14"/>
        <v>#DIV/0!</v>
      </c>
      <c r="N34" s="341" t="e">
        <f t="shared" si="14"/>
        <v>#DIV/0!</v>
      </c>
      <c r="O34" s="192">
        <f>O33/O22</f>
        <v>0.13829787234042554</v>
      </c>
    </row>
    <row r="35" spans="1:15" x14ac:dyDescent="0.25">
      <c r="A35" s="10" t="s">
        <v>49</v>
      </c>
      <c r="B35" s="85" t="s">
        <v>287</v>
      </c>
      <c r="C35" s="77">
        <v>5</v>
      </c>
      <c r="D35" s="284">
        <v>3</v>
      </c>
      <c r="E35" s="41">
        <v>4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12</v>
      </c>
    </row>
    <row r="36" spans="1:15" x14ac:dyDescent="0.25">
      <c r="A36" s="10" t="s">
        <v>50</v>
      </c>
      <c r="B36" s="195" t="s">
        <v>69</v>
      </c>
      <c r="C36" s="191">
        <f>C35/C22</f>
        <v>0.16129032258064516</v>
      </c>
      <c r="D36" s="443">
        <f t="shared" ref="D36:N36" si="15">D35/D22</f>
        <v>8.8235294117647065E-2</v>
      </c>
      <c r="E36" s="191">
        <f t="shared" si="15"/>
        <v>0.13793103448275862</v>
      </c>
      <c r="F36" s="341" t="e">
        <f t="shared" si="15"/>
        <v>#DIV/0!</v>
      </c>
      <c r="G36" s="341" t="e">
        <f t="shared" si="15"/>
        <v>#DIV/0!</v>
      </c>
      <c r="H36" s="341" t="e">
        <f t="shared" si="15"/>
        <v>#DIV/0!</v>
      </c>
      <c r="I36" s="341" t="e">
        <f t="shared" si="15"/>
        <v>#DIV/0!</v>
      </c>
      <c r="J36" s="341" t="e">
        <f t="shared" si="15"/>
        <v>#DIV/0!</v>
      </c>
      <c r="K36" s="341" t="e">
        <f>K35/$K$22</f>
        <v>#DIV/0!</v>
      </c>
      <c r="L36" s="341" t="e">
        <f t="shared" si="15"/>
        <v>#DIV/0!</v>
      </c>
      <c r="M36" s="341" t="e">
        <f t="shared" si="15"/>
        <v>#DIV/0!</v>
      </c>
      <c r="N36" s="341" t="e">
        <f t="shared" si="15"/>
        <v>#DIV/0!</v>
      </c>
      <c r="O36" s="192">
        <f>O35/O22</f>
        <v>0.1276595744680851</v>
      </c>
    </row>
    <row r="37" spans="1:15" x14ac:dyDescent="0.25">
      <c r="A37" s="10" t="s">
        <v>51</v>
      </c>
      <c r="B37" s="85" t="s">
        <v>288</v>
      </c>
      <c r="C37" s="40">
        <v>3</v>
      </c>
      <c r="D37" s="284">
        <v>7</v>
      </c>
      <c r="E37" s="41">
        <v>3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13</v>
      </c>
    </row>
    <row r="38" spans="1:15" x14ac:dyDescent="0.25">
      <c r="A38" s="10" t="s">
        <v>52</v>
      </c>
      <c r="B38" s="195" t="s">
        <v>69</v>
      </c>
      <c r="C38" s="217">
        <f>C37/C22</f>
        <v>9.6774193548387094E-2</v>
      </c>
      <c r="D38" s="441">
        <f t="shared" ref="D38:N38" si="16">D37/D22</f>
        <v>0.20588235294117646</v>
      </c>
      <c r="E38" s="191">
        <f t="shared" si="16"/>
        <v>0.10344827586206896</v>
      </c>
      <c r="F38" s="341" t="e">
        <f t="shared" si="16"/>
        <v>#DIV/0!</v>
      </c>
      <c r="G38" s="341" t="e">
        <f t="shared" si="16"/>
        <v>#DIV/0!</v>
      </c>
      <c r="H38" s="341" t="e">
        <f t="shared" si="16"/>
        <v>#DIV/0!</v>
      </c>
      <c r="I38" s="341" t="e">
        <f t="shared" si="16"/>
        <v>#DIV/0!</v>
      </c>
      <c r="J38" s="341" t="e">
        <f t="shared" si="16"/>
        <v>#DIV/0!</v>
      </c>
      <c r="K38" s="341" t="e">
        <f>K37/$K$22</f>
        <v>#DIV/0!</v>
      </c>
      <c r="L38" s="341" t="e">
        <f t="shared" si="16"/>
        <v>#DIV/0!</v>
      </c>
      <c r="M38" s="341" t="e">
        <f t="shared" si="16"/>
        <v>#DIV/0!</v>
      </c>
      <c r="N38" s="341" t="e">
        <f t="shared" si="16"/>
        <v>#DIV/0!</v>
      </c>
      <c r="O38" s="192">
        <f>O37/O22</f>
        <v>0.13829787234042554</v>
      </c>
    </row>
    <row r="39" spans="1:15" x14ac:dyDescent="0.25">
      <c r="A39" s="10" t="s">
        <v>53</v>
      </c>
      <c r="B39" s="216" t="s">
        <v>115</v>
      </c>
      <c r="C39" s="209">
        <v>2</v>
      </c>
      <c r="D39" s="444">
        <v>1</v>
      </c>
      <c r="E39" s="210">
        <v>2</v>
      </c>
      <c r="F39" s="344"/>
      <c r="G39" s="344"/>
      <c r="H39" s="344"/>
      <c r="I39" s="344"/>
      <c r="J39" s="344"/>
      <c r="K39" s="344"/>
      <c r="L39" s="344"/>
      <c r="M39" s="344"/>
      <c r="N39" s="426"/>
      <c r="O39" s="216">
        <f>SUM(C39:N39)</f>
        <v>5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6.4516129032258063E-2</v>
      </c>
      <c r="D40" s="443">
        <f t="shared" ref="D40:N40" si="17">D39/D22</f>
        <v>2.9411764705882353E-2</v>
      </c>
      <c r="E40" s="191">
        <f t="shared" si="17"/>
        <v>6.8965517241379309E-2</v>
      </c>
      <c r="F40" s="341" t="e">
        <f t="shared" si="17"/>
        <v>#DIV/0!</v>
      </c>
      <c r="G40" s="341" t="e">
        <f t="shared" si="17"/>
        <v>#DIV/0!</v>
      </c>
      <c r="H40" s="341" t="e">
        <f t="shared" si="17"/>
        <v>#DIV/0!</v>
      </c>
      <c r="I40" s="341" t="e">
        <f t="shared" si="17"/>
        <v>#DIV/0!</v>
      </c>
      <c r="J40" s="341" t="e">
        <f t="shared" si="17"/>
        <v>#DIV/0!</v>
      </c>
      <c r="K40" s="341" t="e">
        <f>K39/$K$22</f>
        <v>#DIV/0!</v>
      </c>
      <c r="L40" s="341" t="e">
        <f t="shared" si="17"/>
        <v>#DIV/0!</v>
      </c>
      <c r="M40" s="341" t="e">
        <f t="shared" si="17"/>
        <v>#DIV/0!</v>
      </c>
      <c r="N40" s="341" t="e">
        <f t="shared" si="17"/>
        <v>#DIV/0!</v>
      </c>
      <c r="O40" s="192">
        <f>O39/O22</f>
        <v>5.3191489361702128E-2</v>
      </c>
    </row>
    <row r="41" spans="1:15" ht="26.25" thickTop="1" thickBot="1" x14ac:dyDescent="0.3">
      <c r="A41" s="10" t="s">
        <v>55</v>
      </c>
      <c r="B41" s="31" t="s">
        <v>71</v>
      </c>
      <c r="C41" s="16">
        <v>28</v>
      </c>
      <c r="D41" s="445">
        <v>31</v>
      </c>
      <c r="E41" s="16">
        <v>22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49">
        <f>SUM(C41:N41)</f>
        <v>81</v>
      </c>
    </row>
    <row r="42" spans="1:15" ht="15.75" thickTop="1" x14ac:dyDescent="0.25">
      <c r="A42" s="10" t="s">
        <v>56</v>
      </c>
      <c r="B42" s="197" t="s">
        <v>163</v>
      </c>
      <c r="C42" s="198">
        <v>16</v>
      </c>
      <c r="D42" s="367">
        <v>20</v>
      </c>
      <c r="E42" s="199">
        <v>10</v>
      </c>
      <c r="F42" s="403"/>
      <c r="G42" s="403"/>
      <c r="H42" s="403"/>
      <c r="I42" s="403"/>
      <c r="J42" s="403"/>
      <c r="K42" s="403"/>
      <c r="L42" s="406"/>
      <c r="M42" s="403"/>
      <c r="N42" s="404"/>
      <c r="O42" s="197">
        <f>SUM(C42:N42)</f>
        <v>46</v>
      </c>
    </row>
    <row r="43" spans="1:15" x14ac:dyDescent="0.25">
      <c r="A43" s="10" t="s">
        <v>57</v>
      </c>
      <c r="B43" s="162" t="s">
        <v>69</v>
      </c>
      <c r="C43" s="191">
        <f>C42/C22</f>
        <v>0.5161290322580645</v>
      </c>
      <c r="D43" s="443">
        <f t="shared" ref="D43:N43" si="18">D42/D22</f>
        <v>0.58823529411764708</v>
      </c>
      <c r="E43" s="191">
        <f t="shared" si="18"/>
        <v>0.34482758620689657</v>
      </c>
      <c r="F43" s="341" t="e">
        <f t="shared" si="18"/>
        <v>#DIV/0!</v>
      </c>
      <c r="G43" s="341" t="e">
        <f t="shared" si="18"/>
        <v>#DIV/0!</v>
      </c>
      <c r="H43" s="341" t="e">
        <f t="shared" si="18"/>
        <v>#DIV/0!</v>
      </c>
      <c r="I43" s="341" t="e">
        <f t="shared" si="18"/>
        <v>#DIV/0!</v>
      </c>
      <c r="J43" s="341" t="e">
        <f t="shared" si="18"/>
        <v>#DIV/0!</v>
      </c>
      <c r="K43" s="341" t="e">
        <f>K42/$K$22</f>
        <v>#DIV/0!</v>
      </c>
      <c r="L43" s="341" t="e">
        <f t="shared" si="18"/>
        <v>#DIV/0!</v>
      </c>
      <c r="M43" s="341" t="e">
        <f t="shared" si="18"/>
        <v>#DIV/0!</v>
      </c>
      <c r="N43" s="341" t="e">
        <f t="shared" si="18"/>
        <v>#DIV/0!</v>
      </c>
      <c r="O43" s="192">
        <f>O42/O22</f>
        <v>0.48936170212765956</v>
      </c>
    </row>
    <row r="44" spans="1:15" x14ac:dyDescent="0.25">
      <c r="A44" s="10" t="s">
        <v>58</v>
      </c>
      <c r="B44" s="85" t="s">
        <v>164</v>
      </c>
      <c r="C44" s="77">
        <v>5</v>
      </c>
      <c r="D44" s="284">
        <v>7</v>
      </c>
      <c r="E44" s="41">
        <v>10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22</v>
      </c>
    </row>
    <row r="45" spans="1:15" x14ac:dyDescent="0.25">
      <c r="A45" s="10" t="s">
        <v>59</v>
      </c>
      <c r="B45" s="162" t="s">
        <v>69</v>
      </c>
      <c r="C45" s="191">
        <f>C44/C22</f>
        <v>0.16129032258064516</v>
      </c>
      <c r="D45" s="443">
        <f t="shared" ref="D45:N45" si="19">D44/D22</f>
        <v>0.20588235294117646</v>
      </c>
      <c r="E45" s="191">
        <f t="shared" si="19"/>
        <v>0.34482758620689657</v>
      </c>
      <c r="F45" s="341" t="e">
        <f t="shared" si="19"/>
        <v>#DIV/0!</v>
      </c>
      <c r="G45" s="341" t="e">
        <f t="shared" si="19"/>
        <v>#DIV/0!</v>
      </c>
      <c r="H45" s="341" t="e">
        <f t="shared" si="19"/>
        <v>#DIV/0!</v>
      </c>
      <c r="I45" s="341" t="e">
        <f t="shared" si="19"/>
        <v>#DIV/0!</v>
      </c>
      <c r="J45" s="341" t="e">
        <f t="shared" si="19"/>
        <v>#DIV/0!</v>
      </c>
      <c r="K45" s="341" t="e">
        <f>K44/$K$22</f>
        <v>#DIV/0!</v>
      </c>
      <c r="L45" s="341" t="e">
        <f t="shared" si="19"/>
        <v>#DIV/0!</v>
      </c>
      <c r="M45" s="341" t="e">
        <f t="shared" si="19"/>
        <v>#DIV/0!</v>
      </c>
      <c r="N45" s="341" t="e">
        <f t="shared" si="19"/>
        <v>#DIV/0!</v>
      </c>
      <c r="O45" s="192">
        <f>O44/O22</f>
        <v>0.23404255319148937</v>
      </c>
    </row>
    <row r="46" spans="1:15" x14ac:dyDescent="0.25">
      <c r="A46" s="10" t="s">
        <v>60</v>
      </c>
      <c r="B46" s="85" t="s">
        <v>165</v>
      </c>
      <c r="C46" s="77">
        <v>5</v>
      </c>
      <c r="D46" s="284">
        <v>3</v>
      </c>
      <c r="E46" s="41">
        <v>1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9</v>
      </c>
    </row>
    <row r="47" spans="1:15" x14ac:dyDescent="0.25">
      <c r="A47" s="10" t="s">
        <v>61</v>
      </c>
      <c r="B47" s="162" t="s">
        <v>69</v>
      </c>
      <c r="C47" s="191">
        <f>C46/C22</f>
        <v>0.16129032258064516</v>
      </c>
      <c r="D47" s="443">
        <f t="shared" ref="D47:N47" si="20">D46/D22</f>
        <v>8.8235294117647065E-2</v>
      </c>
      <c r="E47" s="191">
        <f>E46/E22</f>
        <v>3.4482758620689655E-2</v>
      </c>
      <c r="F47" s="341" t="e">
        <f t="shared" si="20"/>
        <v>#DIV/0!</v>
      </c>
      <c r="G47" s="341" t="e">
        <f t="shared" si="20"/>
        <v>#DIV/0!</v>
      </c>
      <c r="H47" s="341" t="e">
        <f t="shared" si="20"/>
        <v>#DIV/0!</v>
      </c>
      <c r="I47" s="341" t="e">
        <f t="shared" si="20"/>
        <v>#DIV/0!</v>
      </c>
      <c r="J47" s="341" t="e">
        <f t="shared" si="20"/>
        <v>#DIV/0!</v>
      </c>
      <c r="K47" s="341" t="e">
        <f>K46/$K$22</f>
        <v>#DIV/0!</v>
      </c>
      <c r="L47" s="341" t="e">
        <f t="shared" si="20"/>
        <v>#DIV/0!</v>
      </c>
      <c r="M47" s="341" t="e">
        <f t="shared" si="20"/>
        <v>#DIV/0!</v>
      </c>
      <c r="N47" s="341" t="e">
        <f t="shared" si="20"/>
        <v>#DIV/0!</v>
      </c>
      <c r="O47" s="192">
        <f>O46/O22</f>
        <v>9.5744680851063829E-2</v>
      </c>
    </row>
    <row r="48" spans="1:15" x14ac:dyDescent="0.25">
      <c r="A48" s="10" t="s">
        <v>62</v>
      </c>
      <c r="B48" s="85" t="s">
        <v>305</v>
      </c>
      <c r="C48" s="77">
        <v>1</v>
      </c>
      <c r="D48" s="284">
        <v>0</v>
      </c>
      <c r="E48" s="41">
        <v>1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2</v>
      </c>
    </row>
    <row r="49" spans="1:15" x14ac:dyDescent="0.25">
      <c r="A49" s="10" t="s">
        <v>63</v>
      </c>
      <c r="B49" s="162" t="s">
        <v>69</v>
      </c>
      <c r="C49" s="191">
        <f>C48/C22</f>
        <v>3.2258064516129031E-2</v>
      </c>
      <c r="D49" s="443">
        <f t="shared" ref="D49:N49" si="21">D48/D22</f>
        <v>0</v>
      </c>
      <c r="E49" s="191">
        <f t="shared" si="21"/>
        <v>3.4482758620689655E-2</v>
      </c>
      <c r="F49" s="341" t="e">
        <f t="shared" si="21"/>
        <v>#DIV/0!</v>
      </c>
      <c r="G49" s="341" t="e">
        <f t="shared" si="21"/>
        <v>#DIV/0!</v>
      </c>
      <c r="H49" s="341" t="e">
        <f t="shared" si="21"/>
        <v>#DIV/0!</v>
      </c>
      <c r="I49" s="341" t="e">
        <f t="shared" si="21"/>
        <v>#DIV/0!</v>
      </c>
      <c r="J49" s="341" t="e">
        <f t="shared" si="21"/>
        <v>#DIV/0!</v>
      </c>
      <c r="K49" s="341" t="e">
        <f>K48/$K$22</f>
        <v>#DIV/0!</v>
      </c>
      <c r="L49" s="341" t="e">
        <f t="shared" si="21"/>
        <v>#DIV/0!</v>
      </c>
      <c r="M49" s="341" t="e">
        <f t="shared" si="21"/>
        <v>#DIV/0!</v>
      </c>
      <c r="N49" s="341" t="e">
        <f t="shared" si="21"/>
        <v>#DIV/0!</v>
      </c>
      <c r="O49" s="192">
        <f>O48/O22</f>
        <v>2.1276595744680851E-2</v>
      </c>
    </row>
    <row r="50" spans="1:15" x14ac:dyDescent="0.25">
      <c r="A50" s="10" t="s">
        <v>64</v>
      </c>
      <c r="B50" s="194" t="s">
        <v>167</v>
      </c>
      <c r="C50" s="40">
        <v>5</v>
      </c>
      <c r="D50" s="284">
        <v>4</v>
      </c>
      <c r="E50" s="41">
        <v>2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11</v>
      </c>
    </row>
    <row r="51" spans="1:15" x14ac:dyDescent="0.25">
      <c r="A51" s="10" t="s">
        <v>65</v>
      </c>
      <c r="B51" s="162" t="s">
        <v>69</v>
      </c>
      <c r="C51" s="191">
        <f>C50/C22</f>
        <v>0.16129032258064516</v>
      </c>
      <c r="D51" s="443">
        <f t="shared" ref="D51:N51" si="22">D50/D22</f>
        <v>0.11764705882352941</v>
      </c>
      <c r="E51" s="191">
        <f t="shared" si="22"/>
        <v>6.8965517241379309E-2</v>
      </c>
      <c r="F51" s="341" t="e">
        <f t="shared" si="22"/>
        <v>#DIV/0!</v>
      </c>
      <c r="G51" s="341" t="e">
        <f t="shared" si="22"/>
        <v>#DIV/0!</v>
      </c>
      <c r="H51" s="341" t="e">
        <f t="shared" si="22"/>
        <v>#DIV/0!</v>
      </c>
      <c r="I51" s="341" t="e">
        <f t="shared" si="22"/>
        <v>#DIV/0!</v>
      </c>
      <c r="J51" s="341" t="e">
        <f t="shared" si="22"/>
        <v>#DIV/0!</v>
      </c>
      <c r="K51" s="341" t="e">
        <f>K50/$K$22</f>
        <v>#DIV/0!</v>
      </c>
      <c r="L51" s="341" t="e">
        <f t="shared" si="22"/>
        <v>#DIV/0!</v>
      </c>
      <c r="M51" s="341" t="e">
        <f t="shared" si="22"/>
        <v>#DIV/0!</v>
      </c>
      <c r="N51" s="341" t="e">
        <f t="shared" si="22"/>
        <v>#DIV/0!</v>
      </c>
      <c r="O51" s="192">
        <f>O50/O22</f>
        <v>0.11702127659574468</v>
      </c>
    </row>
    <row r="52" spans="1:15" ht="24.75" x14ac:dyDescent="0.25">
      <c r="A52" s="10" t="s">
        <v>154</v>
      </c>
      <c r="B52" s="194" t="s">
        <v>168</v>
      </c>
      <c r="C52" s="77">
        <v>0</v>
      </c>
      <c r="D52" s="284">
        <v>0</v>
      </c>
      <c r="E52" s="41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ht="10.5" customHeight="1" x14ac:dyDescent="0.25">
      <c r="A53" s="10" t="s">
        <v>66</v>
      </c>
      <c r="B53" s="162" t="s">
        <v>69</v>
      </c>
      <c r="C53" s="191">
        <f>C52/C22</f>
        <v>0</v>
      </c>
      <c r="D53" s="443">
        <f t="shared" ref="D53:N53" si="23">D52/D22</f>
        <v>0</v>
      </c>
      <c r="E53" s="191">
        <f t="shared" si="23"/>
        <v>0</v>
      </c>
      <c r="F53" s="341" t="e">
        <f t="shared" si="23"/>
        <v>#DIV/0!</v>
      </c>
      <c r="G53" s="341" t="e">
        <f t="shared" si="23"/>
        <v>#DIV/0!</v>
      </c>
      <c r="H53" s="341" t="e">
        <f t="shared" si="23"/>
        <v>#DIV/0!</v>
      </c>
      <c r="I53" s="341" t="e">
        <f t="shared" si="23"/>
        <v>#DIV/0!</v>
      </c>
      <c r="J53" s="341" t="e">
        <f t="shared" si="23"/>
        <v>#DIV/0!</v>
      </c>
      <c r="K53" s="341" t="e">
        <f>K52/$K$22</f>
        <v>#DIV/0!</v>
      </c>
      <c r="L53" s="341" t="e">
        <f t="shared" si="23"/>
        <v>#DIV/0!</v>
      </c>
      <c r="M53" s="341" t="e">
        <f t="shared" si="23"/>
        <v>#DIV/0!</v>
      </c>
      <c r="N53" s="341" t="e">
        <f t="shared" si="23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40">
        <v>0</v>
      </c>
      <c r="D54" s="284">
        <v>1</v>
      </c>
      <c r="E54" s="41">
        <v>1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2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0</v>
      </c>
      <c r="D55" s="446">
        <f t="shared" ref="D55:N55" si="24">D54/D22</f>
        <v>2.9411764705882353E-2</v>
      </c>
      <c r="E55" s="201">
        <f t="shared" si="24"/>
        <v>3.4482758620689655E-2</v>
      </c>
      <c r="F55" s="407" t="e">
        <f t="shared" si="24"/>
        <v>#DIV/0!</v>
      </c>
      <c r="G55" s="407" t="e">
        <f t="shared" si="24"/>
        <v>#DIV/0!</v>
      </c>
      <c r="H55" s="407" t="e">
        <f t="shared" si="24"/>
        <v>#DIV/0!</v>
      </c>
      <c r="I55" s="407" t="e">
        <f t="shared" si="24"/>
        <v>#DIV/0!</v>
      </c>
      <c r="J55" s="407" t="e">
        <f t="shared" si="24"/>
        <v>#DIV/0!</v>
      </c>
      <c r="K55" s="405" t="e">
        <f>K54/$K$22</f>
        <v>#DIV/0!</v>
      </c>
      <c r="L55" s="407" t="e">
        <f>L54/L22</f>
        <v>#DIV/0!</v>
      </c>
      <c r="M55" s="407" t="e">
        <f t="shared" si="24"/>
        <v>#DIV/0!</v>
      </c>
      <c r="N55" s="407" t="e">
        <f t="shared" si="24"/>
        <v>#DIV/0!</v>
      </c>
      <c r="O55" s="202">
        <f>O54/O22</f>
        <v>2.1276595744680851E-2</v>
      </c>
    </row>
    <row r="56" spans="1:15" ht="20.100000000000001" customHeight="1" thickBot="1" x14ac:dyDescent="0.3">
      <c r="A56" s="21" t="s">
        <v>329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55" t="s">
        <v>370</v>
      </c>
      <c r="E57" s="364" t="s">
        <v>371</v>
      </c>
      <c r="F57" s="364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16</v>
      </c>
      <c r="D58" s="287">
        <v>29</v>
      </c>
      <c r="E58" s="17">
        <v>25</v>
      </c>
      <c r="F58" s="17"/>
      <c r="G58" s="287"/>
      <c r="H58" s="287"/>
      <c r="I58" s="287"/>
      <c r="J58" s="287"/>
      <c r="K58" s="287"/>
      <c r="L58" s="287"/>
      <c r="M58" s="287"/>
      <c r="N58" s="287"/>
      <c r="O58" s="26">
        <f>SUM(C58:N58)</f>
        <v>70</v>
      </c>
    </row>
    <row r="59" spans="1:15" x14ac:dyDescent="0.25">
      <c r="A59" s="29" t="s">
        <v>75</v>
      </c>
      <c r="B59" s="204" t="s">
        <v>296</v>
      </c>
      <c r="C59" s="193">
        <v>11</v>
      </c>
      <c r="D59" s="283">
        <v>10</v>
      </c>
      <c r="E59" s="182">
        <v>15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36</v>
      </c>
    </row>
    <row r="60" spans="1:15" x14ac:dyDescent="0.25">
      <c r="A60" s="29" t="s">
        <v>76</v>
      </c>
      <c r="B60" s="203" t="s">
        <v>80</v>
      </c>
      <c r="C60" s="191">
        <f>C59/C58</f>
        <v>0.6875</v>
      </c>
      <c r="D60" s="443">
        <f t="shared" ref="D60:N60" si="25">D59/D58</f>
        <v>0.34482758620689657</v>
      </c>
      <c r="E60" s="191">
        <f t="shared" si="25"/>
        <v>0.6</v>
      </c>
      <c r="F60" s="341" t="e">
        <f t="shared" si="25"/>
        <v>#DIV/0!</v>
      </c>
      <c r="G60" s="341" t="e">
        <f t="shared" si="25"/>
        <v>#DIV/0!</v>
      </c>
      <c r="H60" s="341" t="e">
        <f t="shared" si="25"/>
        <v>#DIV/0!</v>
      </c>
      <c r="I60" s="341" t="e">
        <f t="shared" si="25"/>
        <v>#DIV/0!</v>
      </c>
      <c r="J60" s="341" t="e">
        <f t="shared" si="25"/>
        <v>#DIV/0!</v>
      </c>
      <c r="K60" s="341" t="e">
        <f t="shared" si="25"/>
        <v>#DIV/0!</v>
      </c>
      <c r="L60" s="341" t="e">
        <f t="shared" si="25"/>
        <v>#DIV/0!</v>
      </c>
      <c r="M60" s="341" t="e">
        <f t="shared" si="25"/>
        <v>#DIV/0!</v>
      </c>
      <c r="N60" s="334" t="e">
        <f t="shared" si="25"/>
        <v>#DIV/0!</v>
      </c>
      <c r="O60" s="243">
        <f>O59/O58</f>
        <v>0.51428571428571423</v>
      </c>
    </row>
    <row r="61" spans="1:15" x14ac:dyDescent="0.25">
      <c r="A61" s="29" t="s">
        <v>87</v>
      </c>
      <c r="B61" s="205" t="s">
        <v>78</v>
      </c>
      <c r="C61" s="40">
        <v>10</v>
      </c>
      <c r="D61" s="284">
        <v>10</v>
      </c>
      <c r="E61" s="41">
        <v>10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30</v>
      </c>
    </row>
    <row r="62" spans="1:15" x14ac:dyDescent="0.25">
      <c r="A62" s="29" t="s">
        <v>88</v>
      </c>
      <c r="B62" s="203" t="s">
        <v>80</v>
      </c>
      <c r="C62" s="191">
        <f>C61/C58</f>
        <v>0.625</v>
      </c>
      <c r="D62" s="443">
        <f t="shared" ref="D62:N62" si="26">D61/D58</f>
        <v>0.34482758620689657</v>
      </c>
      <c r="E62" s="191">
        <f t="shared" si="26"/>
        <v>0.4</v>
      </c>
      <c r="F62" s="341" t="e">
        <f t="shared" si="26"/>
        <v>#DIV/0!</v>
      </c>
      <c r="G62" s="341" t="e">
        <f t="shared" si="26"/>
        <v>#DIV/0!</v>
      </c>
      <c r="H62" s="341" t="e">
        <f t="shared" si="26"/>
        <v>#DIV/0!</v>
      </c>
      <c r="I62" s="341" t="e">
        <f t="shared" si="26"/>
        <v>#DIV/0!</v>
      </c>
      <c r="J62" s="341" t="e">
        <f t="shared" si="26"/>
        <v>#DIV/0!</v>
      </c>
      <c r="K62" s="341" t="e">
        <f t="shared" si="26"/>
        <v>#DIV/0!</v>
      </c>
      <c r="L62" s="341" t="e">
        <f t="shared" si="26"/>
        <v>#DIV/0!</v>
      </c>
      <c r="M62" s="341" t="e">
        <f t="shared" si="26"/>
        <v>#DIV/0!</v>
      </c>
      <c r="N62" s="334" t="e">
        <f t="shared" si="26"/>
        <v>#DIV/0!</v>
      </c>
      <c r="O62" s="243">
        <f>O61/O58</f>
        <v>0.42857142857142855</v>
      </c>
    </row>
    <row r="63" spans="1:15" x14ac:dyDescent="0.25">
      <c r="A63" s="29" t="s">
        <v>89</v>
      </c>
      <c r="B63" s="205" t="s">
        <v>299</v>
      </c>
      <c r="C63" s="40">
        <v>7</v>
      </c>
      <c r="D63" s="284">
        <v>3</v>
      </c>
      <c r="E63" s="41">
        <v>5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15</v>
      </c>
    </row>
    <row r="64" spans="1:15" x14ac:dyDescent="0.25">
      <c r="A64" s="29" t="s">
        <v>90</v>
      </c>
      <c r="B64" s="189" t="s">
        <v>80</v>
      </c>
      <c r="C64" s="191">
        <f>C63/C58</f>
        <v>0.4375</v>
      </c>
      <c r="D64" s="443">
        <f t="shared" ref="D64:N64" si="27">D63/D58</f>
        <v>0.10344827586206896</v>
      </c>
      <c r="E64" s="191">
        <f t="shared" si="27"/>
        <v>0.2</v>
      </c>
      <c r="F64" s="341" t="e">
        <f t="shared" si="27"/>
        <v>#DIV/0!</v>
      </c>
      <c r="G64" s="341" t="e">
        <f t="shared" si="27"/>
        <v>#DIV/0!</v>
      </c>
      <c r="H64" s="341" t="e">
        <f t="shared" si="27"/>
        <v>#DIV/0!</v>
      </c>
      <c r="I64" s="341" t="e">
        <f t="shared" si="27"/>
        <v>#DIV/0!</v>
      </c>
      <c r="J64" s="341" t="e">
        <f t="shared" si="27"/>
        <v>#DIV/0!</v>
      </c>
      <c r="K64" s="341" t="e">
        <f t="shared" si="27"/>
        <v>#DIV/0!</v>
      </c>
      <c r="L64" s="341" t="e">
        <f t="shared" si="27"/>
        <v>#DIV/0!</v>
      </c>
      <c r="M64" s="341" t="e">
        <f t="shared" si="27"/>
        <v>#DIV/0!</v>
      </c>
      <c r="N64" s="334" t="e">
        <f t="shared" si="27"/>
        <v>#DIV/0!</v>
      </c>
      <c r="O64" s="243">
        <f>O63/O58</f>
        <v>0.21428571428571427</v>
      </c>
    </row>
    <row r="65" spans="1:15" x14ac:dyDescent="0.25">
      <c r="A65" s="29" t="s">
        <v>91</v>
      </c>
      <c r="B65" s="205" t="s">
        <v>300</v>
      </c>
      <c r="C65" s="41">
        <f>C61-C67</f>
        <v>10</v>
      </c>
      <c r="D65" s="284">
        <f>D61-D67</f>
        <v>10</v>
      </c>
      <c r="E65" s="41">
        <f>E61-E67</f>
        <v>9</v>
      </c>
      <c r="F65" s="399">
        <f>F61-F67</f>
        <v>0</v>
      </c>
      <c r="G65" s="399">
        <f t="shared" ref="G65:N65" si="28">G61-G67</f>
        <v>0</v>
      </c>
      <c r="H65" s="399">
        <f t="shared" si="28"/>
        <v>0</v>
      </c>
      <c r="I65" s="399">
        <f t="shared" si="28"/>
        <v>0</v>
      </c>
      <c r="J65" s="399">
        <f t="shared" si="28"/>
        <v>0</v>
      </c>
      <c r="K65" s="399">
        <f t="shared" si="28"/>
        <v>0</v>
      </c>
      <c r="L65" s="399">
        <f t="shared" si="28"/>
        <v>0</v>
      </c>
      <c r="M65" s="399">
        <f t="shared" si="28"/>
        <v>0</v>
      </c>
      <c r="N65" s="337">
        <f t="shared" si="28"/>
        <v>0</v>
      </c>
      <c r="O65" s="206">
        <f>SUM(C65:N65)</f>
        <v>29</v>
      </c>
    </row>
    <row r="66" spans="1:15" ht="15.75" thickBot="1" x14ac:dyDescent="0.3">
      <c r="A66" s="29" t="s">
        <v>92</v>
      </c>
      <c r="B66" s="207" t="s">
        <v>80</v>
      </c>
      <c r="C66" s="244">
        <f>C65/C58</f>
        <v>0.625</v>
      </c>
      <c r="D66" s="447">
        <f>D65/D58</f>
        <v>0.34482758620689657</v>
      </c>
      <c r="E66" s="196">
        <f t="shared" ref="E66:N66" si="29">E65/E58</f>
        <v>0.36</v>
      </c>
      <c r="F66" s="424" t="e">
        <f t="shared" si="29"/>
        <v>#DIV/0!</v>
      </c>
      <c r="G66" s="424" t="e">
        <f t="shared" si="29"/>
        <v>#DIV/0!</v>
      </c>
      <c r="H66" s="424" t="e">
        <f t="shared" si="29"/>
        <v>#DIV/0!</v>
      </c>
      <c r="I66" s="424" t="e">
        <f t="shared" si="29"/>
        <v>#DIV/0!</v>
      </c>
      <c r="J66" s="424" t="e">
        <f t="shared" si="29"/>
        <v>#DIV/0!</v>
      </c>
      <c r="K66" s="424" t="e">
        <f t="shared" si="29"/>
        <v>#DIV/0!</v>
      </c>
      <c r="L66" s="424" t="e">
        <f t="shared" si="29"/>
        <v>#DIV/0!</v>
      </c>
      <c r="M66" s="424" t="e">
        <f t="shared" si="29"/>
        <v>#DIV/0!</v>
      </c>
      <c r="N66" s="401" t="e">
        <f t="shared" si="29"/>
        <v>#DIV/0!</v>
      </c>
      <c r="O66" s="245">
        <f>O65/O58</f>
        <v>0.41428571428571431</v>
      </c>
    </row>
    <row r="67" spans="1:15" ht="15.75" thickTop="1" x14ac:dyDescent="0.25">
      <c r="A67" s="29" t="s">
        <v>93</v>
      </c>
      <c r="B67" s="221" t="s">
        <v>301</v>
      </c>
      <c r="C67" s="199">
        <f t="shared" ref="C67:D67" si="30">C69+C71+C73+C75+C77</f>
        <v>0</v>
      </c>
      <c r="D67" s="367">
        <f t="shared" si="30"/>
        <v>0</v>
      </c>
      <c r="E67" s="199">
        <f>E69+E71+E73+E75+E77</f>
        <v>1</v>
      </c>
      <c r="F67" s="403">
        <f>F69+F71+F73+F75+F77</f>
        <v>0</v>
      </c>
      <c r="G67" s="403">
        <f t="shared" ref="G67:N67" si="31">G69+G71+G73+G75+G77</f>
        <v>0</v>
      </c>
      <c r="H67" s="403">
        <f t="shared" si="31"/>
        <v>0</v>
      </c>
      <c r="I67" s="403">
        <f t="shared" si="31"/>
        <v>0</v>
      </c>
      <c r="J67" s="403">
        <f t="shared" si="31"/>
        <v>0</v>
      </c>
      <c r="K67" s="403">
        <f t="shared" si="31"/>
        <v>0</v>
      </c>
      <c r="L67" s="403">
        <f t="shared" si="31"/>
        <v>0</v>
      </c>
      <c r="M67" s="403">
        <f t="shared" si="31"/>
        <v>0</v>
      </c>
      <c r="N67" s="404">
        <f t="shared" si="31"/>
        <v>0</v>
      </c>
      <c r="O67" s="220">
        <f>SUM(C67:N67)</f>
        <v>1</v>
      </c>
    </row>
    <row r="68" spans="1:15" ht="15.75" thickBot="1" x14ac:dyDescent="0.3">
      <c r="A68" s="29" t="s">
        <v>94</v>
      </c>
      <c r="B68" s="207" t="s">
        <v>80</v>
      </c>
      <c r="C68" s="244">
        <f>C67/C58</f>
        <v>0</v>
      </c>
      <c r="D68" s="448">
        <f t="shared" ref="D68:N68" si="32">D67/D58</f>
        <v>0</v>
      </c>
      <c r="E68" s="246">
        <f t="shared" si="32"/>
        <v>0.04</v>
      </c>
      <c r="F68" s="343" t="e">
        <f t="shared" si="32"/>
        <v>#DIV/0!</v>
      </c>
      <c r="G68" s="343" t="e">
        <f t="shared" si="32"/>
        <v>#DIV/0!</v>
      </c>
      <c r="H68" s="343" t="e">
        <f t="shared" si="32"/>
        <v>#DIV/0!</v>
      </c>
      <c r="I68" s="343" t="e">
        <f t="shared" si="32"/>
        <v>#DIV/0!</v>
      </c>
      <c r="J68" s="343" t="e">
        <f t="shared" si="32"/>
        <v>#DIV/0!</v>
      </c>
      <c r="K68" s="343" t="e">
        <f t="shared" si="32"/>
        <v>#DIV/0!</v>
      </c>
      <c r="L68" s="343" t="e">
        <f t="shared" si="32"/>
        <v>#DIV/0!</v>
      </c>
      <c r="M68" s="343" t="e">
        <f t="shared" si="32"/>
        <v>#DIV/0!</v>
      </c>
      <c r="N68" s="425" t="e">
        <f t="shared" si="32"/>
        <v>#DIV/0!</v>
      </c>
      <c r="O68" s="245">
        <f>O67/O58</f>
        <v>1.4285714285714285E-2</v>
      </c>
    </row>
    <row r="69" spans="1:15" ht="15.75" thickTop="1" x14ac:dyDescent="0.25">
      <c r="A69" s="29" t="s">
        <v>95</v>
      </c>
      <c r="B69" s="208" t="s">
        <v>306</v>
      </c>
      <c r="C69" s="219">
        <v>0</v>
      </c>
      <c r="D69" s="444">
        <v>0</v>
      </c>
      <c r="E69" s="210">
        <v>0</v>
      </c>
      <c r="F69" s="344"/>
      <c r="G69" s="344"/>
      <c r="H69" s="344"/>
      <c r="I69" s="344"/>
      <c r="J69" s="344"/>
      <c r="K69" s="344"/>
      <c r="L69" s="344"/>
      <c r="M69" s="344"/>
      <c r="N69" s="426"/>
      <c r="O69" s="28">
        <f>SUM(C69:N69)</f>
        <v>0</v>
      </c>
    </row>
    <row r="70" spans="1:15" x14ac:dyDescent="0.25">
      <c r="A70" s="29" t="s">
        <v>96</v>
      </c>
      <c r="B70" s="203" t="s">
        <v>80</v>
      </c>
      <c r="C70" s="217">
        <f>C69/C58</f>
        <v>0</v>
      </c>
      <c r="D70" s="443">
        <f t="shared" ref="D70:N70" si="33">D69/D58</f>
        <v>0</v>
      </c>
      <c r="E70" s="191">
        <f t="shared" si="33"/>
        <v>0</v>
      </c>
      <c r="F70" s="341" t="e">
        <f t="shared" si="33"/>
        <v>#DIV/0!</v>
      </c>
      <c r="G70" s="341" t="e">
        <f t="shared" si="33"/>
        <v>#DIV/0!</v>
      </c>
      <c r="H70" s="341" t="e">
        <f t="shared" si="33"/>
        <v>#DIV/0!</v>
      </c>
      <c r="I70" s="341" t="e">
        <f t="shared" si="33"/>
        <v>#DIV/0!</v>
      </c>
      <c r="J70" s="341" t="e">
        <f t="shared" si="33"/>
        <v>#DIV/0!</v>
      </c>
      <c r="K70" s="341" t="e">
        <f t="shared" si="33"/>
        <v>#DIV/0!</v>
      </c>
      <c r="L70" s="341" t="e">
        <f t="shared" si="33"/>
        <v>#DIV/0!</v>
      </c>
      <c r="M70" s="341" t="e">
        <f t="shared" si="33"/>
        <v>#DIV/0!</v>
      </c>
      <c r="N70" s="334" t="e">
        <f t="shared" si="33"/>
        <v>#DIV/0!</v>
      </c>
      <c r="O70" s="243">
        <f>O69/O58</f>
        <v>0</v>
      </c>
    </row>
    <row r="71" spans="1:15" x14ac:dyDescent="0.25">
      <c r="A71" s="29" t="s">
        <v>97</v>
      </c>
      <c r="B71" s="208" t="s">
        <v>307</v>
      </c>
      <c r="C71" s="209">
        <v>0</v>
      </c>
      <c r="D71" s="444">
        <v>0</v>
      </c>
      <c r="E71" s="210">
        <v>0</v>
      </c>
      <c r="F71" s="344"/>
      <c r="G71" s="344"/>
      <c r="H71" s="344"/>
      <c r="I71" s="344"/>
      <c r="J71" s="344"/>
      <c r="K71" s="344"/>
      <c r="L71" s="344"/>
      <c r="M71" s="344"/>
      <c r="N71" s="426"/>
      <c r="O71" s="28">
        <f>SUM(C71:N71)</f>
        <v>0</v>
      </c>
    </row>
    <row r="72" spans="1:15" x14ac:dyDescent="0.25">
      <c r="A72" s="29" t="s">
        <v>98</v>
      </c>
      <c r="B72" s="189" t="s">
        <v>80</v>
      </c>
      <c r="C72" s="191">
        <f>C71/C58</f>
        <v>0</v>
      </c>
      <c r="D72" s="443">
        <f t="shared" ref="D72:N72" si="34">D71/D58</f>
        <v>0</v>
      </c>
      <c r="E72" s="191">
        <f t="shared" si="34"/>
        <v>0</v>
      </c>
      <c r="F72" s="341" t="e">
        <f t="shared" si="34"/>
        <v>#DIV/0!</v>
      </c>
      <c r="G72" s="341" t="e">
        <f t="shared" si="34"/>
        <v>#DIV/0!</v>
      </c>
      <c r="H72" s="341" t="e">
        <f t="shared" si="34"/>
        <v>#DIV/0!</v>
      </c>
      <c r="I72" s="341" t="e">
        <f t="shared" si="34"/>
        <v>#DIV/0!</v>
      </c>
      <c r="J72" s="341" t="e">
        <f t="shared" si="34"/>
        <v>#DIV/0!</v>
      </c>
      <c r="K72" s="341" t="e">
        <f t="shared" si="34"/>
        <v>#DIV/0!</v>
      </c>
      <c r="L72" s="341" t="e">
        <f t="shared" si="34"/>
        <v>#DIV/0!</v>
      </c>
      <c r="M72" s="341" t="e">
        <f t="shared" si="34"/>
        <v>#DIV/0!</v>
      </c>
      <c r="N72" s="334" t="e">
        <f t="shared" si="34"/>
        <v>#DIV/0!</v>
      </c>
      <c r="O72" s="243">
        <f>O71/O58</f>
        <v>0</v>
      </c>
    </row>
    <row r="73" spans="1:15" ht="23.25" x14ac:dyDescent="0.25">
      <c r="A73" s="29" t="s">
        <v>99</v>
      </c>
      <c r="B73" s="211" t="s">
        <v>302</v>
      </c>
      <c r="C73" s="40">
        <v>0</v>
      </c>
      <c r="D73" s="284">
        <v>0</v>
      </c>
      <c r="E73" s="41">
        <v>0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f>C73/C58</f>
        <v>0</v>
      </c>
      <c r="D74" s="443">
        <f t="shared" ref="D74:N74" si="35">D73/D58</f>
        <v>0</v>
      </c>
      <c r="E74" s="191">
        <f t="shared" si="35"/>
        <v>0</v>
      </c>
      <c r="F74" s="341" t="e">
        <f t="shared" si="35"/>
        <v>#DIV/0!</v>
      </c>
      <c r="G74" s="341" t="e">
        <f t="shared" si="35"/>
        <v>#DIV/0!</v>
      </c>
      <c r="H74" s="341" t="e">
        <f t="shared" si="35"/>
        <v>#DIV/0!</v>
      </c>
      <c r="I74" s="341" t="e">
        <f t="shared" si="35"/>
        <v>#DIV/0!</v>
      </c>
      <c r="J74" s="341" t="e">
        <f t="shared" si="35"/>
        <v>#DIV/0!</v>
      </c>
      <c r="K74" s="341" t="e">
        <f t="shared" si="35"/>
        <v>#DIV/0!</v>
      </c>
      <c r="L74" s="341" t="e">
        <f t="shared" si="35"/>
        <v>#DIV/0!</v>
      </c>
      <c r="M74" s="341" t="e">
        <f t="shared" si="35"/>
        <v>#DIV/0!</v>
      </c>
      <c r="N74" s="334" t="e">
        <f t="shared" si="35"/>
        <v>#DIV/0!</v>
      </c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77">
        <v>0</v>
      </c>
      <c r="D75" s="284">
        <v>0</v>
      </c>
      <c r="E75" s="41">
        <v>1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1</v>
      </c>
    </row>
    <row r="76" spans="1:15" x14ac:dyDescent="0.25">
      <c r="A76" s="29" t="s">
        <v>102</v>
      </c>
      <c r="B76" s="189" t="s">
        <v>80</v>
      </c>
      <c r="C76" s="191">
        <f>C75/C58</f>
        <v>0</v>
      </c>
      <c r="D76" s="443">
        <f t="shared" ref="D76:N76" si="36">D75/D58</f>
        <v>0</v>
      </c>
      <c r="E76" s="191">
        <f t="shared" si="36"/>
        <v>0.04</v>
      </c>
      <c r="F76" s="341" t="e">
        <f t="shared" si="36"/>
        <v>#DIV/0!</v>
      </c>
      <c r="G76" s="341" t="e">
        <f t="shared" si="36"/>
        <v>#DIV/0!</v>
      </c>
      <c r="H76" s="341" t="e">
        <f t="shared" si="36"/>
        <v>#DIV/0!</v>
      </c>
      <c r="I76" s="341" t="e">
        <f t="shared" si="36"/>
        <v>#DIV/0!</v>
      </c>
      <c r="J76" s="341" t="e">
        <f t="shared" si="36"/>
        <v>#DIV/0!</v>
      </c>
      <c r="K76" s="341" t="e">
        <f t="shared" si="36"/>
        <v>#DIV/0!</v>
      </c>
      <c r="L76" s="341" t="e">
        <f t="shared" si="36"/>
        <v>#DIV/0!</v>
      </c>
      <c r="M76" s="341" t="e">
        <f t="shared" si="36"/>
        <v>#DIV/0!</v>
      </c>
      <c r="N76" s="334" t="e">
        <f t="shared" si="36"/>
        <v>#DIV/0!</v>
      </c>
      <c r="O76" s="243">
        <f>O75/O58</f>
        <v>1.4285714285714285E-2</v>
      </c>
    </row>
    <row r="77" spans="1:15" x14ac:dyDescent="0.25">
      <c r="A77" s="29" t="s">
        <v>103</v>
      </c>
      <c r="B77" s="211" t="s">
        <v>304</v>
      </c>
      <c r="C77" s="77">
        <v>0</v>
      </c>
      <c r="D77" s="284">
        <v>0</v>
      </c>
      <c r="E77" s="41">
        <v>0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f>C77/C58</f>
        <v>0</v>
      </c>
      <c r="D78" s="443">
        <f t="shared" ref="D78:N78" si="37">D77/D58</f>
        <v>0</v>
      </c>
      <c r="E78" s="191">
        <f t="shared" si="37"/>
        <v>0</v>
      </c>
      <c r="F78" s="341">
        <v>0</v>
      </c>
      <c r="G78" s="341" t="e">
        <f t="shared" si="37"/>
        <v>#DIV/0!</v>
      </c>
      <c r="H78" s="341" t="e">
        <f t="shared" si="37"/>
        <v>#DIV/0!</v>
      </c>
      <c r="I78" s="341" t="e">
        <f t="shared" si="37"/>
        <v>#DIV/0!</v>
      </c>
      <c r="J78" s="341" t="e">
        <f t="shared" si="37"/>
        <v>#DIV/0!</v>
      </c>
      <c r="K78" s="341" t="e">
        <f t="shared" si="37"/>
        <v>#DIV/0!</v>
      </c>
      <c r="L78" s="341" t="e">
        <f t="shared" si="37"/>
        <v>#DIV/0!</v>
      </c>
      <c r="M78" s="341" t="e">
        <f t="shared" si="37"/>
        <v>#DIV/0!</v>
      </c>
      <c r="N78" s="334" t="e">
        <f t="shared" si="37"/>
        <v>#DIV/0!</v>
      </c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40">
        <v>0</v>
      </c>
      <c r="D79" s="284">
        <v>0</v>
      </c>
      <c r="E79" s="41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f>C79/C58</f>
        <v>0</v>
      </c>
      <c r="D80" s="443">
        <f t="shared" ref="D80:N80" si="38">D79/D58</f>
        <v>0</v>
      </c>
      <c r="E80" s="191">
        <f t="shared" si="38"/>
        <v>0</v>
      </c>
      <c r="F80" s="341" t="e">
        <f t="shared" si="38"/>
        <v>#DIV/0!</v>
      </c>
      <c r="G80" s="341" t="e">
        <f t="shared" si="38"/>
        <v>#DIV/0!</v>
      </c>
      <c r="H80" s="341" t="e">
        <f t="shared" si="38"/>
        <v>#DIV/0!</v>
      </c>
      <c r="I80" s="341" t="e">
        <f t="shared" si="38"/>
        <v>#DIV/0!</v>
      </c>
      <c r="J80" s="341" t="e">
        <f t="shared" si="38"/>
        <v>#DIV/0!</v>
      </c>
      <c r="K80" s="341" t="e">
        <f t="shared" si="38"/>
        <v>#DIV/0!</v>
      </c>
      <c r="L80" s="341" t="e">
        <f t="shared" si="38"/>
        <v>#DIV/0!</v>
      </c>
      <c r="M80" s="341" t="e">
        <f t="shared" si="38"/>
        <v>#DIV/0!</v>
      </c>
      <c r="N80" s="334" t="e">
        <f t="shared" si="38"/>
        <v>#DIV/0!</v>
      </c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40">
        <v>0</v>
      </c>
      <c r="D81" s="284">
        <v>0</v>
      </c>
      <c r="E81" s="41">
        <v>4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4</v>
      </c>
    </row>
    <row r="82" spans="1:15" x14ac:dyDescent="0.25">
      <c r="A82" s="29" t="s">
        <v>158</v>
      </c>
      <c r="B82" s="189" t="s">
        <v>80</v>
      </c>
      <c r="C82" s="191">
        <f>C81/C58</f>
        <v>0</v>
      </c>
      <c r="D82" s="443">
        <f t="shared" ref="D82:N82" si="39">D81/D58</f>
        <v>0</v>
      </c>
      <c r="E82" s="191">
        <f t="shared" si="39"/>
        <v>0.16</v>
      </c>
      <c r="F82" s="341" t="e">
        <f t="shared" si="39"/>
        <v>#DIV/0!</v>
      </c>
      <c r="G82" s="341" t="e">
        <f t="shared" si="39"/>
        <v>#DIV/0!</v>
      </c>
      <c r="H82" s="341" t="e">
        <f t="shared" si="39"/>
        <v>#DIV/0!</v>
      </c>
      <c r="I82" s="341" t="e">
        <f t="shared" si="39"/>
        <v>#DIV/0!</v>
      </c>
      <c r="J82" s="341" t="e">
        <f t="shared" si="39"/>
        <v>#DIV/0!</v>
      </c>
      <c r="K82" s="341" t="e">
        <f t="shared" si="39"/>
        <v>#DIV/0!</v>
      </c>
      <c r="L82" s="341" t="e">
        <f t="shared" si="39"/>
        <v>#DIV/0!</v>
      </c>
      <c r="M82" s="341" t="e">
        <f t="shared" si="39"/>
        <v>#DIV/0!</v>
      </c>
      <c r="N82" s="334" t="e">
        <f t="shared" si="39"/>
        <v>#DIV/0!</v>
      </c>
      <c r="O82" s="243">
        <f>O81/O58</f>
        <v>5.7142857142857141E-2</v>
      </c>
    </row>
    <row r="83" spans="1:15" ht="24.75" x14ac:dyDescent="0.25">
      <c r="A83" s="29" t="s">
        <v>222</v>
      </c>
      <c r="B83" s="212" t="s">
        <v>82</v>
      </c>
      <c r="C83" s="40">
        <v>0</v>
      </c>
      <c r="D83" s="284">
        <v>0</v>
      </c>
      <c r="E83" s="41">
        <v>0</v>
      </c>
      <c r="F83" s="399"/>
      <c r="G83" s="399"/>
      <c r="H83" s="399"/>
      <c r="I83" s="399"/>
      <c r="J83" s="399"/>
      <c r="K83" s="399"/>
      <c r="L83" s="399"/>
      <c r="M83" s="399"/>
      <c r="N83" s="337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f>C83/C58</f>
        <v>0</v>
      </c>
      <c r="D84" s="443">
        <f t="shared" ref="D84:N84" si="40">D83/D58</f>
        <v>0</v>
      </c>
      <c r="E84" s="191">
        <f t="shared" si="40"/>
        <v>0</v>
      </c>
      <c r="F84" s="341" t="e">
        <f t="shared" si="40"/>
        <v>#DIV/0!</v>
      </c>
      <c r="G84" s="341" t="e">
        <f t="shared" si="40"/>
        <v>#DIV/0!</v>
      </c>
      <c r="H84" s="341" t="e">
        <f t="shared" si="40"/>
        <v>#DIV/0!</v>
      </c>
      <c r="I84" s="341" t="e">
        <f t="shared" si="40"/>
        <v>#DIV/0!</v>
      </c>
      <c r="J84" s="341" t="e">
        <f t="shared" si="40"/>
        <v>#DIV/0!</v>
      </c>
      <c r="K84" s="341" t="e">
        <f t="shared" si="40"/>
        <v>#DIV/0!</v>
      </c>
      <c r="L84" s="341" t="e">
        <f t="shared" si="40"/>
        <v>#DIV/0!</v>
      </c>
      <c r="M84" s="341" t="e">
        <f t="shared" si="40"/>
        <v>#DIV/0!</v>
      </c>
      <c r="N84" s="334" t="e">
        <f t="shared" si="40"/>
        <v>#DIV/0!</v>
      </c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40">
        <v>0</v>
      </c>
      <c r="D85" s="284">
        <v>1</v>
      </c>
      <c r="E85" s="41">
        <v>1</v>
      </c>
      <c r="F85" s="399"/>
      <c r="G85" s="399"/>
      <c r="H85" s="399"/>
      <c r="I85" s="399"/>
      <c r="J85" s="399"/>
      <c r="K85" s="399"/>
      <c r="L85" s="399"/>
      <c r="M85" s="399"/>
      <c r="N85" s="337"/>
      <c r="O85" s="206">
        <f>SUM(C85:N85)</f>
        <v>2</v>
      </c>
    </row>
    <row r="86" spans="1:15" x14ac:dyDescent="0.25">
      <c r="A86" s="29" t="s">
        <v>225</v>
      </c>
      <c r="B86" s="189" t="s">
        <v>80</v>
      </c>
      <c r="C86" s="191">
        <f>C85/C58</f>
        <v>0</v>
      </c>
      <c r="D86" s="443">
        <f t="shared" ref="D86:N86" si="41">D85/D58</f>
        <v>3.4482758620689655E-2</v>
      </c>
      <c r="E86" s="191">
        <f t="shared" si="41"/>
        <v>0.04</v>
      </c>
      <c r="F86" s="341" t="e">
        <f t="shared" si="41"/>
        <v>#DIV/0!</v>
      </c>
      <c r="G86" s="341" t="e">
        <f t="shared" si="41"/>
        <v>#DIV/0!</v>
      </c>
      <c r="H86" s="341" t="e">
        <f t="shared" si="41"/>
        <v>#DIV/0!</v>
      </c>
      <c r="I86" s="341" t="e">
        <f t="shared" si="41"/>
        <v>#DIV/0!</v>
      </c>
      <c r="J86" s="341" t="e">
        <f t="shared" si="41"/>
        <v>#DIV/0!</v>
      </c>
      <c r="K86" s="341" t="e">
        <f t="shared" si="41"/>
        <v>#DIV/0!</v>
      </c>
      <c r="L86" s="341" t="e">
        <f t="shared" si="41"/>
        <v>#DIV/0!</v>
      </c>
      <c r="M86" s="341" t="e">
        <f t="shared" si="41"/>
        <v>#DIV/0!</v>
      </c>
      <c r="N86" s="334" t="e">
        <f t="shared" si="41"/>
        <v>#DIV/0!</v>
      </c>
      <c r="O86" s="243">
        <f>O85/O58</f>
        <v>2.8571428571428571E-2</v>
      </c>
    </row>
    <row r="87" spans="1:15" ht="24.75" x14ac:dyDescent="0.25">
      <c r="A87" s="29" t="s">
        <v>226</v>
      </c>
      <c r="B87" s="212" t="s">
        <v>84</v>
      </c>
      <c r="C87" s="40">
        <v>1</v>
      </c>
      <c r="D87" s="284">
        <v>9</v>
      </c>
      <c r="E87" s="41">
        <v>7</v>
      </c>
      <c r="F87" s="399"/>
      <c r="G87" s="399"/>
      <c r="H87" s="399"/>
      <c r="I87" s="399"/>
      <c r="J87" s="399"/>
      <c r="K87" s="399"/>
      <c r="L87" s="399"/>
      <c r="M87" s="399"/>
      <c r="N87" s="337"/>
      <c r="O87" s="206">
        <f>SUM(C87:N87)</f>
        <v>17</v>
      </c>
    </row>
    <row r="88" spans="1:15" x14ac:dyDescent="0.25">
      <c r="A88" s="29" t="s">
        <v>229</v>
      </c>
      <c r="B88" s="189" t="s">
        <v>80</v>
      </c>
      <c r="C88" s="191">
        <f>C87/C58</f>
        <v>6.25E-2</v>
      </c>
      <c r="D88" s="443">
        <f t="shared" ref="D88:N88" si="42">D87/D58</f>
        <v>0.31034482758620691</v>
      </c>
      <c r="E88" s="191">
        <f t="shared" si="42"/>
        <v>0.28000000000000003</v>
      </c>
      <c r="F88" s="341" t="e">
        <f t="shared" si="42"/>
        <v>#DIV/0!</v>
      </c>
      <c r="G88" s="341" t="e">
        <f t="shared" si="42"/>
        <v>#DIV/0!</v>
      </c>
      <c r="H88" s="341" t="e">
        <f t="shared" si="42"/>
        <v>#DIV/0!</v>
      </c>
      <c r="I88" s="341" t="e">
        <f t="shared" si="42"/>
        <v>#DIV/0!</v>
      </c>
      <c r="J88" s="341" t="e">
        <f t="shared" si="42"/>
        <v>#DIV/0!</v>
      </c>
      <c r="K88" s="341" t="e">
        <f t="shared" si="42"/>
        <v>#DIV/0!</v>
      </c>
      <c r="L88" s="341" t="e">
        <f t="shared" si="42"/>
        <v>#DIV/0!</v>
      </c>
      <c r="M88" s="341" t="e">
        <f t="shared" si="42"/>
        <v>#DIV/0!</v>
      </c>
      <c r="N88" s="334" t="e">
        <f t="shared" si="42"/>
        <v>#DIV/0!</v>
      </c>
      <c r="O88" s="243">
        <f>O87/O58</f>
        <v>0.24285714285714285</v>
      </c>
    </row>
    <row r="89" spans="1:15" ht="24.75" x14ac:dyDescent="0.25">
      <c r="A89" s="29" t="s">
        <v>230</v>
      </c>
      <c r="B89" s="212" t="s">
        <v>292</v>
      </c>
      <c r="C89" s="40">
        <v>5</v>
      </c>
      <c r="D89" s="284">
        <v>7</v>
      </c>
      <c r="E89" s="41">
        <v>1</v>
      </c>
      <c r="F89" s="399"/>
      <c r="G89" s="399"/>
      <c r="H89" s="399"/>
      <c r="I89" s="399"/>
      <c r="J89" s="399"/>
      <c r="K89" s="399"/>
      <c r="L89" s="399"/>
      <c r="M89" s="399"/>
      <c r="N89" s="337"/>
      <c r="O89" s="206">
        <f>SUM(C89:N89)</f>
        <v>13</v>
      </c>
    </row>
    <row r="90" spans="1:15" x14ac:dyDescent="0.25">
      <c r="A90" s="29" t="s">
        <v>232</v>
      </c>
      <c r="B90" s="189" t="s">
        <v>80</v>
      </c>
      <c r="C90" s="191">
        <f>C89/C58</f>
        <v>0.3125</v>
      </c>
      <c r="D90" s="443">
        <f t="shared" ref="D90:N90" si="43">D89/D58</f>
        <v>0.2413793103448276</v>
      </c>
      <c r="E90" s="191">
        <f t="shared" si="43"/>
        <v>0.04</v>
      </c>
      <c r="F90" s="341" t="e">
        <f t="shared" si="43"/>
        <v>#DIV/0!</v>
      </c>
      <c r="G90" s="341" t="e">
        <f t="shared" si="43"/>
        <v>#DIV/0!</v>
      </c>
      <c r="H90" s="341" t="e">
        <f t="shared" si="43"/>
        <v>#DIV/0!</v>
      </c>
      <c r="I90" s="341" t="e">
        <f t="shared" si="43"/>
        <v>#DIV/0!</v>
      </c>
      <c r="J90" s="341" t="e">
        <f t="shared" si="43"/>
        <v>#DIV/0!</v>
      </c>
      <c r="K90" s="341" t="e">
        <f t="shared" si="43"/>
        <v>#DIV/0!</v>
      </c>
      <c r="L90" s="341" t="e">
        <f t="shared" si="43"/>
        <v>#DIV/0!</v>
      </c>
      <c r="M90" s="341" t="e">
        <f t="shared" si="43"/>
        <v>#DIV/0!</v>
      </c>
      <c r="N90" s="334" t="e">
        <f t="shared" si="43"/>
        <v>#DIV/0!</v>
      </c>
      <c r="O90" s="243">
        <f>O89/O58</f>
        <v>0.18571428571428572</v>
      </c>
    </row>
    <row r="91" spans="1:15" ht="24.75" x14ac:dyDescent="0.25">
      <c r="A91" s="29" t="s">
        <v>233</v>
      </c>
      <c r="B91" s="212" t="s">
        <v>293</v>
      </c>
      <c r="C91" s="77">
        <v>0</v>
      </c>
      <c r="D91" s="284">
        <v>1</v>
      </c>
      <c r="E91" s="41">
        <v>0</v>
      </c>
      <c r="F91" s="399"/>
      <c r="G91" s="399"/>
      <c r="H91" s="399"/>
      <c r="I91" s="399"/>
      <c r="J91" s="399"/>
      <c r="K91" s="399"/>
      <c r="L91" s="399"/>
      <c r="M91" s="399"/>
      <c r="N91" s="337"/>
      <c r="O91" s="206">
        <f>SUM(C91:N91)</f>
        <v>1</v>
      </c>
    </row>
    <row r="92" spans="1:15" x14ac:dyDescent="0.25">
      <c r="A92" s="29" t="s">
        <v>234</v>
      </c>
      <c r="B92" s="189" t="s">
        <v>80</v>
      </c>
      <c r="C92" s="191">
        <f>C91/C58</f>
        <v>0</v>
      </c>
      <c r="D92" s="443">
        <f t="shared" ref="D92:N92" si="44">D91/D58</f>
        <v>3.4482758620689655E-2</v>
      </c>
      <c r="E92" s="191">
        <f t="shared" si="44"/>
        <v>0</v>
      </c>
      <c r="F92" s="341" t="e">
        <f t="shared" si="44"/>
        <v>#DIV/0!</v>
      </c>
      <c r="G92" s="341" t="e">
        <f t="shared" si="44"/>
        <v>#DIV/0!</v>
      </c>
      <c r="H92" s="341" t="e">
        <f t="shared" si="44"/>
        <v>#DIV/0!</v>
      </c>
      <c r="I92" s="341" t="e">
        <f t="shared" si="44"/>
        <v>#DIV/0!</v>
      </c>
      <c r="J92" s="341" t="e">
        <f t="shared" si="44"/>
        <v>#DIV/0!</v>
      </c>
      <c r="K92" s="341" t="e">
        <f t="shared" si="44"/>
        <v>#DIV/0!</v>
      </c>
      <c r="L92" s="341" t="e">
        <f t="shared" si="44"/>
        <v>#DIV/0!</v>
      </c>
      <c r="M92" s="341" t="e">
        <f t="shared" si="44"/>
        <v>#DIV/0!</v>
      </c>
      <c r="N92" s="334" t="e">
        <f t="shared" si="44"/>
        <v>#DIV/0!</v>
      </c>
      <c r="O92" s="243">
        <f>O91/O58</f>
        <v>1.4285714285714285E-2</v>
      </c>
    </row>
    <row r="93" spans="1:15" ht="24.75" x14ac:dyDescent="0.25">
      <c r="A93" s="29" t="s">
        <v>235</v>
      </c>
      <c r="B93" s="212" t="s">
        <v>294</v>
      </c>
      <c r="C93" s="40">
        <v>0</v>
      </c>
      <c r="D93" s="284">
        <v>0</v>
      </c>
      <c r="E93" s="41">
        <v>0</v>
      </c>
      <c r="F93" s="399"/>
      <c r="G93" s="399"/>
      <c r="H93" s="399"/>
      <c r="I93" s="399"/>
      <c r="J93" s="399"/>
      <c r="K93" s="399"/>
      <c r="L93" s="399"/>
      <c r="M93" s="399"/>
      <c r="N93" s="337"/>
      <c r="O93" s="206">
        <f>SUM(C93:N93)</f>
        <v>0</v>
      </c>
    </row>
    <row r="94" spans="1:15" x14ac:dyDescent="0.25">
      <c r="A94" s="29" t="s">
        <v>236</v>
      </c>
      <c r="B94" s="189" t="s">
        <v>80</v>
      </c>
      <c r="C94" s="191">
        <f>C93/C58</f>
        <v>0</v>
      </c>
      <c r="D94" s="443">
        <f t="shared" ref="D94:N94" si="45">D93/D58</f>
        <v>0</v>
      </c>
      <c r="E94" s="191">
        <f t="shared" si="45"/>
        <v>0</v>
      </c>
      <c r="F94" s="341" t="e">
        <f t="shared" si="45"/>
        <v>#DIV/0!</v>
      </c>
      <c r="G94" s="341" t="e">
        <f t="shared" si="45"/>
        <v>#DIV/0!</v>
      </c>
      <c r="H94" s="341" t="e">
        <f t="shared" si="45"/>
        <v>#DIV/0!</v>
      </c>
      <c r="I94" s="341" t="e">
        <f t="shared" si="45"/>
        <v>#DIV/0!</v>
      </c>
      <c r="J94" s="341" t="e">
        <f t="shared" si="45"/>
        <v>#DIV/0!</v>
      </c>
      <c r="K94" s="341" t="e">
        <f t="shared" si="45"/>
        <v>#DIV/0!</v>
      </c>
      <c r="L94" s="341" t="e">
        <f t="shared" si="45"/>
        <v>#DIV/0!</v>
      </c>
      <c r="M94" s="341" t="e">
        <f t="shared" si="45"/>
        <v>#DIV/0!</v>
      </c>
      <c r="N94" s="334" t="e">
        <f t="shared" si="45"/>
        <v>#DIV/0!</v>
      </c>
      <c r="O94" s="243">
        <f>O93/O58</f>
        <v>0</v>
      </c>
    </row>
    <row r="95" spans="1:15" ht="24.75" x14ac:dyDescent="0.25">
      <c r="A95" s="29" t="s">
        <v>297</v>
      </c>
      <c r="B95" s="212" t="s">
        <v>295</v>
      </c>
      <c r="C95" s="77">
        <f>C58-C61-C79-C81-C83-C85-C87-C89-C91-C93</f>
        <v>0</v>
      </c>
      <c r="D95" s="286">
        <f>D58-D61-D79-D81-D83-D85-D87-D89-D91-D93</f>
        <v>1</v>
      </c>
      <c r="E95" s="77">
        <f>E58-E61-E79-E81-E83-E85-E87-E89-E91-E93</f>
        <v>2</v>
      </c>
      <c r="F95" s="338">
        <f t="shared" ref="F95:N95" si="46">F58-F61-F79-F81-F83-F85-F87-F89-F91-F93</f>
        <v>0</v>
      </c>
      <c r="G95" s="338">
        <f t="shared" si="46"/>
        <v>0</v>
      </c>
      <c r="H95" s="338">
        <f t="shared" si="46"/>
        <v>0</v>
      </c>
      <c r="I95" s="338">
        <f t="shared" si="46"/>
        <v>0</v>
      </c>
      <c r="J95" s="338">
        <f t="shared" si="46"/>
        <v>0</v>
      </c>
      <c r="K95" s="338">
        <f t="shared" si="46"/>
        <v>0</v>
      </c>
      <c r="L95" s="338">
        <f t="shared" si="46"/>
        <v>0</v>
      </c>
      <c r="M95" s="338">
        <f t="shared" si="46"/>
        <v>0</v>
      </c>
      <c r="N95" s="337">
        <f t="shared" si="46"/>
        <v>0</v>
      </c>
      <c r="O95" s="206">
        <f>SUM(C95:N95)</f>
        <v>3</v>
      </c>
    </row>
    <row r="96" spans="1:15" ht="15.75" thickBot="1" x14ac:dyDescent="0.3">
      <c r="A96" s="29" t="s">
        <v>298</v>
      </c>
      <c r="B96" s="214" t="s">
        <v>80</v>
      </c>
      <c r="C96" s="200">
        <f>C95/C58</f>
        <v>0</v>
      </c>
      <c r="D96" s="446">
        <f t="shared" ref="D96:N96" si="47">D95/D58</f>
        <v>3.4482758620689655E-2</v>
      </c>
      <c r="E96" s="201">
        <f t="shared" si="47"/>
        <v>0.08</v>
      </c>
      <c r="F96" s="407" t="e">
        <f t="shared" si="47"/>
        <v>#DIV/0!</v>
      </c>
      <c r="G96" s="407" t="e">
        <f t="shared" si="47"/>
        <v>#DIV/0!</v>
      </c>
      <c r="H96" s="407" t="e">
        <f t="shared" si="47"/>
        <v>#DIV/0!</v>
      </c>
      <c r="I96" s="407" t="e">
        <f t="shared" si="47"/>
        <v>#DIV/0!</v>
      </c>
      <c r="J96" s="407" t="e">
        <f t="shared" si="47"/>
        <v>#DIV/0!</v>
      </c>
      <c r="K96" s="407" t="e">
        <f t="shared" si="47"/>
        <v>#DIV/0!</v>
      </c>
      <c r="L96" s="407" t="e">
        <f t="shared" si="47"/>
        <v>#DIV/0!</v>
      </c>
      <c r="M96" s="407" t="e">
        <f t="shared" si="47"/>
        <v>#DIV/0!</v>
      </c>
      <c r="N96" s="335" t="e">
        <f t="shared" si="47"/>
        <v>#DIV/0!</v>
      </c>
      <c r="O96" s="247">
        <f>O95/O58</f>
        <v>4.2857142857142858E-2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48" t="s">
        <v>310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380</v>
      </c>
    </row>
    <row r="3" spans="1:15" ht="15.75" thickBot="1" x14ac:dyDescent="0.3">
      <c r="A3" s="13" t="s">
        <v>7</v>
      </c>
      <c r="B3" s="5" t="s">
        <v>5</v>
      </c>
      <c r="C3" s="6">
        <v>48</v>
      </c>
      <c r="D3" s="6">
        <v>58</v>
      </c>
      <c r="E3" s="282">
        <v>56</v>
      </c>
      <c r="F3" s="6">
        <v>55</v>
      </c>
      <c r="G3" s="6"/>
      <c r="H3" s="282"/>
      <c r="I3" s="282"/>
      <c r="J3" s="282"/>
      <c r="K3" s="282"/>
      <c r="L3" s="282"/>
      <c r="M3" s="282"/>
      <c r="N3" s="282"/>
      <c r="O3" s="320"/>
    </row>
    <row r="4" spans="1:15" x14ac:dyDescent="0.25">
      <c r="A4" s="13" t="s">
        <v>8</v>
      </c>
      <c r="B4" s="179" t="s">
        <v>41</v>
      </c>
      <c r="C4" s="181">
        <v>40</v>
      </c>
      <c r="D4" s="182">
        <v>50</v>
      </c>
      <c r="E4" s="283">
        <v>47</v>
      </c>
      <c r="F4" s="182">
        <v>46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0.83333333333333337</v>
      </c>
      <c r="D5" s="218">
        <f>D4/D3</f>
        <v>0.86206896551724133</v>
      </c>
      <c r="E5" s="441">
        <f t="shared" ref="E5:O5" si="0">E4/E3</f>
        <v>0.8392857142857143</v>
      </c>
      <c r="F5" s="218">
        <f t="shared" si="0"/>
        <v>0.83636363636363631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 t="shared" si="0"/>
        <v>#DIV/0!</v>
      </c>
      <c r="L5" s="333" t="e">
        <f t="shared" si="0"/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284</v>
      </c>
      <c r="C6" s="184">
        <v>4</v>
      </c>
      <c r="D6" s="41">
        <v>4</v>
      </c>
      <c r="E6" s="284">
        <v>3</v>
      </c>
      <c r="F6" s="41">
        <v>3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8.3333333333333329E-2</v>
      </c>
      <c r="D7" s="218">
        <f>D6/D3</f>
        <v>6.8965517241379309E-2</v>
      </c>
      <c r="E7" s="441">
        <f t="shared" ref="E7:O7" si="1">E6/E3</f>
        <v>5.3571428571428568E-2</v>
      </c>
      <c r="F7" s="218">
        <f t="shared" si="1"/>
        <v>5.4545454545454543E-2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 t="shared" si="1"/>
        <v>#DIV/0!</v>
      </c>
      <c r="L7" s="333" t="e">
        <f t="shared" si="1"/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16</v>
      </c>
      <c r="C8" s="184">
        <v>11</v>
      </c>
      <c r="D8" s="41">
        <v>14</v>
      </c>
      <c r="E8" s="284">
        <v>10</v>
      </c>
      <c r="F8" s="41">
        <v>8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0.22916666666666666</v>
      </c>
      <c r="D9" s="218">
        <f>D8/D3</f>
        <v>0.2413793103448276</v>
      </c>
      <c r="E9" s="441">
        <f t="shared" ref="E9:O9" si="2">E8/E3</f>
        <v>0.17857142857142858</v>
      </c>
      <c r="F9" s="218">
        <f t="shared" si="2"/>
        <v>0.14545454545454545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 t="shared" si="2"/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17</v>
      </c>
      <c r="C10" s="184">
        <v>21</v>
      </c>
      <c r="D10" s="41">
        <v>29</v>
      </c>
      <c r="E10" s="284">
        <v>26</v>
      </c>
      <c r="F10" s="41">
        <v>25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0.4375</v>
      </c>
      <c r="D11" s="218">
        <f>D10/D3</f>
        <v>0.5</v>
      </c>
      <c r="E11" s="441">
        <f t="shared" ref="E11:O11" si="3">E10/E3</f>
        <v>0.4642857142857143</v>
      </c>
      <c r="F11" s="218">
        <f t="shared" si="3"/>
        <v>0.45454545454545453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 t="shared" si="3"/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x14ac:dyDescent="0.25">
      <c r="A12" s="13" t="s">
        <v>20</v>
      </c>
      <c r="B12" s="185" t="s">
        <v>38</v>
      </c>
      <c r="C12" s="184">
        <v>2</v>
      </c>
      <c r="D12" s="41">
        <v>4</v>
      </c>
      <c r="E12" s="284">
        <v>3</v>
      </c>
      <c r="F12" s="41">
        <v>4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4.1666666666666664E-2</v>
      </c>
      <c r="D13" s="218">
        <f>D12/D3</f>
        <v>6.8965517241379309E-2</v>
      </c>
      <c r="E13" s="441">
        <f t="shared" ref="E13:O13" si="4">E12/E3</f>
        <v>5.3571428571428568E-2</v>
      </c>
      <c r="F13" s="218">
        <f t="shared" si="4"/>
        <v>7.2727272727272724E-2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 t="shared" si="4"/>
        <v>#DIV/0!</v>
      </c>
      <c r="M13" s="333" t="e">
        <f t="shared" si="4"/>
        <v>#DIV/0!</v>
      </c>
      <c r="N13" s="333" t="e">
        <f t="shared" si="4"/>
        <v>#DIV/0!</v>
      </c>
      <c r="O13" s="334" t="e">
        <f t="shared" si="4"/>
        <v>#DIV/0!</v>
      </c>
    </row>
    <row r="14" spans="1:15" x14ac:dyDescent="0.25">
      <c r="A14" s="13" t="s">
        <v>22</v>
      </c>
      <c r="B14" s="183" t="s">
        <v>39</v>
      </c>
      <c r="C14" s="184">
        <v>11</v>
      </c>
      <c r="D14" s="41">
        <v>12</v>
      </c>
      <c r="E14" s="284">
        <v>13</v>
      </c>
      <c r="F14" s="41">
        <v>16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0.22916666666666666</v>
      </c>
      <c r="D15" s="218">
        <f>D14/D3</f>
        <v>0.20689655172413793</v>
      </c>
      <c r="E15" s="441">
        <f t="shared" ref="E15:O15" si="5">E14/E3</f>
        <v>0.23214285714285715</v>
      </c>
      <c r="F15" s="218">
        <f t="shared" si="5"/>
        <v>0.29090909090909089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 t="shared" si="5"/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40</v>
      </c>
      <c r="C16" s="184">
        <v>10</v>
      </c>
      <c r="D16" s="41">
        <v>10</v>
      </c>
      <c r="E16" s="284">
        <v>11</v>
      </c>
      <c r="F16" s="41">
        <v>14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0.20833333333333334</v>
      </c>
      <c r="D17" s="218">
        <f>D16/D3</f>
        <v>0.17241379310344829</v>
      </c>
      <c r="E17" s="441">
        <f t="shared" ref="E17:O17" si="6">E16/E3</f>
        <v>0.19642857142857142</v>
      </c>
      <c r="F17" s="218">
        <f t="shared" si="6"/>
        <v>0.25454545454545452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 t="shared" si="6"/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x14ac:dyDescent="0.25">
      <c r="A18" s="13" t="s">
        <v>26</v>
      </c>
      <c r="B18" s="183" t="s">
        <v>123</v>
      </c>
      <c r="C18" s="184">
        <v>4</v>
      </c>
      <c r="D18" s="41">
        <v>5</v>
      </c>
      <c r="E18" s="284">
        <v>5</v>
      </c>
      <c r="F18" s="41">
        <v>6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8.3333333333333329E-2</v>
      </c>
      <c r="D19" s="228">
        <f>D18/D3</f>
        <v>8.6206896551724144E-2</v>
      </c>
      <c r="E19" s="442">
        <f>E18/E3</f>
        <v>8.9285714285714288E-2</v>
      </c>
      <c r="F19" s="228">
        <f t="shared" ref="F19:O19" si="7">F18/F3</f>
        <v>0.10909090909090909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 t="shared" si="7"/>
        <v>#DIV/0!</v>
      </c>
      <c r="M19" s="405" t="e">
        <f t="shared" si="7"/>
        <v>#DIV/0!</v>
      </c>
      <c r="N19" s="405" t="e">
        <f t="shared" si="7"/>
        <v>#DIV/0!</v>
      </c>
      <c r="O19" s="335" t="e">
        <f t="shared" si="7"/>
        <v>#DIV/0!</v>
      </c>
    </row>
    <row r="20" spans="1:15" ht="20.100000000000001" customHeight="1" thickBot="1" x14ac:dyDescent="0.3">
      <c r="A20" s="20" t="s">
        <v>311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13</v>
      </c>
      <c r="D22" s="285">
        <v>5</v>
      </c>
      <c r="E22" s="9">
        <v>6</v>
      </c>
      <c r="F22" s="9"/>
      <c r="G22" s="285"/>
      <c r="H22" s="285"/>
      <c r="I22" s="285"/>
      <c r="J22" s="285"/>
      <c r="K22" s="285"/>
      <c r="L22" s="285"/>
      <c r="M22" s="285"/>
      <c r="N22" s="285"/>
      <c r="O22" s="8">
        <f>SUM(C22:N22)</f>
        <v>24</v>
      </c>
    </row>
    <row r="23" spans="1:15" x14ac:dyDescent="0.25">
      <c r="A23" s="10" t="s">
        <v>29</v>
      </c>
      <c r="B23" s="190" t="s">
        <v>44</v>
      </c>
      <c r="C23" s="193">
        <v>7</v>
      </c>
      <c r="D23" s="283">
        <v>2</v>
      </c>
      <c r="E23" s="182">
        <v>3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12</v>
      </c>
    </row>
    <row r="24" spans="1:15" x14ac:dyDescent="0.25">
      <c r="A24" s="10" t="s">
        <v>30</v>
      </c>
      <c r="B24" s="162" t="s">
        <v>69</v>
      </c>
      <c r="C24" s="191">
        <f>C23/C22</f>
        <v>0.53846153846153844</v>
      </c>
      <c r="D24" s="443">
        <f>D23/D22</f>
        <v>0.4</v>
      </c>
      <c r="E24" s="191">
        <f t="shared" ref="E24:N24" si="8">E23/E22</f>
        <v>0.5</v>
      </c>
      <c r="F24" s="341" t="e">
        <f>F23/F22</f>
        <v>#DIV/0!</v>
      </c>
      <c r="G24" s="341" t="e">
        <f t="shared" si="8"/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 t="shared" si="8"/>
        <v>#DIV/0!</v>
      </c>
      <c r="L24" s="341" t="e">
        <f t="shared" si="8"/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0.5</v>
      </c>
    </row>
    <row r="25" spans="1:15" x14ac:dyDescent="0.25">
      <c r="A25" s="10" t="s">
        <v>31</v>
      </c>
      <c r="B25" s="85" t="s">
        <v>338</v>
      </c>
      <c r="C25" s="77">
        <v>8</v>
      </c>
      <c r="D25" s="286">
        <v>4</v>
      </c>
      <c r="E25" s="77">
        <v>3</v>
      </c>
      <c r="F25" s="338"/>
      <c r="G25" s="338"/>
      <c r="H25" s="338"/>
      <c r="I25" s="338"/>
      <c r="J25" s="338"/>
      <c r="K25" s="338"/>
      <c r="L25" s="338"/>
      <c r="M25" s="338"/>
      <c r="N25" s="398"/>
      <c r="O25" s="85">
        <f>SUM(C25:N25)</f>
        <v>15</v>
      </c>
    </row>
    <row r="26" spans="1:15" x14ac:dyDescent="0.25">
      <c r="A26" s="10" t="s">
        <v>32</v>
      </c>
      <c r="B26" s="162" t="s">
        <v>69</v>
      </c>
      <c r="C26" s="191">
        <f>C25/C22</f>
        <v>0.61538461538461542</v>
      </c>
      <c r="D26" s="443">
        <f>D25/D22</f>
        <v>0.8</v>
      </c>
      <c r="E26" s="191">
        <f t="shared" ref="E26:N26" si="9">E25/E22</f>
        <v>0.5</v>
      </c>
      <c r="F26" s="341" t="e">
        <f t="shared" si="9"/>
        <v>#DIV/0!</v>
      </c>
      <c r="G26" s="341" t="e">
        <f t="shared" si="9"/>
        <v>#DIV/0!</v>
      </c>
      <c r="H26" s="341" t="e">
        <f t="shared" si="9"/>
        <v>#DIV/0!</v>
      </c>
      <c r="I26" s="341" t="e">
        <f t="shared" si="9"/>
        <v>#DIV/0!</v>
      </c>
      <c r="J26" s="341" t="e">
        <f t="shared" si="9"/>
        <v>#DIV/0!</v>
      </c>
      <c r="K26" s="341" t="e">
        <f t="shared" si="9"/>
        <v>#DIV/0!</v>
      </c>
      <c r="L26" s="341" t="e">
        <f t="shared" si="9"/>
        <v>#DIV/0!</v>
      </c>
      <c r="M26" s="341" t="e">
        <f t="shared" si="9"/>
        <v>#DIV/0!</v>
      </c>
      <c r="N26" s="341" t="e">
        <f t="shared" si="9"/>
        <v>#DIV/0!</v>
      </c>
      <c r="O26" s="192">
        <f>O25/O22</f>
        <v>0.625</v>
      </c>
    </row>
    <row r="27" spans="1:15" x14ac:dyDescent="0.25">
      <c r="A27" s="10" t="s">
        <v>33</v>
      </c>
      <c r="B27" s="85" t="s">
        <v>286</v>
      </c>
      <c r="C27" s="77">
        <v>12</v>
      </c>
      <c r="D27" s="284">
        <v>4</v>
      </c>
      <c r="E27" s="41">
        <v>6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22</v>
      </c>
    </row>
    <row r="28" spans="1:15" x14ac:dyDescent="0.25">
      <c r="A28" s="10" t="s">
        <v>34</v>
      </c>
      <c r="B28" s="162" t="s">
        <v>69</v>
      </c>
      <c r="C28" s="191">
        <f>C27/C22</f>
        <v>0.92307692307692313</v>
      </c>
      <c r="D28" s="443">
        <f t="shared" ref="D28:N28" si="10">D27/D22</f>
        <v>0.8</v>
      </c>
      <c r="E28" s="191">
        <f t="shared" si="10"/>
        <v>1</v>
      </c>
      <c r="F28" s="341" t="e">
        <f t="shared" si="10"/>
        <v>#DIV/0!</v>
      </c>
      <c r="G28" s="341" t="e">
        <f t="shared" si="10"/>
        <v>#DIV/0!</v>
      </c>
      <c r="H28" s="341" t="e">
        <f t="shared" si="10"/>
        <v>#DIV/0!</v>
      </c>
      <c r="I28" s="341" t="e">
        <f t="shared" si="10"/>
        <v>#DIV/0!</v>
      </c>
      <c r="J28" s="341" t="e">
        <f t="shared" si="10"/>
        <v>#DIV/0!</v>
      </c>
      <c r="K28" s="341" t="e">
        <f t="shared" si="10"/>
        <v>#DIV/0!</v>
      </c>
      <c r="L28" s="341" t="e">
        <f t="shared" si="10"/>
        <v>#DIV/0!</v>
      </c>
      <c r="M28" s="341" t="e">
        <f t="shared" si="10"/>
        <v>#DIV/0!</v>
      </c>
      <c r="N28" s="341" t="e">
        <f t="shared" si="10"/>
        <v>#DIV/0!</v>
      </c>
      <c r="O28" s="192">
        <f>O27/O22</f>
        <v>0.91666666666666663</v>
      </c>
    </row>
    <row r="29" spans="1:15" x14ac:dyDescent="0.25">
      <c r="A29" s="10" t="s">
        <v>35</v>
      </c>
      <c r="B29" s="85" t="s">
        <v>162</v>
      </c>
      <c r="C29" s="77">
        <v>0</v>
      </c>
      <c r="D29" s="284">
        <v>0</v>
      </c>
      <c r="E29" s="41">
        <v>0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0</v>
      </c>
    </row>
    <row r="30" spans="1:15" x14ac:dyDescent="0.25">
      <c r="A30" s="10" t="s">
        <v>36</v>
      </c>
      <c r="B30" s="162" t="s">
        <v>69</v>
      </c>
      <c r="C30" s="191">
        <f>C29/C22</f>
        <v>0</v>
      </c>
      <c r="D30" s="443">
        <f t="shared" ref="D30:N30" si="11">D29/D22</f>
        <v>0</v>
      </c>
      <c r="E30" s="191">
        <f t="shared" si="11"/>
        <v>0</v>
      </c>
      <c r="F30" s="341" t="e">
        <f t="shared" si="11"/>
        <v>#DIV/0!</v>
      </c>
      <c r="G30" s="341" t="e">
        <f t="shared" si="11"/>
        <v>#DIV/0!</v>
      </c>
      <c r="H30" s="341" t="e">
        <f t="shared" si="11"/>
        <v>#DIV/0!</v>
      </c>
      <c r="I30" s="341" t="e">
        <f t="shared" si="11"/>
        <v>#DIV/0!</v>
      </c>
      <c r="J30" s="341" t="e">
        <f t="shared" si="11"/>
        <v>#DIV/0!</v>
      </c>
      <c r="K30" s="341" t="e">
        <f t="shared" si="11"/>
        <v>#DIV/0!</v>
      </c>
      <c r="L30" s="341" t="e">
        <f t="shared" si="11"/>
        <v>#DIV/0!</v>
      </c>
      <c r="M30" s="341" t="e">
        <f t="shared" si="11"/>
        <v>#DIV/0!</v>
      </c>
      <c r="N30" s="341" t="e">
        <f t="shared" si="11"/>
        <v>#DIV/0!</v>
      </c>
      <c r="O30" s="192">
        <f>O29/O22</f>
        <v>0</v>
      </c>
    </row>
    <row r="31" spans="1:15" x14ac:dyDescent="0.25">
      <c r="A31" s="10" t="s">
        <v>37</v>
      </c>
      <c r="B31" s="85" t="s">
        <v>131</v>
      </c>
      <c r="C31" s="41">
        <f>C22-C27</f>
        <v>1</v>
      </c>
      <c r="D31" s="284">
        <f>D22-D27</f>
        <v>1</v>
      </c>
      <c r="E31" s="41">
        <f>E22-E27</f>
        <v>0</v>
      </c>
      <c r="F31" s="399">
        <f t="shared" ref="F31:N31" si="12">F22-F27</f>
        <v>0</v>
      </c>
      <c r="G31" s="399">
        <f t="shared" si="12"/>
        <v>0</v>
      </c>
      <c r="H31" s="399">
        <f t="shared" si="12"/>
        <v>0</v>
      </c>
      <c r="I31" s="399">
        <f t="shared" si="12"/>
        <v>0</v>
      </c>
      <c r="J31" s="399">
        <f t="shared" si="12"/>
        <v>0</v>
      </c>
      <c r="K31" s="399">
        <f t="shared" si="12"/>
        <v>0</v>
      </c>
      <c r="L31" s="399">
        <f t="shared" si="12"/>
        <v>0</v>
      </c>
      <c r="M31" s="399">
        <f t="shared" si="12"/>
        <v>0</v>
      </c>
      <c r="N31" s="399">
        <f t="shared" si="12"/>
        <v>0</v>
      </c>
      <c r="O31" s="85">
        <f>SUM(C31:N31)</f>
        <v>2</v>
      </c>
    </row>
    <row r="32" spans="1:15" x14ac:dyDescent="0.25">
      <c r="A32" s="10" t="s">
        <v>46</v>
      </c>
      <c r="B32" s="162" t="s">
        <v>69</v>
      </c>
      <c r="C32" s="191">
        <f>C31/C22</f>
        <v>7.6923076923076927E-2</v>
      </c>
      <c r="D32" s="443">
        <f t="shared" ref="D32:N32" si="13">D31/D22</f>
        <v>0.2</v>
      </c>
      <c r="E32" s="191">
        <f t="shared" si="13"/>
        <v>0</v>
      </c>
      <c r="F32" s="341" t="e">
        <f t="shared" si="13"/>
        <v>#DIV/0!</v>
      </c>
      <c r="G32" s="341" t="e">
        <f t="shared" si="13"/>
        <v>#DIV/0!</v>
      </c>
      <c r="H32" s="341" t="e">
        <f t="shared" si="13"/>
        <v>#DIV/0!</v>
      </c>
      <c r="I32" s="341" t="e">
        <f t="shared" si="13"/>
        <v>#DIV/0!</v>
      </c>
      <c r="J32" s="341" t="e">
        <f t="shared" si="13"/>
        <v>#DIV/0!</v>
      </c>
      <c r="K32" s="341" t="e">
        <f t="shared" si="13"/>
        <v>#DIV/0!</v>
      </c>
      <c r="L32" s="341" t="e">
        <f t="shared" si="13"/>
        <v>#DIV/0!</v>
      </c>
      <c r="M32" s="341" t="e">
        <f t="shared" si="13"/>
        <v>#DIV/0!</v>
      </c>
      <c r="N32" s="341" t="e">
        <f t="shared" si="13"/>
        <v>#DIV/0!</v>
      </c>
      <c r="O32" s="192">
        <f>O31/O22</f>
        <v>8.3333333333333329E-2</v>
      </c>
    </row>
    <row r="33" spans="1:15" ht="24.75" x14ac:dyDescent="0.25">
      <c r="A33" s="10" t="s">
        <v>47</v>
      </c>
      <c r="B33" s="194" t="s">
        <v>67</v>
      </c>
      <c r="C33" s="77">
        <v>3</v>
      </c>
      <c r="D33" s="284">
        <v>1</v>
      </c>
      <c r="E33" s="41">
        <v>1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5</v>
      </c>
    </row>
    <row r="34" spans="1:15" x14ac:dyDescent="0.25">
      <c r="A34" s="10" t="s">
        <v>48</v>
      </c>
      <c r="B34" s="162" t="s">
        <v>69</v>
      </c>
      <c r="C34" s="191">
        <f>C33/C22</f>
        <v>0.23076923076923078</v>
      </c>
      <c r="D34" s="443">
        <f t="shared" ref="D34:N34" si="14">D33/D22</f>
        <v>0.2</v>
      </c>
      <c r="E34" s="191">
        <f t="shared" si="14"/>
        <v>0.16666666666666666</v>
      </c>
      <c r="F34" s="341" t="e">
        <f t="shared" si="14"/>
        <v>#DIV/0!</v>
      </c>
      <c r="G34" s="341" t="e">
        <f t="shared" si="14"/>
        <v>#DIV/0!</v>
      </c>
      <c r="H34" s="341" t="e">
        <f t="shared" si="14"/>
        <v>#DIV/0!</v>
      </c>
      <c r="I34" s="341" t="e">
        <f t="shared" si="14"/>
        <v>#DIV/0!</v>
      </c>
      <c r="J34" s="341" t="e">
        <f t="shared" si="14"/>
        <v>#DIV/0!</v>
      </c>
      <c r="K34" s="341" t="e">
        <f t="shared" si="14"/>
        <v>#DIV/0!</v>
      </c>
      <c r="L34" s="341" t="e">
        <f t="shared" si="14"/>
        <v>#DIV/0!</v>
      </c>
      <c r="M34" s="341" t="e">
        <f t="shared" si="14"/>
        <v>#DIV/0!</v>
      </c>
      <c r="N34" s="341" t="e">
        <f t="shared" si="14"/>
        <v>#DIV/0!</v>
      </c>
      <c r="O34" s="192">
        <f>O33/O22</f>
        <v>0.20833333333333334</v>
      </c>
    </row>
    <row r="35" spans="1:15" x14ac:dyDescent="0.25">
      <c r="A35" s="10" t="s">
        <v>49</v>
      </c>
      <c r="B35" s="85" t="s">
        <v>287</v>
      </c>
      <c r="C35" s="77">
        <v>1</v>
      </c>
      <c r="D35" s="284">
        <v>1</v>
      </c>
      <c r="E35" s="41">
        <v>3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5</v>
      </c>
    </row>
    <row r="36" spans="1:15" x14ac:dyDescent="0.25">
      <c r="A36" s="10" t="s">
        <v>50</v>
      </c>
      <c r="B36" s="195" t="s">
        <v>69</v>
      </c>
      <c r="C36" s="191">
        <f>C35/C22</f>
        <v>7.6923076923076927E-2</v>
      </c>
      <c r="D36" s="443">
        <f t="shared" ref="D36:N36" si="15">D35/D22</f>
        <v>0.2</v>
      </c>
      <c r="E36" s="191">
        <f t="shared" si="15"/>
        <v>0.5</v>
      </c>
      <c r="F36" s="341" t="e">
        <f t="shared" si="15"/>
        <v>#DIV/0!</v>
      </c>
      <c r="G36" s="341" t="e">
        <f t="shared" si="15"/>
        <v>#DIV/0!</v>
      </c>
      <c r="H36" s="341" t="e">
        <f t="shared" si="15"/>
        <v>#DIV/0!</v>
      </c>
      <c r="I36" s="341" t="e">
        <f t="shared" si="15"/>
        <v>#DIV/0!</v>
      </c>
      <c r="J36" s="341" t="e">
        <f t="shared" si="15"/>
        <v>#DIV/0!</v>
      </c>
      <c r="K36" s="341" t="e">
        <f t="shared" si="15"/>
        <v>#DIV/0!</v>
      </c>
      <c r="L36" s="341" t="e">
        <f t="shared" si="15"/>
        <v>#DIV/0!</v>
      </c>
      <c r="M36" s="341" t="e">
        <f t="shared" si="15"/>
        <v>#DIV/0!</v>
      </c>
      <c r="N36" s="341" t="e">
        <f t="shared" si="15"/>
        <v>#DIV/0!</v>
      </c>
      <c r="O36" s="192">
        <f>O35/O22</f>
        <v>0.20833333333333334</v>
      </c>
    </row>
    <row r="37" spans="1:15" x14ac:dyDescent="0.25">
      <c r="A37" s="10" t="s">
        <v>51</v>
      </c>
      <c r="B37" s="85" t="s">
        <v>288</v>
      </c>
      <c r="C37" s="40">
        <v>2</v>
      </c>
      <c r="D37" s="284">
        <v>1</v>
      </c>
      <c r="E37" s="41">
        <v>3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6</v>
      </c>
    </row>
    <row r="38" spans="1:15" x14ac:dyDescent="0.25">
      <c r="A38" s="10" t="s">
        <v>52</v>
      </c>
      <c r="B38" s="195" t="s">
        <v>69</v>
      </c>
      <c r="C38" s="217">
        <f>C37/C22</f>
        <v>0.15384615384615385</v>
      </c>
      <c r="D38" s="441">
        <f t="shared" ref="D38:N38" si="16">D37/D22</f>
        <v>0.2</v>
      </c>
      <c r="E38" s="191">
        <f t="shared" si="16"/>
        <v>0.5</v>
      </c>
      <c r="F38" s="341" t="e">
        <f t="shared" si="16"/>
        <v>#DIV/0!</v>
      </c>
      <c r="G38" s="341" t="e">
        <f t="shared" si="16"/>
        <v>#DIV/0!</v>
      </c>
      <c r="H38" s="341" t="e">
        <f t="shared" si="16"/>
        <v>#DIV/0!</v>
      </c>
      <c r="I38" s="341" t="e">
        <f t="shared" si="16"/>
        <v>#DIV/0!</v>
      </c>
      <c r="J38" s="341" t="e">
        <f t="shared" si="16"/>
        <v>#DIV/0!</v>
      </c>
      <c r="K38" s="341" t="e">
        <f t="shared" si="16"/>
        <v>#DIV/0!</v>
      </c>
      <c r="L38" s="341" t="e">
        <f t="shared" si="16"/>
        <v>#DIV/0!</v>
      </c>
      <c r="M38" s="341" t="e">
        <f t="shared" si="16"/>
        <v>#DIV/0!</v>
      </c>
      <c r="N38" s="341" t="e">
        <f t="shared" si="16"/>
        <v>#DIV/0!</v>
      </c>
      <c r="O38" s="192">
        <f>O37/O22</f>
        <v>0.25</v>
      </c>
    </row>
    <row r="39" spans="1:15" x14ac:dyDescent="0.25">
      <c r="A39" s="10" t="s">
        <v>53</v>
      </c>
      <c r="B39" s="216" t="s">
        <v>115</v>
      </c>
      <c r="C39" s="209">
        <v>1</v>
      </c>
      <c r="D39" s="444">
        <v>0</v>
      </c>
      <c r="E39" s="210">
        <v>1</v>
      </c>
      <c r="F39" s="344"/>
      <c r="G39" s="344"/>
      <c r="H39" s="344"/>
      <c r="I39" s="344"/>
      <c r="J39" s="344"/>
      <c r="K39" s="344"/>
      <c r="L39" s="344"/>
      <c r="M39" s="344"/>
      <c r="N39" s="426"/>
      <c r="O39" s="216">
        <f>SUM(C39:N39)</f>
        <v>2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7.6923076923076927E-2</v>
      </c>
      <c r="D40" s="443">
        <f t="shared" ref="D40:N40" si="17">D39/D22</f>
        <v>0</v>
      </c>
      <c r="E40" s="191">
        <f t="shared" si="17"/>
        <v>0.16666666666666666</v>
      </c>
      <c r="F40" s="341" t="e">
        <f t="shared" si="17"/>
        <v>#DIV/0!</v>
      </c>
      <c r="G40" s="341" t="e">
        <f t="shared" si="17"/>
        <v>#DIV/0!</v>
      </c>
      <c r="H40" s="341" t="e">
        <f t="shared" si="17"/>
        <v>#DIV/0!</v>
      </c>
      <c r="I40" s="341" t="e">
        <f t="shared" si="17"/>
        <v>#DIV/0!</v>
      </c>
      <c r="J40" s="341" t="e">
        <f t="shared" si="17"/>
        <v>#DIV/0!</v>
      </c>
      <c r="K40" s="341" t="e">
        <f t="shared" si="17"/>
        <v>#DIV/0!</v>
      </c>
      <c r="L40" s="341" t="e">
        <f t="shared" si="17"/>
        <v>#DIV/0!</v>
      </c>
      <c r="M40" s="341" t="e">
        <f t="shared" si="17"/>
        <v>#DIV/0!</v>
      </c>
      <c r="N40" s="341" t="e">
        <f t="shared" si="17"/>
        <v>#DIV/0!</v>
      </c>
      <c r="O40" s="192">
        <f>O39/O22</f>
        <v>8.3333333333333329E-2</v>
      </c>
    </row>
    <row r="41" spans="1:15" ht="26.25" thickTop="1" thickBot="1" x14ac:dyDescent="0.3">
      <c r="A41" s="10" t="s">
        <v>55</v>
      </c>
      <c r="B41" s="31" t="s">
        <v>71</v>
      </c>
      <c r="C41" s="16">
        <v>10</v>
      </c>
      <c r="D41" s="445">
        <v>6</v>
      </c>
      <c r="E41" s="16">
        <v>4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49">
        <f>SUM(C41:N41)</f>
        <v>20</v>
      </c>
    </row>
    <row r="42" spans="1:15" ht="15.75" thickTop="1" x14ac:dyDescent="0.25">
      <c r="A42" s="10" t="s">
        <v>56</v>
      </c>
      <c r="B42" s="197" t="s">
        <v>163</v>
      </c>
      <c r="C42" s="198">
        <v>8</v>
      </c>
      <c r="D42" s="367">
        <v>1</v>
      </c>
      <c r="E42" s="199">
        <v>4</v>
      </c>
      <c r="F42" s="403"/>
      <c r="G42" s="403"/>
      <c r="H42" s="403"/>
      <c r="I42" s="403"/>
      <c r="J42" s="403"/>
      <c r="K42" s="403"/>
      <c r="L42" s="403"/>
      <c r="M42" s="403"/>
      <c r="N42" s="404"/>
      <c r="O42" s="197">
        <f>SUM(C42:N42)</f>
        <v>13</v>
      </c>
    </row>
    <row r="43" spans="1:15" x14ac:dyDescent="0.25">
      <c r="A43" s="10" t="s">
        <v>57</v>
      </c>
      <c r="B43" s="162" t="s">
        <v>69</v>
      </c>
      <c r="C43" s="191">
        <f>C42/C22</f>
        <v>0.61538461538461542</v>
      </c>
      <c r="D43" s="443">
        <f t="shared" ref="D43:N43" si="18">D42/D22</f>
        <v>0.2</v>
      </c>
      <c r="E43" s="191">
        <f t="shared" si="18"/>
        <v>0.66666666666666663</v>
      </c>
      <c r="F43" s="341" t="e">
        <f t="shared" si="18"/>
        <v>#DIV/0!</v>
      </c>
      <c r="G43" s="341" t="e">
        <f t="shared" si="18"/>
        <v>#DIV/0!</v>
      </c>
      <c r="H43" s="341" t="e">
        <f t="shared" si="18"/>
        <v>#DIV/0!</v>
      </c>
      <c r="I43" s="341" t="e">
        <f t="shared" si="18"/>
        <v>#DIV/0!</v>
      </c>
      <c r="J43" s="341" t="e">
        <f t="shared" si="18"/>
        <v>#DIV/0!</v>
      </c>
      <c r="K43" s="341" t="e">
        <f t="shared" si="18"/>
        <v>#DIV/0!</v>
      </c>
      <c r="L43" s="341" t="e">
        <f t="shared" si="18"/>
        <v>#DIV/0!</v>
      </c>
      <c r="M43" s="341" t="e">
        <f t="shared" si="18"/>
        <v>#DIV/0!</v>
      </c>
      <c r="N43" s="341" t="e">
        <f t="shared" si="18"/>
        <v>#DIV/0!</v>
      </c>
      <c r="O43" s="192">
        <f>O42/O22</f>
        <v>0.54166666666666663</v>
      </c>
    </row>
    <row r="44" spans="1:15" x14ac:dyDescent="0.25">
      <c r="A44" s="10" t="s">
        <v>58</v>
      </c>
      <c r="B44" s="85" t="s">
        <v>164</v>
      </c>
      <c r="C44" s="77">
        <v>2</v>
      </c>
      <c r="D44" s="284">
        <v>2</v>
      </c>
      <c r="E44" s="41">
        <v>0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4</v>
      </c>
    </row>
    <row r="45" spans="1:15" x14ac:dyDescent="0.25">
      <c r="A45" s="10" t="s">
        <v>59</v>
      </c>
      <c r="B45" s="162" t="s">
        <v>69</v>
      </c>
      <c r="C45" s="191">
        <f>C44/C22</f>
        <v>0.15384615384615385</v>
      </c>
      <c r="D45" s="443">
        <f t="shared" ref="D45:N45" si="19">D44/D22</f>
        <v>0.4</v>
      </c>
      <c r="E45" s="191">
        <f t="shared" si="19"/>
        <v>0</v>
      </c>
      <c r="F45" s="341" t="e">
        <f t="shared" si="19"/>
        <v>#DIV/0!</v>
      </c>
      <c r="G45" s="341" t="e">
        <f t="shared" si="19"/>
        <v>#DIV/0!</v>
      </c>
      <c r="H45" s="341" t="e">
        <f t="shared" si="19"/>
        <v>#DIV/0!</v>
      </c>
      <c r="I45" s="341" t="e">
        <f t="shared" si="19"/>
        <v>#DIV/0!</v>
      </c>
      <c r="J45" s="341" t="e">
        <f t="shared" si="19"/>
        <v>#DIV/0!</v>
      </c>
      <c r="K45" s="341" t="e">
        <f t="shared" si="19"/>
        <v>#DIV/0!</v>
      </c>
      <c r="L45" s="341" t="e">
        <f t="shared" si="19"/>
        <v>#DIV/0!</v>
      </c>
      <c r="M45" s="341" t="e">
        <f t="shared" si="19"/>
        <v>#DIV/0!</v>
      </c>
      <c r="N45" s="341" t="e">
        <f t="shared" si="19"/>
        <v>#DIV/0!</v>
      </c>
      <c r="O45" s="192">
        <f>O44/O22</f>
        <v>0.16666666666666666</v>
      </c>
    </row>
    <row r="46" spans="1:15" x14ac:dyDescent="0.25">
      <c r="A46" s="10" t="s">
        <v>60</v>
      </c>
      <c r="B46" s="85" t="s">
        <v>165</v>
      </c>
      <c r="C46" s="77">
        <v>0</v>
      </c>
      <c r="D46" s="284">
        <v>4</v>
      </c>
      <c r="E46" s="41">
        <v>0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4</v>
      </c>
    </row>
    <row r="47" spans="1:15" x14ac:dyDescent="0.25">
      <c r="A47" s="10" t="s">
        <v>61</v>
      </c>
      <c r="B47" s="162" t="s">
        <v>69</v>
      </c>
      <c r="C47" s="191">
        <f>C46/C22</f>
        <v>0</v>
      </c>
      <c r="D47" s="443">
        <f t="shared" ref="D47:N47" si="20">D46/D22</f>
        <v>0.8</v>
      </c>
      <c r="E47" s="191">
        <f>E46/E22</f>
        <v>0</v>
      </c>
      <c r="F47" s="341" t="e">
        <f t="shared" si="20"/>
        <v>#DIV/0!</v>
      </c>
      <c r="G47" s="341" t="e">
        <f t="shared" si="20"/>
        <v>#DIV/0!</v>
      </c>
      <c r="H47" s="341" t="e">
        <f t="shared" si="20"/>
        <v>#DIV/0!</v>
      </c>
      <c r="I47" s="341" t="e">
        <f t="shared" si="20"/>
        <v>#DIV/0!</v>
      </c>
      <c r="J47" s="341" t="e">
        <f t="shared" si="20"/>
        <v>#DIV/0!</v>
      </c>
      <c r="K47" s="341" t="e">
        <f t="shared" si="20"/>
        <v>#DIV/0!</v>
      </c>
      <c r="L47" s="341" t="e">
        <f t="shared" si="20"/>
        <v>#DIV/0!</v>
      </c>
      <c r="M47" s="341" t="e">
        <f t="shared" si="20"/>
        <v>#DIV/0!</v>
      </c>
      <c r="N47" s="341" t="e">
        <f t="shared" si="20"/>
        <v>#DIV/0!</v>
      </c>
      <c r="O47" s="192">
        <f>O46/O22</f>
        <v>0.16666666666666666</v>
      </c>
    </row>
    <row r="48" spans="1:15" x14ac:dyDescent="0.25">
      <c r="A48" s="10" t="s">
        <v>62</v>
      </c>
      <c r="B48" s="85" t="s">
        <v>305</v>
      </c>
      <c r="C48" s="77">
        <v>1</v>
      </c>
      <c r="D48" s="284">
        <v>1</v>
      </c>
      <c r="E48" s="41">
        <v>0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2</v>
      </c>
    </row>
    <row r="49" spans="1:15" x14ac:dyDescent="0.25">
      <c r="A49" s="10" t="s">
        <v>63</v>
      </c>
      <c r="B49" s="162" t="s">
        <v>69</v>
      </c>
      <c r="C49" s="191">
        <v>0</v>
      </c>
      <c r="D49" s="443">
        <f t="shared" ref="D49:N49" si="21">D48/D22</f>
        <v>0.2</v>
      </c>
      <c r="E49" s="191">
        <f t="shared" si="21"/>
        <v>0</v>
      </c>
      <c r="F49" s="341" t="e">
        <f t="shared" si="21"/>
        <v>#DIV/0!</v>
      </c>
      <c r="G49" s="341" t="e">
        <f t="shared" si="21"/>
        <v>#DIV/0!</v>
      </c>
      <c r="H49" s="341" t="e">
        <f t="shared" si="21"/>
        <v>#DIV/0!</v>
      </c>
      <c r="I49" s="341" t="e">
        <f t="shared" si="21"/>
        <v>#DIV/0!</v>
      </c>
      <c r="J49" s="341" t="e">
        <f t="shared" si="21"/>
        <v>#DIV/0!</v>
      </c>
      <c r="K49" s="341" t="e">
        <f t="shared" si="21"/>
        <v>#DIV/0!</v>
      </c>
      <c r="L49" s="341" t="e">
        <f t="shared" si="21"/>
        <v>#DIV/0!</v>
      </c>
      <c r="M49" s="341" t="e">
        <f t="shared" si="21"/>
        <v>#DIV/0!</v>
      </c>
      <c r="N49" s="341" t="e">
        <f t="shared" si="21"/>
        <v>#DIV/0!</v>
      </c>
      <c r="O49" s="192">
        <f>O48/O22</f>
        <v>8.3333333333333329E-2</v>
      </c>
    </row>
    <row r="50" spans="1:15" x14ac:dyDescent="0.25">
      <c r="A50" s="10" t="s">
        <v>64</v>
      </c>
      <c r="B50" s="194" t="s">
        <v>167</v>
      </c>
      <c r="C50" s="40">
        <v>3</v>
      </c>
      <c r="D50" s="284">
        <v>0</v>
      </c>
      <c r="E50" s="41">
        <v>1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4</v>
      </c>
    </row>
    <row r="51" spans="1:15" x14ac:dyDescent="0.25">
      <c r="A51" s="10" t="s">
        <v>65</v>
      </c>
      <c r="B51" s="162" t="s">
        <v>69</v>
      </c>
      <c r="C51" s="191">
        <v>0</v>
      </c>
      <c r="D51" s="443">
        <f t="shared" ref="D51:N51" si="22">D50/D22</f>
        <v>0</v>
      </c>
      <c r="E51" s="191">
        <f t="shared" si="22"/>
        <v>0.16666666666666666</v>
      </c>
      <c r="F51" s="341" t="e">
        <f t="shared" si="22"/>
        <v>#DIV/0!</v>
      </c>
      <c r="G51" s="341" t="e">
        <f t="shared" si="22"/>
        <v>#DIV/0!</v>
      </c>
      <c r="H51" s="341" t="e">
        <f t="shared" si="22"/>
        <v>#DIV/0!</v>
      </c>
      <c r="I51" s="341" t="e">
        <f t="shared" si="22"/>
        <v>#DIV/0!</v>
      </c>
      <c r="J51" s="341" t="e">
        <f t="shared" si="22"/>
        <v>#DIV/0!</v>
      </c>
      <c r="K51" s="341" t="e">
        <f t="shared" si="22"/>
        <v>#DIV/0!</v>
      </c>
      <c r="L51" s="341" t="e">
        <f t="shared" si="22"/>
        <v>#DIV/0!</v>
      </c>
      <c r="M51" s="341" t="e">
        <f t="shared" si="22"/>
        <v>#DIV/0!</v>
      </c>
      <c r="N51" s="341" t="e">
        <f t="shared" si="22"/>
        <v>#DIV/0!</v>
      </c>
      <c r="O51" s="192">
        <f>O50/O22</f>
        <v>0.16666666666666666</v>
      </c>
    </row>
    <row r="52" spans="1:15" ht="24.75" x14ac:dyDescent="0.25">
      <c r="A52" s="10" t="s">
        <v>154</v>
      </c>
      <c r="B52" s="194" t="s">
        <v>168</v>
      </c>
      <c r="C52" s="77">
        <v>0</v>
      </c>
      <c r="D52" s="284">
        <v>0</v>
      </c>
      <c r="E52" s="41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f>C52/C22</f>
        <v>0</v>
      </c>
      <c r="D53" s="443">
        <f t="shared" ref="D53:N53" si="23">D52/D22</f>
        <v>0</v>
      </c>
      <c r="E53" s="191">
        <f t="shared" si="23"/>
        <v>0</v>
      </c>
      <c r="F53" s="341" t="e">
        <f t="shared" si="23"/>
        <v>#DIV/0!</v>
      </c>
      <c r="G53" s="341" t="e">
        <f t="shared" si="23"/>
        <v>#DIV/0!</v>
      </c>
      <c r="H53" s="341" t="e">
        <f t="shared" si="23"/>
        <v>#DIV/0!</v>
      </c>
      <c r="I53" s="341" t="e">
        <f t="shared" si="23"/>
        <v>#DIV/0!</v>
      </c>
      <c r="J53" s="341" t="e">
        <f t="shared" si="23"/>
        <v>#DIV/0!</v>
      </c>
      <c r="K53" s="341" t="e">
        <f t="shared" si="23"/>
        <v>#DIV/0!</v>
      </c>
      <c r="L53" s="341" t="e">
        <f t="shared" si="23"/>
        <v>#DIV/0!</v>
      </c>
      <c r="M53" s="341" t="e">
        <f t="shared" si="23"/>
        <v>#DIV/0!</v>
      </c>
      <c r="N53" s="341" t="e">
        <f t="shared" si="23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40">
        <v>0</v>
      </c>
      <c r="D54" s="284">
        <v>0</v>
      </c>
      <c r="E54" s="41">
        <v>0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0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0</v>
      </c>
      <c r="D55" s="446">
        <f t="shared" ref="D55:N55" si="24">D54/D22</f>
        <v>0</v>
      </c>
      <c r="E55" s="201">
        <f t="shared" si="24"/>
        <v>0</v>
      </c>
      <c r="F55" s="407" t="e">
        <f t="shared" si="24"/>
        <v>#DIV/0!</v>
      </c>
      <c r="G55" s="407" t="e">
        <f t="shared" si="24"/>
        <v>#DIV/0!</v>
      </c>
      <c r="H55" s="407" t="e">
        <f t="shared" si="24"/>
        <v>#DIV/0!</v>
      </c>
      <c r="I55" s="407" t="e">
        <f t="shared" si="24"/>
        <v>#DIV/0!</v>
      </c>
      <c r="J55" s="407" t="e">
        <f t="shared" si="24"/>
        <v>#DIV/0!</v>
      </c>
      <c r="K55" s="407" t="e">
        <f t="shared" si="24"/>
        <v>#DIV/0!</v>
      </c>
      <c r="L55" s="407" t="e">
        <f t="shared" si="24"/>
        <v>#DIV/0!</v>
      </c>
      <c r="M55" s="407" t="e">
        <f t="shared" si="24"/>
        <v>#DIV/0!</v>
      </c>
      <c r="N55" s="407" t="e">
        <f t="shared" si="24"/>
        <v>#DIV/0!</v>
      </c>
      <c r="O55" s="202">
        <f>O54/O22</f>
        <v>0</v>
      </c>
    </row>
    <row r="56" spans="1:15" ht="20.100000000000001" customHeight="1" thickBot="1" x14ac:dyDescent="0.3">
      <c r="A56" s="21" t="s">
        <v>330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55" t="s">
        <v>370</v>
      </c>
      <c r="E57" s="364" t="s">
        <v>371</v>
      </c>
      <c r="F57" s="364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3</v>
      </c>
      <c r="D58" s="287">
        <v>7</v>
      </c>
      <c r="E58" s="17">
        <v>7</v>
      </c>
      <c r="F58" s="17"/>
      <c r="G58" s="287"/>
      <c r="H58" s="287"/>
      <c r="I58" s="287"/>
      <c r="J58" s="287"/>
      <c r="K58" s="287"/>
      <c r="L58" s="287"/>
      <c r="M58" s="287"/>
      <c r="N58" s="350"/>
      <c r="O58" s="26">
        <f>SUM(C58:N58)</f>
        <v>17</v>
      </c>
    </row>
    <row r="59" spans="1:15" x14ac:dyDescent="0.25">
      <c r="A59" s="29" t="s">
        <v>75</v>
      </c>
      <c r="B59" s="204" t="s">
        <v>296</v>
      </c>
      <c r="C59" s="193">
        <v>0</v>
      </c>
      <c r="D59" s="283">
        <v>7</v>
      </c>
      <c r="E59" s="182">
        <v>4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11</v>
      </c>
    </row>
    <row r="60" spans="1:15" x14ac:dyDescent="0.25">
      <c r="A60" s="29" t="s">
        <v>76</v>
      </c>
      <c r="B60" s="203" t="s">
        <v>80</v>
      </c>
      <c r="C60" s="191">
        <f>C59/C58</f>
        <v>0</v>
      </c>
      <c r="D60" s="443">
        <f t="shared" ref="D60:N60" si="25">D59/D58</f>
        <v>1</v>
      </c>
      <c r="E60" s="191">
        <f t="shared" si="25"/>
        <v>0.5714285714285714</v>
      </c>
      <c r="F60" s="341" t="e">
        <f t="shared" si="25"/>
        <v>#DIV/0!</v>
      </c>
      <c r="G60" s="341" t="e">
        <f t="shared" si="25"/>
        <v>#DIV/0!</v>
      </c>
      <c r="H60" s="341" t="e">
        <f t="shared" si="25"/>
        <v>#DIV/0!</v>
      </c>
      <c r="I60" s="341" t="e">
        <f t="shared" si="25"/>
        <v>#DIV/0!</v>
      </c>
      <c r="J60" s="341" t="e">
        <f t="shared" si="25"/>
        <v>#DIV/0!</v>
      </c>
      <c r="K60" s="341" t="e">
        <f t="shared" si="25"/>
        <v>#DIV/0!</v>
      </c>
      <c r="L60" s="341" t="e">
        <f t="shared" si="25"/>
        <v>#DIV/0!</v>
      </c>
      <c r="M60" s="341" t="e">
        <f t="shared" si="25"/>
        <v>#DIV/0!</v>
      </c>
      <c r="N60" s="334" t="e">
        <f t="shared" si="25"/>
        <v>#DIV/0!</v>
      </c>
      <c r="O60" s="243">
        <f>O59/O58</f>
        <v>0.6470588235294118</v>
      </c>
    </row>
    <row r="61" spans="1:15" x14ac:dyDescent="0.25">
      <c r="A61" s="29" t="s">
        <v>87</v>
      </c>
      <c r="B61" s="205" t="s">
        <v>78</v>
      </c>
      <c r="C61" s="40">
        <v>1</v>
      </c>
      <c r="D61" s="284">
        <v>6</v>
      </c>
      <c r="E61" s="41">
        <v>2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9</v>
      </c>
    </row>
    <row r="62" spans="1:15" x14ac:dyDescent="0.25">
      <c r="A62" s="29" t="s">
        <v>88</v>
      </c>
      <c r="B62" s="203" t="s">
        <v>80</v>
      </c>
      <c r="C62" s="191">
        <f>C61/C58</f>
        <v>0.33333333333333331</v>
      </c>
      <c r="D62" s="443">
        <f t="shared" ref="D62:N62" si="26">D61/D58</f>
        <v>0.8571428571428571</v>
      </c>
      <c r="E62" s="191">
        <f t="shared" si="26"/>
        <v>0.2857142857142857</v>
      </c>
      <c r="F62" s="341" t="e">
        <f t="shared" si="26"/>
        <v>#DIV/0!</v>
      </c>
      <c r="G62" s="341" t="e">
        <f t="shared" si="26"/>
        <v>#DIV/0!</v>
      </c>
      <c r="H62" s="341" t="e">
        <f t="shared" si="26"/>
        <v>#DIV/0!</v>
      </c>
      <c r="I62" s="341" t="e">
        <f t="shared" si="26"/>
        <v>#DIV/0!</v>
      </c>
      <c r="J62" s="341" t="e">
        <f t="shared" si="26"/>
        <v>#DIV/0!</v>
      </c>
      <c r="K62" s="341" t="e">
        <f t="shared" si="26"/>
        <v>#DIV/0!</v>
      </c>
      <c r="L62" s="341" t="e">
        <f t="shared" si="26"/>
        <v>#DIV/0!</v>
      </c>
      <c r="M62" s="341" t="e">
        <f t="shared" si="26"/>
        <v>#DIV/0!</v>
      </c>
      <c r="N62" s="334" t="e">
        <f t="shared" si="26"/>
        <v>#DIV/0!</v>
      </c>
      <c r="O62" s="243">
        <f>O61/O58</f>
        <v>0.52941176470588236</v>
      </c>
    </row>
    <row r="63" spans="1:15" x14ac:dyDescent="0.25">
      <c r="A63" s="29" t="s">
        <v>89</v>
      </c>
      <c r="B63" s="205" t="s">
        <v>299</v>
      </c>
      <c r="C63" s="40">
        <v>0</v>
      </c>
      <c r="D63" s="284">
        <v>6</v>
      </c>
      <c r="E63" s="41">
        <v>2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8</v>
      </c>
    </row>
    <row r="64" spans="1:15" x14ac:dyDescent="0.25">
      <c r="A64" s="29" t="s">
        <v>90</v>
      </c>
      <c r="B64" s="189" t="s">
        <v>80</v>
      </c>
      <c r="C64" s="191">
        <f>C63/C58</f>
        <v>0</v>
      </c>
      <c r="D64" s="443">
        <f t="shared" ref="D64:N64" si="27">D63/D58</f>
        <v>0.8571428571428571</v>
      </c>
      <c r="E64" s="191">
        <f t="shared" si="27"/>
        <v>0.2857142857142857</v>
      </c>
      <c r="F64" s="341" t="e">
        <f t="shared" si="27"/>
        <v>#DIV/0!</v>
      </c>
      <c r="G64" s="341" t="e">
        <f t="shared" si="27"/>
        <v>#DIV/0!</v>
      </c>
      <c r="H64" s="341" t="e">
        <f t="shared" si="27"/>
        <v>#DIV/0!</v>
      </c>
      <c r="I64" s="341" t="e">
        <f t="shared" si="27"/>
        <v>#DIV/0!</v>
      </c>
      <c r="J64" s="341" t="e">
        <f t="shared" si="27"/>
        <v>#DIV/0!</v>
      </c>
      <c r="K64" s="341" t="e">
        <f t="shared" si="27"/>
        <v>#DIV/0!</v>
      </c>
      <c r="L64" s="341" t="e">
        <f t="shared" si="27"/>
        <v>#DIV/0!</v>
      </c>
      <c r="M64" s="341" t="e">
        <f t="shared" si="27"/>
        <v>#DIV/0!</v>
      </c>
      <c r="N64" s="334" t="e">
        <f t="shared" si="27"/>
        <v>#DIV/0!</v>
      </c>
      <c r="O64" s="243">
        <f>O63/O58</f>
        <v>0.47058823529411764</v>
      </c>
    </row>
    <row r="65" spans="1:15" x14ac:dyDescent="0.25">
      <c r="A65" s="29" t="s">
        <v>91</v>
      </c>
      <c r="B65" s="205" t="s">
        <v>300</v>
      </c>
      <c r="C65" s="41">
        <f>C61-C67</f>
        <v>1</v>
      </c>
      <c r="D65" s="284">
        <f>D61-D67</f>
        <v>6</v>
      </c>
      <c r="E65" s="41">
        <f>E61-E67</f>
        <v>1</v>
      </c>
      <c r="F65" s="399">
        <f t="shared" ref="F65:N65" si="28">F61-F67</f>
        <v>0</v>
      </c>
      <c r="G65" s="399">
        <f t="shared" si="28"/>
        <v>0</v>
      </c>
      <c r="H65" s="399">
        <f t="shared" si="28"/>
        <v>0</v>
      </c>
      <c r="I65" s="399">
        <f t="shared" si="28"/>
        <v>0</v>
      </c>
      <c r="J65" s="399">
        <f t="shared" si="28"/>
        <v>0</v>
      </c>
      <c r="K65" s="399">
        <f t="shared" si="28"/>
        <v>0</v>
      </c>
      <c r="L65" s="399">
        <f t="shared" si="28"/>
        <v>0</v>
      </c>
      <c r="M65" s="399">
        <f t="shared" si="28"/>
        <v>0</v>
      </c>
      <c r="N65" s="337">
        <f t="shared" si="28"/>
        <v>0</v>
      </c>
      <c r="O65" s="206">
        <f>SUM(C65:N65)</f>
        <v>8</v>
      </c>
    </row>
    <row r="66" spans="1:15" ht="15.75" thickBot="1" x14ac:dyDescent="0.3">
      <c r="A66" s="29" t="s">
        <v>92</v>
      </c>
      <c r="B66" s="207" t="s">
        <v>80</v>
      </c>
      <c r="C66" s="244">
        <f>C65/C58</f>
        <v>0.33333333333333331</v>
      </c>
      <c r="D66" s="447">
        <f>D65/D58</f>
        <v>0.8571428571428571</v>
      </c>
      <c r="E66" s="196">
        <f t="shared" ref="E66:N66" si="29">E65/E58</f>
        <v>0.14285714285714285</v>
      </c>
      <c r="F66" s="424" t="e">
        <f t="shared" si="29"/>
        <v>#DIV/0!</v>
      </c>
      <c r="G66" s="424" t="e">
        <f t="shared" si="29"/>
        <v>#DIV/0!</v>
      </c>
      <c r="H66" s="424" t="e">
        <f t="shared" si="29"/>
        <v>#DIV/0!</v>
      </c>
      <c r="I66" s="424" t="e">
        <f t="shared" si="29"/>
        <v>#DIV/0!</v>
      </c>
      <c r="J66" s="424" t="e">
        <f t="shared" si="29"/>
        <v>#DIV/0!</v>
      </c>
      <c r="K66" s="424" t="e">
        <f t="shared" si="29"/>
        <v>#DIV/0!</v>
      </c>
      <c r="L66" s="424" t="e">
        <f t="shared" si="29"/>
        <v>#DIV/0!</v>
      </c>
      <c r="M66" s="424" t="e">
        <f t="shared" si="29"/>
        <v>#DIV/0!</v>
      </c>
      <c r="N66" s="401" t="e">
        <f t="shared" si="29"/>
        <v>#DIV/0!</v>
      </c>
      <c r="O66" s="245">
        <f>O65/O58</f>
        <v>0.47058823529411764</v>
      </c>
    </row>
    <row r="67" spans="1:15" ht="15.75" thickTop="1" x14ac:dyDescent="0.25">
      <c r="A67" s="29" t="s">
        <v>93</v>
      </c>
      <c r="B67" s="221" t="s">
        <v>301</v>
      </c>
      <c r="C67" s="199">
        <f>C69+C71+C73+C75+C77</f>
        <v>0</v>
      </c>
      <c r="D67" s="367">
        <f>D69+D71+D73+D75+D77</f>
        <v>0</v>
      </c>
      <c r="E67" s="199">
        <f>E69+E71+E73+E75+E77</f>
        <v>1</v>
      </c>
      <c r="F67" s="403">
        <f t="shared" ref="F67:N67" si="30">F69+F71+F73+F75+F77</f>
        <v>0</v>
      </c>
      <c r="G67" s="403">
        <f t="shared" si="30"/>
        <v>0</v>
      </c>
      <c r="H67" s="403">
        <f t="shared" si="30"/>
        <v>0</v>
      </c>
      <c r="I67" s="403">
        <f t="shared" si="30"/>
        <v>0</v>
      </c>
      <c r="J67" s="403">
        <f t="shared" si="30"/>
        <v>0</v>
      </c>
      <c r="K67" s="403">
        <f t="shared" si="30"/>
        <v>0</v>
      </c>
      <c r="L67" s="403">
        <f t="shared" si="30"/>
        <v>0</v>
      </c>
      <c r="M67" s="403">
        <f t="shared" si="30"/>
        <v>0</v>
      </c>
      <c r="N67" s="404">
        <f t="shared" si="30"/>
        <v>0</v>
      </c>
      <c r="O67" s="220">
        <f>SUM(C67:N67)</f>
        <v>1</v>
      </c>
    </row>
    <row r="68" spans="1:15" ht="15.75" thickBot="1" x14ac:dyDescent="0.3">
      <c r="A68" s="29" t="s">
        <v>94</v>
      </c>
      <c r="B68" s="207" t="s">
        <v>80</v>
      </c>
      <c r="C68" s="244">
        <f>C67/C58</f>
        <v>0</v>
      </c>
      <c r="D68" s="448">
        <f t="shared" ref="D68:N68" si="31">D67/D58</f>
        <v>0</v>
      </c>
      <c r="E68" s="246">
        <f t="shared" si="31"/>
        <v>0.14285714285714285</v>
      </c>
      <c r="F68" s="343" t="e">
        <f t="shared" si="31"/>
        <v>#DIV/0!</v>
      </c>
      <c r="G68" s="343" t="e">
        <f t="shared" si="31"/>
        <v>#DIV/0!</v>
      </c>
      <c r="H68" s="343" t="e">
        <f t="shared" si="31"/>
        <v>#DIV/0!</v>
      </c>
      <c r="I68" s="343" t="e">
        <f t="shared" si="31"/>
        <v>#DIV/0!</v>
      </c>
      <c r="J68" s="343" t="e">
        <f t="shared" si="31"/>
        <v>#DIV/0!</v>
      </c>
      <c r="K68" s="343" t="e">
        <f t="shared" si="31"/>
        <v>#DIV/0!</v>
      </c>
      <c r="L68" s="343" t="e">
        <f t="shared" si="31"/>
        <v>#DIV/0!</v>
      </c>
      <c r="M68" s="343" t="e">
        <f t="shared" si="31"/>
        <v>#DIV/0!</v>
      </c>
      <c r="N68" s="425" t="e">
        <f t="shared" si="31"/>
        <v>#DIV/0!</v>
      </c>
      <c r="O68" s="245">
        <f>O67/O58</f>
        <v>5.8823529411764705E-2</v>
      </c>
    </row>
    <row r="69" spans="1:15" ht="15.75" thickTop="1" x14ac:dyDescent="0.25">
      <c r="A69" s="29" t="s">
        <v>95</v>
      </c>
      <c r="B69" s="208" t="s">
        <v>306</v>
      </c>
      <c r="C69" s="219">
        <v>0</v>
      </c>
      <c r="D69" s="444">
        <v>0</v>
      </c>
      <c r="E69" s="210">
        <v>1</v>
      </c>
      <c r="F69" s="344"/>
      <c r="G69" s="344"/>
      <c r="H69" s="344"/>
      <c r="I69" s="344"/>
      <c r="J69" s="344"/>
      <c r="K69" s="344"/>
      <c r="L69" s="344"/>
      <c r="M69" s="344"/>
      <c r="N69" s="426"/>
      <c r="O69" s="28">
        <f>SUM(C69:N69)</f>
        <v>1</v>
      </c>
    </row>
    <row r="70" spans="1:15" x14ac:dyDescent="0.25">
      <c r="A70" s="29" t="s">
        <v>96</v>
      </c>
      <c r="B70" s="203" t="s">
        <v>80</v>
      </c>
      <c r="C70" s="217">
        <f>C69/C58</f>
        <v>0</v>
      </c>
      <c r="D70" s="443">
        <f t="shared" ref="D70:N70" si="32">D69/D58</f>
        <v>0</v>
      </c>
      <c r="E70" s="191">
        <f t="shared" si="32"/>
        <v>0.14285714285714285</v>
      </c>
      <c r="F70" s="341" t="e">
        <f t="shared" si="32"/>
        <v>#DIV/0!</v>
      </c>
      <c r="G70" s="341" t="e">
        <f t="shared" si="32"/>
        <v>#DIV/0!</v>
      </c>
      <c r="H70" s="341" t="e">
        <f t="shared" si="32"/>
        <v>#DIV/0!</v>
      </c>
      <c r="I70" s="341" t="e">
        <f t="shared" si="32"/>
        <v>#DIV/0!</v>
      </c>
      <c r="J70" s="341" t="e">
        <f t="shared" si="32"/>
        <v>#DIV/0!</v>
      </c>
      <c r="K70" s="341" t="e">
        <f t="shared" si="32"/>
        <v>#DIV/0!</v>
      </c>
      <c r="L70" s="341" t="e">
        <f t="shared" si="32"/>
        <v>#DIV/0!</v>
      </c>
      <c r="M70" s="341" t="e">
        <f t="shared" si="32"/>
        <v>#DIV/0!</v>
      </c>
      <c r="N70" s="334" t="e">
        <f t="shared" si="32"/>
        <v>#DIV/0!</v>
      </c>
      <c r="O70" s="243">
        <f>O69/O58</f>
        <v>5.8823529411764705E-2</v>
      </c>
    </row>
    <row r="71" spans="1:15" x14ac:dyDescent="0.25">
      <c r="A71" s="29" t="s">
        <v>97</v>
      </c>
      <c r="B71" s="208" t="s">
        <v>307</v>
      </c>
      <c r="C71" s="209">
        <v>0</v>
      </c>
      <c r="D71" s="444">
        <v>0</v>
      </c>
      <c r="E71" s="210">
        <v>0</v>
      </c>
      <c r="F71" s="344"/>
      <c r="G71" s="344"/>
      <c r="H71" s="344"/>
      <c r="I71" s="344"/>
      <c r="J71" s="344"/>
      <c r="K71" s="344"/>
      <c r="L71" s="344"/>
      <c r="M71" s="344"/>
      <c r="N71" s="426"/>
      <c r="O71" s="28">
        <f>SUM(C71:N71)</f>
        <v>0</v>
      </c>
    </row>
    <row r="72" spans="1:15" x14ac:dyDescent="0.25">
      <c r="A72" s="29" t="s">
        <v>98</v>
      </c>
      <c r="B72" s="189" t="s">
        <v>80</v>
      </c>
      <c r="C72" s="191">
        <f>C71/C58</f>
        <v>0</v>
      </c>
      <c r="D72" s="443">
        <f t="shared" ref="D72:N72" si="33">D71/D58</f>
        <v>0</v>
      </c>
      <c r="E72" s="191">
        <f t="shared" si="33"/>
        <v>0</v>
      </c>
      <c r="F72" s="341" t="e">
        <f t="shared" si="33"/>
        <v>#DIV/0!</v>
      </c>
      <c r="G72" s="341" t="e">
        <f t="shared" si="33"/>
        <v>#DIV/0!</v>
      </c>
      <c r="H72" s="341" t="e">
        <f t="shared" si="33"/>
        <v>#DIV/0!</v>
      </c>
      <c r="I72" s="341" t="e">
        <f t="shared" si="33"/>
        <v>#DIV/0!</v>
      </c>
      <c r="J72" s="341" t="e">
        <f t="shared" si="33"/>
        <v>#DIV/0!</v>
      </c>
      <c r="K72" s="341" t="e">
        <f t="shared" si="33"/>
        <v>#DIV/0!</v>
      </c>
      <c r="L72" s="341" t="e">
        <f t="shared" si="33"/>
        <v>#DIV/0!</v>
      </c>
      <c r="M72" s="341" t="e">
        <f t="shared" si="33"/>
        <v>#DIV/0!</v>
      </c>
      <c r="N72" s="334" t="e">
        <f t="shared" si="33"/>
        <v>#DIV/0!</v>
      </c>
      <c r="O72" s="243">
        <f>O71/O58</f>
        <v>0</v>
      </c>
    </row>
    <row r="73" spans="1:15" ht="23.25" x14ac:dyDescent="0.25">
      <c r="A73" s="29" t="s">
        <v>99</v>
      </c>
      <c r="B73" s="211" t="s">
        <v>302</v>
      </c>
      <c r="C73" s="40">
        <v>0</v>
      </c>
      <c r="D73" s="284">
        <v>0</v>
      </c>
      <c r="E73" s="41">
        <v>0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f>C73/C58</f>
        <v>0</v>
      </c>
      <c r="D74" s="443">
        <f t="shared" ref="D74:N74" si="34">D73/D58</f>
        <v>0</v>
      </c>
      <c r="E74" s="191">
        <f t="shared" si="34"/>
        <v>0</v>
      </c>
      <c r="F74" s="341" t="e">
        <f t="shared" si="34"/>
        <v>#DIV/0!</v>
      </c>
      <c r="G74" s="341" t="e">
        <f t="shared" si="34"/>
        <v>#DIV/0!</v>
      </c>
      <c r="H74" s="341" t="e">
        <f t="shared" si="34"/>
        <v>#DIV/0!</v>
      </c>
      <c r="I74" s="341" t="e">
        <f t="shared" si="34"/>
        <v>#DIV/0!</v>
      </c>
      <c r="J74" s="341" t="e">
        <f t="shared" si="34"/>
        <v>#DIV/0!</v>
      </c>
      <c r="K74" s="341" t="e">
        <f t="shared" si="34"/>
        <v>#DIV/0!</v>
      </c>
      <c r="L74" s="341" t="e">
        <f t="shared" si="34"/>
        <v>#DIV/0!</v>
      </c>
      <c r="M74" s="341" t="e">
        <f t="shared" si="34"/>
        <v>#DIV/0!</v>
      </c>
      <c r="N74" s="334" t="e">
        <f t="shared" si="34"/>
        <v>#DIV/0!</v>
      </c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77">
        <v>0</v>
      </c>
      <c r="D75" s="284">
        <v>0</v>
      </c>
      <c r="E75" s="41">
        <v>0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0</v>
      </c>
    </row>
    <row r="76" spans="1:15" x14ac:dyDescent="0.25">
      <c r="A76" s="29" t="s">
        <v>102</v>
      </c>
      <c r="B76" s="189" t="s">
        <v>80</v>
      </c>
      <c r="C76" s="191">
        <f>C75/C58</f>
        <v>0</v>
      </c>
      <c r="D76" s="443">
        <f t="shared" ref="D76:N76" si="35">D75/D58</f>
        <v>0</v>
      </c>
      <c r="E76" s="191">
        <f t="shared" si="35"/>
        <v>0</v>
      </c>
      <c r="F76" s="341" t="e">
        <f t="shared" si="35"/>
        <v>#DIV/0!</v>
      </c>
      <c r="G76" s="341" t="e">
        <f t="shared" si="35"/>
        <v>#DIV/0!</v>
      </c>
      <c r="H76" s="341" t="e">
        <f t="shared" si="35"/>
        <v>#DIV/0!</v>
      </c>
      <c r="I76" s="341" t="e">
        <f t="shared" si="35"/>
        <v>#DIV/0!</v>
      </c>
      <c r="J76" s="341" t="e">
        <f t="shared" si="35"/>
        <v>#DIV/0!</v>
      </c>
      <c r="K76" s="341" t="e">
        <f t="shared" si="35"/>
        <v>#DIV/0!</v>
      </c>
      <c r="L76" s="341" t="e">
        <f t="shared" si="35"/>
        <v>#DIV/0!</v>
      </c>
      <c r="M76" s="341" t="e">
        <f t="shared" si="35"/>
        <v>#DIV/0!</v>
      </c>
      <c r="N76" s="334" t="e">
        <f t="shared" si="35"/>
        <v>#DIV/0!</v>
      </c>
      <c r="O76" s="243">
        <f>O75/O58</f>
        <v>0</v>
      </c>
    </row>
    <row r="77" spans="1:15" x14ac:dyDescent="0.25">
      <c r="A77" s="29" t="s">
        <v>103</v>
      </c>
      <c r="B77" s="211" t="s">
        <v>304</v>
      </c>
      <c r="C77" s="77">
        <v>0</v>
      </c>
      <c r="D77" s="284">
        <v>0</v>
      </c>
      <c r="E77" s="41">
        <v>0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f>C77/C58</f>
        <v>0</v>
      </c>
      <c r="D78" s="443">
        <f t="shared" ref="D78:N78" si="36">D77/D58</f>
        <v>0</v>
      </c>
      <c r="E78" s="191">
        <f t="shared" si="36"/>
        <v>0</v>
      </c>
      <c r="F78" s="341" t="e">
        <f t="shared" si="36"/>
        <v>#DIV/0!</v>
      </c>
      <c r="G78" s="341" t="e">
        <f t="shared" si="36"/>
        <v>#DIV/0!</v>
      </c>
      <c r="H78" s="341" t="e">
        <f t="shared" si="36"/>
        <v>#DIV/0!</v>
      </c>
      <c r="I78" s="341" t="e">
        <f t="shared" si="36"/>
        <v>#DIV/0!</v>
      </c>
      <c r="J78" s="341" t="e">
        <f t="shared" si="36"/>
        <v>#DIV/0!</v>
      </c>
      <c r="K78" s="341" t="e">
        <f t="shared" si="36"/>
        <v>#DIV/0!</v>
      </c>
      <c r="L78" s="341" t="e">
        <f t="shared" si="36"/>
        <v>#DIV/0!</v>
      </c>
      <c r="M78" s="341" t="e">
        <f t="shared" si="36"/>
        <v>#DIV/0!</v>
      </c>
      <c r="N78" s="334" t="e">
        <f t="shared" si="36"/>
        <v>#DIV/0!</v>
      </c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40">
        <v>0</v>
      </c>
      <c r="D79" s="284">
        <v>0</v>
      </c>
      <c r="E79" s="41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f>C79/C58</f>
        <v>0</v>
      </c>
      <c r="D80" s="443">
        <f t="shared" ref="D80:N80" si="37">D79/D58</f>
        <v>0</v>
      </c>
      <c r="E80" s="191">
        <f t="shared" si="37"/>
        <v>0</v>
      </c>
      <c r="F80" s="341" t="e">
        <f t="shared" si="37"/>
        <v>#DIV/0!</v>
      </c>
      <c r="G80" s="341" t="e">
        <f t="shared" si="37"/>
        <v>#DIV/0!</v>
      </c>
      <c r="H80" s="341" t="e">
        <f t="shared" si="37"/>
        <v>#DIV/0!</v>
      </c>
      <c r="I80" s="341" t="e">
        <f t="shared" si="37"/>
        <v>#DIV/0!</v>
      </c>
      <c r="J80" s="341" t="e">
        <f t="shared" si="37"/>
        <v>#DIV/0!</v>
      </c>
      <c r="K80" s="341" t="e">
        <f t="shared" si="37"/>
        <v>#DIV/0!</v>
      </c>
      <c r="L80" s="341" t="e">
        <f t="shared" si="37"/>
        <v>#DIV/0!</v>
      </c>
      <c r="M80" s="341" t="e">
        <f t="shared" si="37"/>
        <v>#DIV/0!</v>
      </c>
      <c r="N80" s="334" t="e">
        <f t="shared" si="37"/>
        <v>#DIV/0!</v>
      </c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40">
        <v>0</v>
      </c>
      <c r="D81" s="284">
        <v>0</v>
      </c>
      <c r="E81" s="41">
        <v>1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1</v>
      </c>
    </row>
    <row r="82" spans="1:15" x14ac:dyDescent="0.25">
      <c r="A82" s="29" t="s">
        <v>158</v>
      </c>
      <c r="B82" s="189" t="s">
        <v>80</v>
      </c>
      <c r="C82" s="191">
        <f>C81/C58</f>
        <v>0</v>
      </c>
      <c r="D82" s="443">
        <f t="shared" ref="D82:N82" si="38">D81/D58</f>
        <v>0</v>
      </c>
      <c r="E82" s="191">
        <f t="shared" si="38"/>
        <v>0.14285714285714285</v>
      </c>
      <c r="F82" s="341" t="e">
        <f t="shared" si="38"/>
        <v>#DIV/0!</v>
      </c>
      <c r="G82" s="341" t="e">
        <f t="shared" si="38"/>
        <v>#DIV/0!</v>
      </c>
      <c r="H82" s="341" t="e">
        <f t="shared" si="38"/>
        <v>#DIV/0!</v>
      </c>
      <c r="I82" s="341" t="e">
        <f t="shared" si="38"/>
        <v>#DIV/0!</v>
      </c>
      <c r="J82" s="341" t="e">
        <f t="shared" si="38"/>
        <v>#DIV/0!</v>
      </c>
      <c r="K82" s="341" t="e">
        <f t="shared" si="38"/>
        <v>#DIV/0!</v>
      </c>
      <c r="L82" s="341" t="e">
        <f t="shared" si="38"/>
        <v>#DIV/0!</v>
      </c>
      <c r="M82" s="341" t="e">
        <f t="shared" si="38"/>
        <v>#DIV/0!</v>
      </c>
      <c r="N82" s="334" t="e">
        <f t="shared" si="38"/>
        <v>#DIV/0!</v>
      </c>
      <c r="O82" s="243">
        <f>O81/O58</f>
        <v>5.8823529411764705E-2</v>
      </c>
    </row>
    <row r="83" spans="1:15" ht="24.75" x14ac:dyDescent="0.25">
      <c r="A83" s="29" t="s">
        <v>222</v>
      </c>
      <c r="B83" s="212" t="s">
        <v>82</v>
      </c>
      <c r="C83" s="40">
        <v>0</v>
      </c>
      <c r="D83" s="284">
        <v>0</v>
      </c>
      <c r="E83" s="41">
        <v>0</v>
      </c>
      <c r="F83" s="399"/>
      <c r="G83" s="399"/>
      <c r="H83" s="399"/>
      <c r="I83" s="399"/>
      <c r="J83" s="399"/>
      <c r="K83" s="399"/>
      <c r="L83" s="399"/>
      <c r="M83" s="399"/>
      <c r="N83" s="337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f>C83/C58</f>
        <v>0</v>
      </c>
      <c r="D84" s="443">
        <f t="shared" ref="D84:N84" si="39">D83/D58</f>
        <v>0</v>
      </c>
      <c r="E84" s="191">
        <f t="shared" si="39"/>
        <v>0</v>
      </c>
      <c r="F84" s="341" t="e">
        <f t="shared" si="39"/>
        <v>#DIV/0!</v>
      </c>
      <c r="G84" s="341" t="e">
        <f t="shared" si="39"/>
        <v>#DIV/0!</v>
      </c>
      <c r="H84" s="341" t="e">
        <f t="shared" si="39"/>
        <v>#DIV/0!</v>
      </c>
      <c r="I84" s="341" t="e">
        <f t="shared" si="39"/>
        <v>#DIV/0!</v>
      </c>
      <c r="J84" s="341" t="e">
        <f t="shared" si="39"/>
        <v>#DIV/0!</v>
      </c>
      <c r="K84" s="341" t="e">
        <f t="shared" si="39"/>
        <v>#DIV/0!</v>
      </c>
      <c r="L84" s="341" t="e">
        <f t="shared" si="39"/>
        <v>#DIV/0!</v>
      </c>
      <c r="M84" s="341" t="e">
        <f t="shared" si="39"/>
        <v>#DIV/0!</v>
      </c>
      <c r="N84" s="334" t="e">
        <f t="shared" si="39"/>
        <v>#DIV/0!</v>
      </c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40">
        <v>0</v>
      </c>
      <c r="D85" s="284">
        <v>0</v>
      </c>
      <c r="E85" s="41">
        <v>0</v>
      </c>
      <c r="F85" s="399"/>
      <c r="G85" s="399"/>
      <c r="H85" s="399"/>
      <c r="I85" s="399"/>
      <c r="J85" s="399"/>
      <c r="K85" s="399"/>
      <c r="L85" s="399"/>
      <c r="M85" s="399"/>
      <c r="N85" s="337"/>
      <c r="O85" s="206">
        <f>SUM(C85:N85)</f>
        <v>0</v>
      </c>
    </row>
    <row r="86" spans="1:15" x14ac:dyDescent="0.25">
      <c r="A86" s="29" t="s">
        <v>225</v>
      </c>
      <c r="B86" s="189" t="s">
        <v>80</v>
      </c>
      <c r="C86" s="191">
        <f>C85/C58</f>
        <v>0</v>
      </c>
      <c r="D86" s="443">
        <f t="shared" ref="D86:N86" si="40">D85/D58</f>
        <v>0</v>
      </c>
      <c r="E86" s="191">
        <f t="shared" si="40"/>
        <v>0</v>
      </c>
      <c r="F86" s="341" t="e">
        <f t="shared" si="40"/>
        <v>#DIV/0!</v>
      </c>
      <c r="G86" s="341" t="e">
        <f t="shared" si="40"/>
        <v>#DIV/0!</v>
      </c>
      <c r="H86" s="341" t="e">
        <f t="shared" si="40"/>
        <v>#DIV/0!</v>
      </c>
      <c r="I86" s="341" t="e">
        <f t="shared" si="40"/>
        <v>#DIV/0!</v>
      </c>
      <c r="J86" s="341" t="e">
        <f t="shared" si="40"/>
        <v>#DIV/0!</v>
      </c>
      <c r="K86" s="341" t="e">
        <f t="shared" si="40"/>
        <v>#DIV/0!</v>
      </c>
      <c r="L86" s="341" t="e">
        <f t="shared" si="40"/>
        <v>#DIV/0!</v>
      </c>
      <c r="M86" s="341" t="e">
        <f t="shared" si="40"/>
        <v>#DIV/0!</v>
      </c>
      <c r="N86" s="334" t="e">
        <f t="shared" si="40"/>
        <v>#DIV/0!</v>
      </c>
      <c r="O86" s="243">
        <f>O85/O58</f>
        <v>0</v>
      </c>
    </row>
    <row r="87" spans="1:15" ht="24.75" x14ac:dyDescent="0.25">
      <c r="A87" s="29" t="s">
        <v>226</v>
      </c>
      <c r="B87" s="212" t="s">
        <v>84</v>
      </c>
      <c r="C87" s="40">
        <v>2</v>
      </c>
      <c r="D87" s="284">
        <v>1</v>
      </c>
      <c r="E87" s="41">
        <v>3</v>
      </c>
      <c r="F87" s="399"/>
      <c r="G87" s="399"/>
      <c r="H87" s="399"/>
      <c r="I87" s="399"/>
      <c r="J87" s="399"/>
      <c r="K87" s="399"/>
      <c r="L87" s="399"/>
      <c r="M87" s="399"/>
      <c r="N87" s="337"/>
      <c r="O87" s="206">
        <f>SUM(C87:N87)</f>
        <v>6</v>
      </c>
    </row>
    <row r="88" spans="1:15" x14ac:dyDescent="0.25">
      <c r="A88" s="29" t="s">
        <v>229</v>
      </c>
      <c r="B88" s="189" t="s">
        <v>80</v>
      </c>
      <c r="C88" s="191">
        <f>C87/C58</f>
        <v>0.66666666666666663</v>
      </c>
      <c r="D88" s="443">
        <f t="shared" ref="D88:N88" si="41">D87/D58</f>
        <v>0.14285714285714285</v>
      </c>
      <c r="E88" s="191">
        <f t="shared" si="41"/>
        <v>0.42857142857142855</v>
      </c>
      <c r="F88" s="341" t="e">
        <f t="shared" si="41"/>
        <v>#DIV/0!</v>
      </c>
      <c r="G88" s="341" t="e">
        <f t="shared" si="41"/>
        <v>#DIV/0!</v>
      </c>
      <c r="H88" s="341" t="e">
        <f t="shared" si="41"/>
        <v>#DIV/0!</v>
      </c>
      <c r="I88" s="341" t="e">
        <f t="shared" si="41"/>
        <v>#DIV/0!</v>
      </c>
      <c r="J88" s="341" t="e">
        <f t="shared" si="41"/>
        <v>#DIV/0!</v>
      </c>
      <c r="K88" s="341" t="e">
        <f t="shared" si="41"/>
        <v>#DIV/0!</v>
      </c>
      <c r="L88" s="341" t="e">
        <f t="shared" si="41"/>
        <v>#DIV/0!</v>
      </c>
      <c r="M88" s="341" t="e">
        <f t="shared" si="41"/>
        <v>#DIV/0!</v>
      </c>
      <c r="N88" s="334" t="e">
        <f t="shared" si="41"/>
        <v>#DIV/0!</v>
      </c>
      <c r="O88" s="243">
        <f>O87/O58</f>
        <v>0.35294117647058826</v>
      </c>
    </row>
    <row r="89" spans="1:15" ht="24.75" x14ac:dyDescent="0.25">
      <c r="A89" s="29" t="s">
        <v>230</v>
      </c>
      <c r="B89" s="212" t="s">
        <v>292</v>
      </c>
      <c r="C89" s="40">
        <v>0</v>
      </c>
      <c r="D89" s="284">
        <v>0</v>
      </c>
      <c r="E89" s="41">
        <v>1</v>
      </c>
      <c r="F89" s="399"/>
      <c r="G89" s="399"/>
      <c r="H89" s="399"/>
      <c r="I89" s="399"/>
      <c r="J89" s="399"/>
      <c r="K89" s="399"/>
      <c r="L89" s="399"/>
      <c r="M89" s="399"/>
      <c r="N89" s="337"/>
      <c r="O89" s="206">
        <f>SUM(C89:N89)</f>
        <v>1</v>
      </c>
    </row>
    <row r="90" spans="1:15" x14ac:dyDescent="0.25">
      <c r="A90" s="29" t="s">
        <v>232</v>
      </c>
      <c r="B90" s="189" t="s">
        <v>80</v>
      </c>
      <c r="C90" s="191">
        <f>C89/C58</f>
        <v>0</v>
      </c>
      <c r="D90" s="443">
        <f t="shared" ref="D90:N90" si="42">D89/D58</f>
        <v>0</v>
      </c>
      <c r="E90" s="191">
        <f t="shared" si="42"/>
        <v>0.14285714285714285</v>
      </c>
      <c r="F90" s="341" t="e">
        <f t="shared" si="42"/>
        <v>#DIV/0!</v>
      </c>
      <c r="G90" s="341" t="e">
        <f t="shared" si="42"/>
        <v>#DIV/0!</v>
      </c>
      <c r="H90" s="341" t="e">
        <f t="shared" si="42"/>
        <v>#DIV/0!</v>
      </c>
      <c r="I90" s="341" t="e">
        <f t="shared" si="42"/>
        <v>#DIV/0!</v>
      </c>
      <c r="J90" s="341" t="e">
        <f t="shared" si="42"/>
        <v>#DIV/0!</v>
      </c>
      <c r="K90" s="341" t="e">
        <f t="shared" si="42"/>
        <v>#DIV/0!</v>
      </c>
      <c r="L90" s="341" t="e">
        <f t="shared" si="42"/>
        <v>#DIV/0!</v>
      </c>
      <c r="M90" s="341" t="e">
        <f t="shared" si="42"/>
        <v>#DIV/0!</v>
      </c>
      <c r="N90" s="334" t="e">
        <f t="shared" si="42"/>
        <v>#DIV/0!</v>
      </c>
      <c r="O90" s="243">
        <f>O89/O58</f>
        <v>5.8823529411764705E-2</v>
      </c>
    </row>
    <row r="91" spans="1:15" ht="24.75" x14ac:dyDescent="0.25">
      <c r="A91" s="29" t="s">
        <v>233</v>
      </c>
      <c r="B91" s="212" t="s">
        <v>293</v>
      </c>
      <c r="C91" s="77">
        <v>0</v>
      </c>
      <c r="D91" s="284">
        <v>0</v>
      </c>
      <c r="E91" s="41">
        <v>0</v>
      </c>
      <c r="F91" s="399"/>
      <c r="G91" s="399"/>
      <c r="H91" s="399"/>
      <c r="I91" s="399"/>
      <c r="J91" s="399"/>
      <c r="K91" s="399"/>
      <c r="L91" s="399"/>
      <c r="M91" s="399"/>
      <c r="N91" s="337"/>
      <c r="O91" s="206">
        <f>SUM(C91:N91)</f>
        <v>0</v>
      </c>
    </row>
    <row r="92" spans="1:15" x14ac:dyDescent="0.25">
      <c r="A92" s="29" t="s">
        <v>234</v>
      </c>
      <c r="B92" s="189" t="s">
        <v>80</v>
      </c>
      <c r="C92" s="191">
        <f>C91/C58</f>
        <v>0</v>
      </c>
      <c r="D92" s="443">
        <f t="shared" ref="D92:N92" si="43">D91/D58</f>
        <v>0</v>
      </c>
      <c r="E92" s="191">
        <f t="shared" si="43"/>
        <v>0</v>
      </c>
      <c r="F92" s="341" t="e">
        <f t="shared" si="43"/>
        <v>#DIV/0!</v>
      </c>
      <c r="G92" s="341" t="e">
        <f t="shared" si="43"/>
        <v>#DIV/0!</v>
      </c>
      <c r="H92" s="341" t="e">
        <f t="shared" si="43"/>
        <v>#DIV/0!</v>
      </c>
      <c r="I92" s="341" t="e">
        <f t="shared" si="43"/>
        <v>#DIV/0!</v>
      </c>
      <c r="J92" s="341" t="e">
        <f t="shared" si="43"/>
        <v>#DIV/0!</v>
      </c>
      <c r="K92" s="341" t="e">
        <f t="shared" si="43"/>
        <v>#DIV/0!</v>
      </c>
      <c r="L92" s="341" t="e">
        <f t="shared" si="43"/>
        <v>#DIV/0!</v>
      </c>
      <c r="M92" s="341" t="e">
        <f t="shared" si="43"/>
        <v>#DIV/0!</v>
      </c>
      <c r="N92" s="334" t="e">
        <f t="shared" si="43"/>
        <v>#DIV/0!</v>
      </c>
      <c r="O92" s="243">
        <f>O91/O58</f>
        <v>0</v>
      </c>
    </row>
    <row r="93" spans="1:15" ht="24.75" x14ac:dyDescent="0.25">
      <c r="A93" s="29" t="s">
        <v>235</v>
      </c>
      <c r="B93" s="212" t="s">
        <v>294</v>
      </c>
      <c r="C93" s="40">
        <v>0</v>
      </c>
      <c r="D93" s="284">
        <v>0</v>
      </c>
      <c r="E93" s="41">
        <v>0</v>
      </c>
      <c r="F93" s="399"/>
      <c r="G93" s="399"/>
      <c r="H93" s="399"/>
      <c r="I93" s="399"/>
      <c r="J93" s="399"/>
      <c r="K93" s="399"/>
      <c r="L93" s="399"/>
      <c r="M93" s="399"/>
      <c r="N93" s="337"/>
      <c r="O93" s="206">
        <f>SUM(C93:N93)</f>
        <v>0</v>
      </c>
    </row>
    <row r="94" spans="1:15" x14ac:dyDescent="0.25">
      <c r="A94" s="29" t="s">
        <v>236</v>
      </c>
      <c r="B94" s="189" t="s">
        <v>80</v>
      </c>
      <c r="C94" s="191">
        <f>C93/C58</f>
        <v>0</v>
      </c>
      <c r="D94" s="443">
        <f t="shared" ref="D94:N94" si="44">D93/D58</f>
        <v>0</v>
      </c>
      <c r="E94" s="191">
        <f t="shared" si="44"/>
        <v>0</v>
      </c>
      <c r="F94" s="341" t="e">
        <f t="shared" si="44"/>
        <v>#DIV/0!</v>
      </c>
      <c r="G94" s="341" t="e">
        <f t="shared" si="44"/>
        <v>#DIV/0!</v>
      </c>
      <c r="H94" s="341" t="e">
        <f t="shared" si="44"/>
        <v>#DIV/0!</v>
      </c>
      <c r="I94" s="341" t="e">
        <f t="shared" si="44"/>
        <v>#DIV/0!</v>
      </c>
      <c r="J94" s="341" t="e">
        <f t="shared" si="44"/>
        <v>#DIV/0!</v>
      </c>
      <c r="K94" s="341" t="e">
        <f t="shared" si="44"/>
        <v>#DIV/0!</v>
      </c>
      <c r="L94" s="341" t="e">
        <f t="shared" si="44"/>
        <v>#DIV/0!</v>
      </c>
      <c r="M94" s="341" t="e">
        <f t="shared" si="44"/>
        <v>#DIV/0!</v>
      </c>
      <c r="N94" s="334" t="e">
        <f t="shared" si="44"/>
        <v>#DIV/0!</v>
      </c>
      <c r="O94" s="243">
        <f>O93/O58</f>
        <v>0</v>
      </c>
    </row>
    <row r="95" spans="1:15" ht="24.75" x14ac:dyDescent="0.25">
      <c r="A95" s="29" t="s">
        <v>297</v>
      </c>
      <c r="B95" s="212" t="s">
        <v>295</v>
      </c>
      <c r="C95" s="77">
        <f>C58-C61-C79-C81-C83-C85-C87-C89-C91-C93</f>
        <v>0</v>
      </c>
      <c r="D95" s="286">
        <f>D58-D61-D79-D81-D83-D85-D87-D89-D91-D93</f>
        <v>0</v>
      </c>
      <c r="E95" s="77">
        <f>E58-E61-E79-E81-E83-E85-E87-E89-E91-E93</f>
        <v>0</v>
      </c>
      <c r="F95" s="338">
        <f t="shared" ref="F95:N95" si="45">F58-F61-F79-F81-F83-F85-F87-F89-F91-F93</f>
        <v>0</v>
      </c>
      <c r="G95" s="338">
        <f t="shared" si="45"/>
        <v>0</v>
      </c>
      <c r="H95" s="338">
        <f t="shared" si="45"/>
        <v>0</v>
      </c>
      <c r="I95" s="338">
        <f t="shared" si="45"/>
        <v>0</v>
      </c>
      <c r="J95" s="338">
        <f t="shared" si="45"/>
        <v>0</v>
      </c>
      <c r="K95" s="338">
        <f t="shared" si="45"/>
        <v>0</v>
      </c>
      <c r="L95" s="338">
        <f t="shared" si="45"/>
        <v>0</v>
      </c>
      <c r="M95" s="338">
        <f t="shared" si="45"/>
        <v>0</v>
      </c>
      <c r="N95" s="337">
        <f t="shared" si="45"/>
        <v>0</v>
      </c>
      <c r="O95" s="206">
        <f>SUM(C95:N95)</f>
        <v>0</v>
      </c>
    </row>
    <row r="96" spans="1:15" ht="15.75" thickBot="1" x14ac:dyDescent="0.3">
      <c r="A96" s="29" t="s">
        <v>298</v>
      </c>
      <c r="B96" s="214" t="s">
        <v>80</v>
      </c>
      <c r="C96" s="200">
        <f>C95/C58</f>
        <v>0</v>
      </c>
      <c r="D96" s="446">
        <f t="shared" ref="D96:N96" si="46">D95/D58</f>
        <v>0</v>
      </c>
      <c r="E96" s="201">
        <f t="shared" si="46"/>
        <v>0</v>
      </c>
      <c r="F96" s="407" t="e">
        <f t="shared" si="46"/>
        <v>#DIV/0!</v>
      </c>
      <c r="G96" s="407" t="e">
        <f t="shared" si="46"/>
        <v>#DIV/0!</v>
      </c>
      <c r="H96" s="407" t="e">
        <f t="shared" si="46"/>
        <v>#DIV/0!</v>
      </c>
      <c r="I96" s="407" t="e">
        <f t="shared" si="46"/>
        <v>#DIV/0!</v>
      </c>
      <c r="J96" s="407" t="e">
        <f t="shared" si="46"/>
        <v>#DIV/0!</v>
      </c>
      <c r="K96" s="407" t="e">
        <f t="shared" si="46"/>
        <v>#DIV/0!</v>
      </c>
      <c r="L96" s="407" t="e">
        <f t="shared" si="46"/>
        <v>#DIV/0!</v>
      </c>
      <c r="M96" s="407" t="e">
        <f t="shared" si="46"/>
        <v>#DIV/0!</v>
      </c>
      <c r="N96" s="335" t="e">
        <f t="shared" si="46"/>
        <v>#DIV/0!</v>
      </c>
      <c r="O96" s="247">
        <f>O95/O58</f>
        <v>0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zoomScaleNormal="100" zoomScaleSheetLayoutView="100" workbookViewId="0">
      <selection activeCell="F3" sqref="F3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4" t="s">
        <v>312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361</v>
      </c>
      <c r="D2" s="362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380</v>
      </c>
    </row>
    <row r="3" spans="1:15" ht="15.75" thickBot="1" x14ac:dyDescent="0.3">
      <c r="A3" s="13" t="s">
        <v>7</v>
      </c>
      <c r="B3" s="5" t="s">
        <v>5</v>
      </c>
      <c r="C3" s="6">
        <v>42</v>
      </c>
      <c r="D3" s="6">
        <v>48</v>
      </c>
      <c r="E3" s="282">
        <v>48</v>
      </c>
      <c r="F3" s="6">
        <v>51</v>
      </c>
      <c r="G3" s="6"/>
      <c r="H3" s="282"/>
      <c r="I3" s="282"/>
      <c r="J3" s="282"/>
      <c r="K3" s="282"/>
      <c r="L3" s="282"/>
      <c r="M3" s="282"/>
      <c r="N3" s="282"/>
      <c r="O3" s="320"/>
    </row>
    <row r="4" spans="1:15" x14ac:dyDescent="0.25">
      <c r="A4" s="13" t="s">
        <v>8</v>
      </c>
      <c r="B4" s="179" t="s">
        <v>41</v>
      </c>
      <c r="C4" s="181">
        <v>37</v>
      </c>
      <c r="D4" s="182">
        <v>42</v>
      </c>
      <c r="E4" s="283">
        <v>43</v>
      </c>
      <c r="F4" s="182">
        <v>45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0.88095238095238093</v>
      </c>
      <c r="D5" s="218">
        <f>D4/D3</f>
        <v>0.875</v>
      </c>
      <c r="E5" s="441">
        <f t="shared" ref="E5:O5" si="0">E4/E3</f>
        <v>0.89583333333333337</v>
      </c>
      <c r="F5" s="218">
        <f t="shared" si="0"/>
        <v>0.88235294117647056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 t="shared" si="0"/>
        <v>#DIV/0!</v>
      </c>
      <c r="L5" s="333" t="e">
        <f t="shared" si="0"/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284</v>
      </c>
      <c r="C6" s="184">
        <v>1</v>
      </c>
      <c r="D6" s="41">
        <v>2</v>
      </c>
      <c r="E6" s="284">
        <v>4</v>
      </c>
      <c r="F6" s="41">
        <v>6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2.3809523809523808E-2</v>
      </c>
      <c r="D7" s="218">
        <f>D6/D3</f>
        <v>4.1666666666666664E-2</v>
      </c>
      <c r="E7" s="441">
        <f t="shared" ref="E7:O7" si="1">E6/E3</f>
        <v>8.3333333333333329E-2</v>
      </c>
      <c r="F7" s="218">
        <f t="shared" si="1"/>
        <v>0.11764705882352941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 t="shared" si="1"/>
        <v>#DIV/0!</v>
      </c>
      <c r="L7" s="333" t="e">
        <f t="shared" si="1"/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16</v>
      </c>
      <c r="C8" s="184">
        <v>7</v>
      </c>
      <c r="D8" s="41">
        <v>6</v>
      </c>
      <c r="E8" s="284">
        <v>10</v>
      </c>
      <c r="F8" s="41">
        <v>11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0.16666666666666666</v>
      </c>
      <c r="D9" s="218">
        <f>D8/D3</f>
        <v>0.125</v>
      </c>
      <c r="E9" s="441">
        <f t="shared" ref="E9:O9" si="2">E8/E3</f>
        <v>0.20833333333333334</v>
      </c>
      <c r="F9" s="218">
        <f t="shared" si="2"/>
        <v>0.21568627450980393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 t="shared" si="2"/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17</v>
      </c>
      <c r="C10" s="184">
        <v>19</v>
      </c>
      <c r="D10" s="41">
        <v>25</v>
      </c>
      <c r="E10" s="284">
        <v>28</v>
      </c>
      <c r="F10" s="41">
        <v>31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0.45238095238095238</v>
      </c>
      <c r="D11" s="218">
        <f>D10/D3</f>
        <v>0.52083333333333337</v>
      </c>
      <c r="E11" s="441">
        <f t="shared" ref="E11:O11" si="3">E10/E3</f>
        <v>0.58333333333333337</v>
      </c>
      <c r="F11" s="218">
        <f t="shared" si="3"/>
        <v>0.60784313725490191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 t="shared" si="3"/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x14ac:dyDescent="0.25">
      <c r="A12" s="13" t="s">
        <v>20</v>
      </c>
      <c r="B12" s="185" t="s">
        <v>38</v>
      </c>
      <c r="C12" s="184">
        <v>4</v>
      </c>
      <c r="D12" s="41">
        <v>4</v>
      </c>
      <c r="E12" s="284">
        <v>4</v>
      </c>
      <c r="F12" s="41">
        <v>5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9.5238095238095233E-2</v>
      </c>
      <c r="D13" s="218">
        <f>D12/D3</f>
        <v>8.3333333333333329E-2</v>
      </c>
      <c r="E13" s="441">
        <f t="shared" ref="E13:O13" si="4">E12/E3</f>
        <v>8.3333333333333329E-2</v>
      </c>
      <c r="F13" s="218">
        <f t="shared" si="4"/>
        <v>9.8039215686274508E-2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 t="shared" si="4"/>
        <v>#DIV/0!</v>
      </c>
      <c r="M13" s="333" t="e">
        <f t="shared" si="4"/>
        <v>#DIV/0!</v>
      </c>
      <c r="N13" s="333" t="e">
        <f t="shared" si="4"/>
        <v>#DIV/0!</v>
      </c>
      <c r="O13" s="334" t="e">
        <f t="shared" si="4"/>
        <v>#DIV/0!</v>
      </c>
    </row>
    <row r="14" spans="1:15" x14ac:dyDescent="0.25">
      <c r="A14" s="13" t="s">
        <v>22</v>
      </c>
      <c r="B14" s="183" t="s">
        <v>39</v>
      </c>
      <c r="C14" s="184">
        <v>6</v>
      </c>
      <c r="D14" s="41">
        <v>7</v>
      </c>
      <c r="E14" s="284">
        <v>6</v>
      </c>
      <c r="F14" s="41">
        <v>5</v>
      </c>
      <c r="G14" s="399"/>
      <c r="H14" s="399"/>
      <c r="I14" s="399"/>
      <c r="J14" s="399"/>
      <c r="K14" s="399"/>
      <c r="L14" s="399"/>
      <c r="M14" s="399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0.14285714285714285</v>
      </c>
      <c r="D15" s="218">
        <f>D14/D3</f>
        <v>0.14583333333333334</v>
      </c>
      <c r="E15" s="441">
        <f t="shared" ref="E15:O15" si="5">E14/E3</f>
        <v>0.125</v>
      </c>
      <c r="F15" s="218">
        <f t="shared" si="5"/>
        <v>9.8039215686274508E-2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 t="shared" si="5"/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40</v>
      </c>
      <c r="C16" s="184">
        <v>9</v>
      </c>
      <c r="D16" s="41">
        <v>9</v>
      </c>
      <c r="E16" s="284">
        <v>6</v>
      </c>
      <c r="F16" s="41">
        <v>7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0.21428571428571427</v>
      </c>
      <c r="D17" s="218">
        <f>D16/D3</f>
        <v>0.1875</v>
      </c>
      <c r="E17" s="441">
        <f t="shared" ref="E17:O17" si="6">E16/E3</f>
        <v>0.125</v>
      </c>
      <c r="F17" s="218">
        <f t="shared" si="6"/>
        <v>0.13725490196078433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 t="shared" si="6"/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x14ac:dyDescent="0.25">
      <c r="A18" s="13" t="s">
        <v>26</v>
      </c>
      <c r="B18" s="183" t="s">
        <v>123</v>
      </c>
      <c r="C18" s="184">
        <v>4</v>
      </c>
      <c r="D18" s="41">
        <v>5</v>
      </c>
      <c r="E18" s="284">
        <v>5</v>
      </c>
      <c r="F18" s="41">
        <v>5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9.5238095238095233E-2</v>
      </c>
      <c r="D19" s="228">
        <f>D18/D3</f>
        <v>0.10416666666666667</v>
      </c>
      <c r="E19" s="442">
        <f>E18/E3</f>
        <v>0.10416666666666667</v>
      </c>
      <c r="F19" s="228">
        <f t="shared" ref="F19:O19" si="7">F18/F3</f>
        <v>9.8039215686274508E-2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 t="shared" si="7"/>
        <v>#DIV/0!</v>
      </c>
      <c r="M19" s="405" t="e">
        <f t="shared" si="7"/>
        <v>#DIV/0!</v>
      </c>
      <c r="N19" s="405" t="e">
        <f t="shared" si="7"/>
        <v>#DIV/0!</v>
      </c>
      <c r="O19" s="335" t="e">
        <f t="shared" si="7"/>
        <v>#DIV/0!</v>
      </c>
    </row>
    <row r="20" spans="1:15" ht="20.100000000000001" customHeight="1" thickBot="1" x14ac:dyDescent="0.3">
      <c r="A20" s="20" t="s">
        <v>313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363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12</v>
      </c>
      <c r="D22" s="285">
        <v>8</v>
      </c>
      <c r="E22" s="9">
        <v>10</v>
      </c>
      <c r="F22" s="9"/>
      <c r="G22" s="285"/>
      <c r="H22" s="285"/>
      <c r="I22" s="285"/>
      <c r="J22" s="285"/>
      <c r="K22" s="285"/>
      <c r="L22" s="285"/>
      <c r="M22" s="285"/>
      <c r="N22" s="285"/>
      <c r="O22" s="8">
        <f>SUM(C22:N22)</f>
        <v>30</v>
      </c>
    </row>
    <row r="23" spans="1:15" x14ac:dyDescent="0.25">
      <c r="A23" s="10" t="s">
        <v>29</v>
      </c>
      <c r="B23" s="190" t="s">
        <v>44</v>
      </c>
      <c r="C23" s="193">
        <v>5</v>
      </c>
      <c r="D23" s="283">
        <v>2</v>
      </c>
      <c r="E23" s="182">
        <v>2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9</v>
      </c>
    </row>
    <row r="24" spans="1:15" x14ac:dyDescent="0.25">
      <c r="A24" s="10" t="s">
        <v>30</v>
      </c>
      <c r="B24" s="162" t="s">
        <v>69</v>
      </c>
      <c r="C24" s="191">
        <f>C23/C22</f>
        <v>0.41666666666666669</v>
      </c>
      <c r="D24" s="443">
        <f>D23/D22</f>
        <v>0.25</v>
      </c>
      <c r="E24" s="191">
        <f t="shared" ref="E24:N24" si="8">E23/E22</f>
        <v>0.2</v>
      </c>
      <c r="F24" s="341" t="e">
        <f>F23/F22</f>
        <v>#DIV/0!</v>
      </c>
      <c r="G24" s="341" t="e">
        <f t="shared" si="8"/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 t="shared" si="8"/>
        <v>#DIV/0!</v>
      </c>
      <c r="L24" s="341" t="e">
        <f t="shared" si="8"/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0.3</v>
      </c>
    </row>
    <row r="25" spans="1:15" x14ac:dyDescent="0.25">
      <c r="A25" s="10" t="s">
        <v>31</v>
      </c>
      <c r="B25" s="85" t="s">
        <v>338</v>
      </c>
      <c r="C25" s="77">
        <v>8</v>
      </c>
      <c r="D25" s="286">
        <v>6</v>
      </c>
      <c r="E25" s="77">
        <v>7</v>
      </c>
      <c r="F25" s="338"/>
      <c r="G25" s="338"/>
      <c r="H25" s="338"/>
      <c r="I25" s="338"/>
      <c r="J25" s="338"/>
      <c r="K25" s="338"/>
      <c r="L25" s="338"/>
      <c r="M25" s="338"/>
      <c r="N25" s="398"/>
      <c r="O25" s="85">
        <f>SUM(C25:N25)</f>
        <v>21</v>
      </c>
    </row>
    <row r="26" spans="1:15" x14ac:dyDescent="0.25">
      <c r="A26" s="10" t="s">
        <v>32</v>
      </c>
      <c r="B26" s="162" t="s">
        <v>69</v>
      </c>
      <c r="C26" s="191">
        <f>C25/C22</f>
        <v>0.66666666666666663</v>
      </c>
      <c r="D26" s="443">
        <f>D25/D22</f>
        <v>0.75</v>
      </c>
      <c r="E26" s="191">
        <f t="shared" ref="E26:N26" si="9">E25/E22</f>
        <v>0.7</v>
      </c>
      <c r="F26" s="341" t="e">
        <f t="shared" si="9"/>
        <v>#DIV/0!</v>
      </c>
      <c r="G26" s="341" t="e">
        <f t="shared" si="9"/>
        <v>#DIV/0!</v>
      </c>
      <c r="H26" s="341" t="e">
        <f t="shared" si="9"/>
        <v>#DIV/0!</v>
      </c>
      <c r="I26" s="341" t="e">
        <f t="shared" si="9"/>
        <v>#DIV/0!</v>
      </c>
      <c r="J26" s="341" t="e">
        <f t="shared" si="9"/>
        <v>#DIV/0!</v>
      </c>
      <c r="K26" s="341" t="e">
        <f t="shared" si="9"/>
        <v>#DIV/0!</v>
      </c>
      <c r="L26" s="341" t="e">
        <f t="shared" si="9"/>
        <v>#DIV/0!</v>
      </c>
      <c r="M26" s="341" t="e">
        <f t="shared" si="9"/>
        <v>#DIV/0!</v>
      </c>
      <c r="N26" s="341" t="e">
        <f t="shared" si="9"/>
        <v>#DIV/0!</v>
      </c>
      <c r="O26" s="192">
        <f>O25/O22</f>
        <v>0.7</v>
      </c>
    </row>
    <row r="27" spans="1:15" x14ac:dyDescent="0.25">
      <c r="A27" s="10" t="s">
        <v>33</v>
      </c>
      <c r="B27" s="85" t="s">
        <v>286</v>
      </c>
      <c r="C27" s="77">
        <v>11</v>
      </c>
      <c r="D27" s="284">
        <v>8</v>
      </c>
      <c r="E27" s="41">
        <v>9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28</v>
      </c>
    </row>
    <row r="28" spans="1:15" x14ac:dyDescent="0.25">
      <c r="A28" s="10" t="s">
        <v>34</v>
      </c>
      <c r="B28" s="162" t="s">
        <v>69</v>
      </c>
      <c r="C28" s="191">
        <f>C27/C22</f>
        <v>0.91666666666666663</v>
      </c>
      <c r="D28" s="443">
        <f t="shared" ref="D28:N28" si="10">D27/D22</f>
        <v>1</v>
      </c>
      <c r="E28" s="191">
        <f t="shared" si="10"/>
        <v>0.9</v>
      </c>
      <c r="F28" s="341" t="e">
        <f t="shared" si="10"/>
        <v>#DIV/0!</v>
      </c>
      <c r="G28" s="341" t="e">
        <f t="shared" si="10"/>
        <v>#DIV/0!</v>
      </c>
      <c r="H28" s="341" t="e">
        <f t="shared" si="10"/>
        <v>#DIV/0!</v>
      </c>
      <c r="I28" s="341" t="e">
        <f t="shared" si="10"/>
        <v>#DIV/0!</v>
      </c>
      <c r="J28" s="341" t="e">
        <f t="shared" si="10"/>
        <v>#DIV/0!</v>
      </c>
      <c r="K28" s="341" t="e">
        <f t="shared" si="10"/>
        <v>#DIV/0!</v>
      </c>
      <c r="L28" s="341" t="e">
        <f t="shared" si="10"/>
        <v>#DIV/0!</v>
      </c>
      <c r="M28" s="341" t="e">
        <f t="shared" si="10"/>
        <v>#DIV/0!</v>
      </c>
      <c r="N28" s="341" t="e">
        <f t="shared" si="10"/>
        <v>#DIV/0!</v>
      </c>
      <c r="O28" s="192">
        <f>O27/O22</f>
        <v>0.93333333333333335</v>
      </c>
    </row>
    <row r="29" spans="1:15" x14ac:dyDescent="0.25">
      <c r="A29" s="10" t="s">
        <v>35</v>
      </c>
      <c r="B29" s="85" t="s">
        <v>162</v>
      </c>
      <c r="C29" s="77">
        <v>1</v>
      </c>
      <c r="D29" s="284">
        <v>2</v>
      </c>
      <c r="E29" s="41">
        <v>2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5</v>
      </c>
    </row>
    <row r="30" spans="1:15" x14ac:dyDescent="0.25">
      <c r="A30" s="10" t="s">
        <v>36</v>
      </c>
      <c r="B30" s="162" t="s">
        <v>69</v>
      </c>
      <c r="C30" s="191">
        <f>C29/C22</f>
        <v>8.3333333333333329E-2</v>
      </c>
      <c r="D30" s="443">
        <f t="shared" ref="D30:N30" si="11">D29/D22</f>
        <v>0.25</v>
      </c>
      <c r="E30" s="191">
        <f t="shared" si="11"/>
        <v>0.2</v>
      </c>
      <c r="F30" s="341" t="e">
        <f t="shared" si="11"/>
        <v>#DIV/0!</v>
      </c>
      <c r="G30" s="341" t="e">
        <f t="shared" si="11"/>
        <v>#DIV/0!</v>
      </c>
      <c r="H30" s="341" t="e">
        <f t="shared" si="11"/>
        <v>#DIV/0!</v>
      </c>
      <c r="I30" s="341" t="e">
        <f t="shared" si="11"/>
        <v>#DIV/0!</v>
      </c>
      <c r="J30" s="341" t="e">
        <f t="shared" si="11"/>
        <v>#DIV/0!</v>
      </c>
      <c r="K30" s="341" t="e">
        <f t="shared" si="11"/>
        <v>#DIV/0!</v>
      </c>
      <c r="L30" s="341" t="e">
        <f t="shared" si="11"/>
        <v>#DIV/0!</v>
      </c>
      <c r="M30" s="341" t="e">
        <f t="shared" si="11"/>
        <v>#DIV/0!</v>
      </c>
      <c r="N30" s="341" t="e">
        <f t="shared" si="11"/>
        <v>#DIV/0!</v>
      </c>
      <c r="O30" s="192">
        <f>O29/O22</f>
        <v>0.16666666666666666</v>
      </c>
    </row>
    <row r="31" spans="1:15" x14ac:dyDescent="0.25">
      <c r="A31" s="10" t="s">
        <v>37</v>
      </c>
      <c r="B31" s="85" t="s">
        <v>131</v>
      </c>
      <c r="C31" s="41">
        <f>C22-C27</f>
        <v>1</v>
      </c>
      <c r="D31" s="284">
        <f>D22-D27</f>
        <v>0</v>
      </c>
      <c r="E31" s="41">
        <f>E22-E27</f>
        <v>1</v>
      </c>
      <c r="F31" s="399">
        <f t="shared" ref="F31:N31" si="12">F22-F27</f>
        <v>0</v>
      </c>
      <c r="G31" s="399">
        <f t="shared" si="12"/>
        <v>0</v>
      </c>
      <c r="H31" s="399">
        <f t="shared" si="12"/>
        <v>0</v>
      </c>
      <c r="I31" s="399">
        <f t="shared" si="12"/>
        <v>0</v>
      </c>
      <c r="J31" s="399">
        <f t="shared" si="12"/>
        <v>0</v>
      </c>
      <c r="K31" s="399">
        <f t="shared" si="12"/>
        <v>0</v>
      </c>
      <c r="L31" s="399">
        <f t="shared" si="12"/>
        <v>0</v>
      </c>
      <c r="M31" s="399">
        <f t="shared" si="12"/>
        <v>0</v>
      </c>
      <c r="N31" s="399">
        <f t="shared" si="12"/>
        <v>0</v>
      </c>
      <c r="O31" s="85">
        <f>SUM(C31:N31)</f>
        <v>2</v>
      </c>
    </row>
    <row r="32" spans="1:15" x14ac:dyDescent="0.25">
      <c r="A32" s="10" t="s">
        <v>46</v>
      </c>
      <c r="B32" s="162" t="s">
        <v>69</v>
      </c>
      <c r="C32" s="191">
        <f>C31/C22</f>
        <v>8.3333333333333329E-2</v>
      </c>
      <c r="D32" s="443">
        <f t="shared" ref="D32:N32" si="13">D31/D22</f>
        <v>0</v>
      </c>
      <c r="E32" s="191">
        <f t="shared" si="13"/>
        <v>0.1</v>
      </c>
      <c r="F32" s="341" t="e">
        <f t="shared" si="13"/>
        <v>#DIV/0!</v>
      </c>
      <c r="G32" s="341" t="e">
        <f t="shared" si="13"/>
        <v>#DIV/0!</v>
      </c>
      <c r="H32" s="341" t="e">
        <f t="shared" si="13"/>
        <v>#DIV/0!</v>
      </c>
      <c r="I32" s="341" t="e">
        <f t="shared" si="13"/>
        <v>#DIV/0!</v>
      </c>
      <c r="J32" s="341" t="e">
        <f t="shared" si="13"/>
        <v>#DIV/0!</v>
      </c>
      <c r="K32" s="341" t="e">
        <f t="shared" si="13"/>
        <v>#DIV/0!</v>
      </c>
      <c r="L32" s="341" t="e">
        <f t="shared" si="13"/>
        <v>#DIV/0!</v>
      </c>
      <c r="M32" s="341" t="e">
        <f t="shared" si="13"/>
        <v>#DIV/0!</v>
      </c>
      <c r="N32" s="341" t="e">
        <f t="shared" si="13"/>
        <v>#DIV/0!</v>
      </c>
      <c r="O32" s="192">
        <f>O31/O22</f>
        <v>6.6666666666666666E-2</v>
      </c>
    </row>
    <row r="33" spans="1:15" ht="24.75" x14ac:dyDescent="0.25">
      <c r="A33" s="10" t="s">
        <v>47</v>
      </c>
      <c r="B33" s="194" t="s">
        <v>67</v>
      </c>
      <c r="C33" s="77">
        <v>1</v>
      </c>
      <c r="D33" s="284">
        <v>0</v>
      </c>
      <c r="E33" s="41">
        <v>1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2</v>
      </c>
    </row>
    <row r="34" spans="1:15" x14ac:dyDescent="0.25">
      <c r="A34" s="10" t="s">
        <v>48</v>
      </c>
      <c r="B34" s="162" t="s">
        <v>69</v>
      </c>
      <c r="C34" s="191">
        <f>C33/C22</f>
        <v>8.3333333333333329E-2</v>
      </c>
      <c r="D34" s="443">
        <f t="shared" ref="D34:N34" si="14">D33/D22</f>
        <v>0</v>
      </c>
      <c r="E34" s="191">
        <f t="shared" si="14"/>
        <v>0.1</v>
      </c>
      <c r="F34" s="341" t="e">
        <f t="shared" si="14"/>
        <v>#DIV/0!</v>
      </c>
      <c r="G34" s="341" t="e">
        <f t="shared" si="14"/>
        <v>#DIV/0!</v>
      </c>
      <c r="H34" s="341" t="e">
        <f t="shared" si="14"/>
        <v>#DIV/0!</v>
      </c>
      <c r="I34" s="341" t="e">
        <f t="shared" si="14"/>
        <v>#DIV/0!</v>
      </c>
      <c r="J34" s="341" t="e">
        <f t="shared" si="14"/>
        <v>#DIV/0!</v>
      </c>
      <c r="K34" s="341" t="e">
        <f t="shared" si="14"/>
        <v>#DIV/0!</v>
      </c>
      <c r="L34" s="341" t="e">
        <f t="shared" si="14"/>
        <v>#DIV/0!</v>
      </c>
      <c r="M34" s="341" t="e">
        <f t="shared" si="14"/>
        <v>#DIV/0!</v>
      </c>
      <c r="N34" s="341" t="e">
        <f t="shared" si="14"/>
        <v>#DIV/0!</v>
      </c>
      <c r="O34" s="192">
        <f>O33/O22</f>
        <v>6.6666666666666666E-2</v>
      </c>
    </row>
    <row r="35" spans="1:15" x14ac:dyDescent="0.25">
      <c r="A35" s="10" t="s">
        <v>49</v>
      </c>
      <c r="B35" s="85" t="s">
        <v>287</v>
      </c>
      <c r="C35" s="77">
        <v>1</v>
      </c>
      <c r="D35" s="284">
        <v>1</v>
      </c>
      <c r="E35" s="41">
        <v>1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3</v>
      </c>
    </row>
    <row r="36" spans="1:15" x14ac:dyDescent="0.25">
      <c r="A36" s="10" t="s">
        <v>50</v>
      </c>
      <c r="B36" s="195" t="s">
        <v>69</v>
      </c>
      <c r="C36" s="191">
        <f>C35/C22</f>
        <v>8.3333333333333329E-2</v>
      </c>
      <c r="D36" s="443">
        <f t="shared" ref="D36:N36" si="15">D35/D22</f>
        <v>0.125</v>
      </c>
      <c r="E36" s="191">
        <f t="shared" si="15"/>
        <v>0.1</v>
      </c>
      <c r="F36" s="341" t="e">
        <f t="shared" si="15"/>
        <v>#DIV/0!</v>
      </c>
      <c r="G36" s="341" t="e">
        <f t="shared" si="15"/>
        <v>#DIV/0!</v>
      </c>
      <c r="H36" s="341" t="e">
        <f t="shared" si="15"/>
        <v>#DIV/0!</v>
      </c>
      <c r="I36" s="341" t="e">
        <f t="shared" si="15"/>
        <v>#DIV/0!</v>
      </c>
      <c r="J36" s="341" t="e">
        <f t="shared" si="15"/>
        <v>#DIV/0!</v>
      </c>
      <c r="K36" s="341" t="e">
        <f t="shared" si="15"/>
        <v>#DIV/0!</v>
      </c>
      <c r="L36" s="341" t="e">
        <f t="shared" si="15"/>
        <v>#DIV/0!</v>
      </c>
      <c r="M36" s="341" t="e">
        <f t="shared" si="15"/>
        <v>#DIV/0!</v>
      </c>
      <c r="N36" s="341" t="e">
        <f t="shared" si="15"/>
        <v>#DIV/0!</v>
      </c>
      <c r="O36" s="192">
        <f>O35/O22</f>
        <v>0.1</v>
      </c>
    </row>
    <row r="37" spans="1:15" x14ac:dyDescent="0.25">
      <c r="A37" s="10" t="s">
        <v>51</v>
      </c>
      <c r="B37" s="85" t="s">
        <v>288</v>
      </c>
      <c r="C37" s="40">
        <v>1</v>
      </c>
      <c r="D37" s="284">
        <v>0</v>
      </c>
      <c r="E37" s="41">
        <v>1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2</v>
      </c>
    </row>
    <row r="38" spans="1:15" x14ac:dyDescent="0.25">
      <c r="A38" s="10" t="s">
        <v>52</v>
      </c>
      <c r="B38" s="195" t="s">
        <v>69</v>
      </c>
      <c r="C38" s="217">
        <f>C37/C22</f>
        <v>8.3333333333333329E-2</v>
      </c>
      <c r="D38" s="441">
        <f t="shared" ref="D38:N38" si="16">D37/D22</f>
        <v>0</v>
      </c>
      <c r="E38" s="191">
        <f t="shared" si="16"/>
        <v>0.1</v>
      </c>
      <c r="F38" s="341" t="e">
        <f t="shared" si="16"/>
        <v>#DIV/0!</v>
      </c>
      <c r="G38" s="341" t="e">
        <f t="shared" si="16"/>
        <v>#DIV/0!</v>
      </c>
      <c r="H38" s="341" t="e">
        <f t="shared" si="16"/>
        <v>#DIV/0!</v>
      </c>
      <c r="I38" s="341" t="e">
        <f t="shared" si="16"/>
        <v>#DIV/0!</v>
      </c>
      <c r="J38" s="341" t="e">
        <f t="shared" si="16"/>
        <v>#DIV/0!</v>
      </c>
      <c r="K38" s="341" t="e">
        <f t="shared" si="16"/>
        <v>#DIV/0!</v>
      </c>
      <c r="L38" s="341" t="e">
        <f t="shared" si="16"/>
        <v>#DIV/0!</v>
      </c>
      <c r="M38" s="341" t="e">
        <f t="shared" si="16"/>
        <v>#DIV/0!</v>
      </c>
      <c r="N38" s="341" t="e">
        <f t="shared" si="16"/>
        <v>#DIV/0!</v>
      </c>
      <c r="O38" s="192">
        <f>O37/O22</f>
        <v>6.6666666666666666E-2</v>
      </c>
    </row>
    <row r="39" spans="1:15" x14ac:dyDescent="0.25">
      <c r="A39" s="10" t="s">
        <v>53</v>
      </c>
      <c r="B39" s="216" t="s">
        <v>115</v>
      </c>
      <c r="C39" s="209">
        <v>1</v>
      </c>
      <c r="D39" s="444">
        <v>0</v>
      </c>
      <c r="E39" s="210">
        <v>0</v>
      </c>
      <c r="F39" s="344"/>
      <c r="G39" s="344"/>
      <c r="H39" s="344"/>
      <c r="I39" s="344"/>
      <c r="J39" s="344"/>
      <c r="K39" s="344"/>
      <c r="L39" s="344"/>
      <c r="M39" s="344"/>
      <c r="N39" s="426"/>
      <c r="O39" s="216">
        <f>SUM(C39:N39)</f>
        <v>1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8.3333333333333329E-2</v>
      </c>
      <c r="D40" s="443">
        <f t="shared" ref="D40:N40" si="17">D39/D22</f>
        <v>0</v>
      </c>
      <c r="E40" s="191">
        <f t="shared" si="17"/>
        <v>0</v>
      </c>
      <c r="F40" s="341" t="e">
        <f t="shared" si="17"/>
        <v>#DIV/0!</v>
      </c>
      <c r="G40" s="341" t="e">
        <f t="shared" si="17"/>
        <v>#DIV/0!</v>
      </c>
      <c r="H40" s="341" t="e">
        <f t="shared" si="17"/>
        <v>#DIV/0!</v>
      </c>
      <c r="I40" s="341" t="e">
        <f t="shared" si="17"/>
        <v>#DIV/0!</v>
      </c>
      <c r="J40" s="341" t="e">
        <f t="shared" si="17"/>
        <v>#DIV/0!</v>
      </c>
      <c r="K40" s="341" t="e">
        <f t="shared" si="17"/>
        <v>#DIV/0!</v>
      </c>
      <c r="L40" s="341" t="e">
        <f t="shared" si="17"/>
        <v>#DIV/0!</v>
      </c>
      <c r="M40" s="341" t="e">
        <f t="shared" si="17"/>
        <v>#DIV/0!</v>
      </c>
      <c r="N40" s="341" t="e">
        <f t="shared" si="17"/>
        <v>#DIV/0!</v>
      </c>
      <c r="O40" s="192">
        <f>O39/O22</f>
        <v>3.3333333333333333E-2</v>
      </c>
    </row>
    <row r="41" spans="1:15" ht="26.25" thickTop="1" thickBot="1" x14ac:dyDescent="0.3">
      <c r="A41" s="10" t="s">
        <v>55</v>
      </c>
      <c r="B41" s="31" t="s">
        <v>71</v>
      </c>
      <c r="C41" s="16">
        <v>10</v>
      </c>
      <c r="D41" s="445">
        <v>5</v>
      </c>
      <c r="E41" s="16">
        <v>6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49">
        <f>SUM(C41:N41)</f>
        <v>21</v>
      </c>
    </row>
    <row r="42" spans="1:15" ht="15.75" thickTop="1" x14ac:dyDescent="0.25">
      <c r="A42" s="10" t="s">
        <v>56</v>
      </c>
      <c r="B42" s="197" t="s">
        <v>163</v>
      </c>
      <c r="C42" s="198">
        <v>5</v>
      </c>
      <c r="D42" s="367">
        <v>3</v>
      </c>
      <c r="E42" s="199">
        <v>4</v>
      </c>
      <c r="F42" s="403"/>
      <c r="G42" s="403"/>
      <c r="H42" s="403"/>
      <c r="I42" s="403"/>
      <c r="J42" s="403"/>
      <c r="K42" s="403"/>
      <c r="L42" s="406"/>
      <c r="M42" s="403"/>
      <c r="N42" s="404"/>
      <c r="O42" s="197">
        <f>SUM(C42:N42)</f>
        <v>12</v>
      </c>
    </row>
    <row r="43" spans="1:15" x14ac:dyDescent="0.25">
      <c r="A43" s="10" t="s">
        <v>57</v>
      </c>
      <c r="B43" s="162" t="s">
        <v>69</v>
      </c>
      <c r="C43" s="191">
        <f>C42/C22</f>
        <v>0.41666666666666669</v>
      </c>
      <c r="D43" s="443">
        <f t="shared" ref="D43:N43" si="18">D42/D22</f>
        <v>0.375</v>
      </c>
      <c r="E43" s="191">
        <f t="shared" si="18"/>
        <v>0.4</v>
      </c>
      <c r="F43" s="341" t="e">
        <f t="shared" si="18"/>
        <v>#DIV/0!</v>
      </c>
      <c r="G43" s="341" t="e">
        <f t="shared" si="18"/>
        <v>#DIV/0!</v>
      </c>
      <c r="H43" s="341" t="e">
        <f t="shared" si="18"/>
        <v>#DIV/0!</v>
      </c>
      <c r="I43" s="341" t="e">
        <f t="shared" si="18"/>
        <v>#DIV/0!</v>
      </c>
      <c r="J43" s="341" t="e">
        <f t="shared" si="18"/>
        <v>#DIV/0!</v>
      </c>
      <c r="K43" s="341" t="e">
        <f t="shared" si="18"/>
        <v>#DIV/0!</v>
      </c>
      <c r="L43" s="341" t="e">
        <f t="shared" si="18"/>
        <v>#DIV/0!</v>
      </c>
      <c r="M43" s="341" t="e">
        <f t="shared" si="18"/>
        <v>#DIV/0!</v>
      </c>
      <c r="N43" s="341" t="e">
        <f t="shared" si="18"/>
        <v>#DIV/0!</v>
      </c>
      <c r="O43" s="192">
        <f>O42/O22</f>
        <v>0.4</v>
      </c>
    </row>
    <row r="44" spans="1:15" x14ac:dyDescent="0.25">
      <c r="A44" s="10" t="s">
        <v>58</v>
      </c>
      <c r="B44" s="85" t="s">
        <v>164</v>
      </c>
      <c r="C44" s="77">
        <v>2</v>
      </c>
      <c r="D44" s="284">
        <v>1</v>
      </c>
      <c r="E44" s="41">
        <v>1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4</v>
      </c>
    </row>
    <row r="45" spans="1:15" x14ac:dyDescent="0.25">
      <c r="A45" s="10" t="s">
        <v>59</v>
      </c>
      <c r="B45" s="162" t="s">
        <v>69</v>
      </c>
      <c r="C45" s="191">
        <f>C44/C22</f>
        <v>0.16666666666666666</v>
      </c>
      <c r="D45" s="443">
        <f t="shared" ref="D45:N45" si="19">D44/D22</f>
        <v>0.125</v>
      </c>
      <c r="E45" s="191">
        <f t="shared" si="19"/>
        <v>0.1</v>
      </c>
      <c r="F45" s="341" t="e">
        <f t="shared" si="19"/>
        <v>#DIV/0!</v>
      </c>
      <c r="G45" s="341" t="e">
        <f t="shared" si="19"/>
        <v>#DIV/0!</v>
      </c>
      <c r="H45" s="341" t="e">
        <f t="shared" si="19"/>
        <v>#DIV/0!</v>
      </c>
      <c r="I45" s="341" t="e">
        <f t="shared" si="19"/>
        <v>#DIV/0!</v>
      </c>
      <c r="J45" s="341" t="e">
        <f t="shared" si="19"/>
        <v>#DIV/0!</v>
      </c>
      <c r="K45" s="341" t="e">
        <f t="shared" si="19"/>
        <v>#DIV/0!</v>
      </c>
      <c r="L45" s="341" t="e">
        <f t="shared" si="19"/>
        <v>#DIV/0!</v>
      </c>
      <c r="M45" s="341" t="e">
        <f t="shared" si="19"/>
        <v>#DIV/0!</v>
      </c>
      <c r="N45" s="341" t="e">
        <f t="shared" si="19"/>
        <v>#DIV/0!</v>
      </c>
      <c r="O45" s="192">
        <f>O44/O22</f>
        <v>0.13333333333333333</v>
      </c>
    </row>
    <row r="46" spans="1:15" x14ac:dyDescent="0.25">
      <c r="A46" s="10" t="s">
        <v>60</v>
      </c>
      <c r="B46" s="85" t="s">
        <v>165</v>
      </c>
      <c r="C46" s="77">
        <v>2</v>
      </c>
      <c r="D46" s="284">
        <v>0</v>
      </c>
      <c r="E46" s="41">
        <v>0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2</v>
      </c>
    </row>
    <row r="47" spans="1:15" x14ac:dyDescent="0.25">
      <c r="A47" s="10" t="s">
        <v>61</v>
      </c>
      <c r="B47" s="162" t="s">
        <v>69</v>
      </c>
      <c r="C47" s="191">
        <f>C46/C22</f>
        <v>0.16666666666666666</v>
      </c>
      <c r="D47" s="443">
        <f t="shared" ref="D47:N47" si="20">D46/D22</f>
        <v>0</v>
      </c>
      <c r="E47" s="191">
        <f>E46/E22</f>
        <v>0</v>
      </c>
      <c r="F47" s="341" t="e">
        <f t="shared" si="20"/>
        <v>#DIV/0!</v>
      </c>
      <c r="G47" s="341" t="e">
        <f t="shared" si="20"/>
        <v>#DIV/0!</v>
      </c>
      <c r="H47" s="341" t="e">
        <f t="shared" si="20"/>
        <v>#DIV/0!</v>
      </c>
      <c r="I47" s="341" t="e">
        <f t="shared" si="20"/>
        <v>#DIV/0!</v>
      </c>
      <c r="J47" s="341" t="e">
        <f t="shared" si="20"/>
        <v>#DIV/0!</v>
      </c>
      <c r="K47" s="341" t="e">
        <f t="shared" si="20"/>
        <v>#DIV/0!</v>
      </c>
      <c r="L47" s="341" t="e">
        <f t="shared" si="20"/>
        <v>#DIV/0!</v>
      </c>
      <c r="M47" s="341" t="e">
        <f t="shared" si="20"/>
        <v>#DIV/0!</v>
      </c>
      <c r="N47" s="341" t="e">
        <f t="shared" si="20"/>
        <v>#DIV/0!</v>
      </c>
      <c r="O47" s="192">
        <f>O46/O22</f>
        <v>6.6666666666666666E-2</v>
      </c>
    </row>
    <row r="48" spans="1:15" x14ac:dyDescent="0.25">
      <c r="A48" s="10" t="s">
        <v>62</v>
      </c>
      <c r="B48" s="85" t="s">
        <v>305</v>
      </c>
      <c r="C48" s="77">
        <v>0</v>
      </c>
      <c r="D48" s="284">
        <v>0</v>
      </c>
      <c r="E48" s="41">
        <v>0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0</v>
      </c>
    </row>
    <row r="49" spans="1:15" x14ac:dyDescent="0.25">
      <c r="A49" s="10" t="s">
        <v>63</v>
      </c>
      <c r="B49" s="162" t="s">
        <v>69</v>
      </c>
      <c r="C49" s="191">
        <f>C48/C22</f>
        <v>0</v>
      </c>
      <c r="D49" s="443">
        <f t="shared" ref="D49:N49" si="21">D48/D22</f>
        <v>0</v>
      </c>
      <c r="E49" s="191">
        <f t="shared" si="21"/>
        <v>0</v>
      </c>
      <c r="F49" s="341" t="e">
        <f t="shared" si="21"/>
        <v>#DIV/0!</v>
      </c>
      <c r="G49" s="341" t="e">
        <f t="shared" si="21"/>
        <v>#DIV/0!</v>
      </c>
      <c r="H49" s="341" t="e">
        <f t="shared" si="21"/>
        <v>#DIV/0!</v>
      </c>
      <c r="I49" s="341" t="e">
        <f t="shared" si="21"/>
        <v>#DIV/0!</v>
      </c>
      <c r="J49" s="341" t="e">
        <f t="shared" si="21"/>
        <v>#DIV/0!</v>
      </c>
      <c r="K49" s="341" t="e">
        <f t="shared" si="21"/>
        <v>#DIV/0!</v>
      </c>
      <c r="L49" s="341" t="e">
        <f t="shared" si="21"/>
        <v>#DIV/0!</v>
      </c>
      <c r="M49" s="341" t="e">
        <f t="shared" si="21"/>
        <v>#DIV/0!</v>
      </c>
      <c r="N49" s="341" t="e">
        <f t="shared" si="21"/>
        <v>#DIV/0!</v>
      </c>
      <c r="O49" s="192">
        <f>O48/O22</f>
        <v>0</v>
      </c>
    </row>
    <row r="50" spans="1:15" x14ac:dyDescent="0.25">
      <c r="A50" s="10" t="s">
        <v>64</v>
      </c>
      <c r="B50" s="194" t="s">
        <v>167</v>
      </c>
      <c r="C50" s="40">
        <v>3</v>
      </c>
      <c r="D50" s="284">
        <v>1</v>
      </c>
      <c r="E50" s="41">
        <v>3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7</v>
      </c>
    </row>
    <row r="51" spans="1:15" x14ac:dyDescent="0.25">
      <c r="A51" s="10" t="s">
        <v>65</v>
      </c>
      <c r="B51" s="162" t="s">
        <v>69</v>
      </c>
      <c r="C51" s="191">
        <f>C50/C22</f>
        <v>0.25</v>
      </c>
      <c r="D51" s="443">
        <f t="shared" ref="D51:N51" si="22">D50/D22</f>
        <v>0.125</v>
      </c>
      <c r="E51" s="191">
        <f t="shared" si="22"/>
        <v>0.3</v>
      </c>
      <c r="F51" s="341" t="e">
        <f t="shared" si="22"/>
        <v>#DIV/0!</v>
      </c>
      <c r="G51" s="341" t="e">
        <f t="shared" si="22"/>
        <v>#DIV/0!</v>
      </c>
      <c r="H51" s="341" t="e">
        <f t="shared" si="22"/>
        <v>#DIV/0!</v>
      </c>
      <c r="I51" s="341" t="e">
        <f t="shared" si="22"/>
        <v>#DIV/0!</v>
      </c>
      <c r="J51" s="341" t="e">
        <f t="shared" si="22"/>
        <v>#DIV/0!</v>
      </c>
      <c r="K51" s="341" t="e">
        <f t="shared" si="22"/>
        <v>#DIV/0!</v>
      </c>
      <c r="L51" s="341" t="e">
        <f t="shared" si="22"/>
        <v>#DIV/0!</v>
      </c>
      <c r="M51" s="341" t="e">
        <f t="shared" si="22"/>
        <v>#DIV/0!</v>
      </c>
      <c r="N51" s="341" t="e">
        <f t="shared" si="22"/>
        <v>#DIV/0!</v>
      </c>
      <c r="O51" s="192">
        <f>O50/O22</f>
        <v>0.23333333333333334</v>
      </c>
    </row>
    <row r="52" spans="1:15" ht="24.75" x14ac:dyDescent="0.25">
      <c r="A52" s="10" t="s">
        <v>154</v>
      </c>
      <c r="B52" s="194" t="s">
        <v>168</v>
      </c>
      <c r="C52" s="77">
        <v>0</v>
      </c>
      <c r="D52" s="284">
        <v>0</v>
      </c>
      <c r="E52" s="41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f>C52/C22</f>
        <v>0</v>
      </c>
      <c r="D53" s="443">
        <f t="shared" ref="D53:N53" si="23">D52/D22</f>
        <v>0</v>
      </c>
      <c r="E53" s="191">
        <f t="shared" si="23"/>
        <v>0</v>
      </c>
      <c r="F53" s="341" t="e">
        <f t="shared" si="23"/>
        <v>#DIV/0!</v>
      </c>
      <c r="G53" s="341" t="e">
        <f t="shared" si="23"/>
        <v>#DIV/0!</v>
      </c>
      <c r="H53" s="341" t="e">
        <f t="shared" si="23"/>
        <v>#DIV/0!</v>
      </c>
      <c r="I53" s="341" t="e">
        <f t="shared" si="23"/>
        <v>#DIV/0!</v>
      </c>
      <c r="J53" s="341" t="e">
        <f t="shared" si="23"/>
        <v>#DIV/0!</v>
      </c>
      <c r="K53" s="341" t="e">
        <f t="shared" si="23"/>
        <v>#DIV/0!</v>
      </c>
      <c r="L53" s="341" t="e">
        <f t="shared" si="23"/>
        <v>#DIV/0!</v>
      </c>
      <c r="M53" s="341" t="e">
        <f t="shared" si="23"/>
        <v>#DIV/0!</v>
      </c>
      <c r="N53" s="341" t="e">
        <f t="shared" si="23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40">
        <v>0</v>
      </c>
      <c r="D54" s="284">
        <v>1</v>
      </c>
      <c r="E54" s="41">
        <v>0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1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0</v>
      </c>
      <c r="D55" s="446">
        <f t="shared" ref="D55:N55" si="24">D54/D22</f>
        <v>0.125</v>
      </c>
      <c r="E55" s="201">
        <f t="shared" si="24"/>
        <v>0</v>
      </c>
      <c r="F55" s="407" t="e">
        <f t="shared" si="24"/>
        <v>#DIV/0!</v>
      </c>
      <c r="G55" s="407" t="e">
        <f t="shared" si="24"/>
        <v>#DIV/0!</v>
      </c>
      <c r="H55" s="407" t="e">
        <f t="shared" si="24"/>
        <v>#DIV/0!</v>
      </c>
      <c r="I55" s="407" t="e">
        <f t="shared" si="24"/>
        <v>#DIV/0!</v>
      </c>
      <c r="J55" s="407" t="e">
        <f t="shared" si="24"/>
        <v>#DIV/0!</v>
      </c>
      <c r="K55" s="407" t="e">
        <f t="shared" si="24"/>
        <v>#DIV/0!</v>
      </c>
      <c r="L55" s="407" t="e">
        <f t="shared" si="24"/>
        <v>#DIV/0!</v>
      </c>
      <c r="M55" s="407" t="e">
        <f t="shared" si="24"/>
        <v>#DIV/0!</v>
      </c>
      <c r="N55" s="407" t="e">
        <f t="shared" si="24"/>
        <v>#DIV/0!</v>
      </c>
      <c r="O55" s="202">
        <f>O54/O22</f>
        <v>3.3333333333333333E-2</v>
      </c>
    </row>
    <row r="56" spans="1:15" ht="20.100000000000001" customHeight="1" thickBot="1" x14ac:dyDescent="0.3">
      <c r="A56" s="21" t="s">
        <v>331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364" t="s">
        <v>370</v>
      </c>
      <c r="E57" s="364" t="s">
        <v>371</v>
      </c>
      <c r="F57" s="364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6</v>
      </c>
      <c r="D58" s="287">
        <v>8</v>
      </c>
      <c r="E58" s="17">
        <v>7</v>
      </c>
      <c r="F58" s="17"/>
      <c r="G58" s="287"/>
      <c r="H58" s="287"/>
      <c r="I58" s="287"/>
      <c r="J58" s="287"/>
      <c r="K58" s="287"/>
      <c r="L58" s="287"/>
      <c r="M58" s="287"/>
      <c r="N58" s="287"/>
      <c r="O58" s="26">
        <f>SUM(C58:N58)</f>
        <v>21</v>
      </c>
    </row>
    <row r="59" spans="1:15" x14ac:dyDescent="0.25">
      <c r="A59" s="29" t="s">
        <v>75</v>
      </c>
      <c r="B59" s="204" t="s">
        <v>296</v>
      </c>
      <c r="C59" s="193">
        <v>2</v>
      </c>
      <c r="D59" s="283">
        <v>3</v>
      </c>
      <c r="E59" s="182">
        <v>4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9</v>
      </c>
    </row>
    <row r="60" spans="1:15" x14ac:dyDescent="0.25">
      <c r="A60" s="29" t="s">
        <v>76</v>
      </c>
      <c r="B60" s="203" t="s">
        <v>80</v>
      </c>
      <c r="C60" s="191">
        <f>C59/C58</f>
        <v>0.33333333333333331</v>
      </c>
      <c r="D60" s="443">
        <f t="shared" ref="D60:N60" si="25">D59/D58</f>
        <v>0.375</v>
      </c>
      <c r="E60" s="191">
        <f t="shared" si="25"/>
        <v>0.5714285714285714</v>
      </c>
      <c r="F60" s="341" t="e">
        <f t="shared" si="25"/>
        <v>#DIV/0!</v>
      </c>
      <c r="G60" s="341" t="e">
        <f t="shared" si="25"/>
        <v>#DIV/0!</v>
      </c>
      <c r="H60" s="341" t="e">
        <f t="shared" si="25"/>
        <v>#DIV/0!</v>
      </c>
      <c r="I60" s="341" t="e">
        <f t="shared" si="25"/>
        <v>#DIV/0!</v>
      </c>
      <c r="J60" s="341" t="e">
        <f t="shared" si="25"/>
        <v>#DIV/0!</v>
      </c>
      <c r="K60" s="341" t="e">
        <f t="shared" si="25"/>
        <v>#DIV/0!</v>
      </c>
      <c r="L60" s="341" t="e">
        <f t="shared" si="25"/>
        <v>#DIV/0!</v>
      </c>
      <c r="M60" s="341" t="e">
        <f t="shared" si="25"/>
        <v>#DIV/0!</v>
      </c>
      <c r="N60" s="334" t="e">
        <f t="shared" si="25"/>
        <v>#DIV/0!</v>
      </c>
      <c r="O60" s="243">
        <f>O59/O58</f>
        <v>0.42857142857142855</v>
      </c>
    </row>
    <row r="61" spans="1:15" x14ac:dyDescent="0.25">
      <c r="A61" s="29" t="s">
        <v>87</v>
      </c>
      <c r="B61" s="205" t="s">
        <v>78</v>
      </c>
      <c r="C61" s="40">
        <v>2</v>
      </c>
      <c r="D61" s="284">
        <v>0</v>
      </c>
      <c r="E61" s="41">
        <v>4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6</v>
      </c>
    </row>
    <row r="62" spans="1:15" x14ac:dyDescent="0.25">
      <c r="A62" s="29" t="s">
        <v>88</v>
      </c>
      <c r="B62" s="203" t="s">
        <v>80</v>
      </c>
      <c r="C62" s="191">
        <f>C61/C58</f>
        <v>0.33333333333333331</v>
      </c>
      <c r="D62" s="443">
        <f t="shared" ref="D62:N62" si="26">D61/D58</f>
        <v>0</v>
      </c>
      <c r="E62" s="191">
        <f t="shared" si="26"/>
        <v>0.5714285714285714</v>
      </c>
      <c r="F62" s="341" t="e">
        <f t="shared" si="26"/>
        <v>#DIV/0!</v>
      </c>
      <c r="G62" s="341" t="e">
        <f t="shared" si="26"/>
        <v>#DIV/0!</v>
      </c>
      <c r="H62" s="341" t="e">
        <f t="shared" si="26"/>
        <v>#DIV/0!</v>
      </c>
      <c r="I62" s="341" t="e">
        <f t="shared" si="26"/>
        <v>#DIV/0!</v>
      </c>
      <c r="J62" s="341" t="e">
        <f t="shared" si="26"/>
        <v>#DIV/0!</v>
      </c>
      <c r="K62" s="341" t="e">
        <f t="shared" si="26"/>
        <v>#DIV/0!</v>
      </c>
      <c r="L62" s="341" t="e">
        <f t="shared" si="26"/>
        <v>#DIV/0!</v>
      </c>
      <c r="M62" s="341" t="e">
        <f t="shared" si="26"/>
        <v>#DIV/0!</v>
      </c>
      <c r="N62" s="334" t="e">
        <f t="shared" si="26"/>
        <v>#DIV/0!</v>
      </c>
      <c r="O62" s="243">
        <f>O61/O58</f>
        <v>0.2857142857142857</v>
      </c>
    </row>
    <row r="63" spans="1:15" x14ac:dyDescent="0.25">
      <c r="A63" s="29" t="s">
        <v>89</v>
      </c>
      <c r="B63" s="205" t="s">
        <v>299</v>
      </c>
      <c r="C63" s="40">
        <v>0</v>
      </c>
      <c r="D63" s="284">
        <v>0</v>
      </c>
      <c r="E63" s="41">
        <v>2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2</v>
      </c>
    </row>
    <row r="64" spans="1:15" x14ac:dyDescent="0.25">
      <c r="A64" s="29" t="s">
        <v>90</v>
      </c>
      <c r="B64" s="189" t="s">
        <v>80</v>
      </c>
      <c r="C64" s="191">
        <f>C63/C58</f>
        <v>0</v>
      </c>
      <c r="D64" s="443">
        <f t="shared" ref="D64:N64" si="27">D63/D58</f>
        <v>0</v>
      </c>
      <c r="E64" s="191">
        <f t="shared" si="27"/>
        <v>0.2857142857142857</v>
      </c>
      <c r="F64" s="341" t="e">
        <f t="shared" si="27"/>
        <v>#DIV/0!</v>
      </c>
      <c r="G64" s="341" t="e">
        <f t="shared" si="27"/>
        <v>#DIV/0!</v>
      </c>
      <c r="H64" s="341" t="e">
        <f t="shared" si="27"/>
        <v>#DIV/0!</v>
      </c>
      <c r="I64" s="341" t="e">
        <f t="shared" si="27"/>
        <v>#DIV/0!</v>
      </c>
      <c r="J64" s="341" t="e">
        <f t="shared" si="27"/>
        <v>#DIV/0!</v>
      </c>
      <c r="K64" s="341" t="e">
        <f t="shared" si="27"/>
        <v>#DIV/0!</v>
      </c>
      <c r="L64" s="341" t="e">
        <f t="shared" si="27"/>
        <v>#DIV/0!</v>
      </c>
      <c r="M64" s="341" t="e">
        <f t="shared" si="27"/>
        <v>#DIV/0!</v>
      </c>
      <c r="N64" s="334" t="e">
        <f t="shared" si="27"/>
        <v>#DIV/0!</v>
      </c>
      <c r="O64" s="243">
        <f>O63/O58</f>
        <v>9.5238095238095233E-2</v>
      </c>
    </row>
    <row r="65" spans="1:15" x14ac:dyDescent="0.25">
      <c r="A65" s="29" t="s">
        <v>91</v>
      </c>
      <c r="B65" s="205" t="s">
        <v>300</v>
      </c>
      <c r="C65" s="41">
        <f t="shared" ref="C65:D65" si="28">C61-C67</f>
        <v>2</v>
      </c>
      <c r="D65" s="284">
        <f t="shared" si="28"/>
        <v>0</v>
      </c>
      <c r="E65" s="41">
        <f>E61-E67</f>
        <v>3</v>
      </c>
      <c r="F65" s="399">
        <v>0</v>
      </c>
      <c r="G65" s="399">
        <f t="shared" ref="G65:N65" si="29">G61-G67</f>
        <v>0</v>
      </c>
      <c r="H65" s="399">
        <f t="shared" si="29"/>
        <v>0</v>
      </c>
      <c r="I65" s="399">
        <f t="shared" si="29"/>
        <v>0</v>
      </c>
      <c r="J65" s="399">
        <f t="shared" si="29"/>
        <v>0</v>
      </c>
      <c r="K65" s="399">
        <f t="shared" si="29"/>
        <v>0</v>
      </c>
      <c r="L65" s="399">
        <f t="shared" si="29"/>
        <v>0</v>
      </c>
      <c r="M65" s="399">
        <f t="shared" si="29"/>
        <v>0</v>
      </c>
      <c r="N65" s="337">
        <f t="shared" si="29"/>
        <v>0</v>
      </c>
      <c r="O65" s="206">
        <f>SUM(C65:N65)</f>
        <v>5</v>
      </c>
    </row>
    <row r="66" spans="1:15" ht="15.75" thickBot="1" x14ac:dyDescent="0.3">
      <c r="A66" s="29" t="s">
        <v>92</v>
      </c>
      <c r="B66" s="207" t="s">
        <v>80</v>
      </c>
      <c r="C66" s="244">
        <f t="shared" ref="C66:K66" si="30">D65/C58</f>
        <v>0</v>
      </c>
      <c r="D66" s="447">
        <f t="shared" si="30"/>
        <v>0.375</v>
      </c>
      <c r="E66" s="196">
        <f>E65/E58</f>
        <v>0.42857142857142855</v>
      </c>
      <c r="F66" s="424" t="e">
        <f t="shared" si="30"/>
        <v>#DIV/0!</v>
      </c>
      <c r="G66" s="424" t="e">
        <f t="shared" si="30"/>
        <v>#DIV/0!</v>
      </c>
      <c r="H66" s="424" t="e">
        <f t="shared" si="30"/>
        <v>#DIV/0!</v>
      </c>
      <c r="I66" s="424" t="e">
        <f t="shared" si="30"/>
        <v>#DIV/0!</v>
      </c>
      <c r="J66" s="424" t="e">
        <f t="shared" si="30"/>
        <v>#DIV/0!</v>
      </c>
      <c r="K66" s="424" t="e">
        <f t="shared" si="30"/>
        <v>#DIV/0!</v>
      </c>
      <c r="L66" s="424" t="e">
        <f>L65/L58</f>
        <v>#DIV/0!</v>
      </c>
      <c r="M66" s="424" t="e">
        <f t="shared" ref="M66:N66" si="31">M65/M58</f>
        <v>#DIV/0!</v>
      </c>
      <c r="N66" s="401" t="e">
        <f t="shared" si="31"/>
        <v>#DIV/0!</v>
      </c>
      <c r="O66" s="245">
        <f>O65/O58</f>
        <v>0.23809523809523808</v>
      </c>
    </row>
    <row r="67" spans="1:15" ht="15.75" thickTop="1" x14ac:dyDescent="0.25">
      <c r="A67" s="29" t="s">
        <v>93</v>
      </c>
      <c r="B67" s="221" t="s">
        <v>301</v>
      </c>
      <c r="C67" s="199">
        <f>C69+C71+C73+C75+C77</f>
        <v>0</v>
      </c>
      <c r="D67" s="367">
        <f>D69+D71+D73+D75+D77</f>
        <v>0</v>
      </c>
      <c r="E67" s="199">
        <f>E69+E71+E73+E75+E77</f>
        <v>1</v>
      </c>
      <c r="F67" s="403">
        <f t="shared" ref="F67:N67" si="32">F69+F71+F73+F75+F77</f>
        <v>0</v>
      </c>
      <c r="G67" s="403">
        <f t="shared" si="32"/>
        <v>0</v>
      </c>
      <c r="H67" s="403">
        <f t="shared" si="32"/>
        <v>0</v>
      </c>
      <c r="I67" s="403">
        <f t="shared" si="32"/>
        <v>0</v>
      </c>
      <c r="J67" s="403">
        <f t="shared" si="32"/>
        <v>0</v>
      </c>
      <c r="K67" s="403">
        <f t="shared" si="32"/>
        <v>0</v>
      </c>
      <c r="L67" s="403">
        <f t="shared" si="32"/>
        <v>0</v>
      </c>
      <c r="M67" s="403">
        <f t="shared" si="32"/>
        <v>0</v>
      </c>
      <c r="N67" s="404">
        <f t="shared" si="32"/>
        <v>0</v>
      </c>
      <c r="O67" s="220">
        <f>SUM(C67:N67)</f>
        <v>1</v>
      </c>
    </row>
    <row r="68" spans="1:15" ht="15.75" thickBot="1" x14ac:dyDescent="0.3">
      <c r="A68" s="29" t="s">
        <v>94</v>
      </c>
      <c r="B68" s="207" t="s">
        <v>80</v>
      </c>
      <c r="C68" s="244">
        <f>C67/C58</f>
        <v>0</v>
      </c>
      <c r="D68" s="448">
        <f t="shared" ref="D68:N68" si="33">D67/D58</f>
        <v>0</v>
      </c>
      <c r="E68" s="246">
        <f t="shared" si="33"/>
        <v>0.14285714285714285</v>
      </c>
      <c r="F68" s="343" t="e">
        <f t="shared" si="33"/>
        <v>#DIV/0!</v>
      </c>
      <c r="G68" s="343" t="e">
        <f t="shared" si="33"/>
        <v>#DIV/0!</v>
      </c>
      <c r="H68" s="343" t="e">
        <f t="shared" si="33"/>
        <v>#DIV/0!</v>
      </c>
      <c r="I68" s="343" t="e">
        <f t="shared" si="33"/>
        <v>#DIV/0!</v>
      </c>
      <c r="J68" s="343" t="e">
        <f t="shared" si="33"/>
        <v>#DIV/0!</v>
      </c>
      <c r="K68" s="343" t="e">
        <f t="shared" si="33"/>
        <v>#DIV/0!</v>
      </c>
      <c r="L68" s="343" t="e">
        <f t="shared" si="33"/>
        <v>#DIV/0!</v>
      </c>
      <c r="M68" s="343" t="e">
        <f t="shared" si="33"/>
        <v>#DIV/0!</v>
      </c>
      <c r="N68" s="425" t="e">
        <f t="shared" si="33"/>
        <v>#DIV/0!</v>
      </c>
      <c r="O68" s="245">
        <f>O67/O58</f>
        <v>4.7619047619047616E-2</v>
      </c>
    </row>
    <row r="69" spans="1:15" ht="15.75" thickTop="1" x14ac:dyDescent="0.25">
      <c r="A69" s="29" t="s">
        <v>95</v>
      </c>
      <c r="B69" s="208" t="s">
        <v>306</v>
      </c>
      <c r="C69" s="219">
        <v>0</v>
      </c>
      <c r="D69" s="444">
        <v>0</v>
      </c>
      <c r="E69" s="210">
        <v>1</v>
      </c>
      <c r="F69" s="344"/>
      <c r="G69" s="344"/>
      <c r="H69" s="344"/>
      <c r="I69" s="344"/>
      <c r="J69" s="344"/>
      <c r="K69" s="344"/>
      <c r="L69" s="344"/>
      <c r="M69" s="344"/>
      <c r="N69" s="426"/>
      <c r="O69" s="28">
        <f>SUM(C69:N69)</f>
        <v>1</v>
      </c>
    </row>
    <row r="70" spans="1:15" x14ac:dyDescent="0.25">
      <c r="A70" s="29" t="s">
        <v>96</v>
      </c>
      <c r="B70" s="203" t="s">
        <v>80</v>
      </c>
      <c r="C70" s="217">
        <f>C69/C58</f>
        <v>0</v>
      </c>
      <c r="D70" s="443">
        <f t="shared" ref="D70:N70" si="34">D69/D58</f>
        <v>0</v>
      </c>
      <c r="E70" s="191">
        <f t="shared" si="34"/>
        <v>0.14285714285714285</v>
      </c>
      <c r="F70" s="341" t="e">
        <f t="shared" si="34"/>
        <v>#DIV/0!</v>
      </c>
      <c r="G70" s="341" t="e">
        <f t="shared" si="34"/>
        <v>#DIV/0!</v>
      </c>
      <c r="H70" s="341" t="e">
        <f t="shared" si="34"/>
        <v>#DIV/0!</v>
      </c>
      <c r="I70" s="341" t="e">
        <f t="shared" si="34"/>
        <v>#DIV/0!</v>
      </c>
      <c r="J70" s="341" t="e">
        <f t="shared" si="34"/>
        <v>#DIV/0!</v>
      </c>
      <c r="K70" s="341" t="e">
        <f t="shared" si="34"/>
        <v>#DIV/0!</v>
      </c>
      <c r="L70" s="341" t="e">
        <f t="shared" si="34"/>
        <v>#DIV/0!</v>
      </c>
      <c r="M70" s="341" t="e">
        <f t="shared" si="34"/>
        <v>#DIV/0!</v>
      </c>
      <c r="N70" s="334" t="e">
        <f t="shared" si="34"/>
        <v>#DIV/0!</v>
      </c>
      <c r="O70" s="243">
        <f>O69/O58</f>
        <v>4.7619047619047616E-2</v>
      </c>
    </row>
    <row r="71" spans="1:15" x14ac:dyDescent="0.25">
      <c r="A71" s="29" t="s">
        <v>97</v>
      </c>
      <c r="B71" s="208" t="s">
        <v>307</v>
      </c>
      <c r="C71" s="209">
        <v>0</v>
      </c>
      <c r="D71" s="444">
        <v>0</v>
      </c>
      <c r="E71" s="210">
        <v>0</v>
      </c>
      <c r="F71" s="344"/>
      <c r="G71" s="344"/>
      <c r="H71" s="344"/>
      <c r="I71" s="344"/>
      <c r="J71" s="344"/>
      <c r="K71" s="344"/>
      <c r="L71" s="344"/>
      <c r="M71" s="344"/>
      <c r="N71" s="426"/>
      <c r="O71" s="28">
        <f>SUM(C71:N71)</f>
        <v>0</v>
      </c>
    </row>
    <row r="72" spans="1:15" x14ac:dyDescent="0.25">
      <c r="A72" s="29" t="s">
        <v>98</v>
      </c>
      <c r="B72" s="189" t="s">
        <v>80</v>
      </c>
      <c r="C72" s="191">
        <f>C71/C58</f>
        <v>0</v>
      </c>
      <c r="D72" s="443">
        <f t="shared" ref="D72:N72" si="35">D71/D58</f>
        <v>0</v>
      </c>
      <c r="E72" s="191">
        <f t="shared" si="35"/>
        <v>0</v>
      </c>
      <c r="F72" s="341" t="e">
        <f t="shared" si="35"/>
        <v>#DIV/0!</v>
      </c>
      <c r="G72" s="341" t="e">
        <f t="shared" si="35"/>
        <v>#DIV/0!</v>
      </c>
      <c r="H72" s="341" t="e">
        <f t="shared" si="35"/>
        <v>#DIV/0!</v>
      </c>
      <c r="I72" s="341" t="e">
        <f t="shared" si="35"/>
        <v>#DIV/0!</v>
      </c>
      <c r="J72" s="341" t="e">
        <f t="shared" si="35"/>
        <v>#DIV/0!</v>
      </c>
      <c r="K72" s="341" t="e">
        <f t="shared" si="35"/>
        <v>#DIV/0!</v>
      </c>
      <c r="L72" s="341" t="e">
        <f t="shared" si="35"/>
        <v>#DIV/0!</v>
      </c>
      <c r="M72" s="341" t="e">
        <f t="shared" si="35"/>
        <v>#DIV/0!</v>
      </c>
      <c r="N72" s="334" t="e">
        <f t="shared" si="35"/>
        <v>#DIV/0!</v>
      </c>
      <c r="O72" s="243">
        <f>O71/O58</f>
        <v>0</v>
      </c>
    </row>
    <row r="73" spans="1:15" ht="23.25" x14ac:dyDescent="0.25">
      <c r="A73" s="29" t="s">
        <v>99</v>
      </c>
      <c r="B73" s="211" t="s">
        <v>302</v>
      </c>
      <c r="C73" s="40">
        <v>0</v>
      </c>
      <c r="D73" s="284">
        <v>0</v>
      </c>
      <c r="E73" s="41">
        <v>0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f>C73/C58</f>
        <v>0</v>
      </c>
      <c r="D74" s="443">
        <f t="shared" ref="D74:N74" si="36">D73/D58</f>
        <v>0</v>
      </c>
      <c r="E74" s="191">
        <f t="shared" si="36"/>
        <v>0</v>
      </c>
      <c r="F74" s="341" t="e">
        <f t="shared" si="36"/>
        <v>#DIV/0!</v>
      </c>
      <c r="G74" s="341" t="e">
        <f t="shared" si="36"/>
        <v>#DIV/0!</v>
      </c>
      <c r="H74" s="341" t="e">
        <f t="shared" si="36"/>
        <v>#DIV/0!</v>
      </c>
      <c r="I74" s="341" t="e">
        <f t="shared" si="36"/>
        <v>#DIV/0!</v>
      </c>
      <c r="J74" s="341" t="e">
        <f t="shared" si="36"/>
        <v>#DIV/0!</v>
      </c>
      <c r="K74" s="341" t="e">
        <f t="shared" si="36"/>
        <v>#DIV/0!</v>
      </c>
      <c r="L74" s="341" t="e">
        <f t="shared" si="36"/>
        <v>#DIV/0!</v>
      </c>
      <c r="M74" s="341" t="e">
        <f t="shared" si="36"/>
        <v>#DIV/0!</v>
      </c>
      <c r="N74" s="334" t="e">
        <f t="shared" si="36"/>
        <v>#DIV/0!</v>
      </c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77">
        <v>0</v>
      </c>
      <c r="D75" s="284">
        <v>0</v>
      </c>
      <c r="E75" s="41">
        <v>0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0</v>
      </c>
    </row>
    <row r="76" spans="1:15" x14ac:dyDescent="0.25">
      <c r="A76" s="29" t="s">
        <v>102</v>
      </c>
      <c r="B76" s="189" t="s">
        <v>80</v>
      </c>
      <c r="C76" s="191">
        <f>C75/C58</f>
        <v>0</v>
      </c>
      <c r="D76" s="443">
        <f t="shared" ref="D76:N76" si="37">D75/D58</f>
        <v>0</v>
      </c>
      <c r="E76" s="191">
        <f t="shared" si="37"/>
        <v>0</v>
      </c>
      <c r="F76" s="341" t="e">
        <f t="shared" si="37"/>
        <v>#DIV/0!</v>
      </c>
      <c r="G76" s="341" t="e">
        <f t="shared" si="37"/>
        <v>#DIV/0!</v>
      </c>
      <c r="H76" s="341" t="e">
        <f t="shared" si="37"/>
        <v>#DIV/0!</v>
      </c>
      <c r="I76" s="341" t="e">
        <f t="shared" si="37"/>
        <v>#DIV/0!</v>
      </c>
      <c r="J76" s="341" t="e">
        <f t="shared" si="37"/>
        <v>#DIV/0!</v>
      </c>
      <c r="K76" s="341" t="e">
        <f t="shared" si="37"/>
        <v>#DIV/0!</v>
      </c>
      <c r="L76" s="341" t="e">
        <f t="shared" si="37"/>
        <v>#DIV/0!</v>
      </c>
      <c r="M76" s="341" t="e">
        <f t="shared" si="37"/>
        <v>#DIV/0!</v>
      </c>
      <c r="N76" s="334" t="e">
        <f t="shared" si="37"/>
        <v>#DIV/0!</v>
      </c>
      <c r="O76" s="243">
        <f>O75/O58</f>
        <v>0</v>
      </c>
    </row>
    <row r="77" spans="1:15" x14ac:dyDescent="0.25">
      <c r="A77" s="29" t="s">
        <v>103</v>
      </c>
      <c r="B77" s="211" t="s">
        <v>304</v>
      </c>
      <c r="C77" s="77">
        <v>0</v>
      </c>
      <c r="D77" s="284">
        <v>0</v>
      </c>
      <c r="E77" s="41">
        <v>0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f>C77/C58</f>
        <v>0</v>
      </c>
      <c r="D78" s="443">
        <f t="shared" ref="D78:N78" si="38">D77/D58</f>
        <v>0</v>
      </c>
      <c r="E78" s="191">
        <f t="shared" si="38"/>
        <v>0</v>
      </c>
      <c r="F78" s="341" t="e">
        <f t="shared" si="38"/>
        <v>#DIV/0!</v>
      </c>
      <c r="G78" s="341" t="e">
        <f t="shared" si="38"/>
        <v>#DIV/0!</v>
      </c>
      <c r="H78" s="341" t="e">
        <f t="shared" si="38"/>
        <v>#DIV/0!</v>
      </c>
      <c r="I78" s="341" t="e">
        <f t="shared" si="38"/>
        <v>#DIV/0!</v>
      </c>
      <c r="J78" s="341" t="e">
        <f t="shared" si="38"/>
        <v>#DIV/0!</v>
      </c>
      <c r="K78" s="341" t="e">
        <f t="shared" si="38"/>
        <v>#DIV/0!</v>
      </c>
      <c r="L78" s="341" t="e">
        <f t="shared" si="38"/>
        <v>#DIV/0!</v>
      </c>
      <c r="M78" s="341" t="e">
        <f t="shared" si="38"/>
        <v>#DIV/0!</v>
      </c>
      <c r="N78" s="334" t="e">
        <f t="shared" si="38"/>
        <v>#DIV/0!</v>
      </c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40">
        <v>0</v>
      </c>
      <c r="D79" s="284">
        <v>0</v>
      </c>
      <c r="E79" s="41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f>C79/C58</f>
        <v>0</v>
      </c>
      <c r="D80" s="443">
        <f t="shared" ref="D80:N80" si="39">D79/D58</f>
        <v>0</v>
      </c>
      <c r="E80" s="191">
        <f t="shared" si="39"/>
        <v>0</v>
      </c>
      <c r="F80" s="341" t="e">
        <f t="shared" si="39"/>
        <v>#DIV/0!</v>
      </c>
      <c r="G80" s="341" t="e">
        <f t="shared" si="39"/>
        <v>#DIV/0!</v>
      </c>
      <c r="H80" s="341" t="e">
        <f t="shared" si="39"/>
        <v>#DIV/0!</v>
      </c>
      <c r="I80" s="341" t="e">
        <f t="shared" si="39"/>
        <v>#DIV/0!</v>
      </c>
      <c r="J80" s="341" t="e">
        <f t="shared" si="39"/>
        <v>#DIV/0!</v>
      </c>
      <c r="K80" s="341" t="e">
        <f t="shared" si="39"/>
        <v>#DIV/0!</v>
      </c>
      <c r="L80" s="341" t="e">
        <f t="shared" si="39"/>
        <v>#DIV/0!</v>
      </c>
      <c r="M80" s="341" t="e">
        <f t="shared" si="39"/>
        <v>#DIV/0!</v>
      </c>
      <c r="N80" s="334" t="e">
        <f t="shared" si="39"/>
        <v>#DIV/0!</v>
      </c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40">
        <v>0</v>
      </c>
      <c r="D81" s="284">
        <v>0</v>
      </c>
      <c r="E81" s="41">
        <v>2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2</v>
      </c>
    </row>
    <row r="82" spans="1:15" x14ac:dyDescent="0.25">
      <c r="A82" s="29" t="s">
        <v>158</v>
      </c>
      <c r="B82" s="189" t="s">
        <v>80</v>
      </c>
      <c r="C82" s="191">
        <f>C81/C58</f>
        <v>0</v>
      </c>
      <c r="D82" s="443">
        <f t="shared" ref="D82:N82" si="40">D81/D58</f>
        <v>0</v>
      </c>
      <c r="E82" s="191">
        <f t="shared" si="40"/>
        <v>0.2857142857142857</v>
      </c>
      <c r="F82" s="341" t="e">
        <f t="shared" si="40"/>
        <v>#DIV/0!</v>
      </c>
      <c r="G82" s="341" t="e">
        <f t="shared" si="40"/>
        <v>#DIV/0!</v>
      </c>
      <c r="H82" s="341" t="e">
        <f t="shared" si="40"/>
        <v>#DIV/0!</v>
      </c>
      <c r="I82" s="341" t="e">
        <f t="shared" si="40"/>
        <v>#DIV/0!</v>
      </c>
      <c r="J82" s="341" t="e">
        <f t="shared" si="40"/>
        <v>#DIV/0!</v>
      </c>
      <c r="K82" s="341" t="e">
        <f t="shared" si="40"/>
        <v>#DIV/0!</v>
      </c>
      <c r="L82" s="341" t="e">
        <f t="shared" si="40"/>
        <v>#DIV/0!</v>
      </c>
      <c r="M82" s="341" t="e">
        <f t="shared" si="40"/>
        <v>#DIV/0!</v>
      </c>
      <c r="N82" s="334" t="e">
        <f t="shared" si="40"/>
        <v>#DIV/0!</v>
      </c>
      <c r="O82" s="243">
        <f>O81/O58</f>
        <v>9.5238095238095233E-2</v>
      </c>
    </row>
    <row r="83" spans="1:15" ht="24.75" x14ac:dyDescent="0.25">
      <c r="A83" s="29" t="s">
        <v>222</v>
      </c>
      <c r="B83" s="212" t="s">
        <v>82</v>
      </c>
      <c r="C83" s="40">
        <v>0</v>
      </c>
      <c r="D83" s="284">
        <v>0</v>
      </c>
      <c r="E83" s="41">
        <v>0</v>
      </c>
      <c r="F83" s="399"/>
      <c r="G83" s="399"/>
      <c r="H83" s="399"/>
      <c r="I83" s="399"/>
      <c r="J83" s="399"/>
      <c r="K83" s="399"/>
      <c r="L83" s="399"/>
      <c r="M83" s="399"/>
      <c r="N83" s="337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f>C83/C58</f>
        <v>0</v>
      </c>
      <c r="D84" s="443">
        <f t="shared" ref="D84:N84" si="41">D83/D58</f>
        <v>0</v>
      </c>
      <c r="E84" s="191">
        <f t="shared" si="41"/>
        <v>0</v>
      </c>
      <c r="F84" s="341" t="e">
        <f t="shared" si="41"/>
        <v>#DIV/0!</v>
      </c>
      <c r="G84" s="341" t="e">
        <f t="shared" si="41"/>
        <v>#DIV/0!</v>
      </c>
      <c r="H84" s="341" t="e">
        <f t="shared" si="41"/>
        <v>#DIV/0!</v>
      </c>
      <c r="I84" s="341" t="e">
        <f t="shared" si="41"/>
        <v>#DIV/0!</v>
      </c>
      <c r="J84" s="341" t="e">
        <f t="shared" si="41"/>
        <v>#DIV/0!</v>
      </c>
      <c r="K84" s="341" t="e">
        <f t="shared" si="41"/>
        <v>#DIV/0!</v>
      </c>
      <c r="L84" s="341" t="e">
        <f t="shared" si="41"/>
        <v>#DIV/0!</v>
      </c>
      <c r="M84" s="341" t="e">
        <f t="shared" si="41"/>
        <v>#DIV/0!</v>
      </c>
      <c r="N84" s="334" t="e">
        <f t="shared" si="41"/>
        <v>#DIV/0!</v>
      </c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40">
        <v>0</v>
      </c>
      <c r="D85" s="284">
        <v>0</v>
      </c>
      <c r="E85" s="41">
        <v>0</v>
      </c>
      <c r="F85" s="399"/>
      <c r="G85" s="399"/>
      <c r="H85" s="399"/>
      <c r="I85" s="399"/>
      <c r="J85" s="399"/>
      <c r="K85" s="399"/>
      <c r="L85" s="399"/>
      <c r="M85" s="399"/>
      <c r="N85" s="337"/>
      <c r="O85" s="206">
        <f>SUM(C85:N85)</f>
        <v>0</v>
      </c>
    </row>
    <row r="86" spans="1:15" x14ac:dyDescent="0.25">
      <c r="A86" s="29" t="s">
        <v>225</v>
      </c>
      <c r="B86" s="189" t="s">
        <v>80</v>
      </c>
      <c r="C86" s="191">
        <f>C85/C58</f>
        <v>0</v>
      </c>
      <c r="D86" s="443">
        <f t="shared" ref="D86:N86" si="42">D85/D58</f>
        <v>0</v>
      </c>
      <c r="E86" s="191">
        <f t="shared" si="42"/>
        <v>0</v>
      </c>
      <c r="F86" s="341" t="e">
        <f t="shared" si="42"/>
        <v>#DIV/0!</v>
      </c>
      <c r="G86" s="341" t="e">
        <f t="shared" si="42"/>
        <v>#DIV/0!</v>
      </c>
      <c r="H86" s="341" t="e">
        <f t="shared" si="42"/>
        <v>#DIV/0!</v>
      </c>
      <c r="I86" s="341" t="e">
        <f t="shared" si="42"/>
        <v>#DIV/0!</v>
      </c>
      <c r="J86" s="341" t="e">
        <f t="shared" si="42"/>
        <v>#DIV/0!</v>
      </c>
      <c r="K86" s="341" t="e">
        <f t="shared" si="42"/>
        <v>#DIV/0!</v>
      </c>
      <c r="L86" s="341" t="e">
        <f t="shared" si="42"/>
        <v>#DIV/0!</v>
      </c>
      <c r="M86" s="341" t="e">
        <f t="shared" si="42"/>
        <v>#DIV/0!</v>
      </c>
      <c r="N86" s="334" t="e">
        <f t="shared" si="42"/>
        <v>#DIV/0!</v>
      </c>
      <c r="O86" s="243">
        <f>O85/O58</f>
        <v>0</v>
      </c>
    </row>
    <row r="87" spans="1:15" ht="24.75" x14ac:dyDescent="0.25">
      <c r="A87" s="29" t="s">
        <v>226</v>
      </c>
      <c r="B87" s="212" t="s">
        <v>84</v>
      </c>
      <c r="C87" s="40">
        <v>1</v>
      </c>
      <c r="D87" s="284">
        <v>5</v>
      </c>
      <c r="E87" s="41">
        <v>0</v>
      </c>
      <c r="F87" s="399"/>
      <c r="G87" s="399"/>
      <c r="H87" s="399"/>
      <c r="I87" s="399"/>
      <c r="J87" s="399"/>
      <c r="K87" s="399"/>
      <c r="L87" s="399"/>
      <c r="M87" s="399"/>
      <c r="N87" s="337"/>
      <c r="O87" s="206">
        <f>SUM(C87:N87)</f>
        <v>6</v>
      </c>
    </row>
    <row r="88" spans="1:15" x14ac:dyDescent="0.25">
      <c r="A88" s="29" t="s">
        <v>229</v>
      </c>
      <c r="B88" s="189" t="s">
        <v>80</v>
      </c>
      <c r="C88" s="191">
        <f>C87/C58</f>
        <v>0.16666666666666666</v>
      </c>
      <c r="D88" s="443">
        <f t="shared" ref="D88:N88" si="43">D87/D58</f>
        <v>0.625</v>
      </c>
      <c r="E88" s="191">
        <f t="shared" si="43"/>
        <v>0</v>
      </c>
      <c r="F88" s="341" t="e">
        <f t="shared" si="43"/>
        <v>#DIV/0!</v>
      </c>
      <c r="G88" s="341" t="e">
        <f t="shared" si="43"/>
        <v>#DIV/0!</v>
      </c>
      <c r="H88" s="341" t="e">
        <f t="shared" si="43"/>
        <v>#DIV/0!</v>
      </c>
      <c r="I88" s="341" t="e">
        <f t="shared" si="43"/>
        <v>#DIV/0!</v>
      </c>
      <c r="J88" s="341" t="e">
        <f t="shared" si="43"/>
        <v>#DIV/0!</v>
      </c>
      <c r="K88" s="341" t="e">
        <f t="shared" si="43"/>
        <v>#DIV/0!</v>
      </c>
      <c r="L88" s="341" t="e">
        <f t="shared" si="43"/>
        <v>#DIV/0!</v>
      </c>
      <c r="M88" s="341" t="e">
        <f t="shared" si="43"/>
        <v>#DIV/0!</v>
      </c>
      <c r="N88" s="334" t="e">
        <f t="shared" si="43"/>
        <v>#DIV/0!</v>
      </c>
      <c r="O88" s="243">
        <f>O87/O58</f>
        <v>0.2857142857142857</v>
      </c>
    </row>
    <row r="89" spans="1:15" ht="24.75" x14ac:dyDescent="0.25">
      <c r="A89" s="29" t="s">
        <v>230</v>
      </c>
      <c r="B89" s="212" t="s">
        <v>292</v>
      </c>
      <c r="C89" s="40">
        <v>1</v>
      </c>
      <c r="D89" s="284">
        <v>1</v>
      </c>
      <c r="E89" s="41">
        <v>0</v>
      </c>
      <c r="F89" s="399"/>
      <c r="G89" s="399"/>
      <c r="H89" s="399"/>
      <c r="I89" s="399"/>
      <c r="J89" s="399"/>
      <c r="K89" s="399"/>
      <c r="L89" s="399"/>
      <c r="M89" s="399"/>
      <c r="N89" s="337"/>
      <c r="O89" s="206">
        <f>SUM(C89:N89)</f>
        <v>2</v>
      </c>
    </row>
    <row r="90" spans="1:15" x14ac:dyDescent="0.25">
      <c r="A90" s="29" t="s">
        <v>232</v>
      </c>
      <c r="B90" s="189" t="s">
        <v>80</v>
      </c>
      <c r="C90" s="191">
        <f>C89/C58</f>
        <v>0.16666666666666666</v>
      </c>
      <c r="D90" s="443">
        <f t="shared" ref="D90:N90" si="44">D89/D58</f>
        <v>0.125</v>
      </c>
      <c r="E90" s="191">
        <f t="shared" si="44"/>
        <v>0</v>
      </c>
      <c r="F90" s="341" t="e">
        <f t="shared" si="44"/>
        <v>#DIV/0!</v>
      </c>
      <c r="G90" s="341" t="e">
        <f t="shared" si="44"/>
        <v>#DIV/0!</v>
      </c>
      <c r="H90" s="341" t="e">
        <f t="shared" si="44"/>
        <v>#DIV/0!</v>
      </c>
      <c r="I90" s="341" t="e">
        <f t="shared" si="44"/>
        <v>#DIV/0!</v>
      </c>
      <c r="J90" s="341" t="e">
        <f t="shared" si="44"/>
        <v>#DIV/0!</v>
      </c>
      <c r="K90" s="341" t="e">
        <f t="shared" si="44"/>
        <v>#DIV/0!</v>
      </c>
      <c r="L90" s="341" t="e">
        <f t="shared" si="44"/>
        <v>#DIV/0!</v>
      </c>
      <c r="M90" s="341" t="e">
        <f t="shared" si="44"/>
        <v>#DIV/0!</v>
      </c>
      <c r="N90" s="334" t="e">
        <f t="shared" si="44"/>
        <v>#DIV/0!</v>
      </c>
      <c r="O90" s="243">
        <f>O89/O58</f>
        <v>9.5238095238095233E-2</v>
      </c>
    </row>
    <row r="91" spans="1:15" ht="24.75" x14ac:dyDescent="0.25">
      <c r="A91" s="29" t="s">
        <v>233</v>
      </c>
      <c r="B91" s="212" t="s">
        <v>293</v>
      </c>
      <c r="C91" s="77">
        <v>0</v>
      </c>
      <c r="D91" s="284">
        <v>0</v>
      </c>
      <c r="E91" s="41">
        <v>1</v>
      </c>
      <c r="F91" s="399"/>
      <c r="G91" s="399"/>
      <c r="H91" s="399"/>
      <c r="I91" s="399"/>
      <c r="J91" s="399"/>
      <c r="K91" s="399"/>
      <c r="L91" s="399"/>
      <c r="M91" s="399"/>
      <c r="N91" s="337"/>
      <c r="O91" s="206">
        <f>SUM(C91:N91)</f>
        <v>1</v>
      </c>
    </row>
    <row r="92" spans="1:15" x14ac:dyDescent="0.25">
      <c r="A92" s="29" t="s">
        <v>234</v>
      </c>
      <c r="B92" s="189" t="s">
        <v>80</v>
      </c>
      <c r="C92" s="191">
        <f>C91/C58</f>
        <v>0</v>
      </c>
      <c r="D92" s="443">
        <f t="shared" ref="D92:N92" si="45">D91/D58</f>
        <v>0</v>
      </c>
      <c r="E92" s="191">
        <f t="shared" si="45"/>
        <v>0.14285714285714285</v>
      </c>
      <c r="F92" s="341" t="e">
        <f t="shared" si="45"/>
        <v>#DIV/0!</v>
      </c>
      <c r="G92" s="341" t="e">
        <f t="shared" si="45"/>
        <v>#DIV/0!</v>
      </c>
      <c r="H92" s="341" t="e">
        <f t="shared" si="45"/>
        <v>#DIV/0!</v>
      </c>
      <c r="I92" s="341" t="e">
        <f t="shared" si="45"/>
        <v>#DIV/0!</v>
      </c>
      <c r="J92" s="341" t="e">
        <f t="shared" si="45"/>
        <v>#DIV/0!</v>
      </c>
      <c r="K92" s="341" t="e">
        <f t="shared" si="45"/>
        <v>#DIV/0!</v>
      </c>
      <c r="L92" s="341" t="e">
        <f t="shared" si="45"/>
        <v>#DIV/0!</v>
      </c>
      <c r="M92" s="341" t="e">
        <f t="shared" si="45"/>
        <v>#DIV/0!</v>
      </c>
      <c r="N92" s="334" t="e">
        <f t="shared" si="45"/>
        <v>#DIV/0!</v>
      </c>
      <c r="O92" s="243">
        <f>O91/O58</f>
        <v>4.7619047619047616E-2</v>
      </c>
    </row>
    <row r="93" spans="1:15" ht="24.75" x14ac:dyDescent="0.25">
      <c r="A93" s="29" t="s">
        <v>235</v>
      </c>
      <c r="B93" s="212" t="s">
        <v>294</v>
      </c>
      <c r="C93" s="40">
        <v>1</v>
      </c>
      <c r="D93" s="284">
        <v>0</v>
      </c>
      <c r="E93" s="41">
        <v>0</v>
      </c>
      <c r="F93" s="399"/>
      <c r="G93" s="399"/>
      <c r="H93" s="399"/>
      <c r="I93" s="399"/>
      <c r="J93" s="399"/>
      <c r="K93" s="399"/>
      <c r="L93" s="399"/>
      <c r="M93" s="399"/>
      <c r="N93" s="337"/>
      <c r="O93" s="206">
        <f>SUM(C93:N93)</f>
        <v>1</v>
      </c>
    </row>
    <row r="94" spans="1:15" x14ac:dyDescent="0.25">
      <c r="A94" s="29" t="s">
        <v>236</v>
      </c>
      <c r="B94" s="189" t="s">
        <v>80</v>
      </c>
      <c r="C94" s="191">
        <f>C93/C58</f>
        <v>0.16666666666666666</v>
      </c>
      <c r="D94" s="443">
        <f t="shared" ref="D94:N94" si="46">D93/D58</f>
        <v>0</v>
      </c>
      <c r="E94" s="191">
        <f t="shared" si="46"/>
        <v>0</v>
      </c>
      <c r="F94" s="341" t="e">
        <f t="shared" si="46"/>
        <v>#DIV/0!</v>
      </c>
      <c r="G94" s="341" t="e">
        <f t="shared" si="46"/>
        <v>#DIV/0!</v>
      </c>
      <c r="H94" s="341" t="e">
        <f t="shared" si="46"/>
        <v>#DIV/0!</v>
      </c>
      <c r="I94" s="341" t="e">
        <f t="shared" si="46"/>
        <v>#DIV/0!</v>
      </c>
      <c r="J94" s="341" t="e">
        <f t="shared" si="46"/>
        <v>#DIV/0!</v>
      </c>
      <c r="K94" s="341" t="e">
        <f t="shared" si="46"/>
        <v>#DIV/0!</v>
      </c>
      <c r="L94" s="341" t="e">
        <f t="shared" si="46"/>
        <v>#DIV/0!</v>
      </c>
      <c r="M94" s="341" t="e">
        <f t="shared" si="46"/>
        <v>#DIV/0!</v>
      </c>
      <c r="N94" s="334" t="e">
        <f t="shared" si="46"/>
        <v>#DIV/0!</v>
      </c>
      <c r="O94" s="243">
        <f>O93/O58</f>
        <v>4.7619047619047616E-2</v>
      </c>
    </row>
    <row r="95" spans="1:15" ht="24.75" x14ac:dyDescent="0.25">
      <c r="A95" s="29" t="s">
        <v>297</v>
      </c>
      <c r="B95" s="212" t="s">
        <v>295</v>
      </c>
      <c r="C95" s="77">
        <f>C58-C61-C79-C81-C83-C85-C87-C89-C91-C93</f>
        <v>1</v>
      </c>
      <c r="D95" s="286">
        <f>D58-D61-D79-D81-D83-D85-D87-D89-D91-D93</f>
        <v>2</v>
      </c>
      <c r="E95" s="77">
        <f>E58-E61-E79-E81-E83-E85-E87-E89-E91-E93</f>
        <v>0</v>
      </c>
      <c r="F95" s="338">
        <f t="shared" ref="F95:N95" si="47">F58-F61-F79-F81-F83-F85-F87-F89-F91-F93</f>
        <v>0</v>
      </c>
      <c r="G95" s="338">
        <f t="shared" si="47"/>
        <v>0</v>
      </c>
      <c r="H95" s="338">
        <f t="shared" si="47"/>
        <v>0</v>
      </c>
      <c r="I95" s="338">
        <f t="shared" si="47"/>
        <v>0</v>
      </c>
      <c r="J95" s="338">
        <f t="shared" si="47"/>
        <v>0</v>
      </c>
      <c r="K95" s="338">
        <f t="shared" si="47"/>
        <v>0</v>
      </c>
      <c r="L95" s="338">
        <f>L58-L61-L79-L81-L83-L85-L87-L89-L91-L93</f>
        <v>0</v>
      </c>
      <c r="M95" s="338">
        <f t="shared" si="47"/>
        <v>0</v>
      </c>
      <c r="N95" s="337">
        <f t="shared" si="47"/>
        <v>0</v>
      </c>
      <c r="O95" s="206">
        <f>SUM(C95:N95)</f>
        <v>3</v>
      </c>
    </row>
    <row r="96" spans="1:15" ht="15.75" thickBot="1" x14ac:dyDescent="0.3">
      <c r="A96" s="29" t="s">
        <v>298</v>
      </c>
      <c r="B96" s="214" t="s">
        <v>80</v>
      </c>
      <c r="C96" s="200">
        <f>C95/C58</f>
        <v>0.16666666666666666</v>
      </c>
      <c r="D96" s="446">
        <f t="shared" ref="D96:N96" si="48">D95/D58</f>
        <v>0.25</v>
      </c>
      <c r="E96" s="201">
        <f t="shared" si="48"/>
        <v>0</v>
      </c>
      <c r="F96" s="407" t="e">
        <f t="shared" si="48"/>
        <v>#DIV/0!</v>
      </c>
      <c r="G96" s="407" t="e">
        <f t="shared" si="48"/>
        <v>#DIV/0!</v>
      </c>
      <c r="H96" s="407" t="e">
        <f t="shared" si="48"/>
        <v>#DIV/0!</v>
      </c>
      <c r="I96" s="407" t="e">
        <f t="shared" si="48"/>
        <v>#DIV/0!</v>
      </c>
      <c r="J96" s="407" t="e">
        <f t="shared" si="48"/>
        <v>#DIV/0!</v>
      </c>
      <c r="K96" s="407" t="e">
        <f t="shared" si="48"/>
        <v>#DIV/0!</v>
      </c>
      <c r="L96" s="407" t="e">
        <f t="shared" si="48"/>
        <v>#DIV/0!</v>
      </c>
      <c r="M96" s="407" t="e">
        <f t="shared" si="48"/>
        <v>#DIV/0!</v>
      </c>
      <c r="N96" s="335" t="e">
        <f t="shared" si="48"/>
        <v>#DIV/0!</v>
      </c>
      <c r="O96" s="247">
        <f>O95/O58</f>
        <v>0.14285714285714285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zoomScaleNormal="100" zoomScaleSheetLayoutView="100" workbookViewId="0">
      <selection activeCell="F4" sqref="F4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24" t="s">
        <v>314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7"/>
    </row>
    <row r="2" spans="1:15" ht="48" thickBot="1" x14ac:dyDescent="0.3">
      <c r="A2" s="225" t="s">
        <v>6</v>
      </c>
      <c r="B2" s="59" t="s">
        <v>0</v>
      </c>
      <c r="C2" s="58" t="s">
        <v>361</v>
      </c>
      <c r="D2" s="58" t="s">
        <v>369</v>
      </c>
      <c r="E2" s="58" t="s">
        <v>370</v>
      </c>
      <c r="F2" s="58" t="s">
        <v>371</v>
      </c>
      <c r="G2" s="58" t="s">
        <v>372</v>
      </c>
      <c r="H2" s="58" t="s">
        <v>373</v>
      </c>
      <c r="I2" s="58" t="s">
        <v>374</v>
      </c>
      <c r="J2" s="58" t="s">
        <v>375</v>
      </c>
      <c r="K2" s="58" t="s">
        <v>376</v>
      </c>
      <c r="L2" s="58" t="s">
        <v>377</v>
      </c>
      <c r="M2" s="58" t="s">
        <v>378</v>
      </c>
      <c r="N2" s="58" t="s">
        <v>379</v>
      </c>
      <c r="O2" s="58" t="s">
        <v>380</v>
      </c>
    </row>
    <row r="3" spans="1:15" ht="15.75" thickBot="1" x14ac:dyDescent="0.3">
      <c r="A3" s="13" t="s">
        <v>7</v>
      </c>
      <c r="B3" s="5" t="s">
        <v>5</v>
      </c>
      <c r="C3" s="6">
        <v>64</v>
      </c>
      <c r="D3" s="6">
        <v>78</v>
      </c>
      <c r="E3" s="282">
        <v>82</v>
      </c>
      <c r="F3" s="6">
        <v>80</v>
      </c>
      <c r="G3" s="6"/>
      <c r="H3" s="282"/>
      <c r="I3" s="282"/>
      <c r="J3" s="282"/>
      <c r="K3" s="282"/>
      <c r="L3" s="282"/>
      <c r="M3" s="282"/>
      <c r="N3" s="282"/>
      <c r="O3" s="320"/>
    </row>
    <row r="4" spans="1:15" x14ac:dyDescent="0.25">
      <c r="A4" s="13" t="s">
        <v>8</v>
      </c>
      <c r="B4" s="179" t="s">
        <v>41</v>
      </c>
      <c r="C4" s="181">
        <v>52</v>
      </c>
      <c r="D4" s="182">
        <v>65</v>
      </c>
      <c r="E4" s="283">
        <v>73</v>
      </c>
      <c r="F4" s="182">
        <v>72</v>
      </c>
      <c r="G4" s="336"/>
      <c r="H4" s="336"/>
      <c r="I4" s="336"/>
      <c r="J4" s="336"/>
      <c r="K4" s="336"/>
      <c r="L4" s="336"/>
      <c r="M4" s="336"/>
      <c r="N4" s="336"/>
      <c r="O4" s="340"/>
    </row>
    <row r="5" spans="1:15" x14ac:dyDescent="0.25">
      <c r="A5" s="13" t="s">
        <v>9</v>
      </c>
      <c r="B5" s="178" t="s">
        <v>15</v>
      </c>
      <c r="C5" s="180">
        <f>C4/C3</f>
        <v>0.8125</v>
      </c>
      <c r="D5" s="218">
        <f>D4/D3</f>
        <v>0.83333333333333337</v>
      </c>
      <c r="E5" s="441">
        <f t="shared" ref="E5:O5" si="0">E4/E3</f>
        <v>0.8902439024390244</v>
      </c>
      <c r="F5" s="218">
        <f t="shared" si="0"/>
        <v>0.9</v>
      </c>
      <c r="G5" s="333" t="e">
        <f t="shared" si="0"/>
        <v>#DIV/0!</v>
      </c>
      <c r="H5" s="333" t="e">
        <f t="shared" si="0"/>
        <v>#DIV/0!</v>
      </c>
      <c r="I5" s="333" t="e">
        <f t="shared" si="0"/>
        <v>#DIV/0!</v>
      </c>
      <c r="J5" s="333" t="e">
        <f t="shared" si="0"/>
        <v>#DIV/0!</v>
      </c>
      <c r="K5" s="333" t="e">
        <f t="shared" si="0"/>
        <v>#DIV/0!</v>
      </c>
      <c r="L5" s="333" t="e">
        <f t="shared" si="0"/>
        <v>#DIV/0!</v>
      </c>
      <c r="M5" s="333" t="e">
        <f t="shared" si="0"/>
        <v>#DIV/0!</v>
      </c>
      <c r="N5" s="333" t="e">
        <f t="shared" si="0"/>
        <v>#DIV/0!</v>
      </c>
      <c r="O5" s="334" t="e">
        <f t="shared" si="0"/>
        <v>#DIV/0!</v>
      </c>
    </row>
    <row r="6" spans="1:15" x14ac:dyDescent="0.25">
      <c r="A6" s="13" t="s">
        <v>10</v>
      </c>
      <c r="B6" s="183" t="s">
        <v>284</v>
      </c>
      <c r="C6" s="184">
        <v>5</v>
      </c>
      <c r="D6" s="41">
        <v>7</v>
      </c>
      <c r="E6" s="284">
        <v>6</v>
      </c>
      <c r="F6" s="41">
        <v>6</v>
      </c>
      <c r="G6" s="399"/>
      <c r="H6" s="399"/>
      <c r="I6" s="399"/>
      <c r="J6" s="399"/>
      <c r="K6" s="399"/>
      <c r="L6" s="399"/>
      <c r="M6" s="399"/>
      <c r="N6" s="399"/>
      <c r="O6" s="337"/>
    </row>
    <row r="7" spans="1:15" x14ac:dyDescent="0.25">
      <c r="A7" s="13" t="s">
        <v>11</v>
      </c>
      <c r="B7" s="178" t="s">
        <v>15</v>
      </c>
      <c r="C7" s="180">
        <f>C6/C3</f>
        <v>7.8125E-2</v>
      </c>
      <c r="D7" s="218">
        <f>D6/D3</f>
        <v>8.9743589743589744E-2</v>
      </c>
      <c r="E7" s="441">
        <f t="shared" ref="E7:O7" si="1">E6/E3</f>
        <v>7.3170731707317069E-2</v>
      </c>
      <c r="F7" s="218">
        <f t="shared" si="1"/>
        <v>7.4999999999999997E-2</v>
      </c>
      <c r="G7" s="333" t="e">
        <f t="shared" si="1"/>
        <v>#DIV/0!</v>
      </c>
      <c r="H7" s="333" t="e">
        <f t="shared" si="1"/>
        <v>#DIV/0!</v>
      </c>
      <c r="I7" s="333" t="e">
        <f t="shared" si="1"/>
        <v>#DIV/0!</v>
      </c>
      <c r="J7" s="333" t="e">
        <f t="shared" si="1"/>
        <v>#DIV/0!</v>
      </c>
      <c r="K7" s="333" t="e">
        <f t="shared" si="1"/>
        <v>#DIV/0!</v>
      </c>
      <c r="L7" s="333" t="e">
        <f t="shared" si="1"/>
        <v>#DIV/0!</v>
      </c>
      <c r="M7" s="333" t="e">
        <f t="shared" si="1"/>
        <v>#DIV/0!</v>
      </c>
      <c r="N7" s="333" t="e">
        <f t="shared" si="1"/>
        <v>#DIV/0!</v>
      </c>
      <c r="O7" s="334" t="e">
        <f t="shared" si="1"/>
        <v>#DIV/0!</v>
      </c>
    </row>
    <row r="8" spans="1:15" x14ac:dyDescent="0.25">
      <c r="A8" s="13" t="s">
        <v>12</v>
      </c>
      <c r="B8" s="183" t="s">
        <v>16</v>
      </c>
      <c r="C8" s="184">
        <v>14</v>
      </c>
      <c r="D8" s="41">
        <v>17</v>
      </c>
      <c r="E8" s="284">
        <v>20</v>
      </c>
      <c r="F8" s="41">
        <v>17</v>
      </c>
      <c r="G8" s="399"/>
      <c r="H8" s="399"/>
      <c r="I8" s="399"/>
      <c r="J8" s="399"/>
      <c r="K8" s="399"/>
      <c r="L8" s="399"/>
      <c r="M8" s="399"/>
      <c r="N8" s="399"/>
      <c r="O8" s="337"/>
    </row>
    <row r="9" spans="1:15" x14ac:dyDescent="0.25">
      <c r="A9" s="13" t="s">
        <v>13</v>
      </c>
      <c r="B9" s="178" t="s">
        <v>15</v>
      </c>
      <c r="C9" s="180">
        <f>C8/C3</f>
        <v>0.21875</v>
      </c>
      <c r="D9" s="218">
        <f>D8/D3</f>
        <v>0.21794871794871795</v>
      </c>
      <c r="E9" s="441">
        <f t="shared" ref="E9:O9" si="2">E8/E3</f>
        <v>0.24390243902439024</v>
      </c>
      <c r="F9" s="218">
        <f t="shared" si="2"/>
        <v>0.21249999999999999</v>
      </c>
      <c r="G9" s="333" t="e">
        <f t="shared" si="2"/>
        <v>#DIV/0!</v>
      </c>
      <c r="H9" s="333" t="e">
        <f t="shared" si="2"/>
        <v>#DIV/0!</v>
      </c>
      <c r="I9" s="333" t="e">
        <f t="shared" si="2"/>
        <v>#DIV/0!</v>
      </c>
      <c r="J9" s="333" t="e">
        <f t="shared" si="2"/>
        <v>#DIV/0!</v>
      </c>
      <c r="K9" s="333" t="e">
        <f t="shared" si="2"/>
        <v>#DIV/0!</v>
      </c>
      <c r="L9" s="333" t="e">
        <f t="shared" si="2"/>
        <v>#DIV/0!</v>
      </c>
      <c r="M9" s="333" t="e">
        <f t="shared" si="2"/>
        <v>#DIV/0!</v>
      </c>
      <c r="N9" s="333" t="e">
        <f t="shared" si="2"/>
        <v>#DIV/0!</v>
      </c>
      <c r="O9" s="334" t="e">
        <f t="shared" si="2"/>
        <v>#DIV/0!</v>
      </c>
    </row>
    <row r="10" spans="1:15" x14ac:dyDescent="0.25">
      <c r="A10" s="13" t="s">
        <v>18</v>
      </c>
      <c r="B10" s="183" t="s">
        <v>17</v>
      </c>
      <c r="C10" s="184">
        <v>36</v>
      </c>
      <c r="D10" s="41">
        <v>45</v>
      </c>
      <c r="E10" s="284">
        <v>45</v>
      </c>
      <c r="F10" s="41">
        <v>42</v>
      </c>
      <c r="G10" s="399"/>
      <c r="H10" s="399"/>
      <c r="I10" s="399"/>
      <c r="J10" s="399"/>
      <c r="K10" s="399"/>
      <c r="L10" s="399"/>
      <c r="M10" s="399"/>
      <c r="N10" s="399"/>
      <c r="O10" s="337"/>
    </row>
    <row r="11" spans="1:15" x14ac:dyDescent="0.25">
      <c r="A11" s="13" t="s">
        <v>19</v>
      </c>
      <c r="B11" s="178" t="s">
        <v>15</v>
      </c>
      <c r="C11" s="180">
        <f>C10/C3</f>
        <v>0.5625</v>
      </c>
      <c r="D11" s="218">
        <f>D10/D3</f>
        <v>0.57692307692307687</v>
      </c>
      <c r="E11" s="441">
        <f t="shared" ref="E11:O11" si="3">E10/E3</f>
        <v>0.54878048780487809</v>
      </c>
      <c r="F11" s="218">
        <f t="shared" si="3"/>
        <v>0.52500000000000002</v>
      </c>
      <c r="G11" s="333" t="e">
        <f t="shared" si="3"/>
        <v>#DIV/0!</v>
      </c>
      <c r="H11" s="333" t="e">
        <f t="shared" si="3"/>
        <v>#DIV/0!</v>
      </c>
      <c r="I11" s="333" t="e">
        <f t="shared" si="3"/>
        <v>#DIV/0!</v>
      </c>
      <c r="J11" s="333" t="e">
        <f t="shared" si="3"/>
        <v>#DIV/0!</v>
      </c>
      <c r="K11" s="333" t="e">
        <f t="shared" si="3"/>
        <v>#DIV/0!</v>
      </c>
      <c r="L11" s="333" t="e">
        <f t="shared" si="3"/>
        <v>#DIV/0!</v>
      </c>
      <c r="M11" s="333" t="e">
        <f t="shared" si="3"/>
        <v>#DIV/0!</v>
      </c>
      <c r="N11" s="333" t="e">
        <f t="shared" si="3"/>
        <v>#DIV/0!</v>
      </c>
      <c r="O11" s="334" t="e">
        <f t="shared" si="3"/>
        <v>#DIV/0!</v>
      </c>
    </row>
    <row r="12" spans="1:15" x14ac:dyDescent="0.25">
      <c r="A12" s="13" t="s">
        <v>20</v>
      </c>
      <c r="B12" s="185" t="s">
        <v>38</v>
      </c>
      <c r="C12" s="184">
        <v>8</v>
      </c>
      <c r="D12" s="41">
        <v>8</v>
      </c>
      <c r="E12" s="284">
        <v>7</v>
      </c>
      <c r="F12" s="41">
        <v>6</v>
      </c>
      <c r="G12" s="399"/>
      <c r="H12" s="399"/>
      <c r="I12" s="399"/>
      <c r="J12" s="399"/>
      <c r="K12" s="399"/>
      <c r="L12" s="399"/>
      <c r="M12" s="399"/>
      <c r="N12" s="399"/>
      <c r="O12" s="337"/>
    </row>
    <row r="13" spans="1:15" x14ac:dyDescent="0.25">
      <c r="A13" s="13" t="s">
        <v>21</v>
      </c>
      <c r="B13" s="178" t="s">
        <v>15</v>
      </c>
      <c r="C13" s="180">
        <f>C12/C3</f>
        <v>0.125</v>
      </c>
      <c r="D13" s="218">
        <f>D12/D3</f>
        <v>0.10256410256410256</v>
      </c>
      <c r="E13" s="441">
        <f t="shared" ref="E13:O13" si="4">E12/E3</f>
        <v>8.5365853658536592E-2</v>
      </c>
      <c r="F13" s="218">
        <f t="shared" si="4"/>
        <v>7.4999999999999997E-2</v>
      </c>
      <c r="G13" s="333" t="e">
        <f t="shared" si="4"/>
        <v>#DIV/0!</v>
      </c>
      <c r="H13" s="333" t="e">
        <f t="shared" si="4"/>
        <v>#DIV/0!</v>
      </c>
      <c r="I13" s="333" t="e">
        <f t="shared" si="4"/>
        <v>#DIV/0!</v>
      </c>
      <c r="J13" s="333" t="e">
        <f t="shared" si="4"/>
        <v>#DIV/0!</v>
      </c>
      <c r="K13" s="333" t="e">
        <f t="shared" si="4"/>
        <v>#DIV/0!</v>
      </c>
      <c r="L13" s="333" t="e">
        <f t="shared" si="4"/>
        <v>#DIV/0!</v>
      </c>
      <c r="M13" s="333" t="e">
        <f t="shared" si="4"/>
        <v>#DIV/0!</v>
      </c>
      <c r="N13" s="333" t="e">
        <f t="shared" si="4"/>
        <v>#DIV/0!</v>
      </c>
      <c r="O13" s="334" t="e">
        <f t="shared" si="4"/>
        <v>#DIV/0!</v>
      </c>
    </row>
    <row r="14" spans="1:15" x14ac:dyDescent="0.25">
      <c r="A14" s="13" t="s">
        <v>22</v>
      </c>
      <c r="B14" s="183" t="s">
        <v>39</v>
      </c>
      <c r="C14" s="184">
        <v>11</v>
      </c>
      <c r="D14" s="41">
        <v>12</v>
      </c>
      <c r="E14" s="284">
        <v>12</v>
      </c>
      <c r="F14" s="41">
        <v>11</v>
      </c>
      <c r="G14" s="399"/>
      <c r="H14" s="399"/>
      <c r="I14" s="399"/>
      <c r="J14" s="399"/>
      <c r="K14" s="399"/>
      <c r="L14" s="399"/>
      <c r="M14" s="427"/>
      <c r="N14" s="399"/>
      <c r="O14" s="337"/>
    </row>
    <row r="15" spans="1:15" x14ac:dyDescent="0.25">
      <c r="A15" s="13" t="s">
        <v>23</v>
      </c>
      <c r="B15" s="178" t="s">
        <v>15</v>
      </c>
      <c r="C15" s="180">
        <f>C14/C3</f>
        <v>0.171875</v>
      </c>
      <c r="D15" s="218">
        <f>D14/D3</f>
        <v>0.15384615384615385</v>
      </c>
      <c r="E15" s="441">
        <f t="shared" ref="E15:O15" si="5">E14/E3</f>
        <v>0.14634146341463414</v>
      </c>
      <c r="F15" s="218">
        <f t="shared" si="5"/>
        <v>0.13750000000000001</v>
      </c>
      <c r="G15" s="333" t="e">
        <f t="shared" si="5"/>
        <v>#DIV/0!</v>
      </c>
      <c r="H15" s="333" t="e">
        <f t="shared" si="5"/>
        <v>#DIV/0!</v>
      </c>
      <c r="I15" s="333" t="e">
        <f t="shared" si="5"/>
        <v>#DIV/0!</v>
      </c>
      <c r="J15" s="333" t="e">
        <f t="shared" si="5"/>
        <v>#DIV/0!</v>
      </c>
      <c r="K15" s="333" t="e">
        <f t="shared" si="5"/>
        <v>#DIV/0!</v>
      </c>
      <c r="L15" s="333" t="e">
        <f t="shared" si="5"/>
        <v>#DIV/0!</v>
      </c>
      <c r="M15" s="333" t="e">
        <f t="shared" si="5"/>
        <v>#DIV/0!</v>
      </c>
      <c r="N15" s="333" t="e">
        <f t="shared" si="5"/>
        <v>#DIV/0!</v>
      </c>
      <c r="O15" s="334" t="e">
        <f t="shared" si="5"/>
        <v>#DIV/0!</v>
      </c>
    </row>
    <row r="16" spans="1:15" x14ac:dyDescent="0.25">
      <c r="A16" s="13" t="s">
        <v>24</v>
      </c>
      <c r="B16" s="183" t="s">
        <v>40</v>
      </c>
      <c r="C16" s="184">
        <v>13</v>
      </c>
      <c r="D16" s="41">
        <v>12</v>
      </c>
      <c r="E16" s="284">
        <v>12</v>
      </c>
      <c r="F16" s="41">
        <v>10</v>
      </c>
      <c r="G16" s="399"/>
      <c r="H16" s="399"/>
      <c r="I16" s="399"/>
      <c r="J16" s="399"/>
      <c r="K16" s="399"/>
      <c r="L16" s="399"/>
      <c r="M16" s="399"/>
      <c r="N16" s="399"/>
      <c r="O16" s="337"/>
    </row>
    <row r="17" spans="1:15" x14ac:dyDescent="0.25">
      <c r="A17" s="13" t="s">
        <v>25</v>
      </c>
      <c r="B17" s="186" t="s">
        <v>15</v>
      </c>
      <c r="C17" s="180">
        <f>C16/C3</f>
        <v>0.203125</v>
      </c>
      <c r="D17" s="218">
        <f>D16/D3</f>
        <v>0.15384615384615385</v>
      </c>
      <c r="E17" s="441">
        <f t="shared" ref="E17:O17" si="6">E16/E3</f>
        <v>0.14634146341463414</v>
      </c>
      <c r="F17" s="218">
        <f t="shared" si="6"/>
        <v>0.125</v>
      </c>
      <c r="G17" s="333" t="e">
        <f t="shared" si="6"/>
        <v>#DIV/0!</v>
      </c>
      <c r="H17" s="333" t="e">
        <f t="shared" si="6"/>
        <v>#DIV/0!</v>
      </c>
      <c r="I17" s="333" t="e">
        <f t="shared" si="6"/>
        <v>#DIV/0!</v>
      </c>
      <c r="J17" s="333" t="e">
        <f t="shared" si="6"/>
        <v>#DIV/0!</v>
      </c>
      <c r="K17" s="333" t="e">
        <f t="shared" si="6"/>
        <v>#DIV/0!</v>
      </c>
      <c r="L17" s="333" t="e">
        <f t="shared" si="6"/>
        <v>#DIV/0!</v>
      </c>
      <c r="M17" s="333" t="e">
        <f t="shared" si="6"/>
        <v>#DIV/0!</v>
      </c>
      <c r="N17" s="333" t="e">
        <f t="shared" si="6"/>
        <v>#DIV/0!</v>
      </c>
      <c r="O17" s="334" t="e">
        <f t="shared" si="6"/>
        <v>#DIV/0!</v>
      </c>
    </row>
    <row r="18" spans="1:15" x14ac:dyDescent="0.25">
      <c r="A18" s="13" t="s">
        <v>26</v>
      </c>
      <c r="B18" s="183" t="s">
        <v>123</v>
      </c>
      <c r="C18" s="184">
        <v>11</v>
      </c>
      <c r="D18" s="41">
        <v>11</v>
      </c>
      <c r="E18" s="284">
        <v>9</v>
      </c>
      <c r="F18" s="41">
        <v>9</v>
      </c>
      <c r="G18" s="399"/>
      <c r="H18" s="399"/>
      <c r="I18" s="399"/>
      <c r="J18" s="399"/>
      <c r="K18" s="399"/>
      <c r="L18" s="399"/>
      <c r="M18" s="399"/>
      <c r="N18" s="399"/>
      <c r="O18" s="337"/>
    </row>
    <row r="19" spans="1:15" ht="15.75" thickBot="1" x14ac:dyDescent="0.3">
      <c r="A19" s="13" t="s">
        <v>27</v>
      </c>
      <c r="B19" s="187" t="s">
        <v>15</v>
      </c>
      <c r="C19" s="188">
        <f>C18/C3</f>
        <v>0.171875</v>
      </c>
      <c r="D19" s="228">
        <f>D18/D3</f>
        <v>0.14102564102564102</v>
      </c>
      <c r="E19" s="442">
        <f>E18/E3</f>
        <v>0.10975609756097561</v>
      </c>
      <c r="F19" s="228">
        <f t="shared" ref="F19:O19" si="7">F18/F3</f>
        <v>0.1125</v>
      </c>
      <c r="G19" s="405" t="e">
        <f t="shared" si="7"/>
        <v>#DIV/0!</v>
      </c>
      <c r="H19" s="405" t="e">
        <f t="shared" si="7"/>
        <v>#DIV/0!</v>
      </c>
      <c r="I19" s="405" t="e">
        <f t="shared" si="7"/>
        <v>#DIV/0!</v>
      </c>
      <c r="J19" s="405" t="e">
        <f t="shared" si="7"/>
        <v>#DIV/0!</v>
      </c>
      <c r="K19" s="405" t="e">
        <f t="shared" si="7"/>
        <v>#DIV/0!</v>
      </c>
      <c r="L19" s="405" t="e">
        <f t="shared" si="7"/>
        <v>#DIV/0!</v>
      </c>
      <c r="M19" s="405" t="e">
        <f t="shared" si="7"/>
        <v>#DIV/0!</v>
      </c>
      <c r="N19" s="405" t="e">
        <f t="shared" si="7"/>
        <v>#DIV/0!</v>
      </c>
      <c r="O19" s="335" t="e">
        <f t="shared" si="7"/>
        <v>#DIV/0!</v>
      </c>
    </row>
    <row r="20" spans="1:15" ht="20.100000000000001" customHeight="1" thickBot="1" x14ac:dyDescent="0.3">
      <c r="A20" s="20" t="s">
        <v>315</v>
      </c>
      <c r="C20" s="18"/>
      <c r="D20" s="18"/>
      <c r="E20" s="18"/>
      <c r="F20" s="18"/>
      <c r="G20" s="18"/>
      <c r="H20" s="18"/>
      <c r="I20" s="18"/>
      <c r="J20" s="18"/>
      <c r="K20" s="157"/>
      <c r="L20" s="18"/>
      <c r="M20" s="18"/>
      <c r="N20" s="18"/>
      <c r="O20" s="18"/>
    </row>
    <row r="21" spans="1:15" ht="48" thickBot="1" x14ac:dyDescent="0.3">
      <c r="A21" s="60" t="s">
        <v>6</v>
      </c>
      <c r="B21" s="51" t="s">
        <v>0</v>
      </c>
      <c r="C21" s="52" t="s">
        <v>369</v>
      </c>
      <c r="D21" s="52" t="s">
        <v>370</v>
      </c>
      <c r="E21" s="52" t="s">
        <v>371</v>
      </c>
      <c r="F21" s="52" t="s">
        <v>372</v>
      </c>
      <c r="G21" s="52" t="s">
        <v>373</v>
      </c>
      <c r="H21" s="52" t="s">
        <v>374</v>
      </c>
      <c r="I21" s="52" t="s">
        <v>375</v>
      </c>
      <c r="J21" s="52" t="s">
        <v>376</v>
      </c>
      <c r="K21" s="52" t="s">
        <v>377</v>
      </c>
      <c r="L21" s="52" t="s">
        <v>378</v>
      </c>
      <c r="M21" s="52" t="s">
        <v>379</v>
      </c>
      <c r="N21" s="52" t="s">
        <v>380</v>
      </c>
      <c r="O21" s="53" t="s">
        <v>105</v>
      </c>
    </row>
    <row r="22" spans="1:15" ht="15.75" thickBot="1" x14ac:dyDescent="0.3">
      <c r="A22" s="10" t="s">
        <v>28</v>
      </c>
      <c r="B22" s="9" t="s">
        <v>290</v>
      </c>
      <c r="C22" s="8">
        <v>16</v>
      </c>
      <c r="D22" s="285">
        <v>18</v>
      </c>
      <c r="E22" s="9">
        <v>8</v>
      </c>
      <c r="F22" s="9"/>
      <c r="G22" s="285"/>
      <c r="H22" s="285"/>
      <c r="I22" s="285"/>
      <c r="J22" s="285"/>
      <c r="K22" s="285"/>
      <c r="L22" s="285"/>
      <c r="M22" s="285"/>
      <c r="N22" s="285"/>
      <c r="O22" s="8">
        <f>SUM(C22:N22)</f>
        <v>42</v>
      </c>
    </row>
    <row r="23" spans="1:15" x14ac:dyDescent="0.25">
      <c r="A23" s="10" t="s">
        <v>29</v>
      </c>
      <c r="B23" s="190" t="s">
        <v>44</v>
      </c>
      <c r="C23" s="193">
        <v>5</v>
      </c>
      <c r="D23" s="283">
        <v>3</v>
      </c>
      <c r="E23" s="182">
        <v>5</v>
      </c>
      <c r="F23" s="336"/>
      <c r="G23" s="336"/>
      <c r="H23" s="336"/>
      <c r="I23" s="336"/>
      <c r="J23" s="336"/>
      <c r="K23" s="336"/>
      <c r="L23" s="336"/>
      <c r="M23" s="336"/>
      <c r="N23" s="340"/>
      <c r="O23" s="190">
        <f>SUM(C23:N23)</f>
        <v>13</v>
      </c>
    </row>
    <row r="24" spans="1:15" x14ac:dyDescent="0.25">
      <c r="A24" s="10" t="s">
        <v>30</v>
      </c>
      <c r="B24" s="162" t="s">
        <v>69</v>
      </c>
      <c r="C24" s="191">
        <f>C23/C22</f>
        <v>0.3125</v>
      </c>
      <c r="D24" s="443">
        <f>D23/D22</f>
        <v>0.16666666666666666</v>
      </c>
      <c r="E24" s="191">
        <f t="shared" ref="E24:N24" si="8">E23/E22</f>
        <v>0.625</v>
      </c>
      <c r="F24" s="341" t="e">
        <f>F23/F22</f>
        <v>#DIV/0!</v>
      </c>
      <c r="G24" s="341" t="e">
        <f t="shared" si="8"/>
        <v>#DIV/0!</v>
      </c>
      <c r="H24" s="341" t="e">
        <f t="shared" si="8"/>
        <v>#DIV/0!</v>
      </c>
      <c r="I24" s="341" t="e">
        <f t="shared" si="8"/>
        <v>#DIV/0!</v>
      </c>
      <c r="J24" s="341" t="e">
        <f t="shared" si="8"/>
        <v>#DIV/0!</v>
      </c>
      <c r="K24" s="341" t="e">
        <f t="shared" si="8"/>
        <v>#DIV/0!</v>
      </c>
      <c r="L24" s="341" t="e">
        <f t="shared" si="8"/>
        <v>#DIV/0!</v>
      </c>
      <c r="M24" s="341" t="e">
        <f t="shared" si="8"/>
        <v>#DIV/0!</v>
      </c>
      <c r="N24" s="341" t="e">
        <f t="shared" si="8"/>
        <v>#DIV/0!</v>
      </c>
      <c r="O24" s="192">
        <f>O23/O22</f>
        <v>0.30952380952380953</v>
      </c>
    </row>
    <row r="25" spans="1:15" x14ac:dyDescent="0.25">
      <c r="A25" s="10" t="s">
        <v>31</v>
      </c>
      <c r="B25" s="85" t="s">
        <v>338</v>
      </c>
      <c r="C25" s="77">
        <v>10</v>
      </c>
      <c r="D25" s="286">
        <v>7</v>
      </c>
      <c r="E25" s="77">
        <v>3</v>
      </c>
      <c r="F25" s="338"/>
      <c r="G25" s="338"/>
      <c r="H25" s="338"/>
      <c r="I25" s="338"/>
      <c r="J25" s="338"/>
      <c r="K25" s="338"/>
      <c r="L25" s="338"/>
      <c r="M25" s="338"/>
      <c r="N25" s="398"/>
      <c r="O25" s="85">
        <f>SUM(C25:N25)</f>
        <v>20</v>
      </c>
    </row>
    <row r="26" spans="1:15" x14ac:dyDescent="0.25">
      <c r="A26" s="10" t="s">
        <v>32</v>
      </c>
      <c r="B26" s="162" t="s">
        <v>69</v>
      </c>
      <c r="C26" s="191">
        <f>C25/C22</f>
        <v>0.625</v>
      </c>
      <c r="D26" s="443">
        <f>D25/D22</f>
        <v>0.3888888888888889</v>
      </c>
      <c r="E26" s="191">
        <f t="shared" ref="E26:N26" si="9">E25/E22</f>
        <v>0.375</v>
      </c>
      <c r="F26" s="341" t="e">
        <f t="shared" si="9"/>
        <v>#DIV/0!</v>
      </c>
      <c r="G26" s="341" t="e">
        <f t="shared" si="9"/>
        <v>#DIV/0!</v>
      </c>
      <c r="H26" s="341" t="e">
        <f t="shared" si="9"/>
        <v>#DIV/0!</v>
      </c>
      <c r="I26" s="341" t="e">
        <f t="shared" si="9"/>
        <v>#DIV/0!</v>
      </c>
      <c r="J26" s="341" t="e">
        <f t="shared" si="9"/>
        <v>#DIV/0!</v>
      </c>
      <c r="K26" s="341" t="e">
        <f t="shared" si="9"/>
        <v>#DIV/0!</v>
      </c>
      <c r="L26" s="341" t="e">
        <f t="shared" si="9"/>
        <v>#DIV/0!</v>
      </c>
      <c r="M26" s="341" t="e">
        <f t="shared" si="9"/>
        <v>#DIV/0!</v>
      </c>
      <c r="N26" s="341" t="e">
        <f t="shared" si="9"/>
        <v>#DIV/0!</v>
      </c>
      <c r="O26" s="192">
        <f>O25/O22</f>
        <v>0.47619047619047616</v>
      </c>
    </row>
    <row r="27" spans="1:15" x14ac:dyDescent="0.25">
      <c r="A27" s="10" t="s">
        <v>33</v>
      </c>
      <c r="B27" s="85" t="s">
        <v>286</v>
      </c>
      <c r="C27" s="77">
        <v>15</v>
      </c>
      <c r="D27" s="284">
        <v>18</v>
      </c>
      <c r="E27" s="41">
        <v>7</v>
      </c>
      <c r="F27" s="399"/>
      <c r="G27" s="399"/>
      <c r="H27" s="399"/>
      <c r="I27" s="399"/>
      <c r="J27" s="399"/>
      <c r="K27" s="399"/>
      <c r="L27" s="399"/>
      <c r="M27" s="399"/>
      <c r="N27" s="337"/>
      <c r="O27" s="85">
        <f>SUM(C27:N27)</f>
        <v>40</v>
      </c>
    </row>
    <row r="28" spans="1:15" x14ac:dyDescent="0.25">
      <c r="A28" s="10" t="s">
        <v>34</v>
      </c>
      <c r="B28" s="162" t="s">
        <v>69</v>
      </c>
      <c r="C28" s="191">
        <f>C27/C22</f>
        <v>0.9375</v>
      </c>
      <c r="D28" s="443">
        <f t="shared" ref="D28:N28" si="10">D27/D22</f>
        <v>1</v>
      </c>
      <c r="E28" s="191">
        <f t="shared" si="10"/>
        <v>0.875</v>
      </c>
      <c r="F28" s="341" t="e">
        <f t="shared" si="10"/>
        <v>#DIV/0!</v>
      </c>
      <c r="G28" s="341" t="e">
        <f t="shared" si="10"/>
        <v>#DIV/0!</v>
      </c>
      <c r="H28" s="341" t="e">
        <f t="shared" si="10"/>
        <v>#DIV/0!</v>
      </c>
      <c r="I28" s="341" t="e">
        <f t="shared" si="10"/>
        <v>#DIV/0!</v>
      </c>
      <c r="J28" s="341" t="e">
        <f t="shared" si="10"/>
        <v>#DIV/0!</v>
      </c>
      <c r="K28" s="341" t="e">
        <f t="shared" si="10"/>
        <v>#DIV/0!</v>
      </c>
      <c r="L28" s="341" t="e">
        <f t="shared" si="10"/>
        <v>#DIV/0!</v>
      </c>
      <c r="M28" s="341" t="e">
        <f t="shared" si="10"/>
        <v>#DIV/0!</v>
      </c>
      <c r="N28" s="341" t="e">
        <f t="shared" si="10"/>
        <v>#DIV/0!</v>
      </c>
      <c r="O28" s="192">
        <f>O27/O22</f>
        <v>0.95238095238095233</v>
      </c>
    </row>
    <row r="29" spans="1:15" x14ac:dyDescent="0.25">
      <c r="A29" s="10" t="s">
        <v>35</v>
      </c>
      <c r="B29" s="85" t="s">
        <v>162</v>
      </c>
      <c r="C29" s="77">
        <v>2</v>
      </c>
      <c r="D29" s="284">
        <v>0</v>
      </c>
      <c r="E29" s="41">
        <v>0</v>
      </c>
      <c r="F29" s="399"/>
      <c r="G29" s="399"/>
      <c r="H29" s="399"/>
      <c r="I29" s="399"/>
      <c r="J29" s="399"/>
      <c r="K29" s="399"/>
      <c r="L29" s="399"/>
      <c r="M29" s="399"/>
      <c r="N29" s="337"/>
      <c r="O29" s="85">
        <f>SUM(C29:N29)</f>
        <v>2</v>
      </c>
    </row>
    <row r="30" spans="1:15" x14ac:dyDescent="0.25">
      <c r="A30" s="10" t="s">
        <v>36</v>
      </c>
      <c r="B30" s="162" t="s">
        <v>69</v>
      </c>
      <c r="C30" s="191">
        <f>C29/C22</f>
        <v>0.125</v>
      </c>
      <c r="D30" s="443">
        <f t="shared" ref="D30:N30" si="11">D29/D22</f>
        <v>0</v>
      </c>
      <c r="E30" s="191">
        <f t="shared" si="11"/>
        <v>0</v>
      </c>
      <c r="F30" s="341" t="e">
        <f t="shared" si="11"/>
        <v>#DIV/0!</v>
      </c>
      <c r="G30" s="341" t="e">
        <f t="shared" si="11"/>
        <v>#DIV/0!</v>
      </c>
      <c r="H30" s="341" t="e">
        <f t="shared" si="11"/>
        <v>#DIV/0!</v>
      </c>
      <c r="I30" s="341" t="e">
        <f t="shared" si="11"/>
        <v>#DIV/0!</v>
      </c>
      <c r="J30" s="341" t="e">
        <f t="shared" si="11"/>
        <v>#DIV/0!</v>
      </c>
      <c r="K30" s="341" t="e">
        <f t="shared" si="11"/>
        <v>#DIV/0!</v>
      </c>
      <c r="L30" s="341" t="e">
        <f t="shared" si="11"/>
        <v>#DIV/0!</v>
      </c>
      <c r="M30" s="341" t="e">
        <f t="shared" si="11"/>
        <v>#DIV/0!</v>
      </c>
      <c r="N30" s="341" t="e">
        <f t="shared" si="11"/>
        <v>#DIV/0!</v>
      </c>
      <c r="O30" s="192">
        <f>O29/O22</f>
        <v>4.7619047619047616E-2</v>
      </c>
    </row>
    <row r="31" spans="1:15" x14ac:dyDescent="0.25">
      <c r="A31" s="10" t="s">
        <v>37</v>
      </c>
      <c r="B31" s="85" t="s">
        <v>131</v>
      </c>
      <c r="C31" s="41">
        <f>C22-C27</f>
        <v>1</v>
      </c>
      <c r="D31" s="284">
        <f>D22-D27</f>
        <v>0</v>
      </c>
      <c r="E31" s="41">
        <f>E22-E27</f>
        <v>1</v>
      </c>
      <c r="F31" s="399">
        <f t="shared" ref="F31:N31" si="12">F22-F27</f>
        <v>0</v>
      </c>
      <c r="G31" s="399">
        <f t="shared" si="12"/>
        <v>0</v>
      </c>
      <c r="H31" s="399">
        <f t="shared" si="12"/>
        <v>0</v>
      </c>
      <c r="I31" s="399">
        <f t="shared" si="12"/>
        <v>0</v>
      </c>
      <c r="J31" s="399">
        <f t="shared" si="12"/>
        <v>0</v>
      </c>
      <c r="K31" s="399">
        <f t="shared" si="12"/>
        <v>0</v>
      </c>
      <c r="L31" s="399">
        <f t="shared" si="12"/>
        <v>0</v>
      </c>
      <c r="M31" s="399">
        <f>M22-M27</f>
        <v>0</v>
      </c>
      <c r="N31" s="399">
        <f t="shared" si="12"/>
        <v>0</v>
      </c>
      <c r="O31" s="85">
        <f>SUM(C31:N31)</f>
        <v>2</v>
      </c>
    </row>
    <row r="32" spans="1:15" x14ac:dyDescent="0.25">
      <c r="A32" s="10" t="s">
        <v>46</v>
      </c>
      <c r="B32" s="162" t="s">
        <v>69</v>
      </c>
      <c r="C32" s="191">
        <f>C31/C22</f>
        <v>6.25E-2</v>
      </c>
      <c r="D32" s="443">
        <f t="shared" ref="D32:N32" si="13">D31/D22</f>
        <v>0</v>
      </c>
      <c r="E32" s="191">
        <f t="shared" si="13"/>
        <v>0.125</v>
      </c>
      <c r="F32" s="341" t="e">
        <f t="shared" si="13"/>
        <v>#DIV/0!</v>
      </c>
      <c r="G32" s="341" t="e">
        <f t="shared" si="13"/>
        <v>#DIV/0!</v>
      </c>
      <c r="H32" s="341" t="e">
        <f t="shared" si="13"/>
        <v>#DIV/0!</v>
      </c>
      <c r="I32" s="341" t="e">
        <f t="shared" si="13"/>
        <v>#DIV/0!</v>
      </c>
      <c r="J32" s="341" t="e">
        <f t="shared" si="13"/>
        <v>#DIV/0!</v>
      </c>
      <c r="K32" s="341" t="e">
        <f t="shared" si="13"/>
        <v>#DIV/0!</v>
      </c>
      <c r="L32" s="341" t="e">
        <f t="shared" si="13"/>
        <v>#DIV/0!</v>
      </c>
      <c r="M32" s="341" t="e">
        <f t="shared" si="13"/>
        <v>#DIV/0!</v>
      </c>
      <c r="N32" s="341" t="e">
        <f t="shared" si="13"/>
        <v>#DIV/0!</v>
      </c>
      <c r="O32" s="192">
        <f>O31/O22</f>
        <v>4.7619047619047616E-2</v>
      </c>
    </row>
    <row r="33" spans="1:15" ht="24.75" x14ac:dyDescent="0.25">
      <c r="A33" s="10" t="s">
        <v>47</v>
      </c>
      <c r="B33" s="194" t="s">
        <v>67</v>
      </c>
      <c r="C33" s="77">
        <v>1</v>
      </c>
      <c r="D33" s="284">
        <v>2</v>
      </c>
      <c r="E33" s="41">
        <v>0</v>
      </c>
      <c r="F33" s="399"/>
      <c r="G33" s="399"/>
      <c r="H33" s="399"/>
      <c r="I33" s="399"/>
      <c r="J33" s="399"/>
      <c r="K33" s="399"/>
      <c r="L33" s="399"/>
      <c r="M33" s="399"/>
      <c r="N33" s="337"/>
      <c r="O33" s="85">
        <f>SUM(C33:N33)</f>
        <v>3</v>
      </c>
    </row>
    <row r="34" spans="1:15" x14ac:dyDescent="0.25">
      <c r="A34" s="10" t="s">
        <v>48</v>
      </c>
      <c r="B34" s="162" t="s">
        <v>69</v>
      </c>
      <c r="C34" s="191">
        <f>C33/C22</f>
        <v>6.25E-2</v>
      </c>
      <c r="D34" s="443">
        <f t="shared" ref="D34:N34" si="14">D33/D22</f>
        <v>0.1111111111111111</v>
      </c>
      <c r="E34" s="191">
        <f t="shared" si="14"/>
        <v>0</v>
      </c>
      <c r="F34" s="341" t="e">
        <f t="shared" si="14"/>
        <v>#DIV/0!</v>
      </c>
      <c r="G34" s="341" t="e">
        <f t="shared" si="14"/>
        <v>#DIV/0!</v>
      </c>
      <c r="H34" s="341" t="e">
        <f t="shared" si="14"/>
        <v>#DIV/0!</v>
      </c>
      <c r="I34" s="341" t="e">
        <f t="shared" si="14"/>
        <v>#DIV/0!</v>
      </c>
      <c r="J34" s="341" t="e">
        <f t="shared" si="14"/>
        <v>#DIV/0!</v>
      </c>
      <c r="K34" s="341" t="e">
        <f t="shared" si="14"/>
        <v>#DIV/0!</v>
      </c>
      <c r="L34" s="341" t="e">
        <f t="shared" si="14"/>
        <v>#DIV/0!</v>
      </c>
      <c r="M34" s="341" t="e">
        <f t="shared" si="14"/>
        <v>#DIV/0!</v>
      </c>
      <c r="N34" s="341" t="e">
        <f t="shared" si="14"/>
        <v>#DIV/0!</v>
      </c>
      <c r="O34" s="192">
        <f>O33/O22</f>
        <v>7.1428571428571425E-2</v>
      </c>
    </row>
    <row r="35" spans="1:15" x14ac:dyDescent="0.25">
      <c r="A35" s="10" t="s">
        <v>49</v>
      </c>
      <c r="B35" s="85" t="s">
        <v>287</v>
      </c>
      <c r="C35" s="77">
        <v>1</v>
      </c>
      <c r="D35" s="284">
        <v>2</v>
      </c>
      <c r="E35" s="41">
        <v>1</v>
      </c>
      <c r="F35" s="399"/>
      <c r="G35" s="399"/>
      <c r="H35" s="399"/>
      <c r="I35" s="399"/>
      <c r="J35" s="399"/>
      <c r="K35" s="399"/>
      <c r="L35" s="399"/>
      <c r="M35" s="399"/>
      <c r="N35" s="337"/>
      <c r="O35" s="85">
        <f>SUM(C35:N35)</f>
        <v>4</v>
      </c>
    </row>
    <row r="36" spans="1:15" x14ac:dyDescent="0.25">
      <c r="A36" s="10" t="s">
        <v>50</v>
      </c>
      <c r="B36" s="195" t="s">
        <v>69</v>
      </c>
      <c r="C36" s="191">
        <f>C35/C22</f>
        <v>6.25E-2</v>
      </c>
      <c r="D36" s="443">
        <f t="shared" ref="D36:N36" si="15">D35/D22</f>
        <v>0.1111111111111111</v>
      </c>
      <c r="E36" s="191">
        <f t="shared" si="15"/>
        <v>0.125</v>
      </c>
      <c r="F36" s="341" t="e">
        <f t="shared" si="15"/>
        <v>#DIV/0!</v>
      </c>
      <c r="G36" s="341" t="e">
        <f t="shared" si="15"/>
        <v>#DIV/0!</v>
      </c>
      <c r="H36" s="341" t="e">
        <f t="shared" si="15"/>
        <v>#DIV/0!</v>
      </c>
      <c r="I36" s="341" t="e">
        <f t="shared" si="15"/>
        <v>#DIV/0!</v>
      </c>
      <c r="J36" s="341" t="e">
        <f t="shared" si="15"/>
        <v>#DIV/0!</v>
      </c>
      <c r="K36" s="341" t="e">
        <f t="shared" si="15"/>
        <v>#DIV/0!</v>
      </c>
      <c r="L36" s="341" t="e">
        <f t="shared" si="15"/>
        <v>#DIV/0!</v>
      </c>
      <c r="M36" s="341" t="e">
        <f t="shared" si="15"/>
        <v>#DIV/0!</v>
      </c>
      <c r="N36" s="341" t="e">
        <f t="shared" si="15"/>
        <v>#DIV/0!</v>
      </c>
      <c r="O36" s="192">
        <f>O35/O22</f>
        <v>9.5238095238095233E-2</v>
      </c>
    </row>
    <row r="37" spans="1:15" x14ac:dyDescent="0.25">
      <c r="A37" s="10" t="s">
        <v>51</v>
      </c>
      <c r="B37" s="85" t="s">
        <v>288</v>
      </c>
      <c r="C37" s="40">
        <v>0</v>
      </c>
      <c r="D37" s="284">
        <v>3</v>
      </c>
      <c r="E37" s="41">
        <v>1</v>
      </c>
      <c r="F37" s="399"/>
      <c r="G37" s="399"/>
      <c r="H37" s="399"/>
      <c r="I37" s="399"/>
      <c r="J37" s="399"/>
      <c r="K37" s="399"/>
      <c r="L37" s="399"/>
      <c r="M37" s="399"/>
      <c r="N37" s="337"/>
      <c r="O37" s="85">
        <f>SUM(C37:N37)</f>
        <v>4</v>
      </c>
    </row>
    <row r="38" spans="1:15" x14ac:dyDescent="0.25">
      <c r="A38" s="10" t="s">
        <v>52</v>
      </c>
      <c r="B38" s="195" t="s">
        <v>69</v>
      </c>
      <c r="C38" s="217">
        <f>C37/C22</f>
        <v>0</v>
      </c>
      <c r="D38" s="441">
        <f t="shared" ref="D38:N38" si="16">D37/D22</f>
        <v>0.16666666666666666</v>
      </c>
      <c r="E38" s="191">
        <f t="shared" si="16"/>
        <v>0.125</v>
      </c>
      <c r="F38" s="341" t="e">
        <f t="shared" si="16"/>
        <v>#DIV/0!</v>
      </c>
      <c r="G38" s="341" t="e">
        <f t="shared" si="16"/>
        <v>#DIV/0!</v>
      </c>
      <c r="H38" s="341" t="e">
        <f t="shared" si="16"/>
        <v>#DIV/0!</v>
      </c>
      <c r="I38" s="341" t="e">
        <f t="shared" si="16"/>
        <v>#DIV/0!</v>
      </c>
      <c r="J38" s="341" t="e">
        <f t="shared" si="16"/>
        <v>#DIV/0!</v>
      </c>
      <c r="K38" s="341" t="e">
        <f t="shared" si="16"/>
        <v>#DIV/0!</v>
      </c>
      <c r="L38" s="341" t="e">
        <f t="shared" si="16"/>
        <v>#DIV/0!</v>
      </c>
      <c r="M38" s="341" t="e">
        <f t="shared" si="16"/>
        <v>#DIV/0!</v>
      </c>
      <c r="N38" s="341" t="e">
        <f t="shared" si="16"/>
        <v>#DIV/0!</v>
      </c>
      <c r="O38" s="192">
        <f>O37/O22</f>
        <v>9.5238095238095233E-2</v>
      </c>
    </row>
    <row r="39" spans="1:15" x14ac:dyDescent="0.25">
      <c r="A39" s="10" t="s">
        <v>53</v>
      </c>
      <c r="B39" s="216" t="s">
        <v>115</v>
      </c>
      <c r="C39" s="209">
        <v>0</v>
      </c>
      <c r="D39" s="444">
        <v>0</v>
      </c>
      <c r="E39" s="210">
        <v>0</v>
      </c>
      <c r="F39" s="344"/>
      <c r="G39" s="344"/>
      <c r="H39" s="344"/>
      <c r="I39" s="344"/>
      <c r="J39" s="344"/>
      <c r="K39" s="344"/>
      <c r="L39" s="344"/>
      <c r="M39" s="344"/>
      <c r="N39" s="426"/>
      <c r="O39" s="216">
        <f>SUM(C39:N39)</f>
        <v>0</v>
      </c>
    </row>
    <row r="40" spans="1:15" ht="15.75" thickBot="1" x14ac:dyDescent="0.3">
      <c r="A40" s="10" t="s">
        <v>54</v>
      </c>
      <c r="B40" s="215" t="s">
        <v>69</v>
      </c>
      <c r="C40" s="191">
        <f>C39/C22</f>
        <v>0</v>
      </c>
      <c r="D40" s="443">
        <f t="shared" ref="D40:N40" si="17">D39/D22</f>
        <v>0</v>
      </c>
      <c r="E40" s="191">
        <f t="shared" si="17"/>
        <v>0</v>
      </c>
      <c r="F40" s="341" t="e">
        <f t="shared" si="17"/>
        <v>#DIV/0!</v>
      </c>
      <c r="G40" s="341" t="e">
        <f t="shared" si="17"/>
        <v>#DIV/0!</v>
      </c>
      <c r="H40" s="341" t="e">
        <f t="shared" si="17"/>
        <v>#DIV/0!</v>
      </c>
      <c r="I40" s="341" t="e">
        <f t="shared" si="17"/>
        <v>#DIV/0!</v>
      </c>
      <c r="J40" s="341" t="e">
        <f t="shared" si="17"/>
        <v>#DIV/0!</v>
      </c>
      <c r="K40" s="341" t="e">
        <f t="shared" si="17"/>
        <v>#DIV/0!</v>
      </c>
      <c r="L40" s="341" t="e">
        <f t="shared" si="17"/>
        <v>#DIV/0!</v>
      </c>
      <c r="M40" s="341" t="e">
        <f t="shared" si="17"/>
        <v>#DIV/0!</v>
      </c>
      <c r="N40" s="341" t="e">
        <f t="shared" si="17"/>
        <v>#DIV/0!</v>
      </c>
      <c r="O40" s="192">
        <f>O39/O22</f>
        <v>0</v>
      </c>
    </row>
    <row r="41" spans="1:15" ht="26.25" thickTop="1" thickBot="1" x14ac:dyDescent="0.3">
      <c r="A41" s="10" t="s">
        <v>55</v>
      </c>
      <c r="B41" s="31" t="s">
        <v>71</v>
      </c>
      <c r="C41" s="16">
        <v>11</v>
      </c>
      <c r="D41" s="445">
        <v>18</v>
      </c>
      <c r="E41" s="16">
        <v>8</v>
      </c>
      <c r="F41" s="339"/>
      <c r="G41" s="339"/>
      <c r="H41" s="339"/>
      <c r="I41" s="339"/>
      <c r="J41" s="339"/>
      <c r="K41" s="339"/>
      <c r="L41" s="339"/>
      <c r="M41" s="339"/>
      <c r="N41" s="402"/>
      <c r="O41" s="249">
        <f>SUM(C41:N41)</f>
        <v>37</v>
      </c>
    </row>
    <row r="42" spans="1:15" ht="15.75" thickTop="1" x14ac:dyDescent="0.25">
      <c r="A42" s="10" t="s">
        <v>56</v>
      </c>
      <c r="B42" s="197" t="s">
        <v>163</v>
      </c>
      <c r="C42" s="198">
        <v>5</v>
      </c>
      <c r="D42" s="367">
        <v>12</v>
      </c>
      <c r="E42" s="199">
        <v>2</v>
      </c>
      <c r="F42" s="403"/>
      <c r="G42" s="403"/>
      <c r="H42" s="403"/>
      <c r="I42" s="403"/>
      <c r="J42" s="403"/>
      <c r="K42" s="403"/>
      <c r="L42" s="406"/>
      <c r="M42" s="403"/>
      <c r="N42" s="404"/>
      <c r="O42" s="197">
        <f>SUM(C42:N42)</f>
        <v>19</v>
      </c>
    </row>
    <row r="43" spans="1:15" x14ac:dyDescent="0.25">
      <c r="A43" s="10" t="s">
        <v>57</v>
      </c>
      <c r="B43" s="162" t="s">
        <v>69</v>
      </c>
      <c r="C43" s="191">
        <f>C42/C22</f>
        <v>0.3125</v>
      </c>
      <c r="D43" s="443">
        <f t="shared" ref="D43:N43" si="18">D42/D22</f>
        <v>0.66666666666666663</v>
      </c>
      <c r="E43" s="191">
        <f t="shared" si="18"/>
        <v>0.25</v>
      </c>
      <c r="F43" s="341" t="e">
        <f t="shared" si="18"/>
        <v>#DIV/0!</v>
      </c>
      <c r="G43" s="341" t="e">
        <f t="shared" si="18"/>
        <v>#DIV/0!</v>
      </c>
      <c r="H43" s="341" t="e">
        <f t="shared" si="18"/>
        <v>#DIV/0!</v>
      </c>
      <c r="I43" s="341" t="e">
        <f t="shared" si="18"/>
        <v>#DIV/0!</v>
      </c>
      <c r="J43" s="341" t="e">
        <f t="shared" si="18"/>
        <v>#DIV/0!</v>
      </c>
      <c r="K43" s="341" t="e">
        <f t="shared" si="18"/>
        <v>#DIV/0!</v>
      </c>
      <c r="L43" s="341" t="e">
        <f t="shared" si="18"/>
        <v>#DIV/0!</v>
      </c>
      <c r="M43" s="341" t="e">
        <f t="shared" si="18"/>
        <v>#DIV/0!</v>
      </c>
      <c r="N43" s="341" t="e">
        <f t="shared" si="18"/>
        <v>#DIV/0!</v>
      </c>
      <c r="O43" s="192">
        <f>O42/O22</f>
        <v>0.45238095238095238</v>
      </c>
    </row>
    <row r="44" spans="1:15" x14ac:dyDescent="0.25">
      <c r="A44" s="10" t="s">
        <v>58</v>
      </c>
      <c r="B44" s="85" t="s">
        <v>164</v>
      </c>
      <c r="C44" s="77">
        <v>2</v>
      </c>
      <c r="D44" s="284">
        <v>2</v>
      </c>
      <c r="E44" s="41">
        <v>3</v>
      </c>
      <c r="F44" s="399"/>
      <c r="G44" s="399"/>
      <c r="H44" s="399"/>
      <c r="I44" s="399"/>
      <c r="J44" s="399"/>
      <c r="K44" s="399"/>
      <c r="L44" s="399"/>
      <c r="M44" s="399"/>
      <c r="N44" s="337"/>
      <c r="O44" s="85">
        <f>SUM(C44:N44)</f>
        <v>7</v>
      </c>
    </row>
    <row r="45" spans="1:15" x14ac:dyDescent="0.25">
      <c r="A45" s="10" t="s">
        <v>59</v>
      </c>
      <c r="B45" s="162" t="s">
        <v>69</v>
      </c>
      <c r="C45" s="191">
        <f>C44/C22</f>
        <v>0.125</v>
      </c>
      <c r="D45" s="443">
        <f t="shared" ref="D45:N45" si="19">D44/D22</f>
        <v>0.1111111111111111</v>
      </c>
      <c r="E45" s="191">
        <f t="shared" si="19"/>
        <v>0.375</v>
      </c>
      <c r="F45" s="341" t="e">
        <f t="shared" si="19"/>
        <v>#DIV/0!</v>
      </c>
      <c r="G45" s="341" t="e">
        <f t="shared" si="19"/>
        <v>#DIV/0!</v>
      </c>
      <c r="H45" s="341" t="e">
        <f t="shared" si="19"/>
        <v>#DIV/0!</v>
      </c>
      <c r="I45" s="341" t="e">
        <f t="shared" si="19"/>
        <v>#DIV/0!</v>
      </c>
      <c r="J45" s="341" t="e">
        <f t="shared" si="19"/>
        <v>#DIV/0!</v>
      </c>
      <c r="K45" s="341" t="e">
        <f t="shared" si="19"/>
        <v>#DIV/0!</v>
      </c>
      <c r="L45" s="341" t="e">
        <f t="shared" si="19"/>
        <v>#DIV/0!</v>
      </c>
      <c r="M45" s="341" t="e">
        <f t="shared" si="19"/>
        <v>#DIV/0!</v>
      </c>
      <c r="N45" s="341" t="e">
        <f t="shared" si="19"/>
        <v>#DIV/0!</v>
      </c>
      <c r="O45" s="192">
        <f>O44/O22</f>
        <v>0.16666666666666666</v>
      </c>
    </row>
    <row r="46" spans="1:15" x14ac:dyDescent="0.25">
      <c r="A46" s="10" t="s">
        <v>60</v>
      </c>
      <c r="B46" s="85" t="s">
        <v>165</v>
      </c>
      <c r="C46" s="77">
        <v>1</v>
      </c>
      <c r="D46" s="284">
        <v>4</v>
      </c>
      <c r="E46" s="41">
        <v>2</v>
      </c>
      <c r="F46" s="399"/>
      <c r="G46" s="399"/>
      <c r="H46" s="399"/>
      <c r="I46" s="399"/>
      <c r="J46" s="399"/>
      <c r="K46" s="399"/>
      <c r="L46" s="399"/>
      <c r="M46" s="399"/>
      <c r="N46" s="337"/>
      <c r="O46" s="85">
        <f>SUM(C46:N46)</f>
        <v>7</v>
      </c>
    </row>
    <row r="47" spans="1:15" x14ac:dyDescent="0.25">
      <c r="A47" s="10" t="s">
        <v>61</v>
      </c>
      <c r="B47" s="162" t="s">
        <v>69</v>
      </c>
      <c r="C47" s="191">
        <f>C46/C22</f>
        <v>6.25E-2</v>
      </c>
      <c r="D47" s="443">
        <f t="shared" ref="D47:N47" si="20">D46/D22</f>
        <v>0.22222222222222221</v>
      </c>
      <c r="E47" s="191">
        <f>E46/E22</f>
        <v>0.25</v>
      </c>
      <c r="F47" s="341" t="e">
        <f t="shared" si="20"/>
        <v>#DIV/0!</v>
      </c>
      <c r="G47" s="341" t="e">
        <f t="shared" si="20"/>
        <v>#DIV/0!</v>
      </c>
      <c r="H47" s="341" t="e">
        <f t="shared" si="20"/>
        <v>#DIV/0!</v>
      </c>
      <c r="I47" s="341" t="e">
        <f t="shared" si="20"/>
        <v>#DIV/0!</v>
      </c>
      <c r="J47" s="341" t="e">
        <f t="shared" si="20"/>
        <v>#DIV/0!</v>
      </c>
      <c r="K47" s="341" t="e">
        <f t="shared" si="20"/>
        <v>#DIV/0!</v>
      </c>
      <c r="L47" s="341" t="e">
        <f t="shared" si="20"/>
        <v>#DIV/0!</v>
      </c>
      <c r="M47" s="341" t="e">
        <f t="shared" si="20"/>
        <v>#DIV/0!</v>
      </c>
      <c r="N47" s="341" t="e">
        <f t="shared" si="20"/>
        <v>#DIV/0!</v>
      </c>
      <c r="O47" s="192">
        <f>O46/O22</f>
        <v>0.16666666666666666</v>
      </c>
    </row>
    <row r="48" spans="1:15" x14ac:dyDescent="0.25">
      <c r="A48" s="10" t="s">
        <v>62</v>
      </c>
      <c r="B48" s="85" t="s">
        <v>305</v>
      </c>
      <c r="C48" s="77">
        <v>0</v>
      </c>
      <c r="D48" s="284">
        <v>0</v>
      </c>
      <c r="E48" s="41">
        <v>0</v>
      </c>
      <c r="F48" s="399"/>
      <c r="G48" s="399"/>
      <c r="H48" s="399"/>
      <c r="I48" s="399"/>
      <c r="J48" s="399"/>
      <c r="K48" s="399"/>
      <c r="L48" s="399"/>
      <c r="M48" s="399"/>
      <c r="N48" s="337"/>
      <c r="O48" s="85">
        <f>SUM(C48:N48)</f>
        <v>0</v>
      </c>
    </row>
    <row r="49" spans="1:15" x14ac:dyDescent="0.25">
      <c r="A49" s="10" t="s">
        <v>63</v>
      </c>
      <c r="B49" s="162" t="s">
        <v>69</v>
      </c>
      <c r="C49" s="191">
        <f>C48/C22</f>
        <v>0</v>
      </c>
      <c r="D49" s="443">
        <f t="shared" ref="D49:N49" si="21">D48/D22</f>
        <v>0</v>
      </c>
      <c r="E49" s="191">
        <f t="shared" si="21"/>
        <v>0</v>
      </c>
      <c r="F49" s="341" t="e">
        <f t="shared" si="21"/>
        <v>#DIV/0!</v>
      </c>
      <c r="G49" s="341" t="e">
        <f t="shared" si="21"/>
        <v>#DIV/0!</v>
      </c>
      <c r="H49" s="341" t="e">
        <f t="shared" si="21"/>
        <v>#DIV/0!</v>
      </c>
      <c r="I49" s="341" t="e">
        <f t="shared" si="21"/>
        <v>#DIV/0!</v>
      </c>
      <c r="J49" s="341" t="e">
        <f t="shared" si="21"/>
        <v>#DIV/0!</v>
      </c>
      <c r="K49" s="341" t="e">
        <f t="shared" si="21"/>
        <v>#DIV/0!</v>
      </c>
      <c r="L49" s="341" t="e">
        <f t="shared" si="21"/>
        <v>#DIV/0!</v>
      </c>
      <c r="M49" s="341" t="e">
        <f t="shared" si="21"/>
        <v>#DIV/0!</v>
      </c>
      <c r="N49" s="341" t="e">
        <f t="shared" si="21"/>
        <v>#DIV/0!</v>
      </c>
      <c r="O49" s="192">
        <f>O48/O22</f>
        <v>0</v>
      </c>
    </row>
    <row r="50" spans="1:15" x14ac:dyDescent="0.25">
      <c r="A50" s="10" t="s">
        <v>64</v>
      </c>
      <c r="B50" s="194" t="s">
        <v>167</v>
      </c>
      <c r="C50" s="40">
        <v>3</v>
      </c>
      <c r="D50" s="284">
        <v>1</v>
      </c>
      <c r="E50" s="41">
        <v>0</v>
      </c>
      <c r="F50" s="399"/>
      <c r="G50" s="399"/>
      <c r="H50" s="399"/>
      <c r="I50" s="399"/>
      <c r="J50" s="399"/>
      <c r="K50" s="399"/>
      <c r="L50" s="399"/>
      <c r="M50" s="399"/>
      <c r="N50" s="337"/>
      <c r="O50" s="85">
        <f>SUM(C50:N50)</f>
        <v>4</v>
      </c>
    </row>
    <row r="51" spans="1:15" x14ac:dyDescent="0.25">
      <c r="A51" s="10" t="s">
        <v>65</v>
      </c>
      <c r="B51" s="162" t="s">
        <v>69</v>
      </c>
      <c r="C51" s="191">
        <f>C50/C22</f>
        <v>0.1875</v>
      </c>
      <c r="D51" s="443">
        <f t="shared" ref="D51:N51" si="22">D50/D22</f>
        <v>5.5555555555555552E-2</v>
      </c>
      <c r="E51" s="191">
        <f t="shared" si="22"/>
        <v>0</v>
      </c>
      <c r="F51" s="341" t="e">
        <f t="shared" si="22"/>
        <v>#DIV/0!</v>
      </c>
      <c r="G51" s="341" t="e">
        <f t="shared" si="22"/>
        <v>#DIV/0!</v>
      </c>
      <c r="H51" s="341" t="e">
        <f t="shared" si="22"/>
        <v>#DIV/0!</v>
      </c>
      <c r="I51" s="341" t="e">
        <f t="shared" si="22"/>
        <v>#DIV/0!</v>
      </c>
      <c r="J51" s="341" t="e">
        <f t="shared" si="22"/>
        <v>#DIV/0!</v>
      </c>
      <c r="K51" s="341" t="e">
        <f t="shared" si="22"/>
        <v>#DIV/0!</v>
      </c>
      <c r="L51" s="341" t="e">
        <f t="shared" si="22"/>
        <v>#DIV/0!</v>
      </c>
      <c r="M51" s="341" t="e">
        <f t="shared" si="22"/>
        <v>#DIV/0!</v>
      </c>
      <c r="N51" s="341" t="e">
        <f t="shared" si="22"/>
        <v>#DIV/0!</v>
      </c>
      <c r="O51" s="192">
        <f>O50/O22</f>
        <v>9.5238095238095233E-2</v>
      </c>
    </row>
    <row r="52" spans="1:15" ht="24.75" x14ac:dyDescent="0.25">
      <c r="A52" s="10" t="s">
        <v>154</v>
      </c>
      <c r="B52" s="194" t="s">
        <v>168</v>
      </c>
      <c r="C52" s="77">
        <v>0</v>
      </c>
      <c r="D52" s="284">
        <v>0</v>
      </c>
      <c r="E52" s="41">
        <v>0</v>
      </c>
      <c r="F52" s="399"/>
      <c r="G52" s="399"/>
      <c r="H52" s="399"/>
      <c r="I52" s="399"/>
      <c r="J52" s="399"/>
      <c r="K52" s="399"/>
      <c r="L52" s="399"/>
      <c r="M52" s="399"/>
      <c r="N52" s="337"/>
      <c r="O52" s="85">
        <f>SUM(C52:N52)</f>
        <v>0</v>
      </c>
    </row>
    <row r="53" spans="1:15" x14ac:dyDescent="0.25">
      <c r="A53" s="10" t="s">
        <v>66</v>
      </c>
      <c r="B53" s="162" t="s">
        <v>69</v>
      </c>
      <c r="C53" s="191">
        <f>C52/C22</f>
        <v>0</v>
      </c>
      <c r="D53" s="443">
        <f t="shared" ref="D53:N53" si="23">D52/D22</f>
        <v>0</v>
      </c>
      <c r="E53" s="191">
        <f t="shared" si="23"/>
        <v>0</v>
      </c>
      <c r="F53" s="341" t="e">
        <f t="shared" si="23"/>
        <v>#DIV/0!</v>
      </c>
      <c r="G53" s="341" t="e">
        <f t="shared" si="23"/>
        <v>#DIV/0!</v>
      </c>
      <c r="H53" s="341" t="e">
        <f t="shared" si="23"/>
        <v>#DIV/0!</v>
      </c>
      <c r="I53" s="341" t="e">
        <f t="shared" si="23"/>
        <v>#DIV/0!</v>
      </c>
      <c r="J53" s="341" t="e">
        <f t="shared" si="23"/>
        <v>#DIV/0!</v>
      </c>
      <c r="K53" s="341" t="e">
        <f t="shared" si="23"/>
        <v>#DIV/0!</v>
      </c>
      <c r="L53" s="341" t="e">
        <f t="shared" si="23"/>
        <v>#DIV/0!</v>
      </c>
      <c r="M53" s="341" t="e">
        <f t="shared" si="23"/>
        <v>#DIV/0!</v>
      </c>
      <c r="N53" s="341" t="e">
        <f t="shared" si="23"/>
        <v>#DIV/0!</v>
      </c>
      <c r="O53" s="192">
        <f>O52/O22</f>
        <v>0</v>
      </c>
    </row>
    <row r="54" spans="1:15" x14ac:dyDescent="0.25">
      <c r="A54" s="10" t="s">
        <v>72</v>
      </c>
      <c r="B54" s="85" t="s">
        <v>289</v>
      </c>
      <c r="C54" s="40">
        <v>0</v>
      </c>
      <c r="D54" s="284">
        <v>0</v>
      </c>
      <c r="E54" s="41">
        <v>2</v>
      </c>
      <c r="F54" s="399"/>
      <c r="G54" s="399"/>
      <c r="H54" s="399"/>
      <c r="I54" s="399"/>
      <c r="J54" s="399"/>
      <c r="K54" s="399"/>
      <c r="L54" s="399"/>
      <c r="M54" s="399"/>
      <c r="N54" s="337"/>
      <c r="O54" s="85">
        <f>SUM(C54:N54)</f>
        <v>2</v>
      </c>
    </row>
    <row r="55" spans="1:15" ht="15.75" thickBot="1" x14ac:dyDescent="0.3">
      <c r="A55" s="10" t="s">
        <v>73</v>
      </c>
      <c r="B55" s="166" t="s">
        <v>69</v>
      </c>
      <c r="C55" s="200">
        <f>C54/C22</f>
        <v>0</v>
      </c>
      <c r="D55" s="446">
        <f t="shared" ref="D55:N55" si="24">D54/D22</f>
        <v>0</v>
      </c>
      <c r="E55" s="201">
        <f t="shared" si="24"/>
        <v>0.25</v>
      </c>
      <c r="F55" s="407" t="e">
        <f t="shared" si="24"/>
        <v>#DIV/0!</v>
      </c>
      <c r="G55" s="407" t="e">
        <f t="shared" si="24"/>
        <v>#DIV/0!</v>
      </c>
      <c r="H55" s="407" t="e">
        <f t="shared" si="24"/>
        <v>#DIV/0!</v>
      </c>
      <c r="I55" s="407" t="e">
        <f t="shared" si="24"/>
        <v>#DIV/0!</v>
      </c>
      <c r="J55" s="407" t="e">
        <f t="shared" si="24"/>
        <v>#DIV/0!</v>
      </c>
      <c r="K55" s="407" t="e">
        <f t="shared" si="24"/>
        <v>#DIV/0!</v>
      </c>
      <c r="L55" s="407" t="e">
        <f t="shared" si="24"/>
        <v>#DIV/0!</v>
      </c>
      <c r="M55" s="407" t="e">
        <f t="shared" si="24"/>
        <v>#DIV/0!</v>
      </c>
      <c r="N55" s="407" t="e">
        <f t="shared" si="24"/>
        <v>#DIV/0!</v>
      </c>
      <c r="O55" s="202">
        <f>O54/O22</f>
        <v>4.7619047619047616E-2</v>
      </c>
    </row>
    <row r="56" spans="1:15" ht="20.100000000000001" customHeight="1" thickBot="1" x14ac:dyDescent="0.3">
      <c r="A56" s="21" t="s">
        <v>332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" thickBot="1" x14ac:dyDescent="0.3">
      <c r="A57" s="60" t="s">
        <v>6</v>
      </c>
      <c r="B57" s="54" t="s">
        <v>0</v>
      </c>
      <c r="C57" s="55" t="s">
        <v>369</v>
      </c>
      <c r="D57" s="364" t="s">
        <v>370</v>
      </c>
      <c r="E57" s="364" t="s">
        <v>371</v>
      </c>
      <c r="F57" s="364" t="s">
        <v>372</v>
      </c>
      <c r="G57" s="55" t="s">
        <v>373</v>
      </c>
      <c r="H57" s="55" t="s">
        <v>374</v>
      </c>
      <c r="I57" s="55" t="s">
        <v>375</v>
      </c>
      <c r="J57" s="55" t="s">
        <v>376</v>
      </c>
      <c r="K57" s="55" t="s">
        <v>377</v>
      </c>
      <c r="L57" s="55" t="s">
        <v>378</v>
      </c>
      <c r="M57" s="55" t="s">
        <v>379</v>
      </c>
      <c r="N57" s="55" t="s">
        <v>380</v>
      </c>
      <c r="O57" s="177" t="s">
        <v>105</v>
      </c>
    </row>
    <row r="58" spans="1:15" ht="15.75" thickBot="1" x14ac:dyDescent="0.3">
      <c r="A58" s="29" t="s">
        <v>74</v>
      </c>
      <c r="B58" s="26" t="s">
        <v>291</v>
      </c>
      <c r="C58" s="17">
        <v>2</v>
      </c>
      <c r="D58" s="287">
        <v>14</v>
      </c>
      <c r="E58" s="17">
        <v>10</v>
      </c>
      <c r="F58" s="17"/>
      <c r="G58" s="287"/>
      <c r="H58" s="287"/>
      <c r="I58" s="287"/>
      <c r="J58" s="287"/>
      <c r="K58" s="287"/>
      <c r="L58" s="287"/>
      <c r="M58" s="287"/>
      <c r="N58" s="287"/>
      <c r="O58" s="26">
        <f>SUM(C58:N58)</f>
        <v>26</v>
      </c>
    </row>
    <row r="59" spans="1:15" x14ac:dyDescent="0.25">
      <c r="A59" s="29" t="s">
        <v>75</v>
      </c>
      <c r="B59" s="204" t="s">
        <v>296</v>
      </c>
      <c r="C59" s="193">
        <v>1</v>
      </c>
      <c r="D59" s="283">
        <v>7</v>
      </c>
      <c r="E59" s="182">
        <v>6</v>
      </c>
      <c r="F59" s="336"/>
      <c r="G59" s="336"/>
      <c r="H59" s="336"/>
      <c r="I59" s="336"/>
      <c r="J59" s="336"/>
      <c r="K59" s="336"/>
      <c r="L59" s="336"/>
      <c r="M59" s="336"/>
      <c r="N59" s="340"/>
      <c r="O59" s="27">
        <f>SUM(C59:N59)</f>
        <v>14</v>
      </c>
    </row>
    <row r="60" spans="1:15" x14ac:dyDescent="0.25">
      <c r="A60" s="29" t="s">
        <v>76</v>
      </c>
      <c r="B60" s="203" t="s">
        <v>80</v>
      </c>
      <c r="C60" s="191">
        <f>C59/C58</f>
        <v>0.5</v>
      </c>
      <c r="D60" s="443">
        <f t="shared" ref="D60:N60" si="25">D59/D58</f>
        <v>0.5</v>
      </c>
      <c r="E60" s="191">
        <f t="shared" si="25"/>
        <v>0.6</v>
      </c>
      <c r="F60" s="341" t="e">
        <f t="shared" si="25"/>
        <v>#DIV/0!</v>
      </c>
      <c r="G60" s="341" t="e">
        <f t="shared" si="25"/>
        <v>#DIV/0!</v>
      </c>
      <c r="H60" s="341" t="e">
        <f t="shared" si="25"/>
        <v>#DIV/0!</v>
      </c>
      <c r="I60" s="341" t="e">
        <f t="shared" si="25"/>
        <v>#DIV/0!</v>
      </c>
      <c r="J60" s="341" t="e">
        <f t="shared" si="25"/>
        <v>#DIV/0!</v>
      </c>
      <c r="K60" s="341" t="e">
        <f t="shared" si="25"/>
        <v>#DIV/0!</v>
      </c>
      <c r="L60" s="341" t="e">
        <f t="shared" si="25"/>
        <v>#DIV/0!</v>
      </c>
      <c r="M60" s="341" t="e">
        <f t="shared" si="25"/>
        <v>#DIV/0!</v>
      </c>
      <c r="N60" s="334" t="e">
        <f t="shared" si="25"/>
        <v>#DIV/0!</v>
      </c>
      <c r="O60" s="243">
        <f>O59/O58</f>
        <v>0.53846153846153844</v>
      </c>
    </row>
    <row r="61" spans="1:15" x14ac:dyDescent="0.25">
      <c r="A61" s="29" t="s">
        <v>87</v>
      </c>
      <c r="B61" s="205" t="s">
        <v>78</v>
      </c>
      <c r="C61" s="40">
        <v>1</v>
      </c>
      <c r="D61" s="284">
        <v>9</v>
      </c>
      <c r="E61" s="41">
        <v>6</v>
      </c>
      <c r="F61" s="399"/>
      <c r="G61" s="399"/>
      <c r="H61" s="399"/>
      <c r="I61" s="399"/>
      <c r="J61" s="399"/>
      <c r="K61" s="399"/>
      <c r="L61" s="399"/>
      <c r="M61" s="399"/>
      <c r="N61" s="337"/>
      <c r="O61" s="206">
        <f>SUM(C61:N61)</f>
        <v>16</v>
      </c>
    </row>
    <row r="62" spans="1:15" x14ac:dyDescent="0.25">
      <c r="A62" s="29" t="s">
        <v>88</v>
      </c>
      <c r="B62" s="203" t="s">
        <v>80</v>
      </c>
      <c r="C62" s="191">
        <f>C61/C58</f>
        <v>0.5</v>
      </c>
      <c r="D62" s="443">
        <f t="shared" ref="D62:N62" si="26">D61/D58</f>
        <v>0.6428571428571429</v>
      </c>
      <c r="E62" s="191">
        <f t="shared" si="26"/>
        <v>0.6</v>
      </c>
      <c r="F62" s="341" t="e">
        <f t="shared" si="26"/>
        <v>#DIV/0!</v>
      </c>
      <c r="G62" s="341" t="e">
        <f t="shared" si="26"/>
        <v>#DIV/0!</v>
      </c>
      <c r="H62" s="341" t="e">
        <f t="shared" si="26"/>
        <v>#DIV/0!</v>
      </c>
      <c r="I62" s="341" t="e">
        <f t="shared" si="26"/>
        <v>#DIV/0!</v>
      </c>
      <c r="J62" s="341" t="e">
        <f t="shared" si="26"/>
        <v>#DIV/0!</v>
      </c>
      <c r="K62" s="341" t="e">
        <f t="shared" si="26"/>
        <v>#DIV/0!</v>
      </c>
      <c r="L62" s="341" t="e">
        <f t="shared" si="26"/>
        <v>#DIV/0!</v>
      </c>
      <c r="M62" s="341" t="e">
        <f t="shared" si="26"/>
        <v>#DIV/0!</v>
      </c>
      <c r="N62" s="334" t="e">
        <f t="shared" si="26"/>
        <v>#DIV/0!</v>
      </c>
      <c r="O62" s="243">
        <f>O61/O58</f>
        <v>0.61538461538461542</v>
      </c>
    </row>
    <row r="63" spans="1:15" x14ac:dyDescent="0.25">
      <c r="A63" s="29" t="s">
        <v>89</v>
      </c>
      <c r="B63" s="205" t="s">
        <v>299</v>
      </c>
      <c r="C63" s="40">
        <v>1</v>
      </c>
      <c r="D63" s="284">
        <v>4</v>
      </c>
      <c r="E63" s="41">
        <v>3</v>
      </c>
      <c r="F63" s="399"/>
      <c r="G63" s="399"/>
      <c r="H63" s="399"/>
      <c r="I63" s="399"/>
      <c r="J63" s="399"/>
      <c r="K63" s="399"/>
      <c r="L63" s="399"/>
      <c r="M63" s="399"/>
      <c r="N63" s="337"/>
      <c r="O63" s="206">
        <f>SUM(C63:N63)</f>
        <v>8</v>
      </c>
    </row>
    <row r="64" spans="1:15" x14ac:dyDescent="0.25">
      <c r="A64" s="29" t="s">
        <v>90</v>
      </c>
      <c r="B64" s="189" t="s">
        <v>80</v>
      </c>
      <c r="C64" s="191">
        <f>C63/C58</f>
        <v>0.5</v>
      </c>
      <c r="D64" s="443">
        <f t="shared" ref="D64:N64" si="27">D63/D58</f>
        <v>0.2857142857142857</v>
      </c>
      <c r="E64" s="191">
        <f t="shared" si="27"/>
        <v>0.3</v>
      </c>
      <c r="F64" s="341" t="e">
        <f t="shared" si="27"/>
        <v>#DIV/0!</v>
      </c>
      <c r="G64" s="341" t="e">
        <f t="shared" si="27"/>
        <v>#DIV/0!</v>
      </c>
      <c r="H64" s="341" t="e">
        <f t="shared" si="27"/>
        <v>#DIV/0!</v>
      </c>
      <c r="I64" s="341" t="e">
        <f t="shared" si="27"/>
        <v>#DIV/0!</v>
      </c>
      <c r="J64" s="341" t="e">
        <f t="shared" si="27"/>
        <v>#DIV/0!</v>
      </c>
      <c r="K64" s="341" t="e">
        <f t="shared" si="27"/>
        <v>#DIV/0!</v>
      </c>
      <c r="L64" s="341" t="e">
        <f t="shared" si="27"/>
        <v>#DIV/0!</v>
      </c>
      <c r="M64" s="341" t="e">
        <f t="shared" si="27"/>
        <v>#DIV/0!</v>
      </c>
      <c r="N64" s="334" t="e">
        <f t="shared" si="27"/>
        <v>#DIV/0!</v>
      </c>
      <c r="O64" s="243">
        <f>O63/O58</f>
        <v>0.30769230769230771</v>
      </c>
    </row>
    <row r="65" spans="1:15" x14ac:dyDescent="0.25">
      <c r="A65" s="29" t="s">
        <v>91</v>
      </c>
      <c r="B65" s="205" t="s">
        <v>300</v>
      </c>
      <c r="C65" s="41">
        <f>C61-C67</f>
        <v>1</v>
      </c>
      <c r="D65" s="284">
        <f>D61-D67</f>
        <v>9</v>
      </c>
      <c r="E65" s="41">
        <f>E61-E67</f>
        <v>5</v>
      </c>
      <c r="F65" s="399">
        <f>F61-F67</f>
        <v>0</v>
      </c>
      <c r="G65" s="399">
        <f t="shared" ref="G65:N65" si="28">G61-G67</f>
        <v>0</v>
      </c>
      <c r="H65" s="399">
        <f t="shared" si="28"/>
        <v>0</v>
      </c>
      <c r="I65" s="399">
        <f t="shared" si="28"/>
        <v>0</v>
      </c>
      <c r="J65" s="399">
        <f t="shared" si="28"/>
        <v>0</v>
      </c>
      <c r="K65" s="399">
        <f t="shared" si="28"/>
        <v>0</v>
      </c>
      <c r="L65" s="399">
        <f t="shared" si="28"/>
        <v>0</v>
      </c>
      <c r="M65" s="399">
        <f t="shared" si="28"/>
        <v>0</v>
      </c>
      <c r="N65" s="337">
        <f t="shared" si="28"/>
        <v>0</v>
      </c>
      <c r="O65" s="206">
        <f>SUM(C65:N65)</f>
        <v>15</v>
      </c>
    </row>
    <row r="66" spans="1:15" ht="15.75" thickBot="1" x14ac:dyDescent="0.3">
      <c r="A66" s="29" t="s">
        <v>92</v>
      </c>
      <c r="B66" s="207" t="s">
        <v>80</v>
      </c>
      <c r="C66" s="244">
        <f>C65/C58</f>
        <v>0.5</v>
      </c>
      <c r="D66" s="447">
        <f>D65/D58</f>
        <v>0.6428571428571429</v>
      </c>
      <c r="E66" s="196">
        <f t="shared" ref="E66:N66" si="29">E65/E58</f>
        <v>0.5</v>
      </c>
      <c r="F66" s="424" t="e">
        <f t="shared" si="29"/>
        <v>#DIV/0!</v>
      </c>
      <c r="G66" s="424" t="e">
        <f t="shared" si="29"/>
        <v>#DIV/0!</v>
      </c>
      <c r="H66" s="424" t="e">
        <f t="shared" si="29"/>
        <v>#DIV/0!</v>
      </c>
      <c r="I66" s="424" t="e">
        <f t="shared" si="29"/>
        <v>#DIV/0!</v>
      </c>
      <c r="J66" s="424" t="e">
        <f t="shared" si="29"/>
        <v>#DIV/0!</v>
      </c>
      <c r="K66" s="424" t="e">
        <f t="shared" si="29"/>
        <v>#DIV/0!</v>
      </c>
      <c r="L66" s="424" t="e">
        <f t="shared" si="29"/>
        <v>#DIV/0!</v>
      </c>
      <c r="M66" s="424" t="e">
        <f t="shared" si="29"/>
        <v>#DIV/0!</v>
      </c>
      <c r="N66" s="401" t="e">
        <f t="shared" si="29"/>
        <v>#DIV/0!</v>
      </c>
      <c r="O66" s="245">
        <f>O65/O58</f>
        <v>0.57692307692307687</v>
      </c>
    </row>
    <row r="67" spans="1:15" ht="15.75" thickTop="1" x14ac:dyDescent="0.25">
      <c r="A67" s="29" t="s">
        <v>93</v>
      </c>
      <c r="B67" s="221" t="s">
        <v>301</v>
      </c>
      <c r="C67" s="199">
        <f>C69+C71+C73+C75+C77</f>
        <v>0</v>
      </c>
      <c r="D67" s="367">
        <f>D69+D71+D73+D75+D77</f>
        <v>0</v>
      </c>
      <c r="E67" s="199">
        <f>E69+E71+E73+E75+E77</f>
        <v>1</v>
      </c>
      <c r="F67" s="403">
        <f t="shared" ref="F67:N67" si="30">F69+F71+F73+F75+F77</f>
        <v>0</v>
      </c>
      <c r="G67" s="403">
        <f t="shared" si="30"/>
        <v>0</v>
      </c>
      <c r="H67" s="403">
        <f t="shared" si="30"/>
        <v>0</v>
      </c>
      <c r="I67" s="403">
        <f t="shared" si="30"/>
        <v>0</v>
      </c>
      <c r="J67" s="403">
        <f t="shared" si="30"/>
        <v>0</v>
      </c>
      <c r="K67" s="403">
        <f t="shared" si="30"/>
        <v>0</v>
      </c>
      <c r="L67" s="403">
        <f t="shared" si="30"/>
        <v>0</v>
      </c>
      <c r="M67" s="403">
        <f t="shared" si="30"/>
        <v>0</v>
      </c>
      <c r="N67" s="404">
        <f t="shared" si="30"/>
        <v>0</v>
      </c>
      <c r="O67" s="220">
        <f>SUM(C67:N67)</f>
        <v>1</v>
      </c>
    </row>
    <row r="68" spans="1:15" ht="15.75" thickBot="1" x14ac:dyDescent="0.3">
      <c r="A68" s="29" t="s">
        <v>94</v>
      </c>
      <c r="B68" s="207" t="s">
        <v>80</v>
      </c>
      <c r="C68" s="244">
        <f>C67/C58</f>
        <v>0</v>
      </c>
      <c r="D68" s="448">
        <f t="shared" ref="D68:N68" si="31">D67/D58</f>
        <v>0</v>
      </c>
      <c r="E68" s="246">
        <f t="shared" si="31"/>
        <v>0.1</v>
      </c>
      <c r="F68" s="343" t="e">
        <f t="shared" si="31"/>
        <v>#DIV/0!</v>
      </c>
      <c r="G68" s="343" t="e">
        <f t="shared" si="31"/>
        <v>#DIV/0!</v>
      </c>
      <c r="H68" s="343" t="e">
        <f t="shared" si="31"/>
        <v>#DIV/0!</v>
      </c>
      <c r="I68" s="343" t="e">
        <f t="shared" si="31"/>
        <v>#DIV/0!</v>
      </c>
      <c r="J68" s="343" t="e">
        <f t="shared" si="31"/>
        <v>#DIV/0!</v>
      </c>
      <c r="K68" s="343" t="e">
        <f t="shared" si="31"/>
        <v>#DIV/0!</v>
      </c>
      <c r="L68" s="343" t="e">
        <f t="shared" si="31"/>
        <v>#DIV/0!</v>
      </c>
      <c r="M68" s="343" t="e">
        <f t="shared" si="31"/>
        <v>#DIV/0!</v>
      </c>
      <c r="N68" s="425" t="e">
        <f t="shared" si="31"/>
        <v>#DIV/0!</v>
      </c>
      <c r="O68" s="245">
        <f>O67/O58</f>
        <v>3.8461538461538464E-2</v>
      </c>
    </row>
    <row r="69" spans="1:15" ht="15.75" thickTop="1" x14ac:dyDescent="0.25">
      <c r="A69" s="29" t="s">
        <v>95</v>
      </c>
      <c r="B69" s="208" t="s">
        <v>306</v>
      </c>
      <c r="C69" s="219">
        <v>0</v>
      </c>
      <c r="D69" s="444">
        <v>0</v>
      </c>
      <c r="E69" s="210">
        <v>1</v>
      </c>
      <c r="F69" s="344"/>
      <c r="G69" s="344"/>
      <c r="H69" s="344"/>
      <c r="I69" s="344"/>
      <c r="J69" s="344"/>
      <c r="K69" s="344"/>
      <c r="L69" s="344"/>
      <c r="M69" s="344"/>
      <c r="N69" s="426"/>
      <c r="O69" s="28">
        <f>SUM(C69:N69)</f>
        <v>1</v>
      </c>
    </row>
    <row r="70" spans="1:15" x14ac:dyDescent="0.25">
      <c r="A70" s="29" t="s">
        <v>96</v>
      </c>
      <c r="B70" s="203" t="s">
        <v>80</v>
      </c>
      <c r="C70" s="217">
        <f>C69/C58</f>
        <v>0</v>
      </c>
      <c r="D70" s="443">
        <f t="shared" ref="D70:N70" si="32">D69/D58</f>
        <v>0</v>
      </c>
      <c r="E70" s="191">
        <f t="shared" si="32"/>
        <v>0.1</v>
      </c>
      <c r="F70" s="341" t="e">
        <f t="shared" si="32"/>
        <v>#DIV/0!</v>
      </c>
      <c r="G70" s="341" t="e">
        <f t="shared" si="32"/>
        <v>#DIV/0!</v>
      </c>
      <c r="H70" s="341" t="e">
        <f t="shared" si="32"/>
        <v>#DIV/0!</v>
      </c>
      <c r="I70" s="341" t="e">
        <f t="shared" si="32"/>
        <v>#DIV/0!</v>
      </c>
      <c r="J70" s="341" t="e">
        <f t="shared" si="32"/>
        <v>#DIV/0!</v>
      </c>
      <c r="K70" s="341" t="e">
        <f t="shared" si="32"/>
        <v>#DIV/0!</v>
      </c>
      <c r="L70" s="341" t="e">
        <f t="shared" si="32"/>
        <v>#DIV/0!</v>
      </c>
      <c r="M70" s="341" t="e">
        <f t="shared" si="32"/>
        <v>#DIV/0!</v>
      </c>
      <c r="N70" s="334" t="e">
        <f t="shared" si="32"/>
        <v>#DIV/0!</v>
      </c>
      <c r="O70" s="243">
        <f>O69/O58</f>
        <v>3.8461538461538464E-2</v>
      </c>
    </row>
    <row r="71" spans="1:15" x14ac:dyDescent="0.25">
      <c r="A71" s="29" t="s">
        <v>97</v>
      </c>
      <c r="B71" s="208" t="s">
        <v>307</v>
      </c>
      <c r="C71" s="209">
        <v>0</v>
      </c>
      <c r="D71" s="444">
        <v>0</v>
      </c>
      <c r="E71" s="210">
        <v>0</v>
      </c>
      <c r="F71" s="344"/>
      <c r="G71" s="344"/>
      <c r="H71" s="344"/>
      <c r="I71" s="344"/>
      <c r="J71" s="344"/>
      <c r="K71" s="344"/>
      <c r="L71" s="344"/>
      <c r="M71" s="344"/>
      <c r="N71" s="426"/>
      <c r="O71" s="28">
        <f>SUM(C71:N71)</f>
        <v>0</v>
      </c>
    </row>
    <row r="72" spans="1:15" x14ac:dyDescent="0.25">
      <c r="A72" s="29" t="s">
        <v>98</v>
      </c>
      <c r="B72" s="189" t="s">
        <v>80</v>
      </c>
      <c r="C72" s="191">
        <f>C71/C58</f>
        <v>0</v>
      </c>
      <c r="D72" s="443">
        <f t="shared" ref="D72:N72" si="33">D71/D58</f>
        <v>0</v>
      </c>
      <c r="E72" s="191">
        <f t="shared" si="33"/>
        <v>0</v>
      </c>
      <c r="F72" s="341" t="e">
        <f t="shared" si="33"/>
        <v>#DIV/0!</v>
      </c>
      <c r="G72" s="341" t="e">
        <f t="shared" si="33"/>
        <v>#DIV/0!</v>
      </c>
      <c r="H72" s="341" t="e">
        <f t="shared" si="33"/>
        <v>#DIV/0!</v>
      </c>
      <c r="I72" s="341" t="e">
        <f t="shared" si="33"/>
        <v>#DIV/0!</v>
      </c>
      <c r="J72" s="341" t="e">
        <f t="shared" si="33"/>
        <v>#DIV/0!</v>
      </c>
      <c r="K72" s="341" t="e">
        <f t="shared" si="33"/>
        <v>#DIV/0!</v>
      </c>
      <c r="L72" s="341" t="e">
        <f t="shared" si="33"/>
        <v>#DIV/0!</v>
      </c>
      <c r="M72" s="341" t="e">
        <f t="shared" si="33"/>
        <v>#DIV/0!</v>
      </c>
      <c r="N72" s="334" t="e">
        <f t="shared" si="33"/>
        <v>#DIV/0!</v>
      </c>
      <c r="O72" s="243">
        <f>O71/O58</f>
        <v>0</v>
      </c>
    </row>
    <row r="73" spans="1:15" ht="23.25" x14ac:dyDescent="0.25">
      <c r="A73" s="29" t="s">
        <v>99</v>
      </c>
      <c r="B73" s="211" t="s">
        <v>302</v>
      </c>
      <c r="C73" s="40">
        <v>0</v>
      </c>
      <c r="D73" s="284">
        <v>0</v>
      </c>
      <c r="E73" s="41">
        <v>0</v>
      </c>
      <c r="F73" s="399"/>
      <c r="G73" s="399"/>
      <c r="H73" s="399"/>
      <c r="I73" s="399"/>
      <c r="J73" s="399"/>
      <c r="K73" s="399"/>
      <c r="L73" s="399"/>
      <c r="M73" s="399"/>
      <c r="N73" s="337"/>
      <c r="O73" s="206">
        <f>SUM(C73:N73)</f>
        <v>0</v>
      </c>
    </row>
    <row r="74" spans="1:15" x14ac:dyDescent="0.25">
      <c r="A74" s="29" t="s">
        <v>100</v>
      </c>
      <c r="B74" s="189" t="s">
        <v>80</v>
      </c>
      <c r="C74" s="191">
        <f>C73/C58</f>
        <v>0</v>
      </c>
      <c r="D74" s="443">
        <f t="shared" ref="D74:N74" si="34">D73/D58</f>
        <v>0</v>
      </c>
      <c r="E74" s="191">
        <f t="shared" si="34"/>
        <v>0</v>
      </c>
      <c r="F74" s="341" t="e">
        <f t="shared" si="34"/>
        <v>#DIV/0!</v>
      </c>
      <c r="G74" s="341" t="e">
        <f t="shared" si="34"/>
        <v>#DIV/0!</v>
      </c>
      <c r="H74" s="341" t="e">
        <f t="shared" si="34"/>
        <v>#DIV/0!</v>
      </c>
      <c r="I74" s="341" t="e">
        <f t="shared" si="34"/>
        <v>#DIV/0!</v>
      </c>
      <c r="J74" s="341" t="e">
        <f t="shared" si="34"/>
        <v>#DIV/0!</v>
      </c>
      <c r="K74" s="341" t="e">
        <f t="shared" si="34"/>
        <v>#DIV/0!</v>
      </c>
      <c r="L74" s="341" t="e">
        <f t="shared" si="34"/>
        <v>#DIV/0!</v>
      </c>
      <c r="M74" s="341" t="e">
        <f t="shared" si="34"/>
        <v>#DIV/0!</v>
      </c>
      <c r="N74" s="334" t="e">
        <f t="shared" si="34"/>
        <v>#DIV/0!</v>
      </c>
      <c r="O74" s="243">
        <f>O73/O58</f>
        <v>0</v>
      </c>
    </row>
    <row r="75" spans="1:15" ht="23.25" x14ac:dyDescent="0.25">
      <c r="A75" s="29" t="s">
        <v>101</v>
      </c>
      <c r="B75" s="211" t="s">
        <v>303</v>
      </c>
      <c r="C75" s="77">
        <v>0</v>
      </c>
      <c r="D75" s="284">
        <v>0</v>
      </c>
      <c r="E75" s="41">
        <v>0</v>
      </c>
      <c r="F75" s="399"/>
      <c r="G75" s="399"/>
      <c r="H75" s="399"/>
      <c r="I75" s="399"/>
      <c r="J75" s="399"/>
      <c r="K75" s="399"/>
      <c r="L75" s="399"/>
      <c r="M75" s="399"/>
      <c r="N75" s="337"/>
      <c r="O75" s="206">
        <f>SUM(C75:N75)</f>
        <v>0</v>
      </c>
    </row>
    <row r="76" spans="1:15" x14ac:dyDescent="0.25">
      <c r="A76" s="29" t="s">
        <v>102</v>
      </c>
      <c r="B76" s="189" t="s">
        <v>80</v>
      </c>
      <c r="C76" s="191">
        <f>C75/C58</f>
        <v>0</v>
      </c>
      <c r="D76" s="443">
        <f t="shared" ref="D76:N76" si="35">D75/D58</f>
        <v>0</v>
      </c>
      <c r="E76" s="191">
        <f t="shared" si="35"/>
        <v>0</v>
      </c>
      <c r="F76" s="341" t="e">
        <f t="shared" si="35"/>
        <v>#DIV/0!</v>
      </c>
      <c r="G76" s="341" t="e">
        <f t="shared" si="35"/>
        <v>#DIV/0!</v>
      </c>
      <c r="H76" s="341" t="e">
        <f t="shared" si="35"/>
        <v>#DIV/0!</v>
      </c>
      <c r="I76" s="341" t="e">
        <f t="shared" si="35"/>
        <v>#DIV/0!</v>
      </c>
      <c r="J76" s="341" t="e">
        <f t="shared" si="35"/>
        <v>#DIV/0!</v>
      </c>
      <c r="K76" s="341" t="e">
        <f t="shared" si="35"/>
        <v>#DIV/0!</v>
      </c>
      <c r="L76" s="341" t="e">
        <f t="shared" si="35"/>
        <v>#DIV/0!</v>
      </c>
      <c r="M76" s="341" t="e">
        <f t="shared" si="35"/>
        <v>#DIV/0!</v>
      </c>
      <c r="N76" s="334" t="e">
        <f t="shared" si="35"/>
        <v>#DIV/0!</v>
      </c>
      <c r="O76" s="243">
        <f>O75/O58</f>
        <v>0</v>
      </c>
    </row>
    <row r="77" spans="1:15" x14ac:dyDescent="0.25">
      <c r="A77" s="29" t="s">
        <v>103</v>
      </c>
      <c r="B77" s="211" t="s">
        <v>304</v>
      </c>
      <c r="C77" s="77">
        <v>0</v>
      </c>
      <c r="D77" s="284">
        <v>0</v>
      </c>
      <c r="E77" s="41">
        <v>0</v>
      </c>
      <c r="F77" s="399"/>
      <c r="G77" s="399"/>
      <c r="H77" s="399"/>
      <c r="I77" s="399"/>
      <c r="J77" s="399"/>
      <c r="K77" s="399"/>
      <c r="L77" s="399"/>
      <c r="M77" s="399"/>
      <c r="N77" s="337"/>
      <c r="O77" s="206">
        <f>SUM(C77:N77)</f>
        <v>0</v>
      </c>
    </row>
    <row r="78" spans="1:15" x14ac:dyDescent="0.25">
      <c r="A78" s="29" t="s">
        <v>104</v>
      </c>
      <c r="B78" s="189" t="s">
        <v>80</v>
      </c>
      <c r="C78" s="191">
        <f>C77/C58</f>
        <v>0</v>
      </c>
      <c r="D78" s="443">
        <f t="shared" ref="D78:N78" si="36">D77/D58</f>
        <v>0</v>
      </c>
      <c r="E78" s="191">
        <f t="shared" si="36"/>
        <v>0</v>
      </c>
      <c r="F78" s="341" t="e">
        <f t="shared" si="36"/>
        <v>#DIV/0!</v>
      </c>
      <c r="G78" s="341" t="e">
        <f t="shared" si="36"/>
        <v>#DIV/0!</v>
      </c>
      <c r="H78" s="341" t="e">
        <f t="shared" si="36"/>
        <v>#DIV/0!</v>
      </c>
      <c r="I78" s="341" t="e">
        <f t="shared" si="36"/>
        <v>#DIV/0!</v>
      </c>
      <c r="J78" s="341" t="e">
        <f t="shared" si="36"/>
        <v>#DIV/0!</v>
      </c>
      <c r="K78" s="341" t="e">
        <f t="shared" si="36"/>
        <v>#DIV/0!</v>
      </c>
      <c r="L78" s="341" t="e">
        <f t="shared" si="36"/>
        <v>#DIV/0!</v>
      </c>
      <c r="M78" s="341" t="e">
        <f t="shared" si="36"/>
        <v>#DIV/0!</v>
      </c>
      <c r="N78" s="334" t="e">
        <f t="shared" si="36"/>
        <v>#DIV/0!</v>
      </c>
      <c r="O78" s="243">
        <f>O77/O58</f>
        <v>0</v>
      </c>
    </row>
    <row r="79" spans="1:15" x14ac:dyDescent="0.25">
      <c r="A79" s="29" t="s">
        <v>155</v>
      </c>
      <c r="B79" s="205" t="s">
        <v>79</v>
      </c>
      <c r="C79" s="40">
        <v>0</v>
      </c>
      <c r="D79" s="284">
        <v>0</v>
      </c>
      <c r="E79" s="41">
        <v>0</v>
      </c>
      <c r="F79" s="399"/>
      <c r="G79" s="399"/>
      <c r="H79" s="399"/>
      <c r="I79" s="399"/>
      <c r="J79" s="399"/>
      <c r="K79" s="399"/>
      <c r="L79" s="399"/>
      <c r="M79" s="399"/>
      <c r="N79" s="337"/>
      <c r="O79" s="206">
        <f>SUM(C79:N79)</f>
        <v>0</v>
      </c>
    </row>
    <row r="80" spans="1:15" x14ac:dyDescent="0.25">
      <c r="A80" s="29" t="s">
        <v>156</v>
      </c>
      <c r="B80" s="189" t="s">
        <v>80</v>
      </c>
      <c r="C80" s="191">
        <f>C79/C58</f>
        <v>0</v>
      </c>
      <c r="D80" s="443">
        <f t="shared" ref="D80:N80" si="37">D79/D58</f>
        <v>0</v>
      </c>
      <c r="E80" s="191">
        <f t="shared" si="37"/>
        <v>0</v>
      </c>
      <c r="F80" s="341" t="e">
        <f t="shared" si="37"/>
        <v>#DIV/0!</v>
      </c>
      <c r="G80" s="341" t="e">
        <f t="shared" si="37"/>
        <v>#DIV/0!</v>
      </c>
      <c r="H80" s="341" t="e">
        <f t="shared" si="37"/>
        <v>#DIV/0!</v>
      </c>
      <c r="I80" s="341" t="e">
        <f t="shared" si="37"/>
        <v>#DIV/0!</v>
      </c>
      <c r="J80" s="341" t="e">
        <f t="shared" si="37"/>
        <v>#DIV/0!</v>
      </c>
      <c r="K80" s="341" t="e">
        <f t="shared" si="37"/>
        <v>#DIV/0!</v>
      </c>
      <c r="L80" s="341" t="e">
        <f t="shared" si="37"/>
        <v>#DIV/0!</v>
      </c>
      <c r="M80" s="341" t="e">
        <f t="shared" si="37"/>
        <v>#DIV/0!</v>
      </c>
      <c r="N80" s="334" t="e">
        <f t="shared" si="37"/>
        <v>#DIV/0!</v>
      </c>
      <c r="O80" s="243">
        <f>O79/O58</f>
        <v>0</v>
      </c>
    </row>
    <row r="81" spans="1:15" x14ac:dyDescent="0.25">
      <c r="A81" s="29" t="s">
        <v>157</v>
      </c>
      <c r="B81" s="205" t="s">
        <v>81</v>
      </c>
      <c r="C81" s="40">
        <v>0</v>
      </c>
      <c r="D81" s="284">
        <v>0</v>
      </c>
      <c r="E81" s="41">
        <v>3</v>
      </c>
      <c r="F81" s="399"/>
      <c r="G81" s="399"/>
      <c r="H81" s="399"/>
      <c r="I81" s="399"/>
      <c r="J81" s="399"/>
      <c r="K81" s="399"/>
      <c r="L81" s="399"/>
      <c r="M81" s="399"/>
      <c r="N81" s="337"/>
      <c r="O81" s="206">
        <f>SUM(C81:N81)</f>
        <v>3</v>
      </c>
    </row>
    <row r="82" spans="1:15" x14ac:dyDescent="0.25">
      <c r="A82" s="29" t="s">
        <v>158</v>
      </c>
      <c r="B82" s="189" t="s">
        <v>80</v>
      </c>
      <c r="C82" s="191">
        <f>C81/C58</f>
        <v>0</v>
      </c>
      <c r="D82" s="443">
        <f t="shared" ref="D82:N82" si="38">D81/D58</f>
        <v>0</v>
      </c>
      <c r="E82" s="191">
        <f t="shared" si="38"/>
        <v>0.3</v>
      </c>
      <c r="F82" s="341" t="e">
        <f t="shared" si="38"/>
        <v>#DIV/0!</v>
      </c>
      <c r="G82" s="341" t="e">
        <f t="shared" si="38"/>
        <v>#DIV/0!</v>
      </c>
      <c r="H82" s="341" t="e">
        <f t="shared" si="38"/>
        <v>#DIV/0!</v>
      </c>
      <c r="I82" s="341" t="e">
        <f t="shared" si="38"/>
        <v>#DIV/0!</v>
      </c>
      <c r="J82" s="341" t="e">
        <f t="shared" si="38"/>
        <v>#DIV/0!</v>
      </c>
      <c r="K82" s="341" t="e">
        <f t="shared" si="38"/>
        <v>#DIV/0!</v>
      </c>
      <c r="L82" s="341" t="e">
        <f t="shared" si="38"/>
        <v>#DIV/0!</v>
      </c>
      <c r="M82" s="341" t="e">
        <f t="shared" si="38"/>
        <v>#DIV/0!</v>
      </c>
      <c r="N82" s="334" t="e">
        <f t="shared" si="38"/>
        <v>#DIV/0!</v>
      </c>
      <c r="O82" s="243">
        <f>O81/O58</f>
        <v>0.11538461538461539</v>
      </c>
    </row>
    <row r="83" spans="1:15" ht="24.75" x14ac:dyDescent="0.25">
      <c r="A83" s="29" t="s">
        <v>222</v>
      </c>
      <c r="B83" s="212" t="s">
        <v>82</v>
      </c>
      <c r="C83" s="40">
        <v>0</v>
      </c>
      <c r="D83" s="284">
        <v>0</v>
      </c>
      <c r="E83" s="41">
        <v>0</v>
      </c>
      <c r="F83" s="399"/>
      <c r="G83" s="399"/>
      <c r="H83" s="399"/>
      <c r="I83" s="399"/>
      <c r="J83" s="399"/>
      <c r="K83" s="399"/>
      <c r="L83" s="399"/>
      <c r="M83" s="399"/>
      <c r="N83" s="337"/>
      <c r="O83" s="206">
        <f>SUM(C83:N83)</f>
        <v>0</v>
      </c>
    </row>
    <row r="84" spans="1:15" x14ac:dyDescent="0.25">
      <c r="A84" s="29" t="s">
        <v>223</v>
      </c>
      <c r="B84" s="189" t="s">
        <v>80</v>
      </c>
      <c r="C84" s="191">
        <f>C83/C58</f>
        <v>0</v>
      </c>
      <c r="D84" s="443">
        <f t="shared" ref="D84:N84" si="39">D83/D58</f>
        <v>0</v>
      </c>
      <c r="E84" s="191">
        <f t="shared" si="39"/>
        <v>0</v>
      </c>
      <c r="F84" s="341" t="e">
        <f t="shared" si="39"/>
        <v>#DIV/0!</v>
      </c>
      <c r="G84" s="341" t="e">
        <f t="shared" si="39"/>
        <v>#DIV/0!</v>
      </c>
      <c r="H84" s="341" t="e">
        <f t="shared" si="39"/>
        <v>#DIV/0!</v>
      </c>
      <c r="I84" s="341" t="e">
        <f t="shared" si="39"/>
        <v>#DIV/0!</v>
      </c>
      <c r="J84" s="341" t="e">
        <f t="shared" si="39"/>
        <v>#DIV/0!</v>
      </c>
      <c r="K84" s="341" t="e">
        <f t="shared" si="39"/>
        <v>#DIV/0!</v>
      </c>
      <c r="L84" s="341" t="e">
        <f t="shared" si="39"/>
        <v>#DIV/0!</v>
      </c>
      <c r="M84" s="341" t="e">
        <f t="shared" si="39"/>
        <v>#DIV/0!</v>
      </c>
      <c r="N84" s="334" t="e">
        <f t="shared" si="39"/>
        <v>#DIV/0!</v>
      </c>
      <c r="O84" s="243">
        <f>O83/O58</f>
        <v>0</v>
      </c>
    </row>
    <row r="85" spans="1:15" ht="24" x14ac:dyDescent="0.25">
      <c r="A85" s="29" t="s">
        <v>224</v>
      </c>
      <c r="B85" s="213" t="s">
        <v>83</v>
      </c>
      <c r="C85" s="40">
        <v>0</v>
      </c>
      <c r="D85" s="284">
        <v>0</v>
      </c>
      <c r="E85" s="41">
        <v>0</v>
      </c>
      <c r="F85" s="399"/>
      <c r="G85" s="399"/>
      <c r="H85" s="399"/>
      <c r="I85" s="399"/>
      <c r="J85" s="399"/>
      <c r="K85" s="399"/>
      <c r="L85" s="399"/>
      <c r="M85" s="399"/>
      <c r="N85" s="337"/>
      <c r="O85" s="206">
        <f>SUM(C85:N85)</f>
        <v>0</v>
      </c>
    </row>
    <row r="86" spans="1:15" x14ac:dyDescent="0.25">
      <c r="A86" s="29" t="s">
        <v>225</v>
      </c>
      <c r="B86" s="189" t="s">
        <v>80</v>
      </c>
      <c r="C86" s="191">
        <f>C85/C58</f>
        <v>0</v>
      </c>
      <c r="D86" s="443">
        <f t="shared" ref="D86:N86" si="40">D85/D58</f>
        <v>0</v>
      </c>
      <c r="E86" s="191">
        <f t="shared" si="40"/>
        <v>0</v>
      </c>
      <c r="F86" s="341" t="e">
        <f t="shared" si="40"/>
        <v>#DIV/0!</v>
      </c>
      <c r="G86" s="341" t="e">
        <f t="shared" si="40"/>
        <v>#DIV/0!</v>
      </c>
      <c r="H86" s="341" t="e">
        <f t="shared" si="40"/>
        <v>#DIV/0!</v>
      </c>
      <c r="I86" s="341" t="e">
        <f t="shared" si="40"/>
        <v>#DIV/0!</v>
      </c>
      <c r="J86" s="341" t="e">
        <f t="shared" si="40"/>
        <v>#DIV/0!</v>
      </c>
      <c r="K86" s="341" t="e">
        <f t="shared" si="40"/>
        <v>#DIV/0!</v>
      </c>
      <c r="L86" s="341" t="e">
        <f t="shared" si="40"/>
        <v>#DIV/0!</v>
      </c>
      <c r="M86" s="341" t="e">
        <f t="shared" si="40"/>
        <v>#DIV/0!</v>
      </c>
      <c r="N86" s="334" t="e">
        <f t="shared" si="40"/>
        <v>#DIV/0!</v>
      </c>
      <c r="O86" s="243">
        <f>O85/O58</f>
        <v>0</v>
      </c>
    </row>
    <row r="87" spans="1:15" ht="24.75" x14ac:dyDescent="0.25">
      <c r="A87" s="29" t="s">
        <v>226</v>
      </c>
      <c r="B87" s="212" t="s">
        <v>84</v>
      </c>
      <c r="C87" s="40">
        <v>1</v>
      </c>
      <c r="D87" s="284">
        <v>2</v>
      </c>
      <c r="E87" s="41">
        <v>0</v>
      </c>
      <c r="F87" s="399"/>
      <c r="G87" s="399"/>
      <c r="H87" s="399"/>
      <c r="I87" s="399"/>
      <c r="J87" s="399"/>
      <c r="K87" s="399"/>
      <c r="L87" s="399"/>
      <c r="M87" s="399"/>
      <c r="N87" s="337"/>
      <c r="O87" s="206">
        <f>SUM(C87:N87)</f>
        <v>3</v>
      </c>
    </row>
    <row r="88" spans="1:15" x14ac:dyDescent="0.25">
      <c r="A88" s="29" t="s">
        <v>229</v>
      </c>
      <c r="B88" s="189" t="s">
        <v>80</v>
      </c>
      <c r="C88" s="191">
        <f>C87/C58</f>
        <v>0.5</v>
      </c>
      <c r="D88" s="443">
        <f t="shared" ref="D88:N88" si="41">D87/D58</f>
        <v>0.14285714285714285</v>
      </c>
      <c r="E88" s="191">
        <f t="shared" si="41"/>
        <v>0</v>
      </c>
      <c r="F88" s="341" t="e">
        <f t="shared" si="41"/>
        <v>#DIV/0!</v>
      </c>
      <c r="G88" s="341" t="e">
        <f t="shared" si="41"/>
        <v>#DIV/0!</v>
      </c>
      <c r="H88" s="341" t="e">
        <f t="shared" si="41"/>
        <v>#DIV/0!</v>
      </c>
      <c r="I88" s="341" t="e">
        <f t="shared" si="41"/>
        <v>#DIV/0!</v>
      </c>
      <c r="J88" s="341" t="e">
        <f t="shared" si="41"/>
        <v>#DIV/0!</v>
      </c>
      <c r="K88" s="341" t="e">
        <f t="shared" si="41"/>
        <v>#DIV/0!</v>
      </c>
      <c r="L88" s="341" t="e">
        <f t="shared" si="41"/>
        <v>#DIV/0!</v>
      </c>
      <c r="M88" s="341" t="e">
        <f t="shared" si="41"/>
        <v>#DIV/0!</v>
      </c>
      <c r="N88" s="334" t="e">
        <f t="shared" si="41"/>
        <v>#DIV/0!</v>
      </c>
      <c r="O88" s="243">
        <f>O87/O58</f>
        <v>0.11538461538461539</v>
      </c>
    </row>
    <row r="89" spans="1:15" ht="24.75" x14ac:dyDescent="0.25">
      <c r="A89" s="29" t="s">
        <v>230</v>
      </c>
      <c r="B89" s="212" t="s">
        <v>292</v>
      </c>
      <c r="C89" s="40">
        <v>0</v>
      </c>
      <c r="D89" s="284">
        <v>0</v>
      </c>
      <c r="E89" s="41">
        <v>0</v>
      </c>
      <c r="F89" s="399"/>
      <c r="G89" s="399"/>
      <c r="H89" s="399"/>
      <c r="I89" s="399"/>
      <c r="J89" s="399"/>
      <c r="K89" s="399"/>
      <c r="L89" s="399"/>
      <c r="M89" s="399"/>
      <c r="N89" s="337"/>
      <c r="O89" s="206">
        <f>SUM(C89:N89)</f>
        <v>0</v>
      </c>
    </row>
    <row r="90" spans="1:15" x14ac:dyDescent="0.25">
      <c r="A90" s="29" t="s">
        <v>232</v>
      </c>
      <c r="B90" s="189" t="s">
        <v>80</v>
      </c>
      <c r="C90" s="191">
        <f>C89/C58</f>
        <v>0</v>
      </c>
      <c r="D90" s="443">
        <f t="shared" ref="D90:N90" si="42">D89/D58</f>
        <v>0</v>
      </c>
      <c r="E90" s="191">
        <f t="shared" si="42"/>
        <v>0</v>
      </c>
      <c r="F90" s="341" t="e">
        <f t="shared" si="42"/>
        <v>#DIV/0!</v>
      </c>
      <c r="G90" s="341" t="e">
        <f t="shared" si="42"/>
        <v>#DIV/0!</v>
      </c>
      <c r="H90" s="341" t="e">
        <f t="shared" si="42"/>
        <v>#DIV/0!</v>
      </c>
      <c r="I90" s="341" t="e">
        <f t="shared" si="42"/>
        <v>#DIV/0!</v>
      </c>
      <c r="J90" s="341" t="e">
        <f t="shared" si="42"/>
        <v>#DIV/0!</v>
      </c>
      <c r="K90" s="341" t="e">
        <f t="shared" si="42"/>
        <v>#DIV/0!</v>
      </c>
      <c r="L90" s="341" t="e">
        <f t="shared" si="42"/>
        <v>#DIV/0!</v>
      </c>
      <c r="M90" s="341" t="e">
        <f t="shared" si="42"/>
        <v>#DIV/0!</v>
      </c>
      <c r="N90" s="334" t="e">
        <f t="shared" si="42"/>
        <v>#DIV/0!</v>
      </c>
      <c r="O90" s="243">
        <f>O89/O58</f>
        <v>0</v>
      </c>
    </row>
    <row r="91" spans="1:15" ht="24.75" x14ac:dyDescent="0.25">
      <c r="A91" s="29" t="s">
        <v>233</v>
      </c>
      <c r="B91" s="212" t="s">
        <v>293</v>
      </c>
      <c r="C91" s="77">
        <v>0</v>
      </c>
      <c r="D91" s="284">
        <v>1</v>
      </c>
      <c r="E91" s="41">
        <v>0</v>
      </c>
      <c r="F91" s="399"/>
      <c r="G91" s="399"/>
      <c r="H91" s="399"/>
      <c r="I91" s="399"/>
      <c r="J91" s="399"/>
      <c r="K91" s="399"/>
      <c r="L91" s="399"/>
      <c r="M91" s="399"/>
      <c r="N91" s="337"/>
      <c r="O91" s="206">
        <f>SUM(C91:N91)</f>
        <v>1</v>
      </c>
    </row>
    <row r="92" spans="1:15" x14ac:dyDescent="0.25">
      <c r="A92" s="29" t="s">
        <v>234</v>
      </c>
      <c r="B92" s="189" t="s">
        <v>80</v>
      </c>
      <c r="C92" s="191">
        <f>C91/C58</f>
        <v>0</v>
      </c>
      <c r="D92" s="443">
        <f t="shared" ref="D92:N92" si="43">D91/D58</f>
        <v>7.1428571428571425E-2</v>
      </c>
      <c r="E92" s="191">
        <f t="shared" si="43"/>
        <v>0</v>
      </c>
      <c r="F92" s="341" t="e">
        <f t="shared" si="43"/>
        <v>#DIV/0!</v>
      </c>
      <c r="G92" s="341" t="e">
        <f t="shared" si="43"/>
        <v>#DIV/0!</v>
      </c>
      <c r="H92" s="341" t="e">
        <f t="shared" si="43"/>
        <v>#DIV/0!</v>
      </c>
      <c r="I92" s="341" t="e">
        <f t="shared" si="43"/>
        <v>#DIV/0!</v>
      </c>
      <c r="J92" s="341" t="e">
        <f t="shared" si="43"/>
        <v>#DIV/0!</v>
      </c>
      <c r="K92" s="341" t="e">
        <f t="shared" si="43"/>
        <v>#DIV/0!</v>
      </c>
      <c r="L92" s="341" t="e">
        <f t="shared" si="43"/>
        <v>#DIV/0!</v>
      </c>
      <c r="M92" s="341" t="e">
        <f t="shared" si="43"/>
        <v>#DIV/0!</v>
      </c>
      <c r="N92" s="334" t="e">
        <f t="shared" si="43"/>
        <v>#DIV/0!</v>
      </c>
      <c r="O92" s="243">
        <f>O91/O58</f>
        <v>3.8461538461538464E-2</v>
      </c>
    </row>
    <row r="93" spans="1:15" ht="24.75" x14ac:dyDescent="0.25">
      <c r="A93" s="29" t="s">
        <v>235</v>
      </c>
      <c r="B93" s="212" t="s">
        <v>294</v>
      </c>
      <c r="C93" s="40">
        <v>0</v>
      </c>
      <c r="D93" s="284">
        <v>1</v>
      </c>
      <c r="E93" s="41">
        <v>0</v>
      </c>
      <c r="F93" s="399"/>
      <c r="G93" s="399"/>
      <c r="H93" s="399"/>
      <c r="I93" s="399"/>
      <c r="J93" s="399"/>
      <c r="K93" s="399"/>
      <c r="L93" s="399"/>
      <c r="M93" s="399"/>
      <c r="N93" s="337"/>
      <c r="O93" s="206">
        <f>SUM(C93:N93)</f>
        <v>1</v>
      </c>
    </row>
    <row r="94" spans="1:15" x14ac:dyDescent="0.25">
      <c r="A94" s="29" t="s">
        <v>236</v>
      </c>
      <c r="B94" s="189" t="s">
        <v>80</v>
      </c>
      <c r="C94" s="191">
        <f>C93/C58</f>
        <v>0</v>
      </c>
      <c r="D94" s="443">
        <f t="shared" ref="D94:N94" si="44">D93/D58</f>
        <v>7.1428571428571425E-2</v>
      </c>
      <c r="E94" s="191">
        <f t="shared" si="44"/>
        <v>0</v>
      </c>
      <c r="F94" s="341" t="e">
        <f t="shared" si="44"/>
        <v>#DIV/0!</v>
      </c>
      <c r="G94" s="341" t="e">
        <f t="shared" si="44"/>
        <v>#DIV/0!</v>
      </c>
      <c r="H94" s="341" t="e">
        <f t="shared" si="44"/>
        <v>#DIV/0!</v>
      </c>
      <c r="I94" s="341" t="e">
        <f t="shared" si="44"/>
        <v>#DIV/0!</v>
      </c>
      <c r="J94" s="341" t="e">
        <f t="shared" si="44"/>
        <v>#DIV/0!</v>
      </c>
      <c r="K94" s="341" t="e">
        <f t="shared" si="44"/>
        <v>#DIV/0!</v>
      </c>
      <c r="L94" s="341" t="e">
        <f t="shared" si="44"/>
        <v>#DIV/0!</v>
      </c>
      <c r="M94" s="341" t="e">
        <f t="shared" si="44"/>
        <v>#DIV/0!</v>
      </c>
      <c r="N94" s="334" t="e">
        <f t="shared" si="44"/>
        <v>#DIV/0!</v>
      </c>
      <c r="O94" s="243">
        <f>O93/O58</f>
        <v>3.8461538461538464E-2</v>
      </c>
    </row>
    <row r="95" spans="1:15" ht="24.75" x14ac:dyDescent="0.25">
      <c r="A95" s="29" t="s">
        <v>297</v>
      </c>
      <c r="B95" s="212" t="s">
        <v>295</v>
      </c>
      <c r="C95" s="77">
        <f>C58-C61-C79-C81-C83-C85-C87-C89-C91-C93</f>
        <v>0</v>
      </c>
      <c r="D95" s="286">
        <f>D58-D61-D79-D81-D83-D85-D87-D89-D91-D93</f>
        <v>1</v>
      </c>
      <c r="E95" s="77">
        <f>E58-E61-E79-E81-E83-E85-E87-E89-E91-E93</f>
        <v>1</v>
      </c>
      <c r="F95" s="338">
        <f>F58-F61-F79-F81-F83-F85-F87-F89-F91-F93</f>
        <v>0</v>
      </c>
      <c r="G95" s="338">
        <f t="shared" ref="G95:N95" si="45">G58-G61-G79-G81-G83-G85-G87-G89-G91-G93</f>
        <v>0</v>
      </c>
      <c r="H95" s="338">
        <f t="shared" si="45"/>
        <v>0</v>
      </c>
      <c r="I95" s="338">
        <f t="shared" si="45"/>
        <v>0</v>
      </c>
      <c r="J95" s="338">
        <f t="shared" si="45"/>
        <v>0</v>
      </c>
      <c r="K95" s="338">
        <f t="shared" si="45"/>
        <v>0</v>
      </c>
      <c r="L95" s="338">
        <f t="shared" si="45"/>
        <v>0</v>
      </c>
      <c r="M95" s="338">
        <f t="shared" si="45"/>
        <v>0</v>
      </c>
      <c r="N95" s="337">
        <f t="shared" si="45"/>
        <v>0</v>
      </c>
      <c r="O95" s="206">
        <f>SUM(C95:N95)</f>
        <v>2</v>
      </c>
    </row>
    <row r="96" spans="1:15" ht="15.75" thickBot="1" x14ac:dyDescent="0.3">
      <c r="A96" s="29" t="s">
        <v>298</v>
      </c>
      <c r="B96" s="214" t="s">
        <v>80</v>
      </c>
      <c r="C96" s="200">
        <f>C95/C58</f>
        <v>0</v>
      </c>
      <c r="D96" s="446">
        <f t="shared" ref="D96:N96" si="46">D95/D58</f>
        <v>7.1428571428571425E-2</v>
      </c>
      <c r="E96" s="201">
        <f t="shared" si="46"/>
        <v>0.1</v>
      </c>
      <c r="F96" s="407" t="e">
        <f t="shared" si="46"/>
        <v>#DIV/0!</v>
      </c>
      <c r="G96" s="407" t="e">
        <f t="shared" si="46"/>
        <v>#DIV/0!</v>
      </c>
      <c r="H96" s="407" t="e">
        <f t="shared" si="46"/>
        <v>#DIV/0!</v>
      </c>
      <c r="I96" s="407" t="e">
        <f t="shared" si="46"/>
        <v>#DIV/0!</v>
      </c>
      <c r="J96" s="407" t="e">
        <f t="shared" si="46"/>
        <v>#DIV/0!</v>
      </c>
      <c r="K96" s="407" t="e">
        <f t="shared" si="46"/>
        <v>#DIV/0!</v>
      </c>
      <c r="L96" s="407" t="e">
        <f t="shared" si="46"/>
        <v>#DIV/0!</v>
      </c>
      <c r="M96" s="407" t="e">
        <f t="shared" si="46"/>
        <v>#DIV/0!</v>
      </c>
      <c r="N96" s="335" t="e">
        <f t="shared" si="46"/>
        <v>#DIV/0!</v>
      </c>
      <c r="O96" s="247">
        <f>O95/O58</f>
        <v>7.6923076923076927E-2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Ewa Druzba</cp:lastModifiedBy>
  <cp:lastPrinted>2024-04-15T10:58:33Z</cp:lastPrinted>
  <dcterms:created xsi:type="dcterms:W3CDTF">2020-01-27T09:34:57Z</dcterms:created>
  <dcterms:modified xsi:type="dcterms:W3CDTF">2024-05-14T11:38:54Z</dcterms:modified>
</cp:coreProperties>
</file>