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3915" tabRatio="602" firstSheet="1" activeTab="2"/>
  </bookViews>
  <sheets>
    <sheet name="Ogółem_kobiety" sheetId="1" r:id="rId1"/>
    <sheet name="Aktywizacja" sheetId="2" r:id="rId2"/>
    <sheet name="struktura" sheetId="3" r:id="rId3"/>
    <sheet name="01" sheetId="4" r:id="rId4"/>
    <sheet name="02" sheetId="5" r:id="rId5"/>
    <sheet name="03" sheetId="6" r:id="rId6"/>
    <sheet name="04" sheetId="7" r:id="rId7"/>
    <sheet name="05" sheetId="8" r:id="rId8"/>
    <sheet name="m06" sheetId="9" r:id="rId9"/>
    <sheet name="g06" sheetId="10" r:id="rId10"/>
    <sheet name="07" sheetId="11" r:id="rId11"/>
    <sheet name="08" sheetId="12" r:id="rId12"/>
    <sheet name="09" sheetId="13" r:id="rId13"/>
  </sheets>
  <definedNames>
    <definedName name="_Toc126643607" localSheetId="1">'Aktywizacja'!$A$49</definedName>
    <definedName name="_xlnm.Print_Area" localSheetId="1">'Aktywizacja'!$A$1:$P$111</definedName>
  </definedNames>
  <calcPr fullCalcOnLoad="1" fullPrecision="0"/>
</workbook>
</file>

<file path=xl/sharedStrings.xml><?xml version="1.0" encoding="utf-8"?>
<sst xmlns="http://schemas.openxmlformats.org/spreadsheetml/2006/main" count="1859" uniqueCount="271">
  <si>
    <t>Wyszczególnienie</t>
  </si>
  <si>
    <t>Liczba bezrobotnych</t>
  </si>
  <si>
    <t>Bezrobotne kobiety</t>
  </si>
  <si>
    <t>w % do ogółu bezrob.</t>
  </si>
  <si>
    <t>Dotychczas nie prac.</t>
  </si>
  <si>
    <t>Z prawem do zasiłku</t>
  </si>
  <si>
    <t>Bez prawa do zas.</t>
  </si>
  <si>
    <t>Zarejestrowani</t>
  </si>
  <si>
    <t>Po raz pierwszy</t>
  </si>
  <si>
    <t>Po raz kolejny</t>
  </si>
  <si>
    <t>Zwol.z prz.zak.prac.</t>
  </si>
  <si>
    <t>Wyrejestrowani</t>
  </si>
  <si>
    <t xml:space="preserve">Pozostałe </t>
  </si>
  <si>
    <t>naras.</t>
  </si>
  <si>
    <t>Dobrowolna rezygnacja</t>
  </si>
  <si>
    <t>Poprzed. pracujący</t>
  </si>
  <si>
    <t>Pop.pracujący</t>
  </si>
  <si>
    <t>Rozpczęcie szkolenia</t>
  </si>
  <si>
    <t>Rozpczęcie stażu</t>
  </si>
  <si>
    <t>Rozpoczęcie szkolenia</t>
  </si>
  <si>
    <t>Rozpoczęcie stażu</t>
  </si>
  <si>
    <t>Zamieszkali na wsi</t>
  </si>
  <si>
    <t>Poprzednio pracujący</t>
  </si>
  <si>
    <t>Zwol.z przycz.zak.prac.</t>
  </si>
  <si>
    <t>Bez prawa do zasiłku</t>
  </si>
  <si>
    <t>Osoby niepełnosprawne</t>
  </si>
  <si>
    <t>Napływ osób bezrobotnych do  Powiatowego Urzędu Pracy w Bochni</t>
  </si>
  <si>
    <t>Zarej.po raz pierwszy</t>
  </si>
  <si>
    <t>Po raz drugi i więcej</t>
  </si>
  <si>
    <t>Odpływ osób bezrobotnych z ewidencji Powiatowego Urzędu Pracy w Bochni</t>
  </si>
  <si>
    <t>&gt; pracy niesubsydiowanej</t>
  </si>
  <si>
    <t>Dobrowolnej rezygnacji</t>
  </si>
  <si>
    <t>Ukończenie 60/65 lat</t>
  </si>
  <si>
    <t>Inne</t>
  </si>
  <si>
    <t xml:space="preserve">nar. </t>
  </si>
  <si>
    <t>Sala informacji zawodowej  i poradnictwa grupowego</t>
  </si>
  <si>
    <t>Klub Pracy</t>
  </si>
  <si>
    <t>W wieku do 25 lat</t>
  </si>
  <si>
    <t>Długotrwale bezrobotne</t>
  </si>
  <si>
    <t>powyżej 50 roku życia</t>
  </si>
  <si>
    <t>Bez kwalifikacji zawodowych</t>
  </si>
  <si>
    <t>Bez kwalif.zawodowych</t>
  </si>
  <si>
    <t xml:space="preserve">&gt; pracy subsydiowanej </t>
  </si>
  <si>
    <t>w % do ogółu wyrejestrowanych</t>
  </si>
  <si>
    <t>w % do ogółu zarejestrowanych</t>
  </si>
  <si>
    <t xml:space="preserve">Bezrobotne kobiety </t>
  </si>
  <si>
    <t>Zarejestrowane kobiety</t>
  </si>
  <si>
    <t>Wyrejestrowane kobiety</t>
  </si>
  <si>
    <t xml:space="preserve"> &gt; pracy niesubsydiowanej</t>
  </si>
  <si>
    <t>Nie potw.gotowości do pod. pr.</t>
  </si>
  <si>
    <t>Wizyty w zakładach pracy</t>
  </si>
  <si>
    <t>Indywidualne informacje  zawodowe</t>
  </si>
  <si>
    <t>Zajęcia aktywizujące dla osób nowozarejestrowanych</t>
  </si>
  <si>
    <t>Spotkania informacyjno– edukacyjne z uczniami szkół ponadgimnazjalny</t>
  </si>
  <si>
    <t>Powyżej 50 roku życia</t>
  </si>
  <si>
    <t>X</t>
  </si>
  <si>
    <t>w tym</t>
  </si>
  <si>
    <t xml:space="preserve"> &gt; pracy subsydiowanej</t>
  </si>
  <si>
    <t>~ ze środków PFRON</t>
  </si>
  <si>
    <t>~ ze środków FP</t>
  </si>
  <si>
    <t>Z powodu podjęcia pracy</t>
  </si>
  <si>
    <t>Ê</t>
  </si>
  <si>
    <t xml:space="preserve">  ~ ze środków FP</t>
  </si>
  <si>
    <t xml:space="preserve">  ~ ze środ. PFRON</t>
  </si>
  <si>
    <t>Rozp.pracy społecznie użytecznej</t>
  </si>
  <si>
    <t xml:space="preserve">Z powodu pod.pracy, </t>
  </si>
  <si>
    <t xml:space="preserve">1.  Pracy  niesubsydiowanej  </t>
  </si>
  <si>
    <t xml:space="preserve">Ogółem </t>
  </si>
  <si>
    <t>Nabycie praw emeryt.i rentowych</t>
  </si>
  <si>
    <t>Nowe firmy pozyskane do współpracy</t>
  </si>
  <si>
    <t>Udzielone porady i informacje w ramach EURES</t>
  </si>
  <si>
    <t>Bezrobotni mężczyźni</t>
  </si>
  <si>
    <t>Zamieszkałe na wsi</t>
  </si>
  <si>
    <t>DODATEK   AKTYWIZACYJNY</t>
  </si>
  <si>
    <t>DZIAŁANIA   W   RAMACH   PORADNICTWA   ZAWODOWEGO</t>
  </si>
  <si>
    <t>MIĘDZYNARODOWE   POŚREDNICTWO   PRACY</t>
  </si>
  <si>
    <t>Miejsca pracy w ramach EURES</t>
  </si>
  <si>
    <t>Bez doświadczenia zawodowego</t>
  </si>
  <si>
    <t>Bez wykształcenia średniego</t>
  </si>
  <si>
    <t>Samotnie wych.dziecko do 18 lat</t>
  </si>
  <si>
    <t>12 m-cy od dnia ukończenia nauki</t>
  </si>
  <si>
    <t xml:space="preserve"> &lt;  od 18 do 24 lat</t>
  </si>
  <si>
    <t xml:space="preserve"> &lt; od 25 do 34 lat</t>
  </si>
  <si>
    <t xml:space="preserve"> &lt; od 35 do 44 lat</t>
  </si>
  <si>
    <t xml:space="preserve"> &lt; od 45 do 54 lat</t>
  </si>
  <si>
    <t xml:space="preserve"> &lt; od 55 i więcej</t>
  </si>
  <si>
    <t xml:space="preserve">Liczba bezrobotnych, w tym </t>
  </si>
  <si>
    <t xml:space="preserve"> &gt; wyższe</t>
  </si>
  <si>
    <t xml:space="preserve"> &gt; policealne i średnie zawodowe</t>
  </si>
  <si>
    <t xml:space="preserve"> &gt; średnie ogólnokształcące</t>
  </si>
  <si>
    <t xml:space="preserve"> &gt; zasadnicze zawodowe</t>
  </si>
  <si>
    <t xml:space="preserve"> &gt; gimnazjalne i poniżej</t>
  </si>
  <si>
    <t xml:space="preserve"> &lt; od 3 – 6 miesięcy</t>
  </si>
  <si>
    <t xml:space="preserve"> &lt; od 6 – 12 miesięcy</t>
  </si>
  <si>
    <t xml:space="preserve"> &lt; od 12 – 24 miesięcy</t>
  </si>
  <si>
    <t xml:space="preserve"> &lt; powyżej 24 miesięcy</t>
  </si>
  <si>
    <t xml:space="preserve"> &gt; do 1 roku</t>
  </si>
  <si>
    <t xml:space="preserve"> &gt; od 1 do 5</t>
  </si>
  <si>
    <t xml:space="preserve"> &gt; od 5 do 10</t>
  </si>
  <si>
    <t xml:space="preserve"> &gt; od 10 do 20</t>
  </si>
  <si>
    <t xml:space="preserve"> &gt; od 20 do 30</t>
  </si>
  <si>
    <t xml:space="preserve"> &gt; 30 i więcej</t>
  </si>
  <si>
    <t xml:space="preserve"> &gt; bez stażu</t>
  </si>
  <si>
    <t xml:space="preserve"> &lt; do 1 m-ca</t>
  </si>
  <si>
    <t xml:space="preserve"> &lt; od 1 do 3 m-cy</t>
  </si>
  <si>
    <r>
      <t>Ê</t>
    </r>
    <r>
      <rPr>
        <b/>
        <sz val="8.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według wykształcenia: </t>
    </r>
  </si>
  <si>
    <r>
      <t>Ê</t>
    </r>
    <r>
      <rPr>
        <b/>
        <sz val="8.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według wieku: </t>
    </r>
  </si>
  <si>
    <r>
      <t>Ê</t>
    </r>
    <r>
      <rPr>
        <b/>
        <sz val="8.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według stażu pracy: </t>
    </r>
  </si>
  <si>
    <t>Gmina Lip.Mur.</t>
  </si>
  <si>
    <t>Gmina Łapanów</t>
  </si>
  <si>
    <t>Gmina                  N. Wiśnicz</t>
  </si>
  <si>
    <t>Gmina Rzezawa</t>
  </si>
  <si>
    <t>Gmina Trzciana</t>
  </si>
  <si>
    <t>Gmina Żegocina</t>
  </si>
  <si>
    <t xml:space="preserve">       % do ogółu bezrobotnych w gminie</t>
  </si>
  <si>
    <t>~ prace interwencyjne</t>
  </si>
  <si>
    <t>~ roboty publiczne</t>
  </si>
  <si>
    <t xml:space="preserve"> ~ jednorazowe środki</t>
  </si>
  <si>
    <t>~ zatr.w ramach ref.kosztów</t>
  </si>
  <si>
    <t>Struktura  bezrobotnych</t>
  </si>
  <si>
    <t>Ukończyły szkołe wyższą do 27 lat</t>
  </si>
  <si>
    <t>Kobiety, nie pracujące po urodzeniu dziecka</t>
  </si>
  <si>
    <t>Samotnie wychowujące dziecko do 18 lat</t>
  </si>
  <si>
    <t>Po odbywania kary pozb.wolności nie podjęły zatr.</t>
  </si>
  <si>
    <t>Po odbyciu kary pozb.wolności nie pod.zatr.</t>
  </si>
  <si>
    <t>Nabycia praw emerytury / renty</t>
  </si>
  <si>
    <t>Nie potw.gotowości do podjęcia pracy</t>
  </si>
  <si>
    <t>Samotnie wychowujący dziecko do 18 lat</t>
  </si>
  <si>
    <t>Zwol.z przyczyn zakładu pracy</t>
  </si>
  <si>
    <t>w % do ogółu bezrobotnych</t>
  </si>
  <si>
    <t xml:space="preserve">       w % do ogółu wyrejestrowanych</t>
  </si>
  <si>
    <t xml:space="preserve">     w % do ogółu wyrejestrowanych</t>
  </si>
  <si>
    <t xml:space="preserve">   w % do ogółu wyrejestrowanych</t>
  </si>
  <si>
    <r>
      <t>Stan i struktura osób bezrobotnych</t>
    </r>
    <r>
      <rPr>
        <b/>
        <sz val="9"/>
        <rFont val="Times New Roman CE"/>
        <family val="1"/>
      </rPr>
      <t xml:space="preserve">  w mieście Bochnia</t>
    </r>
  </si>
  <si>
    <r>
      <t xml:space="preserve">Napływ osób bezrobotnych </t>
    </r>
    <r>
      <rPr>
        <b/>
        <sz val="9"/>
        <rFont val="Times New Roman CE"/>
        <family val="1"/>
      </rPr>
      <t xml:space="preserve"> z miasta Bochni </t>
    </r>
    <r>
      <rPr>
        <sz val="9"/>
        <rFont val="Times New Roman CE"/>
        <family val="0"/>
      </rPr>
      <t>do  Powiatowego Urzędu Pracy w Bochni</t>
    </r>
  </si>
  <si>
    <r>
      <t>Odpływ osób bezrobotnych</t>
    </r>
    <r>
      <rPr>
        <b/>
        <sz val="9"/>
        <rFont val="Times New Roman CE"/>
        <family val="1"/>
      </rPr>
      <t xml:space="preserve">  z miasta Bochni </t>
    </r>
    <r>
      <rPr>
        <sz val="9"/>
        <rFont val="Times New Roman CE"/>
        <family val="0"/>
      </rPr>
      <t xml:space="preserve">z ewidencji Powiatowego Urzędu Pracy </t>
    </r>
  </si>
  <si>
    <r>
      <t xml:space="preserve">Stan i struktura osób bezrobotnych  </t>
    </r>
    <r>
      <rPr>
        <b/>
        <sz val="9"/>
        <rFont val="Times New Roman CE"/>
        <family val="1"/>
      </rPr>
      <t>w gminie Bochnia</t>
    </r>
  </si>
  <si>
    <r>
      <t xml:space="preserve">Napływ osób bezrobotnych </t>
    </r>
    <r>
      <rPr>
        <b/>
        <sz val="9"/>
        <rFont val="Times New Roman CE"/>
        <family val="1"/>
      </rPr>
      <t xml:space="preserve">z gminy Bochnia </t>
    </r>
    <r>
      <rPr>
        <sz val="9"/>
        <rFont val="Times New Roman CE"/>
        <family val="0"/>
      </rPr>
      <t>do  Powiatowego Urzędu Pracy w Bochni</t>
    </r>
    <r>
      <rPr>
        <b/>
        <sz val="9"/>
        <rFont val="Times New Roman CE"/>
        <family val="1"/>
      </rPr>
      <t xml:space="preserve"> </t>
    </r>
  </si>
  <si>
    <r>
      <t>Odpływ osób bezrobotnych</t>
    </r>
    <r>
      <rPr>
        <b/>
        <sz val="9"/>
        <rFont val="Times New Roman CE"/>
        <family val="1"/>
      </rPr>
      <t xml:space="preserve"> z gminy Bochnia </t>
    </r>
    <r>
      <rPr>
        <sz val="9"/>
        <rFont val="Times New Roman CE"/>
        <family val="0"/>
      </rPr>
      <t xml:space="preserve">z ewidencji Powiatowego Urzędu Pracy </t>
    </r>
  </si>
  <si>
    <r>
      <t xml:space="preserve">Stan i struktura osób bezrobotnych  </t>
    </r>
    <r>
      <rPr>
        <b/>
        <sz val="9"/>
        <rFont val="Times New Roman CE"/>
        <family val="1"/>
      </rPr>
      <t>w gminie Drwinia</t>
    </r>
  </si>
  <si>
    <r>
      <t xml:space="preserve">Napływ osób bezrobotnych </t>
    </r>
    <r>
      <rPr>
        <b/>
        <sz val="9"/>
        <rFont val="Times New Roman CE"/>
        <family val="1"/>
      </rPr>
      <t xml:space="preserve">z gminy Drwinia </t>
    </r>
    <r>
      <rPr>
        <sz val="9"/>
        <rFont val="Times New Roman CE"/>
        <family val="0"/>
      </rPr>
      <t xml:space="preserve">do  Powiatowego Urzędu Pracy w Bochni </t>
    </r>
  </si>
  <si>
    <r>
      <t>Odpływ osób bezrobotnych</t>
    </r>
    <r>
      <rPr>
        <b/>
        <sz val="9"/>
        <rFont val="Times New Roman CE"/>
        <family val="1"/>
      </rPr>
      <t xml:space="preserve"> z gminy Drwinia  </t>
    </r>
    <r>
      <rPr>
        <sz val="9"/>
        <rFont val="Times New Roman CE"/>
        <family val="0"/>
      </rPr>
      <t xml:space="preserve">z ewidencji Powiatowego Urzędu Pracy </t>
    </r>
  </si>
  <si>
    <r>
      <t>Stan i struktura osób bezrobotnych</t>
    </r>
    <r>
      <rPr>
        <b/>
        <sz val="9"/>
        <rFont val="Times New Roman CE"/>
        <family val="1"/>
      </rPr>
      <t xml:space="preserve">  w gminie  Lipnica  Murowana</t>
    </r>
  </si>
  <si>
    <r>
      <t>N</t>
    </r>
    <r>
      <rPr>
        <sz val="9"/>
        <rFont val="Times New Roman CE"/>
        <family val="0"/>
      </rPr>
      <t xml:space="preserve">apływ osób bezrobotnych </t>
    </r>
    <r>
      <rPr>
        <b/>
        <sz val="9"/>
        <rFont val="Times New Roman CE"/>
        <family val="0"/>
      </rPr>
      <t>z gminy</t>
    </r>
    <r>
      <rPr>
        <sz val="9"/>
        <rFont val="Times New Roman CE"/>
        <family val="0"/>
      </rPr>
      <t xml:space="preserve"> </t>
    </r>
    <r>
      <rPr>
        <b/>
        <sz val="9"/>
        <rFont val="Times New Roman CE"/>
        <family val="1"/>
      </rPr>
      <t xml:space="preserve">Lipnica  Murowana  </t>
    </r>
    <r>
      <rPr>
        <sz val="9"/>
        <rFont val="Times New Roman CE"/>
        <family val="0"/>
      </rPr>
      <t xml:space="preserve">do  Powiatowego Urzędu Pracy w Bochni </t>
    </r>
  </si>
  <si>
    <r>
      <t xml:space="preserve">Odpływ osób bezrobotnych </t>
    </r>
    <r>
      <rPr>
        <b/>
        <sz val="9"/>
        <rFont val="Times New Roman CE"/>
        <family val="1"/>
      </rPr>
      <t xml:space="preserve">z gminy Lipnica  Murowana  </t>
    </r>
    <r>
      <rPr>
        <sz val="9"/>
        <rFont val="Times New Roman CE"/>
        <family val="0"/>
      </rPr>
      <t xml:space="preserve">z ewidencji Powiatowego Urzędu Pracy </t>
    </r>
  </si>
  <si>
    <r>
      <t>Stan i struktura osób bezrobotnych</t>
    </r>
    <r>
      <rPr>
        <b/>
        <sz val="9"/>
        <rFont val="Times New Roman CE"/>
        <family val="1"/>
      </rPr>
      <t xml:space="preserve">  w gminie  Łapanów</t>
    </r>
  </si>
  <si>
    <r>
      <t xml:space="preserve">Napływ osób bezrobotnych </t>
    </r>
    <r>
      <rPr>
        <b/>
        <sz val="9"/>
        <rFont val="Times New Roman CE"/>
        <family val="1"/>
      </rPr>
      <t xml:space="preserve">z gminy Łapanów  </t>
    </r>
    <r>
      <rPr>
        <sz val="9"/>
        <rFont val="Times New Roman CE"/>
        <family val="0"/>
      </rPr>
      <t xml:space="preserve">do  Powiatowego Urzędu Pracy w Bochni </t>
    </r>
  </si>
  <si>
    <r>
      <t xml:space="preserve">Odpływ osób bezrobotnych </t>
    </r>
    <r>
      <rPr>
        <b/>
        <sz val="9"/>
        <rFont val="Times New Roman CE"/>
        <family val="1"/>
      </rPr>
      <t xml:space="preserve">z gminy Łapanów  </t>
    </r>
    <r>
      <rPr>
        <sz val="9"/>
        <rFont val="Times New Roman CE"/>
        <family val="0"/>
      </rPr>
      <t xml:space="preserve">z ewidencji Powiatowego Urzędu Pracy </t>
    </r>
  </si>
  <si>
    <r>
      <t xml:space="preserve">Stan i struktura osób bezrobotnych  </t>
    </r>
    <r>
      <rPr>
        <b/>
        <sz val="9"/>
        <rFont val="Times New Roman CE"/>
        <family val="1"/>
      </rPr>
      <t>z miasta Nowy Wiśnicz</t>
    </r>
  </si>
  <si>
    <r>
      <t xml:space="preserve">Napływ osób bezrobotnych </t>
    </r>
    <r>
      <rPr>
        <b/>
        <sz val="9"/>
        <rFont val="Times New Roman CE"/>
        <family val="1"/>
      </rPr>
      <t xml:space="preserve">z miasta Nowy Wiśnicz  </t>
    </r>
    <r>
      <rPr>
        <sz val="9"/>
        <rFont val="Times New Roman CE"/>
        <family val="0"/>
      </rPr>
      <t>do  Powiatowego Urzędu Pracy w Bochni</t>
    </r>
    <r>
      <rPr>
        <b/>
        <sz val="9"/>
        <rFont val="Times New Roman CE"/>
        <family val="1"/>
      </rPr>
      <t xml:space="preserve"> </t>
    </r>
  </si>
  <si>
    <r>
      <t xml:space="preserve">Odpływ osób bezrobotnych </t>
    </r>
    <r>
      <rPr>
        <b/>
        <sz val="9"/>
        <rFont val="Times New Roman CE"/>
        <family val="1"/>
      </rPr>
      <t xml:space="preserve">z miasta Nowy Wiśnicz  </t>
    </r>
    <r>
      <rPr>
        <sz val="9"/>
        <rFont val="Times New Roman CE"/>
        <family val="0"/>
      </rPr>
      <t xml:space="preserve">z ewidencji Powiatowego Urzędu Pracy </t>
    </r>
  </si>
  <si>
    <r>
      <t xml:space="preserve">Stan i struktura osób bezrobotnych </t>
    </r>
    <r>
      <rPr>
        <b/>
        <sz val="9"/>
        <rFont val="Times New Roman CE"/>
        <family val="1"/>
      </rPr>
      <t xml:space="preserve"> z gminy Nowy Wiśnicz</t>
    </r>
  </si>
  <si>
    <r>
      <t xml:space="preserve">Napływ osób bezrobotnych </t>
    </r>
    <r>
      <rPr>
        <b/>
        <sz val="9"/>
        <rFont val="Times New Roman CE"/>
        <family val="1"/>
      </rPr>
      <t xml:space="preserve">z gminy Nowy Wiśnicz  </t>
    </r>
    <r>
      <rPr>
        <sz val="9"/>
        <rFont val="Times New Roman CE"/>
        <family val="0"/>
      </rPr>
      <t xml:space="preserve">do  Powiatowego Urzędu Pracy w Bochni </t>
    </r>
  </si>
  <si>
    <r>
      <t xml:space="preserve">Odpływ osób bezrobotnych </t>
    </r>
    <r>
      <rPr>
        <b/>
        <sz val="9"/>
        <rFont val="Times New Roman CE"/>
        <family val="1"/>
      </rPr>
      <t xml:space="preserve">z gminy Nowy Wiśnicz  </t>
    </r>
    <r>
      <rPr>
        <sz val="9"/>
        <rFont val="Times New Roman CE"/>
        <family val="0"/>
      </rPr>
      <t xml:space="preserve">z ewidencji Powiatowego Urzędu Pracy </t>
    </r>
  </si>
  <si>
    <r>
      <t xml:space="preserve">Stan i struktura osób bezrobotnych </t>
    </r>
    <r>
      <rPr>
        <b/>
        <sz val="9"/>
        <rFont val="Times New Roman CE"/>
        <family val="1"/>
      </rPr>
      <t xml:space="preserve"> z gminy Rzezawa</t>
    </r>
  </si>
  <si>
    <r>
      <t>Napływ osób bezrobotnych</t>
    </r>
    <r>
      <rPr>
        <b/>
        <sz val="9"/>
        <rFont val="Times New Roman CE"/>
        <family val="1"/>
      </rPr>
      <t xml:space="preserve"> z gminy Rzezawa  </t>
    </r>
    <r>
      <rPr>
        <sz val="9"/>
        <rFont val="Times New Roman CE"/>
        <family val="0"/>
      </rPr>
      <t>do  Powiatowego Urzędu Pracy w Bochni</t>
    </r>
    <r>
      <rPr>
        <b/>
        <sz val="9"/>
        <rFont val="Times New Roman CE"/>
        <family val="1"/>
      </rPr>
      <t xml:space="preserve"> </t>
    </r>
  </si>
  <si>
    <r>
      <t>Odpływ osób bezrobotnych</t>
    </r>
    <r>
      <rPr>
        <b/>
        <sz val="9"/>
        <rFont val="Times New Roman CE"/>
        <family val="1"/>
      </rPr>
      <t xml:space="preserve"> z gminy Rzezawa  </t>
    </r>
    <r>
      <rPr>
        <sz val="9"/>
        <rFont val="Times New Roman CE"/>
        <family val="0"/>
      </rPr>
      <t xml:space="preserve">z ewidencji Powiatowego Urzędu Pracy </t>
    </r>
  </si>
  <si>
    <r>
      <t xml:space="preserve">Stan i struktura osób bezrobotnych </t>
    </r>
    <r>
      <rPr>
        <b/>
        <sz val="9"/>
        <rFont val="Times New Roman CE"/>
        <family val="1"/>
      </rPr>
      <t xml:space="preserve"> z gminy Trzciana</t>
    </r>
  </si>
  <si>
    <r>
      <t xml:space="preserve">Napływ osób bezrobotnych </t>
    </r>
    <r>
      <rPr>
        <b/>
        <sz val="9"/>
        <rFont val="Times New Roman CE"/>
        <family val="1"/>
      </rPr>
      <t xml:space="preserve">z gminy Trzciana  </t>
    </r>
    <r>
      <rPr>
        <sz val="9"/>
        <rFont val="Times New Roman CE"/>
        <family val="0"/>
      </rPr>
      <t xml:space="preserve">do  Powiatowego Urzędu Pracy w Bochni </t>
    </r>
  </si>
  <si>
    <r>
      <t xml:space="preserve">Odpływ osób bezrobotnych </t>
    </r>
    <r>
      <rPr>
        <b/>
        <sz val="9"/>
        <rFont val="Times New Roman CE"/>
        <family val="1"/>
      </rPr>
      <t xml:space="preserve">z gminy Trzciana  </t>
    </r>
    <r>
      <rPr>
        <sz val="9"/>
        <rFont val="Times New Roman CE"/>
        <family val="0"/>
      </rPr>
      <t xml:space="preserve">z ewidencji Powiatowego Urzędu Pracy </t>
    </r>
  </si>
  <si>
    <r>
      <t>Odpływ osób bezrobotnych</t>
    </r>
    <r>
      <rPr>
        <b/>
        <sz val="9"/>
        <rFont val="Times New Roman CE"/>
        <family val="1"/>
      </rPr>
      <t xml:space="preserve"> z gminy Żegocina  </t>
    </r>
    <r>
      <rPr>
        <sz val="9"/>
        <rFont val="Times New Roman CE"/>
        <family val="0"/>
      </rPr>
      <t xml:space="preserve">z ewidencji Powiatowego Urzędu Pracy </t>
    </r>
  </si>
  <si>
    <r>
      <t>Napływ osób bezrobotnych</t>
    </r>
    <r>
      <rPr>
        <b/>
        <sz val="9"/>
        <rFont val="Times New Roman CE"/>
        <family val="1"/>
      </rPr>
      <t xml:space="preserve"> z gminy Żegocina  </t>
    </r>
    <r>
      <rPr>
        <sz val="9"/>
        <rFont val="Times New Roman CE"/>
        <family val="0"/>
      </rPr>
      <t xml:space="preserve">do  Powiatowego Urzędu Pracy w Bochni </t>
    </r>
  </si>
  <si>
    <r>
      <t xml:space="preserve">Stan i struktura osób bezrobotnych  </t>
    </r>
    <r>
      <rPr>
        <b/>
        <sz val="9"/>
        <rFont val="Times New Roman CE"/>
        <family val="1"/>
      </rPr>
      <t>z gminy Żegocina</t>
    </r>
  </si>
  <si>
    <t xml:space="preserve">      % do ogółu bezrobotnych</t>
  </si>
  <si>
    <t>% do ogółu bezrobotnych</t>
  </si>
  <si>
    <t>Kontakty bezpośrednie z pracodawcami w Urzędzie</t>
  </si>
  <si>
    <t>z tego</t>
  </si>
  <si>
    <t>SUBSYDIOWANE   PROGRAMY  RYNKU  PRACY                                                                                                                                                                                                                             (łącznie z rotacją pracowników i poszukującymi pracy)</t>
  </si>
  <si>
    <r>
      <t>Ê</t>
    </r>
    <r>
      <rPr>
        <sz val="10"/>
        <rFont val="Times New Roman CE"/>
        <family val="1"/>
      </rPr>
      <t xml:space="preserve"> prace społecznie użyteczne</t>
    </r>
  </si>
  <si>
    <r>
      <t>Ê</t>
    </r>
    <r>
      <rPr>
        <b/>
        <sz val="10"/>
        <rFont val="Times New Roman CE"/>
        <family val="0"/>
      </rPr>
      <t xml:space="preserve"> osób bezrobotnych</t>
    </r>
  </si>
  <si>
    <r>
      <t>Ê</t>
    </r>
    <r>
      <rPr>
        <sz val="10"/>
        <rFont val="Times New Roman CE"/>
        <family val="1"/>
      </rPr>
      <t xml:space="preserve"> na m-ca subsyd. ze śr. FP</t>
    </r>
  </si>
  <si>
    <r>
      <t>Ê</t>
    </r>
    <r>
      <rPr>
        <sz val="10"/>
        <rFont val="Times New Roman CE"/>
        <family val="1"/>
      </rPr>
      <t xml:space="preserve"> na stan. ze środków PFRON</t>
    </r>
  </si>
  <si>
    <r>
      <t>Ê</t>
    </r>
    <r>
      <rPr>
        <sz val="10"/>
        <rFont val="Times New Roman CE"/>
        <family val="1"/>
      </rPr>
      <t xml:space="preserve">  na m-ca pracy niesubsydiowane</t>
    </r>
  </si>
  <si>
    <r>
      <t>Ê</t>
    </r>
    <r>
      <rPr>
        <b/>
        <sz val="10"/>
        <rFont val="Times New Roman CE"/>
        <family val="0"/>
      </rPr>
      <t xml:space="preserve"> osób poszukujących pracy </t>
    </r>
  </si>
  <si>
    <r>
      <t>Ê</t>
    </r>
    <r>
      <rPr>
        <sz val="10"/>
        <rFont val="Times New Roman CE"/>
        <family val="1"/>
      </rPr>
      <t xml:space="preserve"> na m-ca pracy niesubsydiowane</t>
    </r>
  </si>
  <si>
    <r>
      <t>Ê</t>
    </r>
    <r>
      <rPr>
        <sz val="10"/>
        <rFont val="Times New Roman CE"/>
        <family val="1"/>
      </rPr>
      <t xml:space="preserve"> na m-ca subsyd. ze śr. FP </t>
    </r>
    <r>
      <rPr>
        <sz val="8"/>
        <rFont val="Times New Roman CE"/>
        <family val="0"/>
      </rPr>
      <t>(uwzgl. osoby które uruch.dział.gosp. po otrzymaniu jednorazowo środków)</t>
    </r>
  </si>
  <si>
    <r>
      <t>Ê</t>
    </r>
    <r>
      <rPr>
        <i/>
        <sz val="9"/>
        <rFont val="Times New Roman CE"/>
        <family val="1"/>
      </rPr>
      <t xml:space="preserve"> miejsca pracy zawierające dane umożliwiające identyfikacje pracodawcy tzw. otwarte</t>
    </r>
  </si>
  <si>
    <r>
      <t>Ê</t>
    </r>
    <r>
      <rPr>
        <i/>
        <sz val="9"/>
        <rFont val="Times New Roman CE"/>
        <family val="1"/>
      </rPr>
      <t xml:space="preserve"> nie zawierające danych umożliwiających identyfikacje pracodawcy (zamknięte)</t>
    </r>
  </si>
  <si>
    <r>
      <t>Ê</t>
    </r>
    <r>
      <rPr>
        <i/>
        <sz val="9"/>
        <rFont val="Times New Roman CE"/>
        <family val="1"/>
      </rPr>
      <t xml:space="preserve"> zawierające dane umożliwiające identyfikacje pracodawcy (otwarte)</t>
    </r>
  </si>
  <si>
    <t>Stan i struktura osób bezrobotnych w Powiatowym Urzędzie Pracy w Bochni</t>
  </si>
  <si>
    <t>REALIZACJA   ZADAŃ   POŚREDNICTWA   PRACY</t>
  </si>
  <si>
    <t>Grupy osób w szczególnej sytuacji na rynku pracy</t>
  </si>
  <si>
    <t>Kontakty telefoniczne z zakładami pracy</t>
  </si>
  <si>
    <t>XII.'09</t>
  </si>
  <si>
    <r>
      <t>Ê</t>
    </r>
    <r>
      <rPr>
        <sz val="10"/>
        <rFont val="Times New Roman CE"/>
        <family val="0"/>
      </rPr>
      <t xml:space="preserve"> rozmowa kwalifikacyjna z elementami autoprezentacji</t>
    </r>
  </si>
  <si>
    <r>
      <t>Ê</t>
    </r>
    <r>
      <rPr>
        <sz val="10"/>
        <rFont val="Times New Roman CE"/>
        <family val="0"/>
      </rPr>
      <t xml:space="preserve"> komputer i jego zastosowanie w poszukiwaniu pracy </t>
    </r>
  </si>
  <si>
    <r>
      <t xml:space="preserve">Zajęcia aktywizacyjne:                                                                                     </t>
    </r>
    <r>
      <rPr>
        <sz val="10"/>
        <rFont val="Wingdings 3"/>
        <family val="0"/>
      </rPr>
      <t>Ê</t>
    </r>
    <r>
      <rPr>
        <sz val="10"/>
        <rFont val="Times New Roman CE"/>
        <family val="1"/>
      </rPr>
      <t xml:space="preserve"> jak napisać życiorys i list motywacyjny</t>
    </r>
  </si>
  <si>
    <r>
      <t>Ê</t>
    </r>
    <r>
      <rPr>
        <i/>
        <sz val="9"/>
        <rFont val="Times New Roman CE"/>
        <family val="1"/>
      </rPr>
      <t xml:space="preserve"> miejsca pracy subsydiowane </t>
    </r>
  </si>
  <si>
    <r>
      <t>Ê</t>
    </r>
    <r>
      <rPr>
        <i/>
        <sz val="9"/>
        <rFont val="Times New Roman CE"/>
        <family val="1"/>
      </rPr>
      <t xml:space="preserve"> miejsca pracy niesubsydiowane </t>
    </r>
  </si>
  <si>
    <t>Oferty pracy pozyskane przez pośrednika:</t>
  </si>
  <si>
    <r>
      <t xml:space="preserve">Napływ bezrobotnych </t>
    </r>
    <r>
      <rPr>
        <b/>
        <sz val="11"/>
        <rFont val="Times New Roman CE"/>
        <family val="1"/>
      </rPr>
      <t>kobiet</t>
    </r>
    <r>
      <rPr>
        <sz val="11"/>
        <rFont val="Times New Roman CE"/>
        <family val="1"/>
      </rPr>
      <t xml:space="preserve"> do  Powiatowego Urzędu Pracy w Bochni</t>
    </r>
  </si>
  <si>
    <r>
      <t xml:space="preserve">Stan i struktura bezrobotnych </t>
    </r>
    <r>
      <rPr>
        <b/>
        <sz val="11"/>
        <rFont val="Times New Roman CE"/>
        <family val="1"/>
      </rPr>
      <t>kobiet</t>
    </r>
    <r>
      <rPr>
        <sz val="11"/>
        <rFont val="Times New Roman CE"/>
        <family val="1"/>
      </rPr>
      <t xml:space="preserve"> w Powiatowym Urzedzie Pracy w Bochni</t>
    </r>
  </si>
  <si>
    <r>
      <t xml:space="preserve">Odpływ bezrobotnych </t>
    </r>
    <r>
      <rPr>
        <b/>
        <sz val="11"/>
        <rFont val="Times New Roman CE"/>
        <family val="1"/>
      </rPr>
      <t>kobiet</t>
    </r>
    <r>
      <rPr>
        <sz val="11"/>
        <rFont val="Times New Roman CE"/>
        <family val="1"/>
      </rPr>
      <t xml:space="preserve"> z ewidencji Powiatowego Urzędu Pracy w Bochni</t>
    </r>
  </si>
  <si>
    <t>Odmowa bez uzasadnionej przyczyny przyjęcia prop. odp.zatrudnienia lub uczestnicwa w aktywnych programach</t>
  </si>
  <si>
    <t>w % do ogółu zarejestrowanych.</t>
  </si>
  <si>
    <t>~ w tym kobiety podejmujące prace</t>
  </si>
  <si>
    <r>
      <t>Ê</t>
    </r>
    <r>
      <rPr>
        <b/>
        <sz val="8.9"/>
        <rFont val="Times New Roman"/>
        <family val="1"/>
      </rPr>
      <t xml:space="preserve"> </t>
    </r>
    <r>
      <rPr>
        <b/>
        <sz val="9"/>
        <rFont val="Times New Roman"/>
        <family val="1"/>
      </rPr>
      <t>według czasu pozostawania bez pracy:</t>
    </r>
    <r>
      <rPr>
        <b/>
        <sz val="11"/>
        <rFont val="Times New Roman"/>
        <family val="1"/>
      </rPr>
      <t xml:space="preserve"> </t>
    </r>
  </si>
  <si>
    <t>&gt; w tym kobiety</t>
  </si>
  <si>
    <t>Ilość zorganizowanych giełd pracy</t>
  </si>
  <si>
    <t>GIEŁDY    PRACY</t>
  </si>
  <si>
    <r>
      <t>Ê</t>
    </r>
    <r>
      <rPr>
        <sz val="10"/>
        <rFont val="Times New Roman CE"/>
        <family val="1"/>
      </rPr>
      <t xml:space="preserve"> na stan. ze środków PFRON/ FP</t>
    </r>
  </si>
  <si>
    <t>POMOC  W  AKTYWNYM  POSZUKIWANIU  PRACY</t>
  </si>
  <si>
    <t>Spotkania z osobami nowozarejestrowanymi w wieku poniżej 25 lat  zarejestrowanymi po raz pierwszy "Samodzielność w poszukiwaniu pierwszej pracy"</t>
  </si>
  <si>
    <t>Porada grupowa</t>
  </si>
  <si>
    <t>Miasto                         N. Wiśnicz</t>
  </si>
  <si>
    <t>Miasto     Bochnia</t>
  </si>
  <si>
    <t>Gmina             Bochnia</t>
  </si>
  <si>
    <t>Gmina          Drwinia</t>
  </si>
  <si>
    <t>I.'10</t>
  </si>
  <si>
    <t>II.'10</t>
  </si>
  <si>
    <t>III.'10</t>
  </si>
  <si>
    <t>IV.'10</t>
  </si>
  <si>
    <t>V.'10</t>
  </si>
  <si>
    <t>VI.'10</t>
  </si>
  <si>
    <t>VII.'10</t>
  </si>
  <si>
    <t>VIII.'10</t>
  </si>
  <si>
    <t>IX.'10</t>
  </si>
  <si>
    <t>X.'10</t>
  </si>
  <si>
    <t>XI.'10</t>
  </si>
  <si>
    <t>XII.'10</t>
  </si>
  <si>
    <t>Wyłączone osoby z ewidencji w związku z otrzymaniem jednorazowo środków na podjęcie działalności gospodarczej, w tym w ramach:</t>
  </si>
  <si>
    <r>
      <t>Ê</t>
    </r>
    <r>
      <rPr>
        <i/>
        <sz val="9"/>
        <rFont val="Times New Roman CE"/>
        <family val="0"/>
      </rPr>
      <t xml:space="preserve"> algorytmu</t>
    </r>
  </si>
  <si>
    <r>
      <t>Ê</t>
    </r>
    <r>
      <rPr>
        <i/>
        <sz val="9"/>
        <rFont val="Times New Roman CE"/>
        <family val="0"/>
      </rPr>
      <t xml:space="preserve"> programu "I Ty możesz być aktywny"</t>
    </r>
  </si>
  <si>
    <r>
      <t>Ê</t>
    </r>
    <r>
      <rPr>
        <i/>
        <sz val="9"/>
        <rFont val="Times New Roman CE"/>
        <family val="0"/>
      </rPr>
      <t xml:space="preserve">  programu "Moja praca, moja firma"</t>
    </r>
  </si>
  <si>
    <t>Zatrudnienie w ramach refundacji kosztów wyposażenia                                    i doposażenia stanowiska, w tym w ramach:</t>
  </si>
  <si>
    <t>Staż, w tym w ramach:</t>
  </si>
  <si>
    <t>Przygotowanie zawodowe dorosłych</t>
  </si>
  <si>
    <t>4.  Miejsca aktywizacji zawodowej</t>
  </si>
  <si>
    <r>
      <t>Ê</t>
    </r>
    <r>
      <rPr>
        <sz val="10"/>
        <rFont val="Times New Roman"/>
        <family val="1"/>
      </rPr>
      <t>staże</t>
    </r>
  </si>
  <si>
    <t xml:space="preserve">Przygotowanie zawodowe dla dorosłych </t>
  </si>
  <si>
    <t>Liczba skierowanych osób do pracy lub miejsca aktywizacji zawodowej</t>
  </si>
  <si>
    <t>Liczba osób, którym  przyznano prawo do dodatku aktywizacyjnego</t>
  </si>
  <si>
    <t xml:space="preserve">Stanowiska interwencyjne, w tym w ramach:         </t>
  </si>
  <si>
    <r>
      <t>Ê</t>
    </r>
    <r>
      <rPr>
        <i/>
        <sz val="9"/>
        <rFont val="Times New Roman CE"/>
        <family val="0"/>
      </rPr>
      <t xml:space="preserve"> programu "Wiatr w żagle"</t>
    </r>
  </si>
  <si>
    <r>
      <t>Ê</t>
    </r>
    <r>
      <rPr>
        <sz val="10"/>
        <rFont val="Times New Roman CE"/>
        <family val="0"/>
      </rPr>
      <t xml:space="preserve"> sztuka komunikowania z elementami mowy ciała</t>
    </r>
  </si>
  <si>
    <t>Ilość osób, które podjęły pracę lub staż po giełdzie pracy</t>
  </si>
  <si>
    <t>Ilość osób, które wzięły udział w giełdzie pracy</t>
  </si>
  <si>
    <t>Zajęcia aktywizacyjne dla osób długotrwale bezrobotnych</t>
  </si>
  <si>
    <t>SZKOLENIA</t>
  </si>
  <si>
    <t>Szkolenie, w tym w ramach:</t>
  </si>
  <si>
    <t>Prace społecznie użyteczne</t>
  </si>
  <si>
    <r>
      <t>Ê</t>
    </r>
    <r>
      <rPr>
        <i/>
        <sz val="9"/>
        <rFont val="Times New Roman CE"/>
        <family val="0"/>
      </rPr>
      <t xml:space="preserve"> programu "Iskierka"( poszukujący pracy)</t>
    </r>
  </si>
  <si>
    <t xml:space="preserve">2.  Pracy  subsydiowanej ze środków PFRON </t>
  </si>
  <si>
    <t xml:space="preserve">3.  Pracy subsydiowanej ze środków  FP </t>
  </si>
  <si>
    <r>
      <t>Ê</t>
    </r>
    <r>
      <rPr>
        <i/>
        <sz val="9"/>
        <rFont val="Times New Roman CE"/>
        <family val="0"/>
      </rPr>
      <t xml:space="preserve">  programu "Bądź aktywny"</t>
    </r>
  </si>
  <si>
    <t>Pozyskane miejsca pracy i miejsca aktywizacji zawodowej</t>
  </si>
  <si>
    <t>Liczba podjęć pracy i aktywizacji zawodowej za pośrednictwem PUP</t>
  </si>
  <si>
    <r>
      <t>Ê</t>
    </r>
    <r>
      <rPr>
        <i/>
        <sz val="9"/>
        <rFont val="Times New Roman CE"/>
        <family val="0"/>
      </rPr>
      <t xml:space="preserve">  programu "Nowe perspektywy"</t>
    </r>
  </si>
  <si>
    <r>
      <t>Ê</t>
    </r>
    <r>
      <rPr>
        <i/>
        <sz val="9"/>
        <rFont val="Times New Roman CE"/>
        <family val="0"/>
      </rPr>
      <t xml:space="preserve"> programu "Młodość - Aktywność"</t>
    </r>
  </si>
  <si>
    <r>
      <t>Ê</t>
    </r>
    <r>
      <rPr>
        <sz val="10"/>
        <rFont val="Times New Roman CE"/>
        <family val="1"/>
      </rPr>
      <t xml:space="preserve"> przygotowanie zawodowe dla dorosłych</t>
    </r>
  </si>
  <si>
    <t>Odmowa bez uzasadnionej przyczyny przyjęcia prop. odp. zatrudnienia lub uczestnicwa w aktywnych programach</t>
  </si>
  <si>
    <t>Odmowa bez uzasadnionej przyczyny przyjęcia prop.odp.zatrudnienia lub uczestnicwa w aktywnych programach</t>
  </si>
  <si>
    <r>
      <t>Ê</t>
    </r>
    <r>
      <rPr>
        <i/>
        <sz val="9"/>
        <rFont val="Times New Roman CE"/>
        <family val="0"/>
      </rPr>
      <t xml:space="preserve"> programu "Powódź"</t>
    </r>
  </si>
  <si>
    <r>
      <t>Ê</t>
    </r>
    <r>
      <rPr>
        <i/>
        <sz val="9"/>
        <rFont val="Times New Roman CE"/>
        <family val="0"/>
      </rPr>
      <t xml:space="preserve"> programu "Konserwator"</t>
    </r>
  </si>
  <si>
    <t>Roboty publiczne, w tym w ramach:</t>
  </si>
  <si>
    <t xml:space="preserve">Stopa bezrobocia w powiecie bocheńskim (obliczana przez GUS) </t>
  </si>
  <si>
    <t>Stopa bezrobocia w %</t>
  </si>
  <si>
    <r>
      <t>Ê</t>
    </r>
    <r>
      <rPr>
        <i/>
        <sz val="9"/>
        <rFont val="Times New Roman CE"/>
        <family val="0"/>
      </rPr>
      <t xml:space="preserve"> programu "Aktywni-przedsiębiorczy"</t>
    </r>
  </si>
  <si>
    <r>
      <t>Ê</t>
    </r>
    <r>
      <rPr>
        <i/>
        <sz val="9"/>
        <rFont val="Times New Roman CE"/>
        <family val="0"/>
      </rPr>
      <t xml:space="preserve"> programu "Gotowi do zmian"</t>
    </r>
  </si>
  <si>
    <t>Indywidualne rozmowy doradcze</t>
  </si>
  <si>
    <t xml:space="preserve">PODJĘCIA   PRACY   W   RAMACH   ŚRODKÓW   PFRON </t>
  </si>
  <si>
    <t>Podjęcia pracy na wolnych miejscach pracy w ramach środków PFRON,  w tym</t>
  </si>
  <si>
    <r>
      <t>Ê</t>
    </r>
    <r>
      <rPr>
        <sz val="11"/>
        <rFont val="Times New Roman CE"/>
        <family val="1"/>
      </rPr>
      <t xml:space="preserve"> Osoby bezrobotne</t>
    </r>
  </si>
  <si>
    <r>
      <t>Ê</t>
    </r>
    <r>
      <rPr>
        <sz val="11"/>
        <rFont val="Times New Roman CE"/>
        <family val="1"/>
      </rPr>
      <t xml:space="preserve"> Osoby poszukujące pracy</t>
    </r>
  </si>
  <si>
    <r>
      <t>Ê</t>
    </r>
    <r>
      <rPr>
        <i/>
        <sz val="9"/>
        <rFont val="Times New Roman CE"/>
        <family val="0"/>
      </rPr>
      <t xml:space="preserve"> programu "Woda"</t>
    </r>
  </si>
  <si>
    <t xml:space="preserve">Osoby, które otrzymywały dodatek aktywizacyjny w końcu m-ca </t>
  </si>
  <si>
    <r>
      <t>Ê</t>
    </r>
    <r>
      <rPr>
        <i/>
        <sz val="9"/>
        <rFont val="Times New Roman CE"/>
        <family val="0"/>
      </rPr>
      <t xml:space="preserve"> programu "Czas na pracę"</t>
    </r>
  </si>
  <si>
    <r>
      <t>Ê</t>
    </r>
    <r>
      <rPr>
        <i/>
        <sz val="9"/>
        <rFont val="Times New Roman CE"/>
        <family val="0"/>
      </rPr>
      <t xml:space="preserve"> programu "Przedsiębiorczość"</t>
    </r>
  </si>
  <si>
    <r>
      <t>Ê</t>
    </r>
    <r>
      <rPr>
        <i/>
        <sz val="9"/>
        <rFont val="Times New Roman CE"/>
        <family val="0"/>
      </rPr>
      <t xml:space="preserve"> programu "Junior"</t>
    </r>
  </si>
  <si>
    <t>Grupy osób w szczegolnej sytuacji na rynku pracy według gmin na koniec grudnia 2010 roku</t>
  </si>
  <si>
    <t>Struktura  bezrobotnych według gmin na koniec grudnia 2010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</si>
</sst>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0"/>
    <numFmt numFmtId="170" formatCode="0.0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%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9"/>
      <name val="Times New Roman CE"/>
      <family val="1"/>
    </font>
    <font>
      <sz val="9"/>
      <name val="Arial CE"/>
      <family val="0"/>
    </font>
    <font>
      <sz val="10"/>
      <name val="Times New Roman CE"/>
      <family val="1"/>
    </font>
    <font>
      <i/>
      <sz val="7"/>
      <name val="Times New Roman CE"/>
      <family val="1"/>
    </font>
    <font>
      <sz val="7"/>
      <name val="Times New Roman CE"/>
      <family val="1"/>
    </font>
    <font>
      <sz val="7"/>
      <name val="Arial CE"/>
      <family val="0"/>
    </font>
    <font>
      <b/>
      <sz val="9"/>
      <name val="Arial CE"/>
      <family val="0"/>
    </font>
    <font>
      <i/>
      <sz val="8"/>
      <name val="Times New Roman CE"/>
      <family val="1"/>
    </font>
    <font>
      <b/>
      <sz val="8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Wingdings 3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6.5"/>
      <name val="Times New Roman"/>
      <family val="1"/>
    </font>
    <font>
      <b/>
      <sz val="11"/>
      <name val="Times New Roman"/>
      <family val="1"/>
    </font>
    <font>
      <b/>
      <sz val="8.9"/>
      <name val="Times New Roman"/>
      <family val="1"/>
    </font>
    <font>
      <i/>
      <sz val="7"/>
      <name val="Times New Roman"/>
      <family val="1"/>
    </font>
    <font>
      <b/>
      <sz val="8.9"/>
      <name val="Wingdings"/>
      <family val="0"/>
    </font>
    <font>
      <b/>
      <i/>
      <sz val="8"/>
      <name val="Times New Roman"/>
      <family val="1"/>
    </font>
    <font>
      <i/>
      <sz val="8"/>
      <name val="Arial CE"/>
      <family val="0"/>
    </font>
    <font>
      <i/>
      <sz val="8"/>
      <name val="Times New Roman"/>
      <family val="1"/>
    </font>
    <font>
      <b/>
      <i/>
      <sz val="8"/>
      <name val="Times New Roman CE"/>
      <family val="0"/>
    </font>
    <font>
      <b/>
      <sz val="10"/>
      <color indexed="52"/>
      <name val="Times New Roman"/>
      <family val="1"/>
    </font>
    <font>
      <b/>
      <sz val="10"/>
      <color indexed="18"/>
      <name val="Times New Roman"/>
      <family val="1"/>
    </font>
    <font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8"/>
      <color indexed="52"/>
      <name val="Times New Roman"/>
      <family val="1"/>
    </font>
    <font>
      <b/>
      <i/>
      <sz val="8"/>
      <color indexed="18"/>
      <name val="Times New Roman"/>
      <family val="1"/>
    </font>
    <font>
      <i/>
      <sz val="9"/>
      <name val="Times New Roman CE"/>
      <family val="0"/>
    </font>
    <font>
      <b/>
      <sz val="11"/>
      <name val="Times New Roman CE"/>
      <family val="0"/>
    </font>
    <font>
      <i/>
      <sz val="9"/>
      <name val="Wingdings 3"/>
      <family val="1"/>
    </font>
    <font>
      <sz val="10"/>
      <name val="Wingdings 3"/>
      <family val="1"/>
    </font>
    <font>
      <b/>
      <sz val="10"/>
      <name val="Wingdings 3"/>
      <family val="1"/>
    </font>
    <font>
      <sz val="8"/>
      <color indexed="18"/>
      <name val="Times New Roman"/>
      <family val="1"/>
    </font>
    <font>
      <b/>
      <sz val="7"/>
      <name val="Times New Roman CE"/>
      <family val="1"/>
    </font>
    <font>
      <b/>
      <sz val="9"/>
      <color indexed="10"/>
      <name val="Times New Roman"/>
      <family val="1"/>
    </font>
    <font>
      <b/>
      <sz val="7.5"/>
      <name val="Times New Roman CE"/>
      <family val="1"/>
    </font>
    <font>
      <sz val="9"/>
      <color indexed="10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6"/>
      <name val="Times New Roman CE"/>
      <family val="1"/>
    </font>
    <font>
      <sz val="8"/>
      <color indexed="9"/>
      <name val="Times New Roman CE"/>
      <family val="1"/>
    </font>
    <font>
      <b/>
      <sz val="9"/>
      <color indexed="9"/>
      <name val="Times New Roman"/>
      <family val="1"/>
    </font>
    <font>
      <b/>
      <sz val="9"/>
      <color indexed="47"/>
      <name val="Times New Roman"/>
      <family val="1"/>
    </font>
    <font>
      <i/>
      <sz val="7"/>
      <color indexed="47"/>
      <name val="Times New Roman"/>
      <family val="1"/>
    </font>
    <font>
      <sz val="11"/>
      <name val="Wingdings 3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3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6" borderId="0" applyNumberFormat="0" applyBorder="0" applyAlignment="0" applyProtection="0"/>
    <xf numFmtId="0" fontId="65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3" borderId="0" applyNumberFormat="0" applyBorder="0" applyAlignment="0" applyProtection="0"/>
    <xf numFmtId="0" fontId="64" fillId="11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57" fillId="7" borderId="1" applyNumberFormat="0" applyAlignment="0" applyProtection="0"/>
    <xf numFmtId="0" fontId="58" fillId="15" borderId="2" applyNumberFormat="0" applyAlignment="0" applyProtection="0"/>
    <xf numFmtId="0" fontId="54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16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9" fillId="15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17" borderId="0" applyNumberFormat="0" applyBorder="0" applyAlignment="0" applyProtection="0"/>
  </cellStyleXfs>
  <cellXfs count="81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18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18" borderId="15" xfId="0" applyFont="1" applyFill="1" applyBorder="1" applyAlignment="1">
      <alignment vertical="center"/>
    </xf>
    <xf numFmtId="164" fontId="13" fillId="18" borderId="16" xfId="0" applyNumberFormat="1" applyFont="1" applyFill="1" applyBorder="1" applyAlignment="1">
      <alignment vertical="center"/>
    </xf>
    <xf numFmtId="164" fontId="13" fillId="18" borderId="17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18" borderId="18" xfId="0" applyFont="1" applyFill="1" applyBorder="1" applyAlignment="1">
      <alignment vertical="center"/>
    </xf>
    <xf numFmtId="0" fontId="9" fillId="0" borderId="0" xfId="53" applyFont="1">
      <alignment/>
      <protection/>
    </xf>
    <xf numFmtId="0" fontId="9" fillId="18" borderId="19" xfId="53" applyFont="1" applyFill="1" applyBorder="1">
      <alignment/>
      <protection/>
    </xf>
    <xf numFmtId="0" fontId="9" fillId="18" borderId="20" xfId="53" applyFont="1" applyFill="1" applyBorder="1" applyAlignment="1">
      <alignment horizontal="center"/>
      <protection/>
    </xf>
    <xf numFmtId="0" fontId="9" fillId="18" borderId="21" xfId="53" applyFont="1" applyFill="1" applyBorder="1" applyAlignment="1">
      <alignment horizontal="center"/>
      <protection/>
    </xf>
    <xf numFmtId="0" fontId="9" fillId="18" borderId="22" xfId="53" applyFont="1" applyFill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5" fillId="0" borderId="0" xfId="53" applyFont="1" applyBorder="1">
      <alignment/>
      <protection/>
    </xf>
    <xf numFmtId="0" fontId="5" fillId="0" borderId="14" xfId="53" applyFont="1" applyBorder="1">
      <alignment/>
      <protection/>
    </xf>
    <xf numFmtId="164" fontId="7" fillId="0" borderId="23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>
      <alignment/>
      <protection/>
    </xf>
    <xf numFmtId="0" fontId="5" fillId="18" borderId="15" xfId="53" applyFont="1" applyFill="1" applyBorder="1">
      <alignment/>
      <protection/>
    </xf>
    <xf numFmtId="164" fontId="7" fillId="18" borderId="16" xfId="53" applyNumberFormat="1" applyFont="1" applyFill="1" applyBorder="1">
      <alignment/>
      <protection/>
    </xf>
    <xf numFmtId="164" fontId="7" fillId="18" borderId="17" xfId="53" applyNumberFormat="1" applyFont="1" applyFill="1" applyBorder="1">
      <alignment/>
      <protection/>
    </xf>
    <xf numFmtId="0" fontId="5" fillId="0" borderId="24" xfId="53" applyFont="1" applyBorder="1">
      <alignment/>
      <protection/>
    </xf>
    <xf numFmtId="164" fontId="7" fillId="0" borderId="25" xfId="53" applyNumberFormat="1" applyFont="1" applyBorder="1">
      <alignment/>
      <protection/>
    </xf>
    <xf numFmtId="164" fontId="7" fillId="0" borderId="26" xfId="53" applyNumberFormat="1" applyFont="1" applyBorder="1">
      <alignment/>
      <protection/>
    </xf>
    <xf numFmtId="0" fontId="11" fillId="0" borderId="0" xfId="53">
      <alignment/>
      <protection/>
    </xf>
    <xf numFmtId="0" fontId="11" fillId="0" borderId="0" xfId="53" applyAlignment="1">
      <alignment vertical="center"/>
      <protection/>
    </xf>
    <xf numFmtId="0" fontId="11" fillId="0" borderId="0" xfId="53" applyFont="1">
      <alignment/>
      <protection/>
    </xf>
    <xf numFmtId="0" fontId="5" fillId="0" borderId="13" xfId="53" applyFont="1" applyBorder="1">
      <alignment/>
      <protection/>
    </xf>
    <xf numFmtId="0" fontId="5" fillId="18" borderId="18" xfId="53" applyFont="1" applyFill="1" applyBorder="1">
      <alignment/>
      <protection/>
    </xf>
    <xf numFmtId="0" fontId="9" fillId="18" borderId="20" xfId="53" applyFont="1" applyFill="1" applyBorder="1" applyAlignment="1">
      <alignment horizontal="center" vertical="center"/>
      <protection/>
    </xf>
    <xf numFmtId="0" fontId="9" fillId="18" borderId="21" xfId="53" applyFont="1" applyFill="1" applyBorder="1" applyAlignment="1">
      <alignment horizontal="center" vertical="center"/>
      <protection/>
    </xf>
    <xf numFmtId="0" fontId="9" fillId="18" borderId="22" xfId="53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53" applyFont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9" fillId="0" borderId="21" xfId="53" applyFont="1" applyBorder="1">
      <alignment/>
      <protection/>
    </xf>
    <xf numFmtId="0" fontId="9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64" fontId="13" fillId="0" borderId="29" xfId="0" applyNumberFormat="1" applyFont="1" applyBorder="1" applyAlignment="1">
      <alignment vertical="center"/>
    </xf>
    <xf numFmtId="0" fontId="9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164" fontId="7" fillId="0" borderId="32" xfId="53" applyNumberFormat="1" applyFont="1" applyBorder="1">
      <alignment/>
      <protection/>
    </xf>
    <xf numFmtId="0" fontId="9" fillId="0" borderId="3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64" fontId="13" fillId="0" borderId="23" xfId="0" applyNumberFormat="1" applyFont="1" applyBorder="1" applyAlignment="1">
      <alignment vertical="center"/>
    </xf>
    <xf numFmtId="0" fontId="5" fillId="0" borderId="34" xfId="53" applyFont="1" applyBorder="1">
      <alignment/>
      <protection/>
    </xf>
    <xf numFmtId="0" fontId="9" fillId="18" borderId="17" xfId="0" applyFont="1" applyFill="1" applyBorder="1" applyAlignment="1">
      <alignment horizontal="center" vertical="center"/>
    </xf>
    <xf numFmtId="0" fontId="12" fillId="18" borderId="35" xfId="0" applyFont="1" applyFill="1" applyBorder="1" applyAlignment="1">
      <alignment horizontal="left" vertical="center"/>
    </xf>
    <xf numFmtId="0" fontId="9" fillId="18" borderId="31" xfId="53" applyFont="1" applyFill="1" applyBorder="1" applyAlignment="1">
      <alignment horizontal="left"/>
      <protection/>
    </xf>
    <xf numFmtId="0" fontId="9" fillId="18" borderId="0" xfId="53" applyFont="1" applyFill="1" applyBorder="1" applyAlignment="1">
      <alignment horizontal="left"/>
      <protection/>
    </xf>
    <xf numFmtId="0" fontId="9" fillId="18" borderId="36" xfId="53" applyFont="1" applyFill="1" applyBorder="1" applyAlignment="1">
      <alignment horizontal="left"/>
      <protection/>
    </xf>
    <xf numFmtId="0" fontId="16" fillId="18" borderId="35" xfId="53" applyFont="1" applyFill="1" applyBorder="1" applyAlignment="1">
      <alignment horizontal="left"/>
      <protection/>
    </xf>
    <xf numFmtId="0" fontId="9" fillId="18" borderId="37" xfId="0" applyFont="1" applyFill="1" applyBorder="1" applyAlignment="1">
      <alignment vertical="center"/>
    </xf>
    <xf numFmtId="0" fontId="9" fillId="18" borderId="38" xfId="0" applyFont="1" applyFill="1" applyBorder="1" applyAlignment="1">
      <alignment vertical="center"/>
    </xf>
    <xf numFmtId="0" fontId="12" fillId="18" borderId="39" xfId="0" applyFont="1" applyFill="1" applyBorder="1" applyAlignment="1">
      <alignment vertical="center"/>
    </xf>
    <xf numFmtId="0" fontId="12" fillId="18" borderId="35" xfId="0" applyFont="1" applyFill="1" applyBorder="1" applyAlignment="1">
      <alignment vertical="center"/>
    </xf>
    <xf numFmtId="0" fontId="12" fillId="18" borderId="36" xfId="0" applyFont="1" applyFill="1" applyBorder="1" applyAlignment="1">
      <alignment horizontal="left" vertical="center"/>
    </xf>
    <xf numFmtId="0" fontId="5" fillId="18" borderId="36" xfId="53" applyFont="1" applyFill="1" applyBorder="1" applyAlignment="1">
      <alignment horizontal="left"/>
      <protection/>
    </xf>
    <xf numFmtId="0" fontId="5" fillId="18" borderId="31" xfId="53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18" borderId="36" xfId="52" applyFont="1" applyFill="1" applyBorder="1" applyAlignment="1">
      <alignment horizontal="left" vertical="center" wrapText="1"/>
      <protection/>
    </xf>
    <xf numFmtId="0" fontId="13" fillId="18" borderId="36" xfId="0" applyFont="1" applyFill="1" applyBorder="1" applyAlignment="1">
      <alignment horizontal="left" vertical="center" wrapText="1"/>
    </xf>
    <xf numFmtId="0" fontId="10" fillId="18" borderId="31" xfId="0" applyFont="1" applyFill="1" applyBorder="1" applyAlignment="1">
      <alignment/>
    </xf>
    <xf numFmtId="0" fontId="14" fillId="18" borderId="31" xfId="0" applyFont="1" applyFill="1" applyBorder="1" applyAlignment="1">
      <alignment/>
    </xf>
    <xf numFmtId="0" fontId="8" fillId="18" borderId="31" xfId="0" applyFont="1" applyFill="1" applyBorder="1" applyAlignment="1">
      <alignment/>
    </xf>
    <xf numFmtId="0" fontId="18" fillId="18" borderId="0" xfId="0" applyFont="1" applyFill="1" applyBorder="1" applyAlignment="1">
      <alignment vertical="center"/>
    </xf>
    <xf numFmtId="0" fontId="9" fillId="18" borderId="40" xfId="0" applyFont="1" applyFill="1" applyBorder="1" applyAlignment="1">
      <alignment vertical="center"/>
    </xf>
    <xf numFmtId="0" fontId="12" fillId="18" borderId="29" xfId="0" applyFont="1" applyFill="1" applyBorder="1" applyAlignment="1">
      <alignment vertical="center"/>
    </xf>
    <xf numFmtId="164" fontId="13" fillId="18" borderId="15" xfId="0" applyNumberFormat="1" applyFont="1" applyFill="1" applyBorder="1" applyAlignment="1">
      <alignment vertical="center"/>
    </xf>
    <xf numFmtId="0" fontId="5" fillId="18" borderId="41" xfId="0" applyFont="1" applyFill="1" applyBorder="1" applyAlignment="1">
      <alignment vertical="center"/>
    </xf>
    <xf numFmtId="164" fontId="7" fillId="18" borderId="17" xfId="0" applyNumberFormat="1" applyFont="1" applyFill="1" applyBorder="1" applyAlignment="1">
      <alignment vertical="center"/>
    </xf>
    <xf numFmtId="0" fontId="14" fillId="18" borderId="32" xfId="0" applyFont="1" applyFill="1" applyBorder="1" applyAlignment="1">
      <alignment/>
    </xf>
    <xf numFmtId="0" fontId="9" fillId="18" borderId="34" xfId="53" applyFont="1" applyFill="1" applyBorder="1" applyAlignment="1">
      <alignment/>
      <protection/>
    </xf>
    <xf numFmtId="0" fontId="9" fillId="18" borderId="37" xfId="53" applyFont="1" applyFill="1" applyBorder="1" applyAlignment="1">
      <alignment/>
      <protection/>
    </xf>
    <xf numFmtId="0" fontId="9" fillId="18" borderId="38" xfId="53" applyFont="1" applyFill="1" applyBorder="1" applyAlignment="1">
      <alignment/>
      <protection/>
    </xf>
    <xf numFmtId="0" fontId="16" fillId="18" borderId="23" xfId="53" applyFont="1" applyFill="1" applyBorder="1" applyAlignment="1">
      <alignment/>
      <protection/>
    </xf>
    <xf numFmtId="0" fontId="16" fillId="18" borderId="39" xfId="53" applyFont="1" applyFill="1" applyBorder="1" applyAlignment="1">
      <alignment/>
      <protection/>
    </xf>
    <xf numFmtId="0" fontId="16" fillId="18" borderId="35" xfId="53" applyFont="1" applyFill="1" applyBorder="1" applyAlignment="1">
      <alignment/>
      <protection/>
    </xf>
    <xf numFmtId="0" fontId="8" fillId="18" borderId="31" xfId="53" applyFont="1" applyFill="1" applyBorder="1" applyAlignment="1">
      <alignment horizontal="left"/>
      <protection/>
    </xf>
    <xf numFmtId="0" fontId="8" fillId="18" borderId="42" xfId="53" applyFont="1" applyFill="1" applyBorder="1" applyAlignment="1">
      <alignment horizontal="left"/>
      <protection/>
    </xf>
    <xf numFmtId="0" fontId="12" fillId="18" borderId="43" xfId="0" applyFont="1" applyFill="1" applyBorder="1" applyAlignment="1">
      <alignment horizontal="left" vertical="center"/>
    </xf>
    <xf numFmtId="1" fontId="5" fillId="0" borderId="14" xfId="53" applyNumberFormat="1" applyFont="1" applyBorder="1">
      <alignment/>
      <protection/>
    </xf>
    <xf numFmtId="0" fontId="18" fillId="18" borderId="44" xfId="0" applyFont="1" applyFill="1" applyBorder="1" applyAlignment="1">
      <alignment vertical="center"/>
    </xf>
    <xf numFmtId="0" fontId="13" fillId="18" borderId="45" xfId="0" applyFont="1" applyFill="1" applyBorder="1" applyAlignment="1">
      <alignment horizontal="left" vertical="center"/>
    </xf>
    <xf numFmtId="0" fontId="9" fillId="0" borderId="46" xfId="53" applyFont="1" applyBorder="1">
      <alignment/>
      <protection/>
    </xf>
    <xf numFmtId="0" fontId="5" fillId="0" borderId="28" xfId="53" applyFont="1" applyBorder="1">
      <alignment/>
      <protection/>
    </xf>
    <xf numFmtId="164" fontId="7" fillId="0" borderId="29" xfId="53" applyNumberFormat="1" applyFont="1" applyBorder="1">
      <alignment/>
      <protection/>
    </xf>
    <xf numFmtId="0" fontId="5" fillId="0" borderId="0" xfId="0" applyFont="1" applyBorder="1" applyAlignment="1">
      <alignment vertical="center"/>
    </xf>
    <xf numFmtId="164" fontId="13" fillId="0" borderId="39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64" fontId="13" fillId="0" borderId="44" xfId="0" applyNumberFormat="1" applyFont="1" applyBorder="1" applyAlignment="1">
      <alignment vertical="center"/>
    </xf>
    <xf numFmtId="0" fontId="9" fillId="0" borderId="47" xfId="53" applyFont="1" applyBorder="1">
      <alignment/>
      <protection/>
    </xf>
    <xf numFmtId="0" fontId="9" fillId="0" borderId="48" xfId="0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0" xfId="53" applyFont="1">
      <alignment/>
      <protection/>
    </xf>
    <xf numFmtId="0" fontId="5" fillId="0" borderId="0" xfId="53" applyFont="1" applyAlignment="1">
      <alignment horizontal="center" vertical="center"/>
      <protection/>
    </xf>
    <xf numFmtId="0" fontId="16" fillId="18" borderId="31" xfId="53" applyFont="1" applyFill="1" applyBorder="1" applyAlignment="1">
      <alignment horizontal="left"/>
      <protection/>
    </xf>
    <xf numFmtId="0" fontId="16" fillId="18" borderId="36" xfId="53" applyFont="1" applyFill="1" applyBorder="1" applyAlignment="1">
      <alignment horizontal="left"/>
      <protection/>
    </xf>
    <xf numFmtId="0" fontId="9" fillId="18" borderId="50" xfId="0" applyFont="1" applyFill="1" applyBorder="1" applyAlignment="1">
      <alignment horizontal="left" vertical="center"/>
    </xf>
    <xf numFmtId="0" fontId="9" fillId="18" borderId="49" xfId="0" applyFont="1" applyFill="1" applyBorder="1" applyAlignment="1">
      <alignment horizontal="left" vertical="center"/>
    </xf>
    <xf numFmtId="0" fontId="9" fillId="18" borderId="45" xfId="0" applyFont="1" applyFill="1" applyBorder="1" applyAlignment="1">
      <alignment horizontal="left" vertical="center"/>
    </xf>
    <xf numFmtId="0" fontId="9" fillId="18" borderId="34" xfId="53" applyFont="1" applyFill="1" applyBorder="1" applyAlignment="1">
      <alignment horizontal="left"/>
      <protection/>
    </xf>
    <xf numFmtId="0" fontId="5" fillId="5" borderId="13" xfId="53" applyFont="1" applyFill="1" applyBorder="1">
      <alignment/>
      <protection/>
    </xf>
    <xf numFmtId="0" fontId="19" fillId="18" borderId="37" xfId="0" applyFont="1" applyFill="1" applyBorder="1" applyAlignment="1">
      <alignment horizontal="left" vertical="center"/>
    </xf>
    <xf numFmtId="0" fontId="19" fillId="18" borderId="38" xfId="0" applyFont="1" applyFill="1" applyBorder="1" applyAlignment="1">
      <alignment horizontal="left" vertical="center"/>
    </xf>
    <xf numFmtId="0" fontId="28" fillId="18" borderId="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19" fillId="18" borderId="31" xfId="0" applyFont="1" applyFill="1" applyBorder="1" applyAlignment="1">
      <alignment horizontal="center" vertical="center" textRotation="180"/>
    </xf>
    <xf numFmtId="0" fontId="30" fillId="18" borderId="31" xfId="0" applyFont="1" applyFill="1" applyBorder="1" applyAlignment="1">
      <alignment horizontal="center" vertical="center" textRotation="180"/>
    </xf>
    <xf numFmtId="0" fontId="0" fillId="18" borderId="31" xfId="0" applyFill="1" applyBorder="1" applyAlignment="1">
      <alignment/>
    </xf>
    <xf numFmtId="0" fontId="30" fillId="18" borderId="32" xfId="0" applyFont="1" applyFill="1" applyBorder="1" applyAlignment="1">
      <alignment horizontal="center" vertical="center" textRotation="180"/>
    </xf>
    <xf numFmtId="0" fontId="28" fillId="18" borderId="36" xfId="0" applyFont="1" applyFill="1" applyBorder="1" applyAlignment="1">
      <alignment horizontal="left" vertical="center"/>
    </xf>
    <xf numFmtId="0" fontId="19" fillId="18" borderId="0" xfId="53" applyFont="1" applyFill="1" applyBorder="1" applyAlignment="1">
      <alignment horizontal="left"/>
      <protection/>
    </xf>
    <xf numFmtId="0" fontId="19" fillId="18" borderId="36" xfId="53" applyFont="1" applyFill="1" applyBorder="1" applyAlignment="1">
      <alignment horizontal="left"/>
      <protection/>
    </xf>
    <xf numFmtId="0" fontId="32" fillId="18" borderId="0" xfId="53" applyFont="1" applyFill="1" applyBorder="1" applyAlignment="1">
      <alignment horizontal="left"/>
      <protection/>
    </xf>
    <xf numFmtId="0" fontId="32" fillId="18" borderId="36" xfId="53" applyFont="1" applyFill="1" applyBorder="1" applyAlignment="1">
      <alignment horizontal="left"/>
      <protection/>
    </xf>
    <xf numFmtId="0" fontId="23" fillId="18" borderId="0" xfId="0" applyFont="1" applyFill="1" applyBorder="1" applyAlignment="1">
      <alignment/>
    </xf>
    <xf numFmtId="0" fontId="18" fillId="18" borderId="36" xfId="0" applyFont="1" applyFill="1" applyBorder="1" applyAlignment="1">
      <alignment vertical="center"/>
    </xf>
    <xf numFmtId="0" fontId="19" fillId="18" borderId="36" xfId="0" applyFont="1" applyFill="1" applyBorder="1" applyAlignment="1">
      <alignment vertical="center"/>
    </xf>
    <xf numFmtId="0" fontId="32" fillId="18" borderId="37" xfId="53" applyFont="1" applyFill="1" applyBorder="1" applyAlignment="1">
      <alignment horizontal="left"/>
      <protection/>
    </xf>
    <xf numFmtId="0" fontId="32" fillId="18" borderId="38" xfId="53" applyFont="1" applyFill="1" applyBorder="1" applyAlignment="1">
      <alignment horizontal="left"/>
      <protection/>
    </xf>
    <xf numFmtId="0" fontId="19" fillId="18" borderId="37" xfId="53" applyFont="1" applyFill="1" applyBorder="1" applyAlignment="1">
      <alignment horizontal="left"/>
      <protection/>
    </xf>
    <xf numFmtId="0" fontId="19" fillId="18" borderId="38" xfId="53" applyFont="1" applyFill="1" applyBorder="1" applyAlignment="1">
      <alignment horizontal="left"/>
      <protection/>
    </xf>
    <xf numFmtId="0" fontId="25" fillId="18" borderId="51" xfId="0" applyFont="1" applyFill="1" applyBorder="1" applyAlignment="1">
      <alignment horizontal="center" vertical="center" wrapText="1"/>
    </xf>
    <xf numFmtId="0" fontId="25" fillId="18" borderId="46" xfId="0" applyFont="1" applyFill="1" applyBorder="1" applyAlignment="1">
      <alignment horizontal="center" vertical="center" wrapText="1"/>
    </xf>
    <xf numFmtId="0" fontId="25" fillId="18" borderId="22" xfId="0" applyFont="1" applyFill="1" applyBorder="1" applyAlignment="1">
      <alignment horizontal="center" vertical="center" wrapText="1"/>
    </xf>
    <xf numFmtId="0" fontId="23" fillId="18" borderId="28" xfId="0" applyFont="1" applyFill="1" applyBorder="1" applyAlignment="1">
      <alignment horizontal="left"/>
    </xf>
    <xf numFmtId="0" fontId="23" fillId="18" borderId="40" xfId="0" applyFont="1" applyFill="1" applyBorder="1" applyAlignment="1">
      <alignment/>
    </xf>
    <xf numFmtId="0" fontId="23" fillId="18" borderId="28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9" fillId="18" borderId="31" xfId="53" applyFont="1" applyFill="1" applyBorder="1" applyAlignment="1">
      <alignment horizontal="left"/>
      <protection/>
    </xf>
    <xf numFmtId="0" fontId="33" fillId="18" borderId="0" xfId="53" applyFont="1" applyFill="1" applyBorder="1" applyAlignment="1">
      <alignment horizontal="left"/>
      <protection/>
    </xf>
    <xf numFmtId="0" fontId="33" fillId="18" borderId="36" xfId="53" applyFont="1" applyFill="1" applyBorder="1" applyAlignment="1">
      <alignment horizontal="left"/>
      <protection/>
    </xf>
    <xf numFmtId="0" fontId="16" fillId="18" borderId="37" xfId="53" applyFont="1" applyFill="1" applyBorder="1" applyAlignment="1">
      <alignment horizontal="left"/>
      <protection/>
    </xf>
    <xf numFmtId="0" fontId="16" fillId="18" borderId="38" xfId="53" applyFont="1" applyFill="1" applyBorder="1" applyAlignment="1">
      <alignment horizontal="left"/>
      <protection/>
    </xf>
    <xf numFmtId="0" fontId="9" fillId="18" borderId="31" xfId="53" applyFont="1" applyFill="1" applyBorder="1" applyAlignment="1">
      <alignment/>
      <protection/>
    </xf>
    <xf numFmtId="0" fontId="9" fillId="18" borderId="0" xfId="53" applyFont="1" applyFill="1" applyBorder="1" applyAlignment="1">
      <alignment/>
      <protection/>
    </xf>
    <xf numFmtId="0" fontId="9" fillId="18" borderId="36" xfId="53" applyFont="1" applyFill="1" applyBorder="1" applyAlignment="1">
      <alignment/>
      <protection/>
    </xf>
    <xf numFmtId="0" fontId="17" fillId="18" borderId="0" xfId="53" applyFont="1" applyFill="1" applyBorder="1" applyAlignment="1">
      <alignment/>
      <protection/>
    </xf>
    <xf numFmtId="0" fontId="17" fillId="18" borderId="36" xfId="53" applyFont="1" applyFill="1" applyBorder="1" applyAlignment="1">
      <alignment/>
      <protection/>
    </xf>
    <xf numFmtId="0" fontId="19" fillId="18" borderId="28" xfId="0" applyFont="1" applyFill="1" applyBorder="1" applyAlignment="1">
      <alignment/>
    </xf>
    <xf numFmtId="0" fontId="19" fillId="18" borderId="40" xfId="0" applyFont="1" applyFill="1" applyBorder="1" applyAlignment="1">
      <alignment/>
    </xf>
    <xf numFmtId="0" fontId="19" fillId="18" borderId="28" xfId="0" applyFont="1" applyFill="1" applyBorder="1" applyAlignment="1">
      <alignment horizontal="left"/>
    </xf>
    <xf numFmtId="164" fontId="13" fillId="0" borderId="23" xfId="53" applyNumberFormat="1" applyFont="1" applyBorder="1">
      <alignment/>
      <protection/>
    </xf>
    <xf numFmtId="0" fontId="9" fillId="0" borderId="22" xfId="53" applyFont="1" applyBorder="1">
      <alignment/>
      <protection/>
    </xf>
    <xf numFmtId="0" fontId="18" fillId="0" borderId="25" xfId="0" applyFont="1" applyBorder="1" applyAlignment="1">
      <alignment vertical="center"/>
    </xf>
    <xf numFmtId="1" fontId="18" fillId="0" borderId="24" xfId="0" applyNumberFormat="1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164" fontId="28" fillId="0" borderId="23" xfId="0" applyNumberFormat="1" applyFont="1" applyBorder="1" applyAlignment="1">
      <alignment vertical="center"/>
    </xf>
    <xf numFmtId="164" fontId="28" fillId="0" borderId="52" xfId="0" applyNumberFormat="1" applyFont="1" applyBorder="1" applyAlignment="1">
      <alignment horizontal="right" vertical="center" indent="1"/>
    </xf>
    <xf numFmtId="0" fontId="18" fillId="0" borderId="31" xfId="0" applyFont="1" applyBorder="1" applyAlignment="1">
      <alignment vertical="center"/>
    </xf>
    <xf numFmtId="0" fontId="18" fillId="0" borderId="13" xfId="0" applyFont="1" applyBorder="1" applyAlignment="1">
      <alignment horizontal="right" vertical="center" indent="1"/>
    </xf>
    <xf numFmtId="164" fontId="28" fillId="0" borderId="32" xfId="0" applyNumberFormat="1" applyFont="1" applyBorder="1" applyAlignment="1">
      <alignment vertical="center"/>
    </xf>
    <xf numFmtId="164" fontId="28" fillId="0" borderId="43" xfId="0" applyNumberFormat="1" applyFont="1" applyBorder="1" applyAlignment="1">
      <alignment horizontal="right" vertical="center" indent="1"/>
    </xf>
    <xf numFmtId="0" fontId="9" fillId="5" borderId="11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4" fontId="13" fillId="5" borderId="52" xfId="0" applyNumberFormat="1" applyFont="1" applyFill="1" applyBorder="1" applyAlignment="1">
      <alignment vertical="center"/>
    </xf>
    <xf numFmtId="0" fontId="5" fillId="5" borderId="53" xfId="0" applyFont="1" applyFill="1" applyBorder="1" applyAlignment="1">
      <alignment vertical="center"/>
    </xf>
    <xf numFmtId="164" fontId="28" fillId="0" borderId="23" xfId="0" applyNumberFormat="1" applyFont="1" applyBorder="1" applyAlignment="1">
      <alignment horizontal="right" vertical="center" indent="1"/>
    </xf>
    <xf numFmtId="0" fontId="18" fillId="0" borderId="31" xfId="0" applyFont="1" applyBorder="1" applyAlignment="1">
      <alignment horizontal="right" vertical="center" indent="1"/>
    </xf>
    <xf numFmtId="164" fontId="28" fillId="0" borderId="32" xfId="0" applyNumberFormat="1" applyFont="1" applyBorder="1" applyAlignment="1">
      <alignment horizontal="right" vertical="center" indent="1"/>
    </xf>
    <xf numFmtId="1" fontId="19" fillId="0" borderId="50" xfId="0" applyNumberFormat="1" applyFont="1" applyBorder="1" applyAlignment="1">
      <alignment horizontal="right" vertical="center" indent="1"/>
    </xf>
    <xf numFmtId="1" fontId="19" fillId="0" borderId="54" xfId="0" applyNumberFormat="1" applyFont="1" applyBorder="1" applyAlignment="1">
      <alignment horizontal="right" vertical="center" indent="1"/>
    </xf>
    <xf numFmtId="1" fontId="19" fillId="0" borderId="55" xfId="0" applyNumberFormat="1" applyFont="1" applyBorder="1" applyAlignment="1">
      <alignment horizontal="right" vertical="center" indent="1"/>
    </xf>
    <xf numFmtId="0" fontId="18" fillId="0" borderId="56" xfId="0" applyFont="1" applyBorder="1" applyAlignment="1">
      <alignment horizontal="right" vertical="center" indent="1"/>
    </xf>
    <xf numFmtId="0" fontId="18" fillId="0" borderId="52" xfId="0" applyFont="1" applyBorder="1" applyAlignment="1">
      <alignment horizontal="right" vertical="center" indent="1"/>
    </xf>
    <xf numFmtId="1" fontId="18" fillId="0" borderId="31" xfId="0" applyNumberFormat="1" applyFont="1" applyBorder="1" applyAlignment="1">
      <alignment horizontal="right" vertical="center" indent="1"/>
    </xf>
    <xf numFmtId="1" fontId="18" fillId="0" borderId="14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64" fontId="28" fillId="0" borderId="31" xfId="0" applyNumberFormat="1" applyFont="1" applyBorder="1" applyAlignment="1">
      <alignment horizontal="right" vertical="center" indent="1"/>
    </xf>
    <xf numFmtId="164" fontId="28" fillId="0" borderId="14" xfId="0" applyNumberFormat="1" applyFont="1" applyBorder="1" applyAlignment="1">
      <alignment horizontal="right" vertical="center" indent="1"/>
    </xf>
    <xf numFmtId="164" fontId="28" fillId="0" borderId="13" xfId="0" applyNumberFormat="1" applyFont="1" applyBorder="1" applyAlignment="1">
      <alignment horizontal="right" vertical="center" indent="1"/>
    </xf>
    <xf numFmtId="0" fontId="18" fillId="0" borderId="34" xfId="0" applyFont="1" applyBorder="1" applyAlignment="1">
      <alignment horizontal="right" vertical="center" indent="1"/>
    </xf>
    <xf numFmtId="0" fontId="18" fillId="0" borderId="57" xfId="0" applyFont="1" applyBorder="1" applyAlignment="1">
      <alignment horizontal="right" vertical="center" indent="1"/>
    </xf>
    <xf numFmtId="0" fontId="18" fillId="0" borderId="53" xfId="0" applyFont="1" applyBorder="1" applyAlignment="1">
      <alignment horizontal="right" vertical="center" indent="1"/>
    </xf>
    <xf numFmtId="164" fontId="28" fillId="0" borderId="58" xfId="0" applyNumberFormat="1" applyFont="1" applyBorder="1" applyAlignment="1">
      <alignment horizontal="right" vertical="center" indent="1"/>
    </xf>
    <xf numFmtId="0" fontId="18" fillId="0" borderId="0" xfId="0" applyFont="1" applyBorder="1" applyAlignment="1">
      <alignment horizontal="right" vertical="center" indent="1"/>
    </xf>
    <xf numFmtId="0" fontId="18" fillId="0" borderId="14" xfId="0" applyFont="1" applyBorder="1" applyAlignment="1">
      <alignment horizontal="right" vertical="center" indent="1"/>
    </xf>
    <xf numFmtId="164" fontId="28" fillId="0" borderId="0" xfId="0" applyNumberFormat="1" applyFont="1" applyBorder="1" applyAlignment="1">
      <alignment horizontal="right" vertical="center" indent="1"/>
    </xf>
    <xf numFmtId="1" fontId="18" fillId="0" borderId="34" xfId="0" applyNumberFormat="1" applyFont="1" applyBorder="1" applyAlignment="1">
      <alignment horizontal="right" vertical="center" indent="1"/>
    </xf>
    <xf numFmtId="1" fontId="18" fillId="0" borderId="57" xfId="0" applyNumberFormat="1" applyFont="1" applyBorder="1" applyAlignment="1">
      <alignment horizontal="right" vertical="center" indent="1"/>
    </xf>
    <xf numFmtId="1" fontId="18" fillId="0" borderId="53" xfId="0" applyNumberFormat="1" applyFont="1" applyBorder="1" applyAlignment="1">
      <alignment horizontal="right" vertical="center" indent="1"/>
    </xf>
    <xf numFmtId="164" fontId="28" fillId="0" borderId="56" xfId="0" applyNumberFormat="1" applyFont="1" applyBorder="1" applyAlignment="1">
      <alignment horizontal="right" vertical="center" indent="1"/>
    </xf>
    <xf numFmtId="1" fontId="18" fillId="0" borderId="37" xfId="0" applyNumberFormat="1" applyFont="1" applyBorder="1" applyAlignment="1">
      <alignment horizontal="right" vertical="center" indent="1"/>
    </xf>
    <xf numFmtId="0" fontId="18" fillId="0" borderId="37" xfId="0" applyFont="1" applyBorder="1" applyAlignment="1">
      <alignment horizontal="right" vertical="center" indent="1"/>
    </xf>
    <xf numFmtId="1" fontId="18" fillId="0" borderId="0" xfId="0" applyNumberFormat="1" applyFont="1" applyBorder="1" applyAlignment="1">
      <alignment horizontal="right" vertical="center" indent="1"/>
    </xf>
    <xf numFmtId="164" fontId="28" fillId="0" borderId="39" xfId="0" applyNumberFormat="1" applyFont="1" applyBorder="1" applyAlignment="1">
      <alignment horizontal="right" vertical="center" indent="1"/>
    </xf>
    <xf numFmtId="164" fontId="28" fillId="0" borderId="44" xfId="0" applyNumberFormat="1" applyFont="1" applyBorder="1" applyAlignment="1">
      <alignment horizontal="right" vertical="center" indent="1"/>
    </xf>
    <xf numFmtId="1" fontId="5" fillId="0" borderId="31" xfId="53" applyNumberFormat="1" applyFont="1" applyBorder="1">
      <alignment/>
      <protection/>
    </xf>
    <xf numFmtId="1" fontId="5" fillId="0" borderId="34" xfId="53" applyNumberFormat="1" applyFont="1" applyBorder="1">
      <alignment/>
      <protection/>
    </xf>
    <xf numFmtId="164" fontId="13" fillId="18" borderId="16" xfId="53" applyNumberFormat="1" applyFont="1" applyFill="1" applyBorder="1">
      <alignment/>
      <protection/>
    </xf>
    <xf numFmtId="0" fontId="14" fillId="0" borderId="0" xfId="53" applyFont="1" applyBorder="1">
      <alignment/>
      <protection/>
    </xf>
    <xf numFmtId="0" fontId="14" fillId="0" borderId="0" xfId="53" applyFont="1">
      <alignment/>
      <protection/>
    </xf>
    <xf numFmtId="0" fontId="13" fillId="0" borderId="0" xfId="53" applyFont="1" applyBorder="1">
      <alignment/>
      <protection/>
    </xf>
    <xf numFmtId="0" fontId="13" fillId="0" borderId="0" xfId="53" applyFont="1">
      <alignment/>
      <protection/>
    </xf>
    <xf numFmtId="164" fontId="13" fillId="0" borderId="32" xfId="53" applyNumberFormat="1" applyFont="1" applyBorder="1">
      <alignment/>
      <protection/>
    </xf>
    <xf numFmtId="164" fontId="13" fillId="18" borderId="17" xfId="53" applyNumberFormat="1" applyFont="1" applyFill="1" applyBorder="1">
      <alignment/>
      <protection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1" fontId="34" fillId="0" borderId="0" xfId="0" applyNumberFormat="1" applyFont="1" applyAlignment="1">
      <alignment/>
    </xf>
    <xf numFmtId="0" fontId="37" fillId="0" borderId="0" xfId="53" applyNumberFormat="1" applyFont="1" applyBorder="1">
      <alignment/>
      <protection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18" fillId="0" borderId="23" xfId="0" applyFont="1" applyFill="1" applyBorder="1" applyAlignment="1">
      <alignment horizontal="right" vertical="center" indent="1"/>
    </xf>
    <xf numFmtId="1" fontId="7" fillId="0" borderId="31" xfId="53" applyNumberFormat="1" applyFont="1" applyFill="1" applyBorder="1">
      <alignment/>
      <protection/>
    </xf>
    <xf numFmtId="0" fontId="5" fillId="0" borderId="31" xfId="53" applyFont="1" applyFill="1" applyBorder="1">
      <alignment/>
      <protection/>
    </xf>
    <xf numFmtId="164" fontId="7" fillId="0" borderId="23" xfId="53" applyNumberFormat="1" applyFont="1" applyFill="1" applyBorder="1">
      <alignment/>
      <protection/>
    </xf>
    <xf numFmtId="0" fontId="18" fillId="0" borderId="54" xfId="0" applyFont="1" applyBorder="1" applyAlignment="1">
      <alignment vertical="center"/>
    </xf>
    <xf numFmtId="164" fontId="28" fillId="0" borderId="23" xfId="0" applyNumberFormat="1" applyFont="1" applyFill="1" applyBorder="1" applyAlignment="1">
      <alignment vertical="center"/>
    </xf>
    <xf numFmtId="0" fontId="16" fillId="0" borderId="0" xfId="53" applyFont="1">
      <alignment/>
      <protection/>
    </xf>
    <xf numFmtId="0" fontId="5" fillId="0" borderId="0" xfId="53" applyFont="1">
      <alignment/>
      <protection/>
    </xf>
    <xf numFmtId="0" fontId="41" fillId="18" borderId="59" xfId="52" applyFont="1" applyFill="1" applyBorder="1" applyAlignment="1">
      <alignment horizontal="right" vertical="center"/>
      <protection/>
    </xf>
    <xf numFmtId="0" fontId="41" fillId="18" borderId="16" xfId="52" applyFont="1" applyFill="1" applyBorder="1" applyAlignment="1">
      <alignment horizontal="right" vertical="center"/>
      <protection/>
    </xf>
    <xf numFmtId="0" fontId="6" fillId="0" borderId="0" xfId="53" applyFont="1">
      <alignment/>
      <protection/>
    </xf>
    <xf numFmtId="0" fontId="40" fillId="0" borderId="60" xfId="52" applyFont="1" applyFill="1" applyBorder="1" applyAlignment="1">
      <alignment horizontal="right" vertical="center"/>
      <protection/>
    </xf>
    <xf numFmtId="0" fontId="40" fillId="0" borderId="61" xfId="52" applyFont="1" applyFill="1" applyBorder="1" applyAlignment="1">
      <alignment horizontal="right" vertical="center"/>
      <protection/>
    </xf>
    <xf numFmtId="0" fontId="40" fillId="18" borderId="62" xfId="52" applyFont="1" applyFill="1" applyBorder="1" applyAlignment="1">
      <alignment horizontal="right" vertical="center"/>
      <protection/>
    </xf>
    <xf numFmtId="0" fontId="41" fillId="18" borderId="48" xfId="52" applyFont="1" applyFill="1" applyBorder="1" applyAlignment="1">
      <alignment horizontal="right" vertical="center"/>
      <protection/>
    </xf>
    <xf numFmtId="0" fontId="41" fillId="18" borderId="12" xfId="52" applyFont="1" applyFill="1" applyBorder="1" applyAlignment="1">
      <alignment horizontal="right" vertical="center"/>
      <protection/>
    </xf>
    <xf numFmtId="0" fontId="41" fillId="18" borderId="10" xfId="52" applyFont="1" applyFill="1" applyBorder="1" applyAlignment="1">
      <alignment horizontal="right" vertical="center"/>
      <protection/>
    </xf>
    <xf numFmtId="0" fontId="6" fillId="0" borderId="0" xfId="53" applyFont="1">
      <alignment/>
      <protection/>
    </xf>
    <xf numFmtId="0" fontId="6" fillId="0" borderId="39" xfId="52" applyFont="1" applyFill="1" applyBorder="1" applyAlignment="1">
      <alignment horizontal="right" vertical="center"/>
      <protection/>
    </xf>
    <xf numFmtId="0" fontId="6" fillId="0" borderId="29" xfId="52" applyFont="1" applyFill="1" applyBorder="1" applyAlignment="1">
      <alignment horizontal="right" vertical="center"/>
      <protection/>
    </xf>
    <xf numFmtId="0" fontId="41" fillId="18" borderId="16" xfId="52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horizontal="right" vertical="center"/>
      <protection/>
    </xf>
    <xf numFmtId="0" fontId="6" fillId="0" borderId="63" xfId="52" applyFont="1" applyFill="1" applyBorder="1" applyAlignment="1">
      <alignment horizontal="right" vertical="center"/>
      <protection/>
    </xf>
    <xf numFmtId="0" fontId="41" fillId="18" borderId="17" xfId="52" applyFont="1" applyFill="1" applyBorder="1" applyAlignment="1">
      <alignment horizontal="right" vertical="center"/>
      <protection/>
    </xf>
    <xf numFmtId="0" fontId="11" fillId="0" borderId="0" xfId="53" applyFont="1" applyAlignment="1">
      <alignment horizontal="center" vertical="center"/>
      <protection/>
    </xf>
    <xf numFmtId="0" fontId="11" fillId="0" borderId="39" xfId="52" applyFont="1" applyFill="1" applyBorder="1" applyAlignment="1">
      <alignment vertical="center"/>
      <protection/>
    </xf>
    <xf numFmtId="0" fontId="11" fillId="0" borderId="56" xfId="52" applyFont="1" applyFill="1" applyBorder="1" applyAlignment="1">
      <alignment vertical="center"/>
      <protection/>
    </xf>
    <xf numFmtId="0" fontId="4" fillId="18" borderId="62" xfId="52" applyFont="1" applyFill="1" applyBorder="1" applyAlignment="1">
      <alignment vertical="center"/>
      <protection/>
    </xf>
    <xf numFmtId="0" fontId="11" fillId="0" borderId="64" xfId="52" applyFont="1" applyFill="1" applyBorder="1" applyAlignment="1">
      <alignment vertical="center"/>
      <protection/>
    </xf>
    <xf numFmtId="0" fontId="11" fillId="0" borderId="61" xfId="52" applyFont="1" applyFill="1" applyBorder="1" applyAlignment="1">
      <alignment vertical="center"/>
      <protection/>
    </xf>
    <xf numFmtId="0" fontId="4" fillId="18" borderId="51" xfId="52" applyFont="1" applyFill="1" applyBorder="1" applyAlignment="1">
      <alignment vertical="center"/>
      <protection/>
    </xf>
    <xf numFmtId="0" fontId="4" fillId="18" borderId="46" xfId="52" applyFont="1" applyFill="1" applyBorder="1" applyAlignment="1">
      <alignment vertical="center"/>
      <protection/>
    </xf>
    <xf numFmtId="0" fontId="4" fillId="18" borderId="19" xfId="52" applyFont="1" applyFill="1" applyBorder="1" applyAlignment="1">
      <alignment vertical="center"/>
      <protection/>
    </xf>
    <xf numFmtId="0" fontId="11" fillId="0" borderId="39" xfId="52" applyFont="1" applyFill="1" applyBorder="1" applyAlignment="1">
      <alignment vertical="center"/>
      <protection/>
    </xf>
    <xf numFmtId="0" fontId="11" fillId="0" borderId="65" xfId="52" applyFont="1" applyFill="1" applyBorder="1" applyAlignment="1">
      <alignment vertical="center"/>
      <protection/>
    </xf>
    <xf numFmtId="0" fontId="11" fillId="0" borderId="29" xfId="52" applyFont="1" applyFill="1" applyBorder="1" applyAlignment="1">
      <alignment vertical="center"/>
      <protection/>
    </xf>
    <xf numFmtId="0" fontId="11" fillId="0" borderId="52" xfId="52" applyFont="1" applyFill="1" applyBorder="1" applyAlignment="1">
      <alignment vertical="center"/>
      <protection/>
    </xf>
    <xf numFmtId="0" fontId="4" fillId="18" borderId="16" xfId="52" applyFont="1" applyFill="1" applyBorder="1" applyAlignment="1">
      <alignment horizontal="right" vertical="center"/>
      <protection/>
    </xf>
    <xf numFmtId="0" fontId="11" fillId="0" borderId="64" xfId="52" applyFont="1" applyFill="1" applyBorder="1" applyAlignment="1">
      <alignment vertical="center"/>
      <protection/>
    </xf>
    <xf numFmtId="0" fontId="11" fillId="0" borderId="61" xfId="52" applyFont="1" applyFill="1" applyBorder="1" applyAlignment="1">
      <alignment vertical="center"/>
      <protection/>
    </xf>
    <xf numFmtId="0" fontId="11" fillId="0" borderId="66" xfId="52" applyFont="1" applyFill="1" applyBorder="1" applyAlignment="1">
      <alignment vertical="center"/>
      <protection/>
    </xf>
    <xf numFmtId="0" fontId="11" fillId="0" borderId="67" xfId="52" applyFont="1" applyFill="1" applyBorder="1" applyAlignment="1">
      <alignment vertical="center"/>
      <protection/>
    </xf>
    <xf numFmtId="0" fontId="4" fillId="18" borderId="62" xfId="52" applyFont="1" applyFill="1" applyBorder="1" applyAlignment="1">
      <alignment horizontal="right" vertical="center"/>
      <protection/>
    </xf>
    <xf numFmtId="0" fontId="11" fillId="0" borderId="39" xfId="52" applyFont="1" applyFill="1" applyBorder="1" applyAlignment="1">
      <alignment horizontal="right" vertical="center"/>
      <protection/>
    </xf>
    <xf numFmtId="0" fontId="11" fillId="0" borderId="56" xfId="52" applyFont="1" applyFill="1" applyBorder="1" applyAlignment="1">
      <alignment horizontal="right" vertical="center"/>
      <protection/>
    </xf>
    <xf numFmtId="0" fontId="11" fillId="0" borderId="29" xfId="52" applyFont="1" applyFill="1" applyBorder="1" applyAlignment="1">
      <alignment horizontal="right" vertical="center"/>
      <protection/>
    </xf>
    <xf numFmtId="0" fontId="11" fillId="0" borderId="64" xfId="52" applyFont="1" applyFill="1" applyBorder="1" applyAlignment="1">
      <alignment horizontal="right" vertical="center"/>
      <protection/>
    </xf>
    <xf numFmtId="0" fontId="11" fillId="0" borderId="61" xfId="52" applyFont="1" applyFill="1" applyBorder="1" applyAlignment="1">
      <alignment horizontal="right" vertical="center"/>
      <protection/>
    </xf>
    <xf numFmtId="0" fontId="11" fillId="0" borderId="66" xfId="52" applyFont="1" applyFill="1" applyBorder="1" applyAlignment="1">
      <alignment horizontal="right" vertical="center"/>
      <protection/>
    </xf>
    <xf numFmtId="0" fontId="11" fillId="18" borderId="31" xfId="53" applyFont="1" applyFill="1" applyBorder="1" applyAlignment="1">
      <alignment horizontal="left"/>
      <protection/>
    </xf>
    <xf numFmtId="0" fontId="43" fillId="18" borderId="35" xfId="52" applyFont="1" applyFill="1" applyBorder="1" applyAlignment="1">
      <alignment horizontal="left" vertical="center" wrapText="1"/>
      <protection/>
    </xf>
    <xf numFmtId="0" fontId="43" fillId="18" borderId="68" xfId="52" applyFont="1" applyFill="1" applyBorder="1" applyAlignment="1">
      <alignment horizontal="left" vertical="center" wrapText="1"/>
      <protection/>
    </xf>
    <xf numFmtId="0" fontId="43" fillId="18" borderId="38" xfId="52" applyFont="1" applyFill="1" applyBorder="1" applyAlignment="1">
      <alignment horizontal="left" vertical="center" wrapText="1"/>
      <protection/>
    </xf>
    <xf numFmtId="0" fontId="11" fillId="0" borderId="57" xfId="52" applyFont="1" applyFill="1" applyBorder="1" applyAlignment="1">
      <alignment horizontal="right" vertical="center"/>
      <protection/>
    </xf>
    <xf numFmtId="0" fontId="4" fillId="0" borderId="23" xfId="52" applyFont="1" applyFill="1" applyBorder="1" applyAlignment="1">
      <alignment horizontal="right" vertical="center"/>
      <protection/>
    </xf>
    <xf numFmtId="0" fontId="4" fillId="0" borderId="56" xfId="52" applyFont="1" applyFill="1" applyBorder="1" applyAlignment="1">
      <alignment horizontal="right" vertical="center"/>
      <protection/>
    </xf>
    <xf numFmtId="0" fontId="4" fillId="18" borderId="16" xfId="52" applyFont="1" applyFill="1" applyBorder="1" applyAlignment="1">
      <alignment horizontal="right" vertical="center"/>
      <protection/>
    </xf>
    <xf numFmtId="0" fontId="43" fillId="18" borderId="67" xfId="52" applyFont="1" applyFill="1" applyBorder="1" applyAlignment="1">
      <alignment vertical="center" wrapText="1"/>
      <protection/>
    </xf>
    <xf numFmtId="0" fontId="11" fillId="0" borderId="23" xfId="52" applyFont="1" applyFill="1" applyBorder="1" applyAlignment="1">
      <alignment horizontal="right" vertical="center"/>
      <protection/>
    </xf>
    <xf numFmtId="0" fontId="43" fillId="18" borderId="52" xfId="52" applyFont="1" applyFill="1" applyBorder="1" applyAlignment="1">
      <alignment vertical="center" wrapText="1"/>
      <protection/>
    </xf>
    <xf numFmtId="0" fontId="11" fillId="0" borderId="69" xfId="52" applyFont="1" applyFill="1" applyBorder="1" applyAlignment="1">
      <alignment horizontal="right" vertical="center"/>
      <protection/>
    </xf>
    <xf numFmtId="0" fontId="11" fillId="0" borderId="69" xfId="52" applyFont="1" applyFill="1" applyBorder="1" applyAlignment="1">
      <alignment horizontal="right" vertical="center"/>
      <protection/>
    </xf>
    <xf numFmtId="0" fontId="11" fillId="0" borderId="61" xfId="52" applyFont="1" applyFill="1" applyBorder="1" applyAlignment="1">
      <alignment horizontal="right" vertical="center"/>
      <protection/>
    </xf>
    <xf numFmtId="0" fontId="4" fillId="0" borderId="69" xfId="52" applyFont="1" applyFill="1" applyBorder="1" applyAlignment="1">
      <alignment horizontal="right" vertical="center"/>
      <protection/>
    </xf>
    <xf numFmtId="0" fontId="4" fillId="0" borderId="61" xfId="52" applyFont="1" applyFill="1" applyBorder="1" applyAlignment="1">
      <alignment horizontal="right" vertical="center"/>
      <protection/>
    </xf>
    <xf numFmtId="0" fontId="11" fillId="0" borderId="34" xfId="52" applyFont="1" applyFill="1" applyBorder="1" applyAlignment="1">
      <alignment horizontal="right" vertical="center"/>
      <protection/>
    </xf>
    <xf numFmtId="0" fontId="11" fillId="0" borderId="70" xfId="52" applyFont="1" applyFill="1" applyBorder="1" applyAlignment="1">
      <alignment horizontal="right" vertical="center"/>
      <protection/>
    </xf>
    <xf numFmtId="0" fontId="11" fillId="0" borderId="37" xfId="52" applyFont="1" applyFill="1" applyBorder="1" applyAlignment="1">
      <alignment horizontal="right" vertical="center"/>
      <protection/>
    </xf>
    <xf numFmtId="0" fontId="4" fillId="18" borderId="18" xfId="52" applyFont="1" applyFill="1" applyBorder="1" applyAlignment="1">
      <alignment horizontal="right" vertical="center"/>
      <protection/>
    </xf>
    <xf numFmtId="0" fontId="4" fillId="0" borderId="71" xfId="52" applyFont="1" applyFill="1" applyBorder="1" applyAlignment="1">
      <alignment horizontal="right" vertical="center"/>
      <protection/>
    </xf>
    <xf numFmtId="0" fontId="4" fillId="0" borderId="72" xfId="52" applyFont="1" applyFill="1" applyBorder="1" applyAlignment="1">
      <alignment horizontal="right" vertical="center"/>
      <protection/>
    </xf>
    <xf numFmtId="0" fontId="4" fillId="18" borderId="73" xfId="52" applyFont="1" applyFill="1" applyBorder="1" applyAlignment="1">
      <alignment horizontal="right" vertical="center"/>
      <protection/>
    </xf>
    <xf numFmtId="0" fontId="11" fillId="0" borderId="0" xfId="53" applyFont="1" applyAlignment="1">
      <alignment vertical="center"/>
      <protection/>
    </xf>
    <xf numFmtId="0" fontId="43" fillId="18" borderId="74" xfId="52" applyFont="1" applyFill="1" applyBorder="1" applyAlignment="1">
      <alignment vertical="center" wrapText="1"/>
      <protection/>
    </xf>
    <xf numFmtId="0" fontId="11" fillId="0" borderId="75" xfId="52" applyFont="1" applyFill="1" applyBorder="1" applyAlignment="1">
      <alignment horizontal="right" vertical="center"/>
      <protection/>
    </xf>
    <xf numFmtId="0" fontId="11" fillId="0" borderId="76" xfId="52" applyFont="1" applyFill="1" applyBorder="1" applyAlignment="1">
      <alignment horizontal="right" vertical="center"/>
      <protection/>
    </xf>
    <xf numFmtId="0" fontId="11" fillId="0" borderId="77" xfId="52" applyFont="1" applyFill="1" applyBorder="1" applyAlignment="1">
      <alignment horizontal="right" vertical="center"/>
      <protection/>
    </xf>
    <xf numFmtId="0" fontId="11" fillId="0" borderId="78" xfId="52" applyFont="1" applyFill="1" applyBorder="1" applyAlignment="1">
      <alignment horizontal="right" vertical="center"/>
      <protection/>
    </xf>
    <xf numFmtId="0" fontId="4" fillId="18" borderId="79" xfId="52" applyFont="1" applyFill="1" applyBorder="1" applyAlignment="1">
      <alignment horizontal="right" vertical="center"/>
      <protection/>
    </xf>
    <xf numFmtId="0" fontId="4" fillId="18" borderId="80" xfId="52" applyFont="1" applyFill="1" applyBorder="1" applyAlignment="1">
      <alignment horizontal="center" vertical="center" textRotation="180" wrapText="1"/>
      <protection/>
    </xf>
    <xf numFmtId="0" fontId="44" fillId="18" borderId="81" xfId="52" applyFont="1" applyFill="1" applyBorder="1" applyAlignment="1">
      <alignment horizontal="left" vertical="center" wrapText="1"/>
      <protection/>
    </xf>
    <xf numFmtId="0" fontId="11" fillId="18" borderId="39" xfId="52" applyFont="1" applyFill="1" applyBorder="1" applyAlignment="1">
      <alignment horizontal="center" vertical="center" textRotation="180" wrapText="1"/>
      <protection/>
    </xf>
    <xf numFmtId="0" fontId="11" fillId="18" borderId="30" xfId="53" applyFont="1" applyFill="1" applyBorder="1" applyAlignment="1">
      <alignment horizontal="left" vertical="center"/>
      <protection/>
    </xf>
    <xf numFmtId="0" fontId="11" fillId="18" borderId="23" xfId="53" applyFont="1" applyFill="1" applyBorder="1" applyAlignment="1">
      <alignment horizontal="left" vertical="center"/>
      <protection/>
    </xf>
    <xf numFmtId="0" fontId="9" fillId="18" borderId="29" xfId="52" applyFont="1" applyFill="1" applyBorder="1" applyAlignment="1">
      <alignment horizontal="center" vertical="center" wrapText="1"/>
      <protection/>
    </xf>
    <xf numFmtId="0" fontId="42" fillId="18" borderId="67" xfId="52" applyFont="1" applyFill="1" applyBorder="1" applyAlignment="1">
      <alignment horizontal="left" vertical="center" wrapText="1"/>
      <protection/>
    </xf>
    <xf numFmtId="0" fontId="9" fillId="18" borderId="19" xfId="52" applyFont="1" applyFill="1" applyBorder="1" applyAlignment="1">
      <alignment horizontal="center" vertical="center" wrapText="1"/>
      <protection/>
    </xf>
    <xf numFmtId="0" fontId="16" fillId="0" borderId="39" xfId="52" applyFont="1" applyFill="1" applyBorder="1" applyAlignment="1">
      <alignment vertical="center"/>
      <protection/>
    </xf>
    <xf numFmtId="0" fontId="16" fillId="0" borderId="56" xfId="52" applyFont="1" applyFill="1" applyBorder="1" applyAlignment="1">
      <alignment vertical="center"/>
      <protection/>
    </xf>
    <xf numFmtId="0" fontId="16" fillId="0" borderId="29" xfId="52" applyFont="1" applyFill="1" applyBorder="1" applyAlignment="1">
      <alignment vertical="center"/>
      <protection/>
    </xf>
    <xf numFmtId="0" fontId="16" fillId="0" borderId="52" xfId="52" applyFont="1" applyFill="1" applyBorder="1" applyAlignment="1">
      <alignment vertical="center"/>
      <protection/>
    </xf>
    <xf numFmtId="0" fontId="33" fillId="18" borderId="16" xfId="52" applyFont="1" applyFill="1" applyBorder="1" applyAlignment="1">
      <alignment horizontal="right" vertical="center"/>
      <protection/>
    </xf>
    <xf numFmtId="0" fontId="16" fillId="0" borderId="39" xfId="52" applyFont="1" applyFill="1" applyBorder="1" applyAlignment="1">
      <alignment horizontal="right" vertical="center"/>
      <protection/>
    </xf>
    <xf numFmtId="0" fontId="16" fillId="0" borderId="56" xfId="52" applyFont="1" applyFill="1" applyBorder="1" applyAlignment="1">
      <alignment horizontal="right" vertical="center"/>
      <protection/>
    </xf>
    <xf numFmtId="0" fontId="16" fillId="0" borderId="29" xfId="52" applyFont="1" applyFill="1" applyBorder="1" applyAlignment="1">
      <alignment horizontal="right" vertical="center"/>
      <protection/>
    </xf>
    <xf numFmtId="0" fontId="11" fillId="0" borderId="0" xfId="53" applyFont="1">
      <alignment/>
      <protection/>
    </xf>
    <xf numFmtId="0" fontId="16" fillId="18" borderId="39" xfId="53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1" fontId="19" fillId="0" borderId="82" xfId="0" applyNumberFormat="1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1" fontId="18" fillId="0" borderId="83" xfId="0" applyNumberFormat="1" applyFont="1" applyBorder="1" applyAlignment="1">
      <alignment vertical="center"/>
    </xf>
    <xf numFmtId="1" fontId="18" fillId="0" borderId="36" xfId="0" applyNumberFormat="1" applyFont="1" applyBorder="1" applyAlignment="1">
      <alignment vertical="center"/>
    </xf>
    <xf numFmtId="164" fontId="28" fillId="0" borderId="83" xfId="0" applyNumberFormat="1" applyFont="1" applyBorder="1" applyAlignment="1">
      <alignment vertical="center"/>
    </xf>
    <xf numFmtId="0" fontId="18" fillId="0" borderId="84" xfId="0" applyFont="1" applyBorder="1" applyAlignment="1">
      <alignment vertical="center"/>
    </xf>
    <xf numFmtId="164" fontId="28" fillId="0" borderId="42" xfId="0" applyNumberFormat="1" applyFont="1" applyBorder="1" applyAlignment="1">
      <alignment vertical="center"/>
    </xf>
    <xf numFmtId="164" fontId="28" fillId="0" borderId="85" xfId="0" applyNumberFormat="1" applyFont="1" applyBorder="1" applyAlignment="1">
      <alignment vertical="center"/>
    </xf>
    <xf numFmtId="0" fontId="18" fillId="0" borderId="83" xfId="0" applyFont="1" applyBorder="1" applyAlignment="1">
      <alignment vertical="center"/>
    </xf>
    <xf numFmtId="1" fontId="18" fillId="0" borderId="84" xfId="0" applyNumberFormat="1" applyFont="1" applyBorder="1" applyAlignment="1">
      <alignment vertical="center"/>
    </xf>
    <xf numFmtId="0" fontId="18" fillId="0" borderId="83" xfId="0" applyFont="1" applyBorder="1" applyAlignment="1">
      <alignment/>
    </xf>
    <xf numFmtId="1" fontId="18" fillId="0" borderId="83" xfId="0" applyNumberFormat="1" applyFont="1" applyBorder="1" applyAlignment="1">
      <alignment/>
    </xf>
    <xf numFmtId="0" fontId="18" fillId="0" borderId="55" xfId="0" applyFont="1" applyBorder="1" applyAlignment="1">
      <alignment vertical="center"/>
    </xf>
    <xf numFmtId="164" fontId="13" fillId="5" borderId="43" xfId="53" applyNumberFormat="1" applyFont="1" applyFill="1" applyBorder="1">
      <alignment/>
      <protection/>
    </xf>
    <xf numFmtId="1" fontId="19" fillId="5" borderId="55" xfId="0" applyNumberFormat="1" applyFont="1" applyFill="1" applyBorder="1" applyAlignment="1">
      <alignment vertical="center"/>
    </xf>
    <xf numFmtId="0" fontId="18" fillId="5" borderId="35" xfId="0" applyFont="1" applyFill="1" applyBorder="1" applyAlignment="1">
      <alignment vertical="center"/>
    </xf>
    <xf numFmtId="1" fontId="18" fillId="5" borderId="36" xfId="0" applyNumberFormat="1" applyFont="1" applyFill="1" applyBorder="1" applyAlignment="1">
      <alignment vertical="center"/>
    </xf>
    <xf numFmtId="164" fontId="28" fillId="5" borderId="36" xfId="0" applyNumberFormat="1" applyFont="1" applyFill="1" applyBorder="1" applyAlignment="1">
      <alignment vertical="center"/>
    </xf>
    <xf numFmtId="0" fontId="18" fillId="5" borderId="38" xfId="0" applyFont="1" applyFill="1" applyBorder="1" applyAlignment="1">
      <alignment vertical="center"/>
    </xf>
    <xf numFmtId="164" fontId="28" fillId="5" borderId="35" xfId="0" applyNumberFormat="1" applyFont="1" applyFill="1" applyBorder="1" applyAlignment="1">
      <alignment vertical="center"/>
    </xf>
    <xf numFmtId="164" fontId="28" fillId="5" borderId="86" xfId="0" applyNumberFormat="1" applyFont="1" applyFill="1" applyBorder="1" applyAlignment="1">
      <alignment vertical="center"/>
    </xf>
    <xf numFmtId="0" fontId="18" fillId="5" borderId="36" xfId="0" applyFont="1" applyFill="1" applyBorder="1" applyAlignment="1">
      <alignment vertical="center"/>
    </xf>
    <xf numFmtId="1" fontId="18" fillId="5" borderId="38" xfId="0" applyNumberFormat="1" applyFont="1" applyFill="1" applyBorder="1" applyAlignment="1">
      <alignment vertical="center"/>
    </xf>
    <xf numFmtId="164" fontId="28" fillId="5" borderId="52" xfId="0" applyNumberFormat="1" applyFont="1" applyFill="1" applyBorder="1" applyAlignment="1">
      <alignment vertical="center"/>
    </xf>
    <xf numFmtId="0" fontId="18" fillId="5" borderId="36" xfId="0" applyFont="1" applyFill="1" applyBorder="1" applyAlignment="1">
      <alignment/>
    </xf>
    <xf numFmtId="1" fontId="18" fillId="5" borderId="36" xfId="0" applyNumberFormat="1" applyFont="1" applyFill="1" applyBorder="1" applyAlignment="1">
      <alignment/>
    </xf>
    <xf numFmtId="0" fontId="18" fillId="5" borderId="55" xfId="0" applyFont="1" applyFill="1" applyBorder="1" applyAlignment="1">
      <alignment vertical="center"/>
    </xf>
    <xf numFmtId="0" fontId="18" fillId="5" borderId="13" xfId="0" applyFont="1" applyFill="1" applyBorder="1" applyAlignment="1">
      <alignment vertical="center"/>
    </xf>
    <xf numFmtId="164" fontId="28" fillId="5" borderId="43" xfId="0" applyNumberFormat="1" applyFont="1" applyFill="1" applyBorder="1" applyAlignment="1">
      <alignment vertical="center"/>
    </xf>
    <xf numFmtId="0" fontId="43" fillId="18" borderId="35" xfId="52" applyFont="1" applyFill="1" applyBorder="1" applyAlignment="1">
      <alignment horizontal="left" vertical="center" wrapText="1"/>
      <protection/>
    </xf>
    <xf numFmtId="164" fontId="13" fillId="0" borderId="42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5" fillId="0" borderId="84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right" vertical="center" indent="1"/>
    </xf>
    <xf numFmtId="0" fontId="39" fillId="0" borderId="0" xfId="0" applyFont="1" applyBorder="1" applyAlignment="1">
      <alignment/>
    </xf>
    <xf numFmtId="1" fontId="47" fillId="0" borderId="0" xfId="0" applyNumberFormat="1" applyFont="1" applyFill="1" applyBorder="1" applyAlignment="1">
      <alignment horizontal="right" vertical="center" indent="1"/>
    </xf>
    <xf numFmtId="0" fontId="45" fillId="0" borderId="0" xfId="0" applyFont="1" applyBorder="1" applyAlignment="1">
      <alignment horizontal="center"/>
    </xf>
    <xf numFmtId="1" fontId="47" fillId="0" borderId="0" xfId="0" applyNumberFormat="1" applyFont="1" applyBorder="1" applyAlignment="1">
      <alignment horizontal="right" vertical="center" indent="1"/>
    </xf>
    <xf numFmtId="0" fontId="9" fillId="18" borderId="19" xfId="53" applyFont="1" applyFill="1" applyBorder="1" applyAlignment="1">
      <alignment horizontal="center"/>
      <protection/>
    </xf>
    <xf numFmtId="0" fontId="4" fillId="18" borderId="16" xfId="52" applyFont="1" applyFill="1" applyBorder="1" applyAlignment="1">
      <alignment/>
      <protection/>
    </xf>
    <xf numFmtId="0" fontId="33" fillId="18" borderId="31" xfId="52" applyFont="1" applyFill="1" applyBorder="1" applyAlignment="1">
      <alignment horizontal="center" vertical="center" wrapText="1"/>
      <protection/>
    </xf>
    <xf numFmtId="164" fontId="28" fillId="0" borderId="83" xfId="0" applyNumberFormat="1" applyFont="1" applyBorder="1" applyAlignment="1">
      <alignment horizontal="right" vertical="center" indent="1"/>
    </xf>
    <xf numFmtId="0" fontId="41" fillId="18" borderId="46" xfId="52" applyFont="1" applyFill="1" applyBorder="1" applyAlignment="1">
      <alignment horizontal="right" vertical="center"/>
      <protection/>
    </xf>
    <xf numFmtId="0" fontId="6" fillId="0" borderId="64" xfId="52" applyFont="1" applyFill="1" applyBorder="1" applyAlignment="1">
      <alignment horizontal="right" vertical="center"/>
      <protection/>
    </xf>
    <xf numFmtId="0" fontId="6" fillId="0" borderId="66" xfId="52" applyFont="1" applyFill="1" applyBorder="1" applyAlignment="1">
      <alignment horizontal="right" vertical="center"/>
      <protection/>
    </xf>
    <xf numFmtId="0" fontId="41" fillId="18" borderId="62" xfId="52" applyFont="1" applyFill="1" applyBorder="1" applyAlignment="1">
      <alignment horizontal="right" vertical="center"/>
      <protection/>
    </xf>
    <xf numFmtId="0" fontId="40" fillId="0" borderId="25" xfId="52" applyFont="1" applyFill="1" applyBorder="1" applyAlignment="1">
      <alignment horizontal="right" vertical="center"/>
      <protection/>
    </xf>
    <xf numFmtId="0" fontId="40" fillId="0" borderId="56" xfId="52" applyFont="1" applyFill="1" applyBorder="1" applyAlignment="1">
      <alignment horizontal="right" vertical="center"/>
      <protection/>
    </xf>
    <xf numFmtId="0" fontId="40" fillId="18" borderId="16" xfId="52" applyFont="1" applyFill="1" applyBorder="1" applyAlignment="1">
      <alignment horizontal="right" vertical="center"/>
      <protection/>
    </xf>
    <xf numFmtId="0" fontId="40" fillId="0" borderId="87" xfId="52" applyFont="1" applyFill="1" applyBorder="1" applyAlignment="1">
      <alignment horizontal="right" vertical="center"/>
      <protection/>
    </xf>
    <xf numFmtId="0" fontId="6" fillId="0" borderId="30" xfId="52" applyFont="1" applyFill="1" applyBorder="1" applyAlignment="1">
      <alignment horizontal="right" vertical="center"/>
      <protection/>
    </xf>
    <xf numFmtId="0" fontId="6" fillId="0" borderId="65" xfId="52" applyFont="1" applyFill="1" applyBorder="1" applyAlignment="1">
      <alignment horizontal="right" vertical="center"/>
      <protection/>
    </xf>
    <xf numFmtId="0" fontId="41" fillId="0" borderId="0" xfId="53" applyFont="1">
      <alignment/>
      <protection/>
    </xf>
    <xf numFmtId="0" fontId="6" fillId="0" borderId="23" xfId="52" applyFont="1" applyFill="1" applyBorder="1" applyAlignment="1">
      <alignment horizontal="right" vertical="center"/>
      <protection/>
    </xf>
    <xf numFmtId="0" fontId="6" fillId="0" borderId="56" xfId="52" applyFont="1" applyFill="1" applyBorder="1" applyAlignment="1">
      <alignment horizontal="right" vertical="center"/>
      <protection/>
    </xf>
    <xf numFmtId="0" fontId="41" fillId="18" borderId="33" xfId="52" applyFont="1" applyFill="1" applyBorder="1" applyAlignment="1">
      <alignment horizontal="right" vertical="center"/>
      <protection/>
    </xf>
    <xf numFmtId="0" fontId="9" fillId="18" borderId="34" xfId="53" applyFont="1" applyFill="1" applyBorder="1" applyAlignment="1">
      <alignment horizontal="left"/>
      <protection/>
    </xf>
    <xf numFmtId="0" fontId="9" fillId="18" borderId="50" xfId="53" applyFont="1" applyFill="1" applyBorder="1" applyAlignment="1">
      <alignment horizontal="left"/>
      <protection/>
    </xf>
    <xf numFmtId="0" fontId="9" fillId="18" borderId="49" xfId="53" applyFont="1" applyFill="1" applyBorder="1" applyAlignment="1">
      <alignment horizontal="left"/>
      <protection/>
    </xf>
    <xf numFmtId="0" fontId="9" fillId="18" borderId="45" xfId="53" applyFont="1" applyFill="1" applyBorder="1" applyAlignment="1">
      <alignment horizontal="left"/>
      <protection/>
    </xf>
    <xf numFmtId="0" fontId="9" fillId="18" borderId="37" xfId="53" applyFont="1" applyFill="1" applyBorder="1" applyAlignment="1">
      <alignment horizontal="left"/>
      <protection/>
    </xf>
    <xf numFmtId="0" fontId="16" fillId="18" borderId="23" xfId="53" applyFont="1" applyFill="1" applyBorder="1" applyAlignment="1">
      <alignment horizontal="left"/>
      <protection/>
    </xf>
    <xf numFmtId="0" fontId="9" fillId="18" borderId="38" xfId="53" applyFont="1" applyFill="1" applyBorder="1" applyAlignment="1">
      <alignment horizontal="left"/>
      <protection/>
    </xf>
    <xf numFmtId="164" fontId="28" fillId="0" borderId="0" xfId="0" applyNumberFormat="1" applyFont="1" applyFill="1" applyBorder="1" applyAlignment="1">
      <alignment horizontal="right" vertical="center" indent="1"/>
    </xf>
    <xf numFmtId="1" fontId="18" fillId="0" borderId="50" xfId="0" applyNumberFormat="1" applyFont="1" applyBorder="1" applyAlignment="1">
      <alignment horizontal="right" vertical="center" indent="1"/>
    </xf>
    <xf numFmtId="1" fontId="18" fillId="0" borderId="54" xfId="0" applyNumberFormat="1" applyFont="1" applyBorder="1" applyAlignment="1">
      <alignment horizontal="right" vertical="center" indent="1"/>
    </xf>
    <xf numFmtId="1" fontId="18" fillId="0" borderId="55" xfId="0" applyNumberFormat="1" applyFont="1" applyBorder="1" applyAlignment="1">
      <alignment horizontal="right" vertical="center" indent="1"/>
    </xf>
    <xf numFmtId="0" fontId="5" fillId="0" borderId="88" xfId="53" applyFont="1" applyBorder="1">
      <alignment/>
      <protection/>
    </xf>
    <xf numFmtId="0" fontId="5" fillId="0" borderId="49" xfId="53" applyFont="1" applyBorder="1">
      <alignment/>
      <protection/>
    </xf>
    <xf numFmtId="0" fontId="5" fillId="18" borderId="41" xfId="53" applyFont="1" applyFill="1" applyBorder="1">
      <alignment/>
      <protection/>
    </xf>
    <xf numFmtId="0" fontId="6" fillId="0" borderId="0" xfId="53" applyFont="1" applyFill="1">
      <alignment/>
      <protection/>
    </xf>
    <xf numFmtId="164" fontId="28" fillId="0" borderId="42" xfId="0" applyNumberFormat="1" applyFont="1" applyBorder="1" applyAlignment="1">
      <alignment horizontal="right" vertical="center" indent="1"/>
    </xf>
    <xf numFmtId="0" fontId="6" fillId="0" borderId="0" xfId="52" applyFont="1" applyFill="1" applyBorder="1" applyAlignment="1">
      <alignment horizontal="right" vertical="center"/>
      <protection/>
    </xf>
    <xf numFmtId="0" fontId="41" fillId="0" borderId="0" xfId="52" applyFont="1" applyFill="1" applyBorder="1" applyAlignment="1">
      <alignment horizontal="right" vertical="center"/>
      <protection/>
    </xf>
    <xf numFmtId="0" fontId="6" fillId="0" borderId="78" xfId="52" applyFont="1" applyFill="1" applyBorder="1" applyAlignment="1">
      <alignment horizontal="right" vertical="center"/>
      <protection/>
    </xf>
    <xf numFmtId="0" fontId="6" fillId="0" borderId="89" xfId="52" applyFont="1" applyFill="1" applyBorder="1" applyAlignment="1">
      <alignment horizontal="right" vertical="center"/>
      <protection/>
    </xf>
    <xf numFmtId="0" fontId="41" fillId="18" borderId="79" xfId="52" applyFont="1" applyFill="1" applyBorder="1" applyAlignment="1">
      <alignment horizontal="right" vertical="center"/>
      <protection/>
    </xf>
    <xf numFmtId="0" fontId="6" fillId="0" borderId="0" xfId="53" applyFont="1" applyFill="1" applyBorder="1">
      <alignment/>
      <protection/>
    </xf>
    <xf numFmtId="0" fontId="11" fillId="0" borderId="56" xfId="52" applyFont="1" applyFill="1" applyBorder="1" applyAlignment="1">
      <alignment/>
      <protection/>
    </xf>
    <xf numFmtId="0" fontId="9" fillId="5" borderId="90" xfId="53" applyFont="1" applyFill="1" applyBorder="1">
      <alignment/>
      <protection/>
    </xf>
    <xf numFmtId="164" fontId="7" fillId="5" borderId="52" xfId="53" applyNumberFormat="1" applyFont="1" applyFill="1" applyBorder="1">
      <alignment/>
      <protection/>
    </xf>
    <xf numFmtId="0" fontId="5" fillId="5" borderId="53" xfId="53" applyFont="1" applyFill="1" applyBorder="1">
      <alignment/>
      <protection/>
    </xf>
    <xf numFmtId="164" fontId="7" fillId="5" borderId="43" xfId="53" applyNumberFormat="1" applyFont="1" applyFill="1" applyBorder="1">
      <alignment/>
      <protection/>
    </xf>
    <xf numFmtId="0" fontId="9" fillId="5" borderId="22" xfId="53" applyFont="1" applyFill="1" applyBorder="1">
      <alignment/>
      <protection/>
    </xf>
    <xf numFmtId="0" fontId="41" fillId="18" borderId="11" xfId="52" applyFont="1" applyFill="1" applyBorder="1" applyAlignment="1">
      <alignment horizontal="right" vertical="center"/>
      <protection/>
    </xf>
    <xf numFmtId="0" fontId="16" fillId="0" borderId="64" xfId="52" applyFont="1" applyFill="1" applyBorder="1" applyAlignment="1">
      <alignment horizontal="right" vertical="center"/>
      <protection/>
    </xf>
    <xf numFmtId="0" fontId="16" fillId="0" borderId="61" xfId="52" applyFont="1" applyFill="1" applyBorder="1" applyAlignment="1">
      <alignment horizontal="right" vertical="center"/>
      <protection/>
    </xf>
    <xf numFmtId="0" fontId="16" fillId="0" borderId="66" xfId="52" applyFont="1" applyFill="1" applyBorder="1" applyAlignment="1">
      <alignment horizontal="right" vertical="center"/>
      <protection/>
    </xf>
    <xf numFmtId="0" fontId="33" fillId="18" borderId="62" xfId="52" applyFont="1" applyFill="1" applyBorder="1" applyAlignment="1">
      <alignment horizontal="right" vertical="center"/>
      <protection/>
    </xf>
    <xf numFmtId="0" fontId="16" fillId="0" borderId="0" xfId="52" applyFont="1" applyFill="1" applyBorder="1" applyAlignment="1">
      <alignment horizontal="right" vertical="center"/>
      <protection/>
    </xf>
    <xf numFmtId="0" fontId="16" fillId="0" borderId="14" xfId="52" applyFont="1" applyFill="1" applyBorder="1" applyAlignment="1">
      <alignment horizontal="right" vertical="center"/>
      <protection/>
    </xf>
    <xf numFmtId="0" fontId="16" fillId="0" borderId="57" xfId="52" applyFont="1" applyFill="1" applyBorder="1" applyAlignment="1">
      <alignment horizontal="right" vertical="center"/>
      <protection/>
    </xf>
    <xf numFmtId="0" fontId="33" fillId="18" borderId="15" xfId="52" applyFont="1" applyFill="1" applyBorder="1" applyAlignment="1">
      <alignment horizontal="right" vertical="center"/>
      <protection/>
    </xf>
    <xf numFmtId="0" fontId="11" fillId="0" borderId="91" xfId="52" applyFont="1" applyFill="1" applyBorder="1" applyAlignment="1">
      <alignment vertical="center"/>
      <protection/>
    </xf>
    <xf numFmtId="0" fontId="11" fillId="0" borderId="92" xfId="52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/>
      <protection/>
    </xf>
    <xf numFmtId="164" fontId="7" fillId="0" borderId="0" xfId="53" applyNumberFormat="1" applyFont="1" applyFill="1" applyBorder="1">
      <alignment/>
      <protection/>
    </xf>
    <xf numFmtId="164" fontId="67" fillId="0" borderId="0" xfId="53" applyNumberFormat="1" applyFont="1" applyFill="1" applyBorder="1">
      <alignment/>
      <protection/>
    </xf>
    <xf numFmtId="0" fontId="8" fillId="0" borderId="0" xfId="53" applyFont="1" applyFill="1" applyBorder="1">
      <alignment/>
      <protection/>
    </xf>
    <xf numFmtId="1" fontId="5" fillId="0" borderId="57" xfId="53" applyNumberFormat="1" applyFont="1" applyBorder="1">
      <alignment/>
      <protection/>
    </xf>
    <xf numFmtId="0" fontId="11" fillId="0" borderId="60" xfId="52" applyFont="1" applyFill="1" applyBorder="1" applyAlignment="1">
      <alignment horizontal="right" vertical="center"/>
      <protection/>
    </xf>
    <xf numFmtId="0" fontId="11" fillId="0" borderId="87" xfId="52" applyFont="1" applyFill="1" applyBorder="1" applyAlignment="1">
      <alignment horizontal="right" vertical="center"/>
      <protection/>
    </xf>
    <xf numFmtId="0" fontId="4" fillId="18" borderId="35" xfId="52" applyFont="1" applyFill="1" applyBorder="1" applyAlignment="1">
      <alignment horizontal="right" vertical="center"/>
      <protection/>
    </xf>
    <xf numFmtId="0" fontId="9" fillId="18" borderId="93" xfId="53" applyFont="1" applyFill="1" applyBorder="1" applyAlignment="1">
      <alignment horizontal="center" vertical="center"/>
      <protection/>
    </xf>
    <xf numFmtId="0" fontId="40" fillId="0" borderId="42" xfId="52" applyFont="1" applyFill="1" applyBorder="1" applyAlignment="1">
      <alignment horizontal="right" vertical="center"/>
      <protection/>
    </xf>
    <xf numFmtId="164" fontId="28" fillId="0" borderId="56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164" fontId="28" fillId="0" borderId="58" xfId="0" applyNumberFormat="1" applyFont="1" applyBorder="1" applyAlignment="1">
      <alignment vertical="center"/>
    </xf>
    <xf numFmtId="1" fontId="19" fillId="0" borderId="54" xfId="0" applyNumberFormat="1" applyFont="1" applyBorder="1" applyAlignment="1">
      <alignment vertical="center"/>
    </xf>
    <xf numFmtId="164" fontId="28" fillId="0" borderId="24" xfId="0" applyNumberFormat="1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164" fontId="28" fillId="0" borderId="25" xfId="0" applyNumberFormat="1" applyFont="1" applyBorder="1" applyAlignment="1">
      <alignment vertical="center"/>
    </xf>
    <xf numFmtId="164" fontId="28" fillId="0" borderId="26" xfId="0" applyNumberFormat="1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1" fontId="18" fillId="0" borderId="70" xfId="0" applyNumberFormat="1" applyFont="1" applyBorder="1" applyAlignment="1">
      <alignment vertical="center"/>
    </xf>
    <xf numFmtId="164" fontId="28" fillId="0" borderId="56" xfId="0" applyNumberFormat="1" applyFont="1" applyFill="1" applyBorder="1" applyAlignment="1">
      <alignment vertical="center"/>
    </xf>
    <xf numFmtId="0" fontId="18" fillId="0" borderId="24" xfId="0" applyFont="1" applyBorder="1" applyAlignment="1">
      <alignment/>
    </xf>
    <xf numFmtId="1" fontId="18" fillId="0" borderId="24" xfId="0" applyNumberFormat="1" applyFont="1" applyBorder="1" applyAlignment="1">
      <alignment/>
    </xf>
    <xf numFmtId="164" fontId="13" fillId="0" borderId="56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164" fontId="13" fillId="0" borderId="58" xfId="0" applyNumberFormat="1" applyFont="1" applyBorder="1" applyAlignment="1">
      <alignment vertical="center"/>
    </xf>
    <xf numFmtId="1" fontId="5" fillId="0" borderId="57" xfId="0" applyNumberFormat="1" applyFont="1" applyBorder="1" applyAlignment="1">
      <alignment vertical="center"/>
    </xf>
    <xf numFmtId="0" fontId="5" fillId="0" borderId="57" xfId="53" applyFont="1" applyBorder="1">
      <alignment/>
      <protection/>
    </xf>
    <xf numFmtId="164" fontId="13" fillId="0" borderId="56" xfId="53" applyNumberFormat="1" applyFont="1" applyBorder="1">
      <alignment/>
      <protection/>
    </xf>
    <xf numFmtId="164" fontId="13" fillId="0" borderId="58" xfId="53" applyNumberFormat="1" applyFont="1" applyBorder="1">
      <alignment/>
      <protection/>
    </xf>
    <xf numFmtId="0" fontId="9" fillId="0" borderId="65" xfId="53" applyFont="1" applyFill="1" applyBorder="1">
      <alignment/>
      <protection/>
    </xf>
    <xf numFmtId="0" fontId="5" fillId="0" borderId="14" xfId="53" applyFont="1" applyFill="1" applyBorder="1">
      <alignment/>
      <protection/>
    </xf>
    <xf numFmtId="164" fontId="7" fillId="0" borderId="56" xfId="53" applyNumberFormat="1" applyFont="1" applyFill="1" applyBorder="1">
      <alignment/>
      <protection/>
    </xf>
    <xf numFmtId="0" fontId="5" fillId="0" borderId="57" xfId="53" applyFont="1" applyFill="1" applyBorder="1">
      <alignment/>
      <protection/>
    </xf>
    <xf numFmtId="164" fontId="7" fillId="0" borderId="58" xfId="53" applyNumberFormat="1" applyFont="1" applyFill="1" applyBorder="1">
      <alignment/>
      <protection/>
    </xf>
    <xf numFmtId="164" fontId="7" fillId="0" borderId="56" xfId="53" applyNumberFormat="1" applyFont="1" applyBorder="1">
      <alignment/>
      <protection/>
    </xf>
    <xf numFmtId="1" fontId="7" fillId="0" borderId="14" xfId="53" applyNumberFormat="1" applyFont="1" applyFill="1" applyBorder="1">
      <alignment/>
      <protection/>
    </xf>
    <xf numFmtId="164" fontId="7" fillId="0" borderId="58" xfId="53" applyNumberFormat="1" applyFont="1" applyBorder="1">
      <alignment/>
      <protection/>
    </xf>
    <xf numFmtId="0" fontId="5" fillId="0" borderId="84" xfId="0" applyFont="1" applyBorder="1" applyAlignment="1">
      <alignment vertical="center"/>
    </xf>
    <xf numFmtId="0" fontId="11" fillId="0" borderId="94" xfId="52" applyFont="1" applyFill="1" applyBorder="1" applyAlignment="1">
      <alignment vertical="center"/>
      <protection/>
    </xf>
    <xf numFmtId="0" fontId="11" fillId="0" borderId="95" xfId="52" applyFont="1" applyFill="1" applyBorder="1" applyAlignment="1">
      <alignment/>
      <protection/>
    </xf>
    <xf numFmtId="0" fontId="41" fillId="18" borderId="30" xfId="52" applyFont="1" applyFill="1" applyBorder="1" applyAlignment="1">
      <alignment horizontal="right" vertical="center"/>
      <protection/>
    </xf>
    <xf numFmtId="0" fontId="41" fillId="18" borderId="96" xfId="52" applyFont="1" applyFill="1" applyBorder="1" applyAlignment="1">
      <alignment horizontal="right" vertical="center"/>
      <protection/>
    </xf>
    <xf numFmtId="0" fontId="5" fillId="18" borderId="31" xfId="52" applyFont="1" applyFill="1" applyBorder="1" applyAlignment="1">
      <alignment horizontal="left" vertical="center" wrapText="1"/>
      <protection/>
    </xf>
    <xf numFmtId="0" fontId="40" fillId="0" borderId="84" xfId="52" applyFont="1" applyFill="1" applyBorder="1" applyAlignment="1">
      <alignment horizontal="right" vertical="center"/>
      <protection/>
    </xf>
    <xf numFmtId="0" fontId="40" fillId="0" borderId="70" xfId="52" applyFont="1" applyFill="1" applyBorder="1" applyAlignment="1">
      <alignment horizontal="right" vertical="center"/>
      <protection/>
    </xf>
    <xf numFmtId="0" fontId="40" fillId="0" borderId="57" xfId="52" applyFont="1" applyFill="1" applyBorder="1" applyAlignment="1">
      <alignment horizontal="right" vertical="center"/>
      <protection/>
    </xf>
    <xf numFmtId="0" fontId="40" fillId="18" borderId="18" xfId="52" applyFont="1" applyFill="1" applyBorder="1" applyAlignment="1">
      <alignment horizontal="right" vertical="center"/>
      <protection/>
    </xf>
    <xf numFmtId="0" fontId="41" fillId="18" borderId="19" xfId="52" applyFont="1" applyFill="1" applyBorder="1" applyAlignment="1">
      <alignment horizontal="right" vertical="center"/>
      <protection/>
    </xf>
    <xf numFmtId="0" fontId="40" fillId="0" borderId="85" xfId="52" applyFont="1" applyFill="1" applyBorder="1" applyAlignment="1">
      <alignment horizontal="right" vertical="center"/>
      <protection/>
    </xf>
    <xf numFmtId="0" fontId="40" fillId="0" borderId="26" xfId="52" applyFont="1" applyFill="1" applyBorder="1" applyAlignment="1">
      <alignment horizontal="right" vertical="center"/>
      <protection/>
    </xf>
    <xf numFmtId="0" fontId="40" fillId="0" borderId="58" xfId="52" applyFont="1" applyFill="1" applyBorder="1" applyAlignment="1">
      <alignment horizontal="right" vertical="center"/>
      <protection/>
    </xf>
    <xf numFmtId="0" fontId="40" fillId="18" borderId="17" xfId="52" applyFont="1" applyFill="1" applyBorder="1" applyAlignment="1">
      <alignment horizontal="right" vertical="center"/>
      <protection/>
    </xf>
    <xf numFmtId="0" fontId="11" fillId="0" borderId="95" xfId="52" applyFont="1" applyFill="1" applyBorder="1" applyAlignment="1">
      <alignment vertical="center"/>
      <protection/>
    </xf>
    <xf numFmtId="0" fontId="11" fillId="0" borderId="97" xfId="52" applyFont="1" applyFill="1" applyBorder="1" applyAlignment="1">
      <alignment vertical="center"/>
      <protection/>
    </xf>
    <xf numFmtId="1" fontId="19" fillId="0" borderId="54" xfId="0" applyNumberFormat="1" applyFont="1" applyFill="1" applyBorder="1" applyAlignment="1">
      <alignment vertical="center"/>
    </xf>
    <xf numFmtId="0" fontId="41" fillId="18" borderId="93" xfId="52" applyFont="1" applyFill="1" applyBorder="1" applyAlignment="1">
      <alignment horizontal="right" vertical="center"/>
      <protection/>
    </xf>
    <xf numFmtId="0" fontId="41" fillId="18" borderId="21" xfId="52" applyFont="1" applyFill="1" applyBorder="1" applyAlignment="1">
      <alignment horizontal="right" vertical="center"/>
      <protection/>
    </xf>
    <xf numFmtId="0" fontId="41" fillId="18" borderId="56" xfId="52" applyFont="1" applyFill="1" applyBorder="1" applyAlignment="1">
      <alignment horizontal="right" vertical="center"/>
      <protection/>
    </xf>
    <xf numFmtId="0" fontId="41" fillId="18" borderId="65" xfId="52" applyFont="1" applyFill="1" applyBorder="1" applyAlignment="1">
      <alignment horizontal="right" vertical="center"/>
      <protection/>
    </xf>
    <xf numFmtId="0" fontId="16" fillId="18" borderId="44" xfId="53" applyFont="1" applyFill="1" applyBorder="1" applyAlignment="1">
      <alignment/>
      <protection/>
    </xf>
    <xf numFmtId="0" fontId="16" fillId="18" borderId="86" xfId="53" applyFont="1" applyFill="1" applyBorder="1" applyAlignment="1">
      <alignment/>
      <protection/>
    </xf>
    <xf numFmtId="0" fontId="9" fillId="18" borderId="70" xfId="53" applyFont="1" applyFill="1" applyBorder="1" applyAlignment="1">
      <alignment/>
      <protection/>
    </xf>
    <xf numFmtId="0" fontId="16" fillId="18" borderId="25" xfId="53" applyFont="1" applyFill="1" applyBorder="1" applyAlignment="1">
      <alignment/>
      <protection/>
    </xf>
    <xf numFmtId="0" fontId="11" fillId="0" borderId="94" xfId="52" applyFont="1" applyFill="1" applyBorder="1" applyAlignment="1">
      <alignment/>
      <protection/>
    </xf>
    <xf numFmtId="0" fontId="40" fillId="0" borderId="24" xfId="52" applyFont="1" applyFill="1" applyBorder="1" applyAlignment="1">
      <alignment horizontal="right" vertical="center"/>
      <protection/>
    </xf>
    <xf numFmtId="0" fontId="40" fillId="0" borderId="14" xfId="52" applyFont="1" applyFill="1" applyBorder="1" applyAlignment="1">
      <alignment horizontal="right" vertical="center"/>
      <protection/>
    </xf>
    <xf numFmtId="0" fontId="40" fillId="0" borderId="28" xfId="52" applyFont="1" applyFill="1" applyBorder="1" applyAlignment="1">
      <alignment horizontal="right" vertical="center"/>
      <protection/>
    </xf>
    <xf numFmtId="0" fontId="41" fillId="18" borderId="31" xfId="52" applyFont="1" applyFill="1" applyBorder="1" applyAlignment="1">
      <alignment horizontal="left" vertical="center" wrapText="1"/>
      <protection/>
    </xf>
    <xf numFmtId="0" fontId="40" fillId="0" borderId="66" xfId="52" applyFont="1" applyFill="1" applyBorder="1" applyAlignment="1">
      <alignment horizontal="right" vertical="center"/>
      <protection/>
    </xf>
    <xf numFmtId="0" fontId="9" fillId="18" borderId="46" xfId="53" applyFont="1" applyFill="1" applyBorder="1" applyAlignment="1">
      <alignment horizontal="center" vertical="center"/>
      <protection/>
    </xf>
    <xf numFmtId="0" fontId="40" fillId="0" borderId="63" xfId="52" applyFont="1" applyFill="1" applyBorder="1" applyAlignment="1">
      <alignment horizontal="right" vertical="center"/>
      <protection/>
    </xf>
    <xf numFmtId="0" fontId="40" fillId="0" borderId="29" xfId="52" applyFont="1" applyFill="1" applyBorder="1" applyAlignment="1">
      <alignment horizontal="right" vertical="center"/>
      <protection/>
    </xf>
    <xf numFmtId="0" fontId="40" fillId="0" borderId="40" xfId="52" applyFont="1" applyFill="1" applyBorder="1" applyAlignment="1">
      <alignment horizontal="right" vertical="center"/>
      <protection/>
    </xf>
    <xf numFmtId="0" fontId="11" fillId="0" borderId="91" xfId="52" applyFont="1" applyFill="1" applyBorder="1" applyAlignment="1">
      <alignment vertical="center" wrapText="1"/>
      <protection/>
    </xf>
    <xf numFmtId="0" fontId="9" fillId="0" borderId="93" xfId="53" applyFont="1" applyBorder="1">
      <alignment/>
      <protection/>
    </xf>
    <xf numFmtId="0" fontId="9" fillId="0" borderId="51" xfId="53" applyFont="1" applyBorder="1">
      <alignment/>
      <protection/>
    </xf>
    <xf numFmtId="1" fontId="68" fillId="0" borderId="98" xfId="0" applyNumberFormat="1" applyFont="1" applyBorder="1" applyAlignment="1">
      <alignment vertical="center"/>
    </xf>
    <xf numFmtId="1" fontId="68" fillId="0" borderId="99" xfId="0" applyNumberFormat="1" applyFont="1" applyBorder="1" applyAlignment="1">
      <alignment vertical="center"/>
    </xf>
    <xf numFmtId="1" fontId="68" fillId="15" borderId="99" xfId="0" applyNumberFormat="1" applyFont="1" applyFill="1" applyBorder="1" applyAlignment="1">
      <alignment vertical="center"/>
    </xf>
    <xf numFmtId="1" fontId="68" fillId="0" borderId="42" xfId="0" applyNumberFormat="1" applyFont="1" applyBorder="1" applyAlignment="1">
      <alignment vertical="center"/>
    </xf>
    <xf numFmtId="1" fontId="68" fillId="0" borderId="25" xfId="0" applyNumberFormat="1" applyFont="1" applyBorder="1" applyAlignment="1">
      <alignment vertical="center"/>
    </xf>
    <xf numFmtId="1" fontId="69" fillId="5" borderId="59" xfId="0" applyNumberFormat="1" applyFont="1" applyFill="1" applyBorder="1" applyAlignment="1">
      <alignment vertical="center"/>
    </xf>
    <xf numFmtId="164" fontId="70" fillId="5" borderId="86" xfId="0" applyNumberFormat="1" applyFont="1" applyFill="1" applyBorder="1" applyAlignment="1">
      <alignment vertical="center"/>
    </xf>
    <xf numFmtId="1" fontId="69" fillId="5" borderId="16" xfId="0" applyNumberFormat="1" applyFont="1" applyFill="1" applyBorder="1" applyAlignment="1">
      <alignment vertical="center"/>
    </xf>
    <xf numFmtId="1" fontId="19" fillId="0" borderId="55" xfId="0" applyNumberFormat="1" applyFont="1" applyFill="1" applyBorder="1" applyAlignment="1">
      <alignment vertical="center"/>
    </xf>
    <xf numFmtId="0" fontId="6" fillId="0" borderId="0" xfId="53" applyFont="1" applyAlignment="1">
      <alignment horizontal="center" vertical="center"/>
      <protection/>
    </xf>
    <xf numFmtId="0" fontId="41" fillId="18" borderId="27" xfId="52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horizontal="right" vertical="center"/>
      <protection/>
    </xf>
    <xf numFmtId="0" fontId="6" fillId="0" borderId="72" xfId="52" applyFont="1" applyFill="1" applyBorder="1" applyAlignment="1">
      <alignment horizontal="right" vertical="center"/>
      <protection/>
    </xf>
    <xf numFmtId="0" fontId="6" fillId="0" borderId="101" xfId="52" applyFont="1" applyFill="1" applyBorder="1" applyAlignment="1">
      <alignment horizontal="right" vertical="center"/>
      <protection/>
    </xf>
    <xf numFmtId="0" fontId="41" fillId="18" borderId="73" xfId="52" applyFont="1" applyFill="1" applyBorder="1" applyAlignment="1">
      <alignment horizontal="right" vertical="center"/>
      <protection/>
    </xf>
    <xf numFmtId="0" fontId="6" fillId="0" borderId="60" xfId="52" applyFont="1" applyFill="1" applyBorder="1" applyAlignment="1">
      <alignment horizontal="right" vertical="center"/>
      <protection/>
    </xf>
    <xf numFmtId="0" fontId="6" fillId="0" borderId="56" xfId="52" applyFont="1" applyFill="1" applyBorder="1" applyAlignment="1">
      <alignment horizontal="right" vertical="center"/>
      <protection/>
    </xf>
    <xf numFmtId="1" fontId="5" fillId="0" borderId="40" xfId="0" applyNumberFormat="1" applyFont="1" applyBorder="1" applyAlignment="1">
      <alignment vertical="center"/>
    </xf>
    <xf numFmtId="0" fontId="9" fillId="0" borderId="90" xfId="53" applyFont="1" applyFill="1" applyBorder="1">
      <alignment/>
      <protection/>
    </xf>
    <xf numFmtId="0" fontId="5" fillId="0" borderId="13" xfId="53" applyFont="1" applyFill="1" applyBorder="1">
      <alignment/>
      <protection/>
    </xf>
    <xf numFmtId="164" fontId="7" fillId="0" borderId="52" xfId="53" applyNumberFormat="1" applyFont="1" applyFill="1" applyBorder="1">
      <alignment/>
      <protection/>
    </xf>
    <xf numFmtId="0" fontId="5" fillId="0" borderId="53" xfId="53" applyFont="1" applyFill="1" applyBorder="1">
      <alignment/>
      <protection/>
    </xf>
    <xf numFmtId="164" fontId="7" fillId="0" borderId="43" xfId="53" applyNumberFormat="1" applyFont="1" applyFill="1" applyBorder="1">
      <alignment/>
      <protection/>
    </xf>
    <xf numFmtId="164" fontId="7" fillId="0" borderId="39" xfId="53" applyNumberFormat="1" applyFont="1" applyBorder="1">
      <alignment/>
      <protection/>
    </xf>
    <xf numFmtId="164" fontId="7" fillId="0" borderId="44" xfId="53" applyNumberFormat="1" applyFont="1" applyBorder="1">
      <alignment/>
      <protection/>
    </xf>
    <xf numFmtId="164" fontId="7" fillId="0" borderId="52" xfId="53" applyNumberFormat="1" applyFont="1" applyBorder="1">
      <alignment/>
      <protection/>
    </xf>
    <xf numFmtId="164" fontId="7" fillId="0" borderId="43" xfId="53" applyNumberFormat="1" applyFont="1" applyBorder="1">
      <alignment/>
      <protection/>
    </xf>
    <xf numFmtId="164" fontId="28" fillId="0" borderId="52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64" fontId="28" fillId="0" borderId="43" xfId="0" applyNumberFormat="1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164" fontId="28" fillId="0" borderId="35" xfId="0" applyNumberFormat="1" applyFont="1" applyBorder="1" applyAlignment="1">
      <alignment vertical="center"/>
    </xf>
    <xf numFmtId="0" fontId="18" fillId="0" borderId="36" xfId="0" applyFont="1" applyBorder="1" applyAlignment="1">
      <alignment/>
    </xf>
    <xf numFmtId="1" fontId="18" fillId="0" borderId="36" xfId="0" applyNumberFormat="1" applyFont="1" applyBorder="1" applyAlignment="1">
      <alignment/>
    </xf>
    <xf numFmtId="164" fontId="28" fillId="0" borderId="86" xfId="0" applyNumberFormat="1" applyFont="1" applyBorder="1" applyAlignment="1">
      <alignment vertical="center"/>
    </xf>
    <xf numFmtId="164" fontId="28" fillId="0" borderId="52" xfId="0" applyNumberFormat="1" applyFont="1" applyFill="1" applyBorder="1" applyAlignment="1">
      <alignment vertical="center"/>
    </xf>
    <xf numFmtId="1" fontId="18" fillId="0" borderId="38" xfId="0" applyNumberFormat="1" applyFont="1" applyBorder="1" applyAlignment="1">
      <alignment vertical="center"/>
    </xf>
    <xf numFmtId="164" fontId="28" fillId="0" borderId="36" xfId="0" applyNumberFormat="1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164" fontId="13" fillId="0" borderId="52" xfId="0" applyNumberFormat="1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64" fontId="13" fillId="0" borderId="43" xfId="53" applyNumberFormat="1" applyFont="1" applyBorder="1">
      <alignment/>
      <protection/>
    </xf>
    <xf numFmtId="164" fontId="13" fillId="0" borderId="28" xfId="0" applyNumberFormat="1" applyFont="1" applyBorder="1" applyAlignment="1">
      <alignment vertical="center"/>
    </xf>
    <xf numFmtId="0" fontId="5" fillId="0" borderId="10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164" fontId="13" fillId="0" borderId="6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68" fillId="15" borderId="81" xfId="0" applyNumberFormat="1" applyFont="1" applyFill="1" applyBorder="1" applyAlignment="1">
      <alignment vertical="center"/>
    </xf>
    <xf numFmtId="1" fontId="68" fillId="0" borderId="81" xfId="0" applyNumberFormat="1" applyFont="1" applyBorder="1" applyAlignment="1">
      <alignment vertical="center"/>
    </xf>
    <xf numFmtId="1" fontId="68" fillId="0" borderId="35" xfId="0" applyNumberFormat="1" applyFont="1" applyBorder="1" applyAlignment="1">
      <alignment vertical="center"/>
    </xf>
    <xf numFmtId="1" fontId="68" fillId="0" borderId="23" xfId="0" applyNumberFormat="1" applyFont="1" applyBorder="1" applyAlignment="1">
      <alignment horizontal="right" vertical="center" indent="1"/>
    </xf>
    <xf numFmtId="1" fontId="68" fillId="0" borderId="56" xfId="0" applyNumberFormat="1" applyFont="1" applyBorder="1" applyAlignment="1">
      <alignment horizontal="right" vertical="center" indent="1"/>
    </xf>
    <xf numFmtId="1" fontId="68" fillId="0" borderId="52" xfId="0" applyNumberFormat="1" applyFont="1" applyBorder="1" applyAlignment="1">
      <alignment horizontal="right" vertical="center" indent="1"/>
    </xf>
    <xf numFmtId="1" fontId="68" fillId="0" borderId="30" xfId="0" applyNumberFormat="1" applyFont="1" applyBorder="1" applyAlignment="1">
      <alignment horizontal="right" vertical="center" indent="1"/>
    </xf>
    <xf numFmtId="1" fontId="68" fillId="0" borderId="65" xfId="0" applyNumberFormat="1" applyFont="1" applyBorder="1" applyAlignment="1">
      <alignment horizontal="right" vertical="center" indent="1"/>
    </xf>
    <xf numFmtId="1" fontId="68" fillId="0" borderId="90" xfId="0" applyNumberFormat="1" applyFont="1" applyBorder="1" applyAlignment="1">
      <alignment horizontal="right" vertical="center" indent="1"/>
    </xf>
    <xf numFmtId="1" fontId="68" fillId="15" borderId="23" xfId="0" applyNumberFormat="1" applyFont="1" applyFill="1" applyBorder="1" applyAlignment="1">
      <alignment horizontal="right" vertical="center" indent="1"/>
    </xf>
    <xf numFmtId="1" fontId="68" fillId="15" borderId="56" xfId="0" applyNumberFormat="1" applyFont="1" applyFill="1" applyBorder="1" applyAlignment="1">
      <alignment horizontal="right" vertical="center" indent="1"/>
    </xf>
    <xf numFmtId="1" fontId="68" fillId="15" borderId="52" xfId="0" applyNumberFormat="1" applyFont="1" applyFill="1" applyBorder="1" applyAlignment="1">
      <alignment horizontal="right" vertical="center" indent="1"/>
    </xf>
    <xf numFmtId="0" fontId="5" fillId="18" borderId="36" xfId="53" applyFont="1" applyFill="1" applyBorder="1" applyAlignment="1">
      <alignment horizontal="left" wrapText="1"/>
      <protection/>
    </xf>
    <xf numFmtId="0" fontId="6" fillId="7" borderId="47" xfId="53" applyFont="1" applyFill="1" applyBorder="1" applyAlignment="1">
      <alignment horizontal="center" vertical="center"/>
      <protection/>
    </xf>
    <xf numFmtId="0" fontId="6" fillId="7" borderId="51" xfId="53" applyFont="1" applyFill="1" applyBorder="1" applyAlignment="1">
      <alignment horizontal="center" vertical="center"/>
      <protection/>
    </xf>
    <xf numFmtId="0" fontId="6" fillId="7" borderId="103" xfId="53" applyFont="1" applyFill="1" applyBorder="1" applyAlignment="1">
      <alignment horizontal="center" vertical="center"/>
      <protection/>
    </xf>
    <xf numFmtId="0" fontId="17" fillId="18" borderId="31" xfId="53" applyFont="1" applyFill="1" applyBorder="1" applyAlignment="1">
      <alignment horizontal="left"/>
      <protection/>
    </xf>
    <xf numFmtId="0" fontId="17" fillId="18" borderId="0" xfId="53" applyFont="1" applyFill="1" applyBorder="1" applyAlignment="1">
      <alignment horizontal="left"/>
      <protection/>
    </xf>
    <xf numFmtId="0" fontId="17" fillId="18" borderId="36" xfId="53" applyFont="1" applyFill="1" applyBorder="1" applyAlignment="1">
      <alignment horizontal="left"/>
      <protection/>
    </xf>
    <xf numFmtId="0" fontId="17" fillId="18" borderId="34" xfId="53" applyFont="1" applyFill="1" applyBorder="1" applyAlignment="1">
      <alignment horizontal="left" wrapText="1"/>
      <protection/>
    </xf>
    <xf numFmtId="0" fontId="17" fillId="18" borderId="37" xfId="53" applyFont="1" applyFill="1" applyBorder="1" applyAlignment="1">
      <alignment horizontal="left" wrapText="1"/>
      <protection/>
    </xf>
    <xf numFmtId="0" fontId="17" fillId="18" borderId="38" xfId="53" applyFont="1" applyFill="1" applyBorder="1" applyAlignment="1">
      <alignment horizontal="left" wrapText="1"/>
      <protection/>
    </xf>
    <xf numFmtId="0" fontId="9" fillId="18" borderId="34" xfId="53" applyFont="1" applyFill="1" applyBorder="1" applyAlignment="1">
      <alignment horizontal="left"/>
      <protection/>
    </xf>
    <xf numFmtId="0" fontId="9" fillId="18" borderId="37" xfId="53" applyFont="1" applyFill="1" applyBorder="1" applyAlignment="1">
      <alignment horizontal="left"/>
      <protection/>
    </xf>
    <xf numFmtId="0" fontId="9" fillId="18" borderId="38" xfId="53" applyFont="1" applyFill="1" applyBorder="1" applyAlignment="1">
      <alignment horizontal="left"/>
      <protection/>
    </xf>
    <xf numFmtId="0" fontId="5" fillId="18" borderId="0" xfId="53" applyFont="1" applyFill="1" applyBorder="1" applyAlignment="1">
      <alignment horizontal="left" wrapText="1"/>
      <protection/>
    </xf>
    <xf numFmtId="0" fontId="5" fillId="18" borderId="36" xfId="53" applyFont="1" applyFill="1" applyBorder="1" applyAlignment="1">
      <alignment horizontal="left"/>
      <protection/>
    </xf>
    <xf numFmtId="0" fontId="16" fillId="18" borderId="29" xfId="53" applyFont="1" applyFill="1" applyBorder="1" applyAlignment="1">
      <alignment horizontal="left"/>
      <protection/>
    </xf>
    <xf numFmtId="0" fontId="5" fillId="18" borderId="0" xfId="53" applyFont="1" applyFill="1" applyBorder="1" applyAlignment="1">
      <alignment horizontal="left"/>
      <protection/>
    </xf>
    <xf numFmtId="0" fontId="9" fillId="18" borderId="49" xfId="53" applyFont="1" applyFill="1" applyBorder="1" applyAlignment="1">
      <alignment horizontal="left"/>
      <protection/>
    </xf>
    <xf numFmtId="0" fontId="9" fillId="18" borderId="45" xfId="53" applyFont="1" applyFill="1" applyBorder="1" applyAlignment="1">
      <alignment horizontal="left"/>
      <protection/>
    </xf>
    <xf numFmtId="0" fontId="19" fillId="18" borderId="83" xfId="0" applyFont="1" applyFill="1" applyBorder="1" applyAlignment="1">
      <alignment horizontal="center" vertical="center" textRotation="180"/>
    </xf>
    <xf numFmtId="0" fontId="19" fillId="18" borderId="42" xfId="0" applyFont="1" applyFill="1" applyBorder="1" applyAlignment="1">
      <alignment horizontal="center" vertical="center" textRotation="180"/>
    </xf>
    <xf numFmtId="0" fontId="16" fillId="18" borderId="32" xfId="53" applyFont="1" applyFill="1" applyBorder="1" applyAlignment="1">
      <alignment horizontal="left"/>
      <protection/>
    </xf>
    <xf numFmtId="0" fontId="16" fillId="18" borderId="44" xfId="53" applyFont="1" applyFill="1" applyBorder="1" applyAlignment="1">
      <alignment horizontal="left"/>
      <protection/>
    </xf>
    <xf numFmtId="0" fontId="16" fillId="18" borderId="86" xfId="53" applyFont="1" applyFill="1" applyBorder="1" applyAlignment="1">
      <alignment horizontal="left"/>
      <protection/>
    </xf>
    <xf numFmtId="0" fontId="16" fillId="18" borderId="23" xfId="53" applyFont="1" applyFill="1" applyBorder="1" applyAlignment="1">
      <alignment horizontal="left"/>
      <protection/>
    </xf>
    <xf numFmtId="0" fontId="16" fillId="18" borderId="39" xfId="53" applyFont="1" applyFill="1" applyBorder="1" applyAlignment="1">
      <alignment horizontal="left"/>
      <protection/>
    </xf>
    <xf numFmtId="0" fontId="16" fillId="18" borderId="35" xfId="53" applyFont="1" applyFill="1" applyBorder="1" applyAlignment="1">
      <alignment horizontal="left"/>
      <protection/>
    </xf>
    <xf numFmtId="0" fontId="9" fillId="18" borderId="31" xfId="53" applyFont="1" applyFill="1" applyBorder="1" applyAlignment="1">
      <alignment horizontal="left"/>
      <protection/>
    </xf>
    <xf numFmtId="0" fontId="9" fillId="18" borderId="0" xfId="53" applyFont="1" applyFill="1" applyBorder="1" applyAlignment="1">
      <alignment horizontal="left"/>
      <protection/>
    </xf>
    <xf numFmtId="0" fontId="9" fillId="18" borderId="36" xfId="53" applyFont="1" applyFill="1" applyBorder="1" applyAlignment="1">
      <alignment horizontal="left"/>
      <protection/>
    </xf>
    <xf numFmtId="0" fontId="46" fillId="18" borderId="34" xfId="53" applyFont="1" applyFill="1" applyBorder="1" applyAlignment="1">
      <alignment horizontal="left" wrapText="1"/>
      <protection/>
    </xf>
    <xf numFmtId="0" fontId="46" fillId="18" borderId="37" xfId="53" applyFont="1" applyFill="1" applyBorder="1" applyAlignment="1">
      <alignment horizontal="left" wrapText="1"/>
      <protection/>
    </xf>
    <xf numFmtId="0" fontId="46" fillId="18" borderId="38" xfId="53" applyFont="1" applyFill="1" applyBorder="1" applyAlignment="1">
      <alignment horizontal="left" wrapText="1"/>
      <protection/>
    </xf>
    <xf numFmtId="0" fontId="19" fillId="18" borderId="14" xfId="0" applyFont="1" applyFill="1" applyBorder="1" applyAlignment="1">
      <alignment horizontal="center" vertical="center" textRotation="180"/>
    </xf>
    <xf numFmtId="0" fontId="19" fillId="18" borderId="56" xfId="0" applyFont="1" applyFill="1" applyBorder="1" applyAlignment="1">
      <alignment horizontal="center" vertical="center" textRotation="180"/>
    </xf>
    <xf numFmtId="0" fontId="9" fillId="18" borderId="47" xfId="53" applyFont="1" applyFill="1" applyBorder="1" applyAlignment="1">
      <alignment horizontal="left"/>
      <protection/>
    </xf>
    <xf numFmtId="0" fontId="9" fillId="18" borderId="51" xfId="53" applyFont="1" applyFill="1" applyBorder="1" applyAlignment="1">
      <alignment horizontal="left"/>
      <protection/>
    </xf>
    <xf numFmtId="0" fontId="9" fillId="18" borderId="103" xfId="53" applyFont="1" applyFill="1" applyBorder="1" applyAlignment="1">
      <alignment horizontal="left"/>
      <protection/>
    </xf>
    <xf numFmtId="0" fontId="9" fillId="18" borderId="50" xfId="53" applyFont="1" applyFill="1" applyBorder="1" applyAlignment="1">
      <alignment horizontal="left"/>
      <protection/>
    </xf>
    <xf numFmtId="0" fontId="9" fillId="18" borderId="84" xfId="53" applyFont="1" applyFill="1" applyBorder="1" applyAlignment="1">
      <alignment horizontal="center" vertical="center" textRotation="180"/>
      <protection/>
    </xf>
    <xf numFmtId="0" fontId="9" fillId="18" borderId="83" xfId="53" applyFont="1" applyFill="1" applyBorder="1" applyAlignment="1">
      <alignment horizontal="center" vertical="center" textRotation="180"/>
      <protection/>
    </xf>
    <xf numFmtId="0" fontId="9" fillId="18" borderId="42" xfId="53" applyFont="1" applyFill="1" applyBorder="1" applyAlignment="1">
      <alignment horizontal="center" vertical="center" textRotation="180"/>
      <protection/>
    </xf>
    <xf numFmtId="0" fontId="20" fillId="18" borderId="57" xfId="53" applyFont="1" applyFill="1" applyBorder="1" applyAlignment="1">
      <alignment horizontal="center" vertical="top"/>
      <protection/>
    </xf>
    <xf numFmtId="0" fontId="5" fillId="18" borderId="56" xfId="53" applyFont="1" applyFill="1" applyBorder="1" applyAlignment="1">
      <alignment horizontal="center" vertical="top"/>
      <protection/>
    </xf>
    <xf numFmtId="0" fontId="9" fillId="18" borderId="47" xfId="53" applyFont="1" applyFill="1" applyBorder="1" applyAlignment="1">
      <alignment horizontal="center"/>
      <protection/>
    </xf>
    <xf numFmtId="0" fontId="9" fillId="18" borderId="51" xfId="53" applyFont="1" applyFill="1" applyBorder="1" applyAlignment="1">
      <alignment horizontal="center"/>
      <protection/>
    </xf>
    <xf numFmtId="0" fontId="9" fillId="18" borderId="103" xfId="53" applyFont="1" applyFill="1" applyBorder="1" applyAlignment="1">
      <alignment horizontal="center"/>
      <protection/>
    </xf>
    <xf numFmtId="0" fontId="16" fillId="18" borderId="31" xfId="53" applyFont="1" applyFill="1" applyBorder="1" applyAlignment="1">
      <alignment horizontal="left"/>
      <protection/>
    </xf>
    <xf numFmtId="0" fontId="16" fillId="18" borderId="0" xfId="53" applyFont="1" applyFill="1" applyBorder="1" applyAlignment="1">
      <alignment horizontal="left"/>
      <protection/>
    </xf>
    <xf numFmtId="0" fontId="41" fillId="7" borderId="47" xfId="53" applyFont="1" applyFill="1" applyBorder="1" applyAlignment="1">
      <alignment horizontal="center" vertical="center"/>
      <protection/>
    </xf>
    <xf numFmtId="0" fontId="0" fillId="0" borderId="51" xfId="0" applyBorder="1" applyAlignment="1">
      <alignment/>
    </xf>
    <xf numFmtId="0" fontId="0" fillId="0" borderId="103" xfId="0" applyBorder="1" applyAlignment="1">
      <alignment/>
    </xf>
    <xf numFmtId="0" fontId="9" fillId="18" borderId="30" xfId="53" applyFont="1" applyFill="1" applyBorder="1" applyAlignment="1">
      <alignment horizontal="left"/>
      <protection/>
    </xf>
    <xf numFmtId="0" fontId="9" fillId="18" borderId="80" xfId="53" applyFont="1" applyFill="1" applyBorder="1" applyAlignment="1">
      <alignment horizontal="left"/>
      <protection/>
    </xf>
    <xf numFmtId="0" fontId="19" fillId="18" borderId="84" xfId="0" applyFont="1" applyFill="1" applyBorder="1" applyAlignment="1">
      <alignment horizontal="center" vertical="center" textRotation="180"/>
    </xf>
    <xf numFmtId="0" fontId="9" fillId="18" borderId="34" xfId="53" applyFont="1" applyFill="1" applyBorder="1" applyAlignment="1">
      <alignment horizontal="left"/>
      <protection/>
    </xf>
    <xf numFmtId="0" fontId="9" fillId="18" borderId="37" xfId="53" applyFont="1" applyFill="1" applyBorder="1" applyAlignment="1">
      <alignment horizontal="left"/>
      <protection/>
    </xf>
    <xf numFmtId="0" fontId="9" fillId="18" borderId="38" xfId="53" applyFont="1" applyFill="1" applyBorder="1" applyAlignment="1">
      <alignment horizontal="left"/>
      <protection/>
    </xf>
    <xf numFmtId="0" fontId="20" fillId="18" borderId="66" xfId="52" applyFont="1" applyFill="1" applyBorder="1" applyAlignment="1">
      <alignment horizontal="left" vertical="center" wrapText="1"/>
      <protection/>
    </xf>
    <xf numFmtId="0" fontId="40" fillId="18" borderId="68" xfId="52" applyFont="1" applyFill="1" applyBorder="1" applyAlignment="1">
      <alignment horizontal="left" vertical="center" wrapText="1"/>
      <protection/>
    </xf>
    <xf numFmtId="0" fontId="41" fillId="7" borderId="47" xfId="53" applyFont="1" applyFill="1" applyBorder="1" applyAlignment="1">
      <alignment horizontal="center" vertical="center" wrapText="1"/>
      <protection/>
    </xf>
    <xf numFmtId="0" fontId="41" fillId="7" borderId="51" xfId="53" applyFont="1" applyFill="1" applyBorder="1" applyAlignment="1">
      <alignment horizontal="center" vertical="center" wrapText="1"/>
      <protection/>
    </xf>
    <xf numFmtId="0" fontId="41" fillId="7" borderId="103" xfId="53" applyFont="1" applyFill="1" applyBorder="1" applyAlignment="1">
      <alignment horizontal="center" vertical="center" wrapText="1"/>
      <protection/>
    </xf>
    <xf numFmtId="0" fontId="5" fillId="18" borderId="84" xfId="52" applyFont="1" applyFill="1" applyBorder="1" applyAlignment="1">
      <alignment horizontal="center" vertical="center" wrapText="1"/>
      <protection/>
    </xf>
    <xf numFmtId="0" fontId="5" fillId="18" borderId="83" xfId="52" applyFont="1" applyFill="1" applyBorder="1" applyAlignment="1">
      <alignment horizontal="center" vertical="center" wrapText="1"/>
      <protection/>
    </xf>
    <xf numFmtId="0" fontId="5" fillId="18" borderId="85" xfId="52" applyFont="1" applyFill="1" applyBorder="1" applyAlignment="1">
      <alignment horizontal="center" vertical="center" wrapText="1"/>
      <protection/>
    </xf>
    <xf numFmtId="0" fontId="20" fillId="18" borderId="29" xfId="52" applyFont="1" applyFill="1" applyBorder="1" applyAlignment="1">
      <alignment horizontal="left" vertical="center" wrapText="1"/>
      <protection/>
    </xf>
    <xf numFmtId="0" fontId="40" fillId="18" borderId="35" xfId="52" applyFont="1" applyFill="1" applyBorder="1" applyAlignment="1">
      <alignment horizontal="left" vertical="center" wrapText="1"/>
      <protection/>
    </xf>
    <xf numFmtId="0" fontId="41" fillId="7" borderId="51" xfId="53" applyFont="1" applyFill="1" applyBorder="1" applyAlignment="1">
      <alignment horizontal="center" vertical="center"/>
      <protection/>
    </xf>
    <xf numFmtId="0" fontId="41" fillId="7" borderId="103" xfId="53" applyFont="1" applyFill="1" applyBorder="1" applyAlignment="1">
      <alignment horizontal="center" vertical="center"/>
      <protection/>
    </xf>
    <xf numFmtId="0" fontId="23" fillId="18" borderId="69" xfId="52" applyFont="1" applyFill="1" applyBorder="1" applyAlignment="1">
      <alignment horizontal="left" vertical="center" wrapText="1"/>
      <protection/>
    </xf>
    <xf numFmtId="0" fontId="23" fillId="18" borderId="64" xfId="52" applyFont="1" applyFill="1" applyBorder="1" applyAlignment="1">
      <alignment horizontal="left" vertical="center" wrapText="1"/>
      <protection/>
    </xf>
    <xf numFmtId="0" fontId="23" fillId="18" borderId="68" xfId="52" applyFont="1" applyFill="1" applyBorder="1" applyAlignment="1">
      <alignment horizontal="left" vertical="center" wrapText="1"/>
      <protection/>
    </xf>
    <xf numFmtId="0" fontId="41" fillId="18" borderId="30" xfId="52" applyFont="1" applyFill="1" applyBorder="1" applyAlignment="1">
      <alignment horizontal="left" vertical="center" wrapText="1"/>
      <protection/>
    </xf>
    <xf numFmtId="0" fontId="41" fillId="18" borderId="80" xfId="52" applyFont="1" applyFill="1" applyBorder="1" applyAlignment="1">
      <alignment horizontal="left" vertical="center" wrapText="1"/>
      <protection/>
    </xf>
    <xf numFmtId="0" fontId="41" fillId="18" borderId="81" xfId="52" applyFont="1" applyFill="1" applyBorder="1" applyAlignment="1">
      <alignment horizontal="left" vertical="center" wrapText="1"/>
      <protection/>
    </xf>
    <xf numFmtId="0" fontId="20" fillId="18" borderId="63" xfId="52" applyFont="1" applyFill="1" applyBorder="1" applyAlignment="1">
      <alignment horizontal="left" vertical="center" wrapText="1"/>
      <protection/>
    </xf>
    <xf numFmtId="0" fontId="40" fillId="18" borderId="86" xfId="52" applyFont="1" applyFill="1" applyBorder="1" applyAlignment="1">
      <alignment horizontal="left" vertical="center" wrapText="1"/>
      <protection/>
    </xf>
    <xf numFmtId="0" fontId="66" fillId="0" borderId="49" xfId="52" applyFont="1" applyFill="1" applyBorder="1" applyAlignment="1">
      <alignment horizontal="left" vertical="center" wrapText="1"/>
      <protection/>
    </xf>
    <xf numFmtId="0" fontId="41" fillId="18" borderId="47" xfId="52" applyFont="1" applyFill="1" applyBorder="1" applyAlignment="1">
      <alignment horizontal="left" vertical="center" wrapText="1"/>
      <protection/>
    </xf>
    <xf numFmtId="0" fontId="41" fillId="18" borderId="51" xfId="52" applyFont="1" applyFill="1" applyBorder="1" applyAlignment="1">
      <alignment horizontal="left" vertical="center" wrapText="1"/>
      <protection/>
    </xf>
    <xf numFmtId="0" fontId="41" fillId="18" borderId="103" xfId="52" applyFont="1" applyFill="1" applyBorder="1" applyAlignment="1">
      <alignment horizontal="left" vertical="center" wrapText="1"/>
      <protection/>
    </xf>
    <xf numFmtId="0" fontId="44" fillId="18" borderId="66" xfId="53" applyFont="1" applyFill="1" applyBorder="1" applyAlignment="1">
      <alignment horizontal="left" vertical="center"/>
      <protection/>
    </xf>
    <xf numFmtId="0" fontId="44" fillId="18" borderId="68" xfId="53" applyFont="1" applyFill="1" applyBorder="1" applyAlignment="1">
      <alignment horizontal="left" vertical="center"/>
      <protection/>
    </xf>
    <xf numFmtId="0" fontId="4" fillId="18" borderId="57" xfId="52" applyFont="1" applyFill="1" applyBorder="1" applyAlignment="1">
      <alignment horizontal="center" vertical="center" textRotation="180" wrapText="1"/>
      <protection/>
    </xf>
    <xf numFmtId="0" fontId="4" fillId="18" borderId="14" xfId="52" applyFont="1" applyFill="1" applyBorder="1" applyAlignment="1">
      <alignment horizontal="center" vertical="center" textRotation="180" wrapText="1"/>
      <protection/>
    </xf>
    <xf numFmtId="0" fontId="41" fillId="18" borderId="33" xfId="52" applyFont="1" applyFill="1" applyBorder="1" applyAlignment="1">
      <alignment horizontal="left" vertical="center" wrapText="1"/>
      <protection/>
    </xf>
    <xf numFmtId="0" fontId="41" fillId="18" borderId="48" xfId="52" applyFont="1" applyFill="1" applyBorder="1" applyAlignment="1">
      <alignment horizontal="left" vertical="center" wrapText="1"/>
      <protection/>
    </xf>
    <xf numFmtId="0" fontId="41" fillId="18" borderId="104" xfId="52" applyFont="1" applyFill="1" applyBorder="1" applyAlignment="1">
      <alignment horizontal="left" vertical="center" wrapText="1"/>
      <protection/>
    </xf>
    <xf numFmtId="0" fontId="44" fillId="18" borderId="101" xfId="53" applyFont="1" applyFill="1" applyBorder="1" applyAlignment="1">
      <alignment horizontal="left" vertical="center"/>
      <protection/>
    </xf>
    <xf numFmtId="0" fontId="44" fillId="18" borderId="105" xfId="53" applyFont="1" applyFill="1" applyBorder="1" applyAlignment="1">
      <alignment horizontal="left" vertical="center"/>
      <protection/>
    </xf>
    <xf numFmtId="0" fontId="11" fillId="18" borderId="75" xfId="52" applyFont="1" applyFill="1" applyBorder="1" applyAlignment="1">
      <alignment horizontal="left" vertical="center" wrapText="1"/>
      <protection/>
    </xf>
    <xf numFmtId="0" fontId="11" fillId="18" borderId="78" xfId="52" applyFont="1" applyFill="1" applyBorder="1" applyAlignment="1">
      <alignment horizontal="left" vertical="center" wrapText="1"/>
      <protection/>
    </xf>
    <xf numFmtId="0" fontId="11" fillId="18" borderId="106" xfId="52" applyFont="1" applyFill="1" applyBorder="1" applyAlignment="1">
      <alignment horizontal="left" vertical="center" wrapText="1"/>
      <protection/>
    </xf>
    <xf numFmtId="0" fontId="4" fillId="18" borderId="47" xfId="52" applyFont="1" applyFill="1" applyBorder="1" applyAlignment="1">
      <alignment horizontal="center" vertical="center" wrapText="1"/>
      <protection/>
    </xf>
    <xf numFmtId="0" fontId="4" fillId="18" borderId="51" xfId="52" applyFont="1" applyFill="1" applyBorder="1" applyAlignment="1">
      <alignment horizontal="center" vertical="center" wrapText="1"/>
      <protection/>
    </xf>
    <xf numFmtId="0" fontId="4" fillId="18" borderId="103" xfId="52" applyFont="1" applyFill="1" applyBorder="1" applyAlignment="1">
      <alignment horizontal="center" vertical="center" wrapText="1"/>
      <protection/>
    </xf>
    <xf numFmtId="0" fontId="41" fillId="18" borderId="23" xfId="52" applyFont="1" applyFill="1" applyBorder="1" applyAlignment="1">
      <alignment horizontal="left" vertical="center" wrapText="1"/>
      <protection/>
    </xf>
    <xf numFmtId="0" fontId="41" fillId="18" borderId="39" xfId="52" applyFont="1" applyFill="1" applyBorder="1" applyAlignment="1">
      <alignment horizontal="left" vertical="center" wrapText="1"/>
      <protection/>
    </xf>
    <xf numFmtId="0" fontId="41" fillId="18" borderId="35" xfId="52" applyFont="1" applyFill="1" applyBorder="1" applyAlignment="1">
      <alignment horizontal="left" vertical="center" wrapText="1"/>
      <protection/>
    </xf>
    <xf numFmtId="0" fontId="33" fillId="18" borderId="84" xfId="52" applyFont="1" applyFill="1" applyBorder="1" applyAlignment="1">
      <alignment horizontal="center" vertical="center" wrapText="1"/>
      <protection/>
    </xf>
    <xf numFmtId="0" fontId="33" fillId="18" borderId="83" xfId="52" applyFont="1" applyFill="1" applyBorder="1" applyAlignment="1">
      <alignment horizontal="center" vertical="center" wrapText="1"/>
      <protection/>
    </xf>
    <xf numFmtId="0" fontId="33" fillId="18" borderId="85" xfId="52" applyFont="1" applyFill="1" applyBorder="1" applyAlignment="1">
      <alignment horizontal="center" vertical="center" wrapText="1"/>
      <protection/>
    </xf>
    <xf numFmtId="0" fontId="11" fillId="18" borderId="30" xfId="52" applyFont="1" applyFill="1" applyBorder="1" applyAlignment="1">
      <alignment horizontal="left" vertical="center" wrapText="1"/>
      <protection/>
    </xf>
    <xf numFmtId="0" fontId="11" fillId="18" borderId="80" xfId="52" applyFont="1" applyFill="1" applyBorder="1" applyAlignment="1">
      <alignment horizontal="left" vertical="center" wrapText="1"/>
      <protection/>
    </xf>
    <xf numFmtId="0" fontId="11" fillId="18" borderId="81" xfId="52" applyFont="1" applyFill="1" applyBorder="1" applyAlignment="1">
      <alignment horizontal="left" vertical="center" wrapText="1"/>
      <protection/>
    </xf>
    <xf numFmtId="0" fontId="4" fillId="18" borderId="107" xfId="52" applyFont="1" applyFill="1" applyBorder="1" applyAlignment="1">
      <alignment horizontal="center" vertical="center" textRotation="180" wrapText="1"/>
      <protection/>
    </xf>
    <xf numFmtId="0" fontId="4" fillId="18" borderId="83" xfId="52" applyFont="1" applyFill="1" applyBorder="1" applyAlignment="1">
      <alignment horizontal="center" vertical="center" textRotation="180" wrapText="1"/>
      <protection/>
    </xf>
    <xf numFmtId="0" fontId="11" fillId="18" borderId="69" xfId="52" applyFont="1" applyFill="1" applyBorder="1" applyAlignment="1">
      <alignment horizontal="left" vertical="center" wrapText="1"/>
      <protection/>
    </xf>
    <xf numFmtId="0" fontId="11" fillId="18" borderId="64" xfId="52" applyFont="1" applyFill="1" applyBorder="1" applyAlignment="1">
      <alignment horizontal="left" vertical="center" wrapText="1"/>
      <protection/>
    </xf>
    <xf numFmtId="0" fontId="11" fillId="18" borderId="68" xfId="52" applyFont="1" applyFill="1" applyBorder="1" applyAlignment="1">
      <alignment horizontal="left" vertical="center" wrapText="1"/>
      <protection/>
    </xf>
    <xf numFmtId="0" fontId="26" fillId="7" borderId="47" xfId="0" applyFont="1" applyFill="1" applyBorder="1" applyAlignment="1">
      <alignment horizontal="center" vertical="center" wrapText="1"/>
    </xf>
    <xf numFmtId="0" fontId="26" fillId="7" borderId="51" xfId="0" applyFont="1" applyFill="1" applyBorder="1" applyAlignment="1">
      <alignment horizontal="center" vertical="center" wrapText="1"/>
    </xf>
    <xf numFmtId="0" fontId="26" fillId="7" borderId="103" xfId="0" applyFont="1" applyFill="1" applyBorder="1" applyAlignment="1">
      <alignment horizontal="center" vertical="center" wrapText="1"/>
    </xf>
    <xf numFmtId="0" fontId="11" fillId="18" borderId="29" xfId="52" applyFont="1" applyFill="1" applyBorder="1" applyAlignment="1">
      <alignment horizontal="left" vertical="center" wrapText="1"/>
      <protection/>
    </xf>
    <xf numFmtId="0" fontId="11" fillId="18" borderId="35" xfId="52" applyFont="1" applyFill="1" applyBorder="1" applyAlignment="1">
      <alignment horizontal="left" vertical="center" wrapText="1"/>
      <protection/>
    </xf>
    <xf numFmtId="0" fontId="11" fillId="18" borderId="101" xfId="52" applyFont="1" applyFill="1" applyBorder="1" applyAlignment="1">
      <alignment horizontal="left" vertical="center" wrapText="1"/>
      <protection/>
    </xf>
    <xf numFmtId="0" fontId="0" fillId="0" borderId="105" xfId="0" applyFont="1" applyBorder="1" applyAlignment="1">
      <alignment/>
    </xf>
    <xf numFmtId="0" fontId="11" fillId="18" borderId="66" xfId="52" applyFont="1" applyFill="1" applyBorder="1" applyAlignment="1">
      <alignment horizontal="left" vertical="center" wrapText="1"/>
      <protection/>
    </xf>
    <xf numFmtId="0" fontId="4" fillId="18" borderId="58" xfId="52" applyFont="1" applyFill="1" applyBorder="1" applyAlignment="1">
      <alignment horizontal="center" vertical="center" textRotation="180" wrapText="1"/>
      <protection/>
    </xf>
    <xf numFmtId="0" fontId="4" fillId="18" borderId="56" xfId="52" applyFont="1" applyFill="1" applyBorder="1" applyAlignment="1">
      <alignment horizontal="center" vertical="center" textRotation="180" wrapText="1"/>
      <protection/>
    </xf>
    <xf numFmtId="0" fontId="11" fillId="18" borderId="32" xfId="52" applyFont="1" applyFill="1" applyBorder="1" applyAlignment="1">
      <alignment horizontal="left" vertical="center" wrapText="1"/>
      <protection/>
    </xf>
    <xf numFmtId="0" fontId="11" fillId="18" borderId="44" xfId="52" applyFont="1" applyFill="1" applyBorder="1" applyAlignment="1">
      <alignment horizontal="left" vertical="center" wrapText="1"/>
      <protection/>
    </xf>
    <xf numFmtId="0" fontId="11" fillId="18" borderId="86" xfId="52" applyFont="1" applyFill="1" applyBorder="1" applyAlignment="1">
      <alignment horizontal="left" vertical="center" wrapText="1"/>
      <protection/>
    </xf>
    <xf numFmtId="0" fontId="24" fillId="18" borderId="47" xfId="52" applyFont="1" applyFill="1" applyBorder="1" applyAlignment="1">
      <alignment horizontal="left" vertical="center" wrapText="1"/>
      <protection/>
    </xf>
    <xf numFmtId="0" fontId="4" fillId="18" borderId="51" xfId="52" applyFont="1" applyFill="1" applyBorder="1" applyAlignment="1">
      <alignment horizontal="left" vertical="center" wrapText="1"/>
      <protection/>
    </xf>
    <xf numFmtId="0" fontId="4" fillId="18" borderId="103" xfId="52" applyFont="1" applyFill="1" applyBorder="1" applyAlignment="1">
      <alignment horizontal="left" vertical="center" wrapText="1"/>
      <protection/>
    </xf>
    <xf numFmtId="0" fontId="20" fillId="18" borderId="89" xfId="52" applyFont="1" applyFill="1" applyBorder="1" applyAlignment="1">
      <alignment horizontal="left" vertical="center" wrapText="1"/>
      <protection/>
    </xf>
    <xf numFmtId="0" fontId="40" fillId="18" borderId="106" xfId="52" applyFont="1" applyFill="1" applyBorder="1" applyAlignment="1">
      <alignment horizontal="left" vertical="center" wrapText="1"/>
      <protection/>
    </xf>
    <xf numFmtId="0" fontId="43" fillId="18" borderId="69" xfId="52" applyFont="1" applyFill="1" applyBorder="1" applyAlignment="1">
      <alignment horizontal="left" vertical="center" wrapText="1"/>
      <protection/>
    </xf>
    <xf numFmtId="0" fontId="11" fillId="18" borderId="64" xfId="52" applyFont="1" applyFill="1" applyBorder="1" applyAlignment="1">
      <alignment horizontal="left" vertical="center" wrapText="1"/>
      <protection/>
    </xf>
    <xf numFmtId="0" fontId="11" fillId="18" borderId="68" xfId="52" applyFont="1" applyFill="1" applyBorder="1" applyAlignment="1">
      <alignment horizontal="left" vertical="center" wrapText="1"/>
      <protection/>
    </xf>
    <xf numFmtId="0" fontId="23" fillId="18" borderId="23" xfId="52" applyFont="1" applyFill="1" applyBorder="1" applyAlignment="1">
      <alignment horizontal="left" vertical="center" wrapText="1"/>
      <protection/>
    </xf>
    <xf numFmtId="0" fontId="11" fillId="18" borderId="39" xfId="52" applyFont="1" applyFill="1" applyBorder="1" applyAlignment="1">
      <alignment horizontal="left" vertical="center" wrapText="1"/>
      <protection/>
    </xf>
    <xf numFmtId="0" fontId="41" fillId="7" borderId="47" xfId="53" applyFont="1" applyFill="1" applyBorder="1" applyAlignment="1">
      <alignment horizontal="center" vertical="center"/>
      <protection/>
    </xf>
    <xf numFmtId="0" fontId="41" fillId="7" borderId="51" xfId="53" applyFont="1" applyFill="1" applyBorder="1" applyAlignment="1">
      <alignment horizontal="center" vertical="center"/>
      <protection/>
    </xf>
    <xf numFmtId="0" fontId="41" fillId="7" borderId="103" xfId="53" applyFont="1" applyFill="1" applyBorder="1" applyAlignment="1">
      <alignment horizontal="center" vertical="center"/>
      <protection/>
    </xf>
    <xf numFmtId="0" fontId="71" fillId="18" borderId="71" xfId="52" applyFont="1" applyFill="1" applyBorder="1" applyAlignment="1">
      <alignment horizontal="left" vertical="center" wrapText="1"/>
      <protection/>
    </xf>
    <xf numFmtId="0" fontId="6" fillId="18" borderId="100" xfId="52" applyFont="1" applyFill="1" applyBorder="1" applyAlignment="1">
      <alignment horizontal="left" vertical="center" wrapText="1"/>
      <protection/>
    </xf>
    <xf numFmtId="0" fontId="6" fillId="18" borderId="105" xfId="52" applyFont="1" applyFill="1" applyBorder="1" applyAlignment="1">
      <alignment horizontal="left" vertical="center" wrapText="1"/>
      <protection/>
    </xf>
    <xf numFmtId="0" fontId="71" fillId="18" borderId="23" xfId="52" applyFont="1" applyFill="1" applyBorder="1" applyAlignment="1">
      <alignment horizontal="left" vertical="center" wrapText="1"/>
      <protection/>
    </xf>
    <xf numFmtId="0" fontId="6" fillId="18" borderId="39" xfId="52" applyFont="1" applyFill="1" applyBorder="1" applyAlignment="1">
      <alignment horizontal="left" vertical="center" wrapText="1"/>
      <protection/>
    </xf>
    <xf numFmtId="0" fontId="6" fillId="18" borderId="35" xfId="52" applyFont="1" applyFill="1" applyBorder="1" applyAlignment="1">
      <alignment horizontal="left" vertical="center" wrapText="1"/>
      <protection/>
    </xf>
    <xf numFmtId="0" fontId="20" fillId="18" borderId="40" xfId="52" applyFont="1" applyFill="1" applyBorder="1" applyAlignment="1">
      <alignment horizontal="left" vertical="center" wrapText="1"/>
      <protection/>
    </xf>
    <xf numFmtId="0" fontId="40" fillId="18" borderId="38" xfId="52" applyFont="1" applyFill="1" applyBorder="1" applyAlignment="1">
      <alignment horizontal="left" vertical="center" wrapText="1"/>
      <protection/>
    </xf>
    <xf numFmtId="0" fontId="11" fillId="18" borderId="30" xfId="52" applyFont="1" applyFill="1" applyBorder="1" applyAlignment="1">
      <alignment horizontal="left" vertical="center" wrapText="1"/>
      <protection/>
    </xf>
    <xf numFmtId="0" fontId="11" fillId="18" borderId="80" xfId="52" applyFont="1" applyFill="1" applyBorder="1" applyAlignment="1">
      <alignment horizontal="left" vertical="center" wrapText="1"/>
      <protection/>
    </xf>
    <xf numFmtId="0" fontId="11" fillId="18" borderId="81" xfId="52" applyFont="1" applyFill="1" applyBorder="1" applyAlignment="1">
      <alignment horizontal="left" vertical="center" wrapText="1"/>
      <protection/>
    </xf>
    <xf numFmtId="0" fontId="11" fillId="18" borderId="23" xfId="52" applyFont="1" applyFill="1" applyBorder="1" applyAlignment="1">
      <alignment horizontal="left" vertical="center" wrapText="1"/>
      <protection/>
    </xf>
    <xf numFmtId="0" fontId="11" fillId="18" borderId="39" xfId="52" applyFont="1" applyFill="1" applyBorder="1" applyAlignment="1">
      <alignment horizontal="left" vertical="center" wrapText="1"/>
      <protection/>
    </xf>
    <xf numFmtId="0" fontId="11" fillId="18" borderId="35" xfId="52" applyFont="1" applyFill="1" applyBorder="1" applyAlignment="1">
      <alignment horizontal="left" vertical="center" wrapText="1"/>
      <protection/>
    </xf>
    <xf numFmtId="0" fontId="4" fillId="18" borderId="34" xfId="52" applyFont="1" applyFill="1" applyBorder="1" applyAlignment="1">
      <alignment horizontal="center" vertical="center" wrapText="1"/>
      <protection/>
    </xf>
    <xf numFmtId="0" fontId="4" fillId="18" borderId="70" xfId="52" applyFont="1" applyFill="1" applyBorder="1" applyAlignment="1">
      <alignment horizontal="center" vertical="center" wrapText="1"/>
      <protection/>
    </xf>
    <xf numFmtId="0" fontId="4" fillId="18" borderId="23" xfId="52" applyFont="1" applyFill="1" applyBorder="1" applyAlignment="1">
      <alignment horizontal="center" vertical="center" wrapText="1"/>
      <protection/>
    </xf>
    <xf numFmtId="0" fontId="4" fillId="18" borderId="25" xfId="52" applyFont="1" applyFill="1" applyBorder="1" applyAlignment="1">
      <alignment horizontal="center" vertical="center" wrapText="1"/>
      <protection/>
    </xf>
    <xf numFmtId="0" fontId="11" fillId="18" borderId="69" xfId="52" applyFont="1" applyFill="1" applyBorder="1" applyAlignment="1">
      <alignment horizontal="left" vertical="center" wrapText="1"/>
      <protection/>
    </xf>
    <xf numFmtId="0" fontId="41" fillId="7" borderId="50" xfId="53" applyFont="1" applyFill="1" applyBorder="1" applyAlignment="1">
      <alignment horizontal="center" vertical="center"/>
      <protection/>
    </xf>
    <xf numFmtId="0" fontId="41" fillId="7" borderId="49" xfId="53" applyFont="1" applyFill="1" applyBorder="1" applyAlignment="1">
      <alignment horizontal="center" vertical="center"/>
      <protection/>
    </xf>
    <xf numFmtId="0" fontId="41" fillId="7" borderId="45" xfId="53" applyFont="1" applyFill="1" applyBorder="1" applyAlignment="1">
      <alignment horizontal="center" vertical="center"/>
      <protection/>
    </xf>
    <xf numFmtId="0" fontId="41" fillId="7" borderId="32" xfId="53" applyFont="1" applyFill="1" applyBorder="1" applyAlignment="1">
      <alignment horizontal="center" vertical="center"/>
      <protection/>
    </xf>
    <xf numFmtId="0" fontId="41" fillId="7" borderId="44" xfId="53" applyFont="1" applyFill="1" applyBorder="1" applyAlignment="1">
      <alignment horizontal="center" vertical="center"/>
      <protection/>
    </xf>
    <xf numFmtId="0" fontId="41" fillId="7" borderId="86" xfId="53" applyFont="1" applyFill="1" applyBorder="1" applyAlignment="1">
      <alignment horizontal="center" vertical="center"/>
      <protection/>
    </xf>
    <xf numFmtId="0" fontId="4" fillId="18" borderId="107" xfId="53" applyFont="1" applyFill="1" applyBorder="1" applyAlignment="1">
      <alignment horizontal="center" vertical="center" textRotation="180"/>
      <protection/>
    </xf>
    <xf numFmtId="0" fontId="4" fillId="18" borderId="83" xfId="53" applyFont="1" applyFill="1" applyBorder="1" applyAlignment="1">
      <alignment horizontal="center" vertical="center" textRotation="180"/>
      <protection/>
    </xf>
    <xf numFmtId="0" fontId="4" fillId="18" borderId="85" xfId="53" applyFont="1" applyFill="1" applyBorder="1" applyAlignment="1">
      <alignment horizontal="center" vertical="center" textRotation="180"/>
      <protection/>
    </xf>
    <xf numFmtId="0" fontId="29" fillId="18" borderId="30" xfId="0" applyFont="1" applyFill="1" applyBorder="1" applyAlignment="1">
      <alignment horizontal="left" vertical="center"/>
    </xf>
    <xf numFmtId="0" fontId="26" fillId="18" borderId="80" xfId="0" applyFont="1" applyFill="1" applyBorder="1" applyAlignment="1">
      <alignment horizontal="left" vertical="center"/>
    </xf>
    <xf numFmtId="0" fontId="26" fillId="18" borderId="81" xfId="0" applyFont="1" applyFill="1" applyBorder="1" applyAlignment="1">
      <alignment horizontal="left" vertical="center"/>
    </xf>
    <xf numFmtId="0" fontId="29" fillId="18" borderId="23" xfId="0" applyFont="1" applyFill="1" applyBorder="1" applyAlignment="1">
      <alignment horizontal="left" vertical="center"/>
    </xf>
    <xf numFmtId="0" fontId="26" fillId="18" borderId="39" xfId="0" applyFont="1" applyFill="1" applyBorder="1" applyAlignment="1">
      <alignment horizontal="left" vertical="center"/>
    </xf>
    <xf numFmtId="0" fontId="26" fillId="18" borderId="35" xfId="0" applyFont="1" applyFill="1" applyBorder="1" applyAlignment="1">
      <alignment horizontal="left" vertical="center"/>
    </xf>
    <xf numFmtId="0" fontId="16" fillId="18" borderId="63" xfId="53" applyFont="1" applyFill="1" applyBorder="1" applyAlignment="1">
      <alignment horizontal="left"/>
      <protection/>
    </xf>
    <xf numFmtId="0" fontId="26" fillId="7" borderId="50" xfId="0" applyFont="1" applyFill="1" applyBorder="1" applyAlignment="1">
      <alignment horizontal="center" vertical="center"/>
    </xf>
    <xf numFmtId="0" fontId="26" fillId="7" borderId="49" xfId="0" applyFont="1" applyFill="1" applyBorder="1" applyAlignment="1">
      <alignment horizontal="center" vertical="center"/>
    </xf>
    <xf numFmtId="0" fontId="26" fillId="7" borderId="45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51" xfId="0" applyFont="1" applyFill="1" applyBorder="1" applyAlignment="1">
      <alignment horizontal="center" vertical="center"/>
    </xf>
    <xf numFmtId="0" fontId="26" fillId="7" borderId="103" xfId="0" applyFont="1" applyFill="1" applyBorder="1" applyAlignment="1">
      <alignment horizontal="center" vertical="center"/>
    </xf>
    <xf numFmtId="0" fontId="16" fillId="18" borderId="28" xfId="53" applyFont="1" applyFill="1" applyBorder="1" applyAlignment="1">
      <alignment horizontal="left"/>
      <protection/>
    </xf>
    <xf numFmtId="0" fontId="16" fillId="18" borderId="36" xfId="53" applyFont="1" applyFill="1" applyBorder="1" applyAlignment="1">
      <alignment horizontal="left"/>
      <protection/>
    </xf>
    <xf numFmtId="0" fontId="9" fillId="18" borderId="47" xfId="0" applyFont="1" applyFill="1" applyBorder="1" applyAlignment="1">
      <alignment horizontal="center" vertical="center"/>
    </xf>
    <xf numFmtId="0" fontId="9" fillId="18" borderId="51" xfId="0" applyFont="1" applyFill="1" applyBorder="1" applyAlignment="1">
      <alignment horizontal="center" vertical="center"/>
    </xf>
    <xf numFmtId="0" fontId="9" fillId="18" borderId="103" xfId="0" applyFont="1" applyFill="1" applyBorder="1" applyAlignment="1">
      <alignment horizontal="center" vertical="center"/>
    </xf>
    <xf numFmtId="0" fontId="9" fillId="18" borderId="34" xfId="53" applyFont="1" applyFill="1" applyBorder="1" applyAlignment="1">
      <alignment horizontal="left" wrapText="1"/>
      <protection/>
    </xf>
    <xf numFmtId="0" fontId="9" fillId="18" borderId="37" xfId="53" applyFont="1" applyFill="1" applyBorder="1" applyAlignment="1">
      <alignment horizontal="left" wrapText="1"/>
      <protection/>
    </xf>
    <xf numFmtId="0" fontId="9" fillId="18" borderId="38" xfId="53" applyFont="1" applyFill="1" applyBorder="1" applyAlignment="1">
      <alignment horizontal="left" wrapText="1"/>
      <protection/>
    </xf>
    <xf numFmtId="0" fontId="16" fillId="0" borderId="0" xfId="53" applyFont="1" applyFill="1" applyBorder="1" applyAlignment="1">
      <alignment horizontal="left"/>
      <protection/>
    </xf>
    <xf numFmtId="0" fontId="12" fillId="18" borderId="23" xfId="0" applyFont="1" applyFill="1" applyBorder="1" applyAlignment="1">
      <alignment horizontal="left" vertical="center"/>
    </xf>
    <xf numFmtId="0" fontId="12" fillId="18" borderId="39" xfId="0" applyFont="1" applyFill="1" applyBorder="1" applyAlignment="1">
      <alignment horizontal="left" vertical="center"/>
    </xf>
    <xf numFmtId="0" fontId="12" fillId="18" borderId="35" xfId="0" applyFont="1" applyFill="1" applyBorder="1" applyAlignment="1">
      <alignment horizontal="left" vertical="center"/>
    </xf>
    <xf numFmtId="0" fontId="5" fillId="18" borderId="31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horizontal="left" vertical="center"/>
    </xf>
    <xf numFmtId="0" fontId="49" fillId="18" borderId="36" xfId="0" applyFont="1" applyFill="1" applyBorder="1" applyAlignment="1">
      <alignment horizontal="left" vertical="center"/>
    </xf>
    <xf numFmtId="0" fontId="12" fillId="18" borderId="32" xfId="0" applyFont="1" applyFill="1" applyBorder="1" applyAlignment="1">
      <alignment horizontal="left" vertical="center"/>
    </xf>
    <xf numFmtId="0" fontId="12" fillId="18" borderId="44" xfId="0" applyFont="1" applyFill="1" applyBorder="1" applyAlignment="1">
      <alignment horizontal="left" vertical="center"/>
    </xf>
    <xf numFmtId="0" fontId="12" fillId="18" borderId="86" xfId="0" applyFont="1" applyFill="1" applyBorder="1" applyAlignment="1">
      <alignment horizontal="left" vertical="center"/>
    </xf>
    <xf numFmtId="0" fontId="9" fillId="18" borderId="50" xfId="0" applyFont="1" applyFill="1" applyBorder="1" applyAlignment="1">
      <alignment horizontal="left" vertical="center"/>
    </xf>
    <xf numFmtId="0" fontId="9" fillId="18" borderId="49" xfId="0" applyFont="1" applyFill="1" applyBorder="1" applyAlignment="1">
      <alignment horizontal="left" vertical="center"/>
    </xf>
    <xf numFmtId="0" fontId="9" fillId="18" borderId="45" xfId="0" applyFont="1" applyFill="1" applyBorder="1" applyAlignment="1">
      <alignment horizontal="left" vertical="center"/>
    </xf>
    <xf numFmtId="0" fontId="9" fillId="18" borderId="31" xfId="0" applyFont="1" applyFill="1" applyBorder="1" applyAlignment="1">
      <alignment horizontal="left" vertical="center"/>
    </xf>
    <xf numFmtId="0" fontId="9" fillId="18" borderId="0" xfId="0" applyFont="1" applyFill="1" applyBorder="1" applyAlignment="1">
      <alignment horizontal="left" vertical="center"/>
    </xf>
    <xf numFmtId="0" fontId="9" fillId="18" borderId="36" xfId="0" applyFont="1" applyFill="1" applyBorder="1" applyAlignment="1">
      <alignment horizontal="left" vertical="center"/>
    </xf>
    <xf numFmtId="0" fontId="19" fillId="18" borderId="82" xfId="0" applyFont="1" applyFill="1" applyBorder="1" applyAlignment="1">
      <alignment horizontal="center" vertical="center" textRotation="180"/>
    </xf>
    <xf numFmtId="0" fontId="19" fillId="18" borderId="85" xfId="0" applyFont="1" applyFill="1" applyBorder="1" applyAlignment="1">
      <alignment horizontal="center" vertical="center" textRotation="180"/>
    </xf>
    <xf numFmtId="0" fontId="5" fillId="18" borderId="102" xfId="0" applyFont="1" applyFill="1" applyBorder="1" applyAlignment="1">
      <alignment vertical="center"/>
    </xf>
    <xf numFmtId="0" fontId="5" fillId="18" borderId="49" xfId="0" applyFont="1" applyFill="1" applyBorder="1" applyAlignment="1">
      <alignment vertical="center"/>
    </xf>
    <xf numFmtId="0" fontId="5" fillId="18" borderId="45" xfId="0" applyFont="1" applyFill="1" applyBorder="1" applyAlignment="1">
      <alignment vertical="center"/>
    </xf>
    <xf numFmtId="0" fontId="12" fillId="18" borderId="29" xfId="0" applyFont="1" applyFill="1" applyBorder="1" applyAlignment="1">
      <alignment vertical="center"/>
    </xf>
    <xf numFmtId="0" fontId="12" fillId="18" borderId="39" xfId="0" applyFont="1" applyFill="1" applyBorder="1" applyAlignment="1">
      <alignment vertical="center"/>
    </xf>
    <xf numFmtId="0" fontId="12" fillId="18" borderId="35" xfId="0" applyFont="1" applyFill="1" applyBorder="1" applyAlignment="1">
      <alignment vertical="center"/>
    </xf>
    <xf numFmtId="0" fontId="5" fillId="18" borderId="40" xfId="0" applyFont="1" applyFill="1" applyBorder="1" applyAlignment="1">
      <alignment vertical="center"/>
    </xf>
    <xf numFmtId="0" fontId="5" fillId="18" borderId="37" xfId="0" applyFont="1" applyFill="1" applyBorder="1" applyAlignment="1">
      <alignment vertical="center"/>
    </xf>
    <xf numFmtId="0" fontId="5" fillId="18" borderId="38" xfId="0" applyFont="1" applyFill="1" applyBorder="1" applyAlignment="1">
      <alignment vertical="center"/>
    </xf>
    <xf numFmtId="0" fontId="12" fillId="18" borderId="44" xfId="0" applyFont="1" applyFill="1" applyBorder="1" applyAlignment="1">
      <alignment vertical="center"/>
    </xf>
    <xf numFmtId="0" fontId="12" fillId="18" borderId="86" xfId="0" applyFont="1" applyFill="1" applyBorder="1" applyAlignment="1">
      <alignment vertical="center"/>
    </xf>
    <xf numFmtId="0" fontId="12" fillId="18" borderId="29" xfId="0" applyFont="1" applyFill="1" applyBorder="1" applyAlignment="1">
      <alignment horizontal="left" vertical="center"/>
    </xf>
    <xf numFmtId="0" fontId="5" fillId="18" borderId="28" xfId="0" applyFont="1" applyFill="1" applyBorder="1" applyAlignment="1">
      <alignment horizontal="left" vertical="center"/>
    </xf>
    <xf numFmtId="0" fontId="5" fillId="18" borderId="36" xfId="0" applyFont="1" applyFill="1" applyBorder="1" applyAlignment="1">
      <alignment horizontal="left" vertical="center"/>
    </xf>
    <xf numFmtId="0" fontId="12" fillId="18" borderId="63" xfId="0" applyFont="1" applyFill="1" applyBorder="1" applyAlignment="1">
      <alignment horizontal="left" vertical="center"/>
    </xf>
    <xf numFmtId="0" fontId="9" fillId="18" borderId="34" xfId="0" applyFont="1" applyFill="1" applyBorder="1" applyAlignment="1">
      <alignment horizontal="left" vertical="center"/>
    </xf>
    <xf numFmtId="0" fontId="9" fillId="18" borderId="37" xfId="0" applyFont="1" applyFill="1" applyBorder="1" applyAlignment="1">
      <alignment horizontal="left" vertical="center"/>
    </xf>
    <xf numFmtId="0" fontId="9" fillId="18" borderId="38" xfId="0" applyFont="1" applyFill="1" applyBorder="1" applyAlignment="1">
      <alignment horizontal="left" vertical="center"/>
    </xf>
    <xf numFmtId="0" fontId="1" fillId="18" borderId="83" xfId="0" applyFont="1" applyFill="1" applyBorder="1" applyAlignment="1">
      <alignment textRotation="180"/>
    </xf>
    <xf numFmtId="0" fontId="1" fillId="18" borderId="85" xfId="0" applyFont="1" applyFill="1" applyBorder="1" applyAlignment="1">
      <alignment textRotation="180"/>
    </xf>
    <xf numFmtId="0" fontId="5" fillId="18" borderId="102" xfId="0" applyFont="1" applyFill="1" applyBorder="1" applyAlignment="1">
      <alignment horizontal="left" vertical="center"/>
    </xf>
    <xf numFmtId="0" fontId="5" fillId="18" borderId="45" xfId="0" applyFont="1" applyFill="1" applyBorder="1" applyAlignment="1">
      <alignment horizontal="left" vertical="center"/>
    </xf>
    <xf numFmtId="0" fontId="12" fillId="18" borderId="31" xfId="0" applyFont="1" applyFill="1" applyBorder="1" applyAlignment="1">
      <alignment horizontal="left" vertical="center"/>
    </xf>
    <xf numFmtId="0" fontId="12" fillId="18" borderId="0" xfId="0" applyFont="1" applyFill="1" applyBorder="1" applyAlignment="1">
      <alignment horizontal="left" vertical="center"/>
    </xf>
    <xf numFmtId="0" fontId="12" fillId="18" borderId="36" xfId="0" applyFont="1" applyFill="1" applyBorder="1" applyAlignment="1">
      <alignment horizontal="left" vertical="center"/>
    </xf>
    <xf numFmtId="0" fontId="9" fillId="18" borderId="33" xfId="0" applyFont="1" applyFill="1" applyBorder="1" applyAlignment="1">
      <alignment horizontal="left" vertical="center"/>
    </xf>
    <xf numFmtId="0" fontId="9" fillId="18" borderId="48" xfId="0" applyFont="1" applyFill="1" applyBorder="1" applyAlignment="1">
      <alignment horizontal="left" vertical="center"/>
    </xf>
    <xf numFmtId="0" fontId="9" fillId="18" borderId="104" xfId="0" applyFont="1" applyFill="1" applyBorder="1" applyAlignment="1">
      <alignment horizontal="left" vertical="center"/>
    </xf>
    <xf numFmtId="0" fontId="5" fillId="18" borderId="108" xfId="0" applyFont="1" applyFill="1" applyBorder="1" applyAlignment="1">
      <alignment horizontal="left" vertical="center"/>
    </xf>
    <xf numFmtId="0" fontId="5" fillId="18" borderId="109" xfId="0" applyFont="1" applyFill="1" applyBorder="1" applyAlignment="1">
      <alignment horizontal="left" vertical="center"/>
    </xf>
    <xf numFmtId="0" fontId="5" fillId="18" borderId="110" xfId="0" applyFont="1" applyFill="1" applyBorder="1" applyAlignment="1">
      <alignment horizontal="left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51" xfId="0" applyFont="1" applyFill="1" applyBorder="1" applyAlignment="1">
      <alignment horizontal="center" vertical="center"/>
    </xf>
    <xf numFmtId="0" fontId="5" fillId="7" borderId="103" xfId="0" applyFont="1" applyFill="1" applyBorder="1" applyAlignment="1">
      <alignment horizontal="center" vertical="center"/>
    </xf>
    <xf numFmtId="0" fontId="48" fillId="18" borderId="31" xfId="53" applyFont="1" applyFill="1" applyBorder="1" applyAlignment="1">
      <alignment horizontal="left" wrapText="1"/>
      <protection/>
    </xf>
    <xf numFmtId="0" fontId="48" fillId="18" borderId="0" xfId="53" applyFont="1" applyFill="1" applyBorder="1" applyAlignment="1">
      <alignment horizontal="left" wrapText="1"/>
      <protection/>
    </xf>
    <xf numFmtId="0" fontId="48" fillId="18" borderId="36" xfId="53" applyFont="1" applyFill="1" applyBorder="1" applyAlignment="1">
      <alignment horizontal="left" wrapText="1"/>
      <protection/>
    </xf>
    <xf numFmtId="0" fontId="9" fillId="18" borderId="84" xfId="0" applyFont="1" applyFill="1" applyBorder="1" applyAlignment="1">
      <alignment horizontal="center" vertical="center" textRotation="180"/>
    </xf>
    <xf numFmtId="0" fontId="9" fillId="18" borderId="83" xfId="0" applyFont="1" applyFill="1" applyBorder="1" applyAlignment="1">
      <alignment horizontal="center" vertical="center" textRotation="180"/>
    </xf>
    <xf numFmtId="0" fontId="9" fillId="18" borderId="42" xfId="0" applyFont="1" applyFill="1" applyBorder="1" applyAlignment="1">
      <alignment horizontal="center" vertical="center" textRotation="180"/>
    </xf>
    <xf numFmtId="0" fontId="9" fillId="18" borderId="34" xfId="0" applyFont="1" applyFill="1" applyBorder="1" applyAlignment="1">
      <alignment horizontal="center" vertical="center" textRotation="180"/>
    </xf>
    <xf numFmtId="0" fontId="9" fillId="18" borderId="31" xfId="0" applyFont="1" applyFill="1" applyBorder="1" applyAlignment="1">
      <alignment horizontal="center" vertical="center" textRotation="180"/>
    </xf>
    <xf numFmtId="0" fontId="9" fillId="18" borderId="23" xfId="0" applyFont="1" applyFill="1" applyBorder="1" applyAlignment="1">
      <alignment horizontal="center" vertical="center" textRotation="180"/>
    </xf>
    <xf numFmtId="0" fontId="9" fillId="18" borderId="40" xfId="0" applyFont="1" applyFill="1" applyBorder="1" applyAlignment="1">
      <alignment horizontal="left" vertical="center"/>
    </xf>
    <xf numFmtId="0" fontId="9" fillId="7" borderId="51" xfId="0" applyFont="1" applyFill="1" applyBorder="1" applyAlignment="1">
      <alignment horizontal="center" vertical="center"/>
    </xf>
    <xf numFmtId="0" fontId="9" fillId="7" borderId="103" xfId="0" applyFont="1" applyFill="1" applyBorder="1" applyAlignment="1">
      <alignment horizontal="center" vertical="center"/>
    </xf>
    <xf numFmtId="0" fontId="9" fillId="18" borderId="111" xfId="0" applyFont="1" applyFill="1" applyBorder="1" applyAlignment="1">
      <alignment horizontal="left" vertical="center"/>
    </xf>
    <xf numFmtId="0" fontId="9" fillId="18" borderId="109" xfId="0" applyFont="1" applyFill="1" applyBorder="1" applyAlignment="1">
      <alignment horizontal="left" vertical="center"/>
    </xf>
    <xf numFmtId="0" fontId="9" fillId="18" borderId="110" xfId="0" applyFont="1" applyFill="1" applyBorder="1" applyAlignment="1">
      <alignment horizontal="left" vertical="center"/>
    </xf>
    <xf numFmtId="0" fontId="9" fillId="18" borderId="108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left" vertical="center"/>
    </xf>
    <xf numFmtId="0" fontId="9" fillId="7" borderId="47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STAN_STR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Q176"/>
  <sheetViews>
    <sheetView showGridLines="0" zoomScalePageLayoutView="0" workbookViewId="0" topLeftCell="A1">
      <selection activeCell="M64" sqref="M64:O64"/>
    </sheetView>
  </sheetViews>
  <sheetFormatPr defaultColWidth="8.00390625" defaultRowHeight="12.75"/>
  <cols>
    <col min="1" max="1" width="3.625" style="38" customWidth="1"/>
    <col min="2" max="2" width="3.875" style="38" customWidth="1"/>
    <col min="3" max="3" width="26.00390625" style="38" customWidth="1"/>
    <col min="4" max="16" width="6.25390625" style="38" customWidth="1"/>
    <col min="17" max="16384" width="8.00390625" style="38" customWidth="1"/>
  </cols>
  <sheetData>
    <row r="1" spans="1:16" s="20" customFormat="1" ht="15" customHeight="1" thickBot="1">
      <c r="A1" s="607" t="s">
        <v>255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9"/>
    </row>
    <row r="2" spans="1:17" s="26" customFormat="1" ht="12.75" customHeight="1" thickBot="1">
      <c r="A2" s="602" t="s">
        <v>0</v>
      </c>
      <c r="B2" s="603"/>
      <c r="C2" s="603"/>
      <c r="D2" s="24" t="s">
        <v>183</v>
      </c>
      <c r="E2" s="22" t="s">
        <v>208</v>
      </c>
      <c r="F2" s="23" t="s">
        <v>209</v>
      </c>
      <c r="G2" s="23" t="s">
        <v>210</v>
      </c>
      <c r="H2" s="23" t="s">
        <v>211</v>
      </c>
      <c r="I2" s="23" t="s">
        <v>212</v>
      </c>
      <c r="J2" s="23" t="s">
        <v>213</v>
      </c>
      <c r="K2" s="23" t="s">
        <v>214</v>
      </c>
      <c r="L2" s="23" t="s">
        <v>215</v>
      </c>
      <c r="M2" s="23" t="s">
        <v>216</v>
      </c>
      <c r="N2" s="23" t="s">
        <v>217</v>
      </c>
      <c r="O2" s="23" t="s">
        <v>218</v>
      </c>
      <c r="P2" s="24" t="s">
        <v>219</v>
      </c>
      <c r="Q2" s="25"/>
    </row>
    <row r="3" spans="1:17" s="26" customFormat="1" ht="12" customHeight="1" thickBot="1">
      <c r="A3" s="610" t="s">
        <v>256</v>
      </c>
      <c r="B3" s="611"/>
      <c r="C3" s="611"/>
      <c r="D3" s="403">
        <v>8.6</v>
      </c>
      <c r="E3" s="55">
        <v>9.3</v>
      </c>
      <c r="F3" s="451">
        <v>9.8</v>
      </c>
      <c r="G3" s="451">
        <v>9.7</v>
      </c>
      <c r="H3" s="451">
        <v>9.1</v>
      </c>
      <c r="I3" s="451">
        <v>8.7</v>
      </c>
      <c r="J3" s="451">
        <v>8.5</v>
      </c>
      <c r="K3" s="451">
        <v>8.2</v>
      </c>
      <c r="L3" s="451">
        <v>7.9</v>
      </c>
      <c r="M3" s="451">
        <v>7.9</v>
      </c>
      <c r="N3" s="451">
        <v>8.1</v>
      </c>
      <c r="O3" s="451">
        <v>8.3</v>
      </c>
      <c r="P3" s="516"/>
      <c r="Q3" s="27"/>
    </row>
    <row r="4" spans="1:16" s="20" customFormat="1" ht="18" customHeight="1" thickBot="1">
      <c r="A4" s="607" t="s">
        <v>179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9"/>
    </row>
    <row r="5" spans="1:17" s="26" customFormat="1" ht="12.75" customHeight="1" thickBot="1">
      <c r="A5" s="602" t="s">
        <v>0</v>
      </c>
      <c r="B5" s="603"/>
      <c r="C5" s="603"/>
      <c r="D5" s="24" t="s">
        <v>183</v>
      </c>
      <c r="E5" s="22" t="s">
        <v>208</v>
      </c>
      <c r="F5" s="23" t="s">
        <v>209</v>
      </c>
      <c r="G5" s="23" t="s">
        <v>210</v>
      </c>
      <c r="H5" s="23" t="s">
        <v>211</v>
      </c>
      <c r="I5" s="23" t="s">
        <v>212</v>
      </c>
      <c r="J5" s="23" t="s">
        <v>213</v>
      </c>
      <c r="K5" s="23" t="s">
        <v>214</v>
      </c>
      <c r="L5" s="23" t="s">
        <v>215</v>
      </c>
      <c r="M5" s="23" t="s">
        <v>216</v>
      </c>
      <c r="N5" s="23" t="s">
        <v>217</v>
      </c>
      <c r="O5" s="23" t="s">
        <v>218</v>
      </c>
      <c r="P5" s="24" t="s">
        <v>219</v>
      </c>
      <c r="Q5" s="25"/>
    </row>
    <row r="6" spans="1:17" s="26" customFormat="1" ht="12" customHeight="1">
      <c r="A6" s="610" t="s">
        <v>1</v>
      </c>
      <c r="B6" s="611"/>
      <c r="C6" s="611"/>
      <c r="D6" s="403">
        <v>3192</v>
      </c>
      <c r="E6" s="55">
        <v>3502</v>
      </c>
      <c r="F6" s="451">
        <v>3692</v>
      </c>
      <c r="G6" s="451">
        <v>3650</v>
      </c>
      <c r="H6" s="451">
        <v>3429</v>
      </c>
      <c r="I6" s="451">
        <v>3276</v>
      </c>
      <c r="J6" s="451">
        <v>3192</v>
      </c>
      <c r="K6" s="451">
        <v>3047</v>
      </c>
      <c r="L6" s="451">
        <v>2956</v>
      </c>
      <c r="M6" s="451">
        <v>2942</v>
      </c>
      <c r="N6" s="451">
        <v>3015</v>
      </c>
      <c r="O6" s="451">
        <v>3129</v>
      </c>
      <c r="P6" s="516">
        <v>3385</v>
      </c>
      <c r="Q6" s="27"/>
    </row>
    <row r="7" spans="1:17" s="26" customFormat="1" ht="12" customHeight="1">
      <c r="A7" s="597" t="s">
        <v>56</v>
      </c>
      <c r="B7" s="91" t="s">
        <v>22</v>
      </c>
      <c r="C7" s="91"/>
      <c r="D7" s="122">
        <v>2433</v>
      </c>
      <c r="E7" s="56">
        <v>2738</v>
      </c>
      <c r="F7" s="452">
        <v>2903</v>
      </c>
      <c r="G7" s="452">
        <v>2915</v>
      </c>
      <c r="H7" s="452">
        <v>2762</v>
      </c>
      <c r="I7" s="452">
        <v>2639</v>
      </c>
      <c r="J7" s="452">
        <v>2626</v>
      </c>
      <c r="K7" s="452">
        <v>2429</v>
      </c>
      <c r="L7" s="452">
        <v>2302</v>
      </c>
      <c r="M7" s="452">
        <v>2244</v>
      </c>
      <c r="N7" s="452">
        <v>2324</v>
      </c>
      <c r="O7" s="452">
        <v>2424</v>
      </c>
      <c r="P7" s="517">
        <v>2618</v>
      </c>
      <c r="Q7" s="27"/>
    </row>
    <row r="8" spans="1:17" s="31" customFormat="1" ht="9.75" customHeight="1">
      <c r="A8" s="598"/>
      <c r="B8" s="94" t="s">
        <v>129</v>
      </c>
      <c r="C8" s="94"/>
      <c r="D8" s="404">
        <f aca="true" t="shared" si="0" ref="D8:P8">D7/D6*100</f>
        <v>76.2</v>
      </c>
      <c r="E8" s="29">
        <f t="shared" si="0"/>
        <v>78.2</v>
      </c>
      <c r="F8" s="453">
        <f t="shared" si="0"/>
        <v>78.6</v>
      </c>
      <c r="G8" s="453">
        <f t="shared" si="0"/>
        <v>79.9</v>
      </c>
      <c r="H8" s="453">
        <f t="shared" si="0"/>
        <v>80.5</v>
      </c>
      <c r="I8" s="453">
        <f t="shared" si="0"/>
        <v>80.6</v>
      </c>
      <c r="J8" s="453">
        <f t="shared" si="0"/>
        <v>82.3</v>
      </c>
      <c r="K8" s="453">
        <f t="shared" si="0"/>
        <v>79.7</v>
      </c>
      <c r="L8" s="453">
        <f t="shared" si="0"/>
        <v>77.9</v>
      </c>
      <c r="M8" s="453">
        <f t="shared" si="0"/>
        <v>76.3</v>
      </c>
      <c r="N8" s="453">
        <f t="shared" si="0"/>
        <v>77.1</v>
      </c>
      <c r="O8" s="453">
        <f t="shared" si="0"/>
        <v>77.5</v>
      </c>
      <c r="P8" s="518">
        <f t="shared" si="0"/>
        <v>77.3</v>
      </c>
      <c r="Q8" s="30"/>
    </row>
    <row r="9" spans="1:17" s="26" customFormat="1" ht="12" customHeight="1">
      <c r="A9" s="598"/>
      <c r="B9" s="600" t="s">
        <v>61</v>
      </c>
      <c r="C9" s="91" t="s">
        <v>128</v>
      </c>
      <c r="D9" s="122">
        <v>165</v>
      </c>
      <c r="E9" s="56">
        <v>198</v>
      </c>
      <c r="F9" s="452">
        <v>217</v>
      </c>
      <c r="G9" s="452">
        <v>224</v>
      </c>
      <c r="H9" s="452">
        <v>226</v>
      </c>
      <c r="I9" s="452">
        <v>221</v>
      </c>
      <c r="J9" s="452">
        <v>218</v>
      </c>
      <c r="K9" s="452">
        <v>197</v>
      </c>
      <c r="L9" s="452">
        <v>174</v>
      </c>
      <c r="M9" s="452">
        <v>157</v>
      </c>
      <c r="N9" s="452">
        <v>148</v>
      </c>
      <c r="O9" s="452">
        <v>142</v>
      </c>
      <c r="P9" s="517">
        <v>151</v>
      </c>
      <c r="Q9" s="27"/>
    </row>
    <row r="10" spans="1:17" s="31" customFormat="1" ht="9.75" customHeight="1">
      <c r="A10" s="598"/>
      <c r="B10" s="601"/>
      <c r="C10" s="94" t="s">
        <v>129</v>
      </c>
      <c r="D10" s="404">
        <f aca="true" t="shared" si="1" ref="D10:P10">D9/D6*100</f>
        <v>5.2</v>
      </c>
      <c r="E10" s="29">
        <f t="shared" si="1"/>
        <v>5.7</v>
      </c>
      <c r="F10" s="453">
        <f t="shared" si="1"/>
        <v>5.9</v>
      </c>
      <c r="G10" s="453">
        <f t="shared" si="1"/>
        <v>6.1</v>
      </c>
      <c r="H10" s="453">
        <f t="shared" si="1"/>
        <v>6.6</v>
      </c>
      <c r="I10" s="453">
        <f t="shared" si="1"/>
        <v>6.7</v>
      </c>
      <c r="J10" s="453">
        <f t="shared" si="1"/>
        <v>6.8</v>
      </c>
      <c r="K10" s="453">
        <f t="shared" si="1"/>
        <v>6.5</v>
      </c>
      <c r="L10" s="453">
        <f t="shared" si="1"/>
        <v>5.9</v>
      </c>
      <c r="M10" s="453">
        <f t="shared" si="1"/>
        <v>5.3</v>
      </c>
      <c r="N10" s="453">
        <f t="shared" si="1"/>
        <v>4.9</v>
      </c>
      <c r="O10" s="453">
        <f t="shared" si="1"/>
        <v>4.5</v>
      </c>
      <c r="P10" s="518">
        <f t="shared" si="1"/>
        <v>4.5</v>
      </c>
      <c r="Q10" s="30"/>
    </row>
    <row r="11" spans="1:17" s="26" customFormat="1" ht="12" customHeight="1">
      <c r="A11" s="598"/>
      <c r="B11" s="91" t="s">
        <v>4</v>
      </c>
      <c r="C11" s="91"/>
      <c r="D11" s="122">
        <f aca="true" t="shared" si="2" ref="D11:I11">D6-D7</f>
        <v>759</v>
      </c>
      <c r="E11" s="56">
        <f t="shared" si="2"/>
        <v>764</v>
      </c>
      <c r="F11" s="452">
        <f t="shared" si="2"/>
        <v>789</v>
      </c>
      <c r="G11" s="452">
        <f t="shared" si="2"/>
        <v>735</v>
      </c>
      <c r="H11" s="452">
        <f t="shared" si="2"/>
        <v>667</v>
      </c>
      <c r="I11" s="452">
        <f t="shared" si="2"/>
        <v>637</v>
      </c>
      <c r="J11" s="452">
        <f aca="true" t="shared" si="3" ref="J11:O11">J6-J7</f>
        <v>566</v>
      </c>
      <c r="K11" s="452">
        <f t="shared" si="3"/>
        <v>618</v>
      </c>
      <c r="L11" s="452">
        <f t="shared" si="3"/>
        <v>654</v>
      </c>
      <c r="M11" s="452">
        <f t="shared" si="3"/>
        <v>698</v>
      </c>
      <c r="N11" s="452">
        <f t="shared" si="3"/>
        <v>691</v>
      </c>
      <c r="O11" s="452">
        <f t="shared" si="3"/>
        <v>705</v>
      </c>
      <c r="P11" s="517">
        <f>P6-P7</f>
        <v>767</v>
      </c>
      <c r="Q11" s="27"/>
    </row>
    <row r="12" spans="1:17" s="31" customFormat="1" ht="10.5" customHeight="1">
      <c r="A12" s="599"/>
      <c r="B12" s="94" t="s">
        <v>129</v>
      </c>
      <c r="C12" s="94"/>
      <c r="D12" s="404">
        <f aca="true" t="shared" si="4" ref="D12:P12">D11/D6*100</f>
        <v>23.8</v>
      </c>
      <c r="E12" s="29">
        <f t="shared" si="4"/>
        <v>21.8</v>
      </c>
      <c r="F12" s="453">
        <f t="shared" si="4"/>
        <v>21.4</v>
      </c>
      <c r="G12" s="453">
        <f t="shared" si="4"/>
        <v>20.1</v>
      </c>
      <c r="H12" s="453">
        <f t="shared" si="4"/>
        <v>19.5</v>
      </c>
      <c r="I12" s="453">
        <f t="shared" si="4"/>
        <v>19.4</v>
      </c>
      <c r="J12" s="453">
        <f t="shared" si="4"/>
        <v>17.7</v>
      </c>
      <c r="K12" s="453">
        <f t="shared" si="4"/>
        <v>20.3</v>
      </c>
      <c r="L12" s="453">
        <f t="shared" si="4"/>
        <v>22.1</v>
      </c>
      <c r="M12" s="453">
        <f t="shared" si="4"/>
        <v>23.7</v>
      </c>
      <c r="N12" s="453">
        <f t="shared" si="4"/>
        <v>22.9</v>
      </c>
      <c r="O12" s="453">
        <f t="shared" si="4"/>
        <v>22.5</v>
      </c>
      <c r="P12" s="518">
        <f t="shared" si="4"/>
        <v>22.7</v>
      </c>
      <c r="Q12" s="30"/>
    </row>
    <row r="13" spans="1:17" s="26" customFormat="1" ht="12" customHeight="1">
      <c r="A13" s="577" t="s">
        <v>56</v>
      </c>
      <c r="B13" s="91" t="s">
        <v>5</v>
      </c>
      <c r="C13" s="90"/>
      <c r="D13" s="122">
        <v>576</v>
      </c>
      <c r="E13" s="56">
        <v>695</v>
      </c>
      <c r="F13" s="452">
        <v>727</v>
      </c>
      <c r="G13" s="452">
        <v>713</v>
      </c>
      <c r="H13" s="452">
        <v>677</v>
      </c>
      <c r="I13" s="452">
        <v>638</v>
      </c>
      <c r="J13" s="452">
        <v>597</v>
      </c>
      <c r="K13" s="452">
        <v>518</v>
      </c>
      <c r="L13" s="452">
        <v>475</v>
      </c>
      <c r="M13" s="452">
        <v>435</v>
      </c>
      <c r="N13" s="452">
        <v>409</v>
      </c>
      <c r="O13" s="452">
        <v>418</v>
      </c>
      <c r="P13" s="517">
        <v>487</v>
      </c>
      <c r="Q13" s="27"/>
    </row>
    <row r="14" spans="1:17" s="31" customFormat="1" ht="10.5" customHeight="1">
      <c r="A14" s="577"/>
      <c r="B14" s="94" t="s">
        <v>129</v>
      </c>
      <c r="C14" s="93"/>
      <c r="D14" s="404">
        <f aca="true" t="shared" si="5" ref="D14:P14">D13/D6*100</f>
        <v>18</v>
      </c>
      <c r="E14" s="29">
        <f t="shared" si="5"/>
        <v>19.8</v>
      </c>
      <c r="F14" s="453">
        <f t="shared" si="5"/>
        <v>19.7</v>
      </c>
      <c r="G14" s="453">
        <f t="shared" si="5"/>
        <v>19.5</v>
      </c>
      <c r="H14" s="453">
        <f t="shared" si="5"/>
        <v>19.7</v>
      </c>
      <c r="I14" s="453">
        <f t="shared" si="5"/>
        <v>19.5</v>
      </c>
      <c r="J14" s="453">
        <f t="shared" si="5"/>
        <v>18.7</v>
      </c>
      <c r="K14" s="453">
        <f t="shared" si="5"/>
        <v>17</v>
      </c>
      <c r="L14" s="453">
        <f t="shared" si="5"/>
        <v>16.1</v>
      </c>
      <c r="M14" s="453">
        <f t="shared" si="5"/>
        <v>14.8</v>
      </c>
      <c r="N14" s="453">
        <f t="shared" si="5"/>
        <v>13.6</v>
      </c>
      <c r="O14" s="453">
        <f t="shared" si="5"/>
        <v>13.4</v>
      </c>
      <c r="P14" s="518">
        <f t="shared" si="5"/>
        <v>14.4</v>
      </c>
      <c r="Q14" s="30"/>
    </row>
    <row r="15" spans="1:17" s="26" customFormat="1" ht="12" customHeight="1">
      <c r="A15" s="577"/>
      <c r="B15" s="91" t="s">
        <v>24</v>
      </c>
      <c r="C15" s="90"/>
      <c r="D15" s="122">
        <f aca="true" t="shared" si="6" ref="D15:I15">D6-D13</f>
        <v>2616</v>
      </c>
      <c r="E15" s="56">
        <f t="shared" si="6"/>
        <v>2807</v>
      </c>
      <c r="F15" s="452">
        <f t="shared" si="6"/>
        <v>2965</v>
      </c>
      <c r="G15" s="452">
        <f t="shared" si="6"/>
        <v>2937</v>
      </c>
      <c r="H15" s="452">
        <f t="shared" si="6"/>
        <v>2752</v>
      </c>
      <c r="I15" s="452">
        <f t="shared" si="6"/>
        <v>2638</v>
      </c>
      <c r="J15" s="452">
        <f aca="true" t="shared" si="7" ref="J15:O15">J6-J13</f>
        <v>2595</v>
      </c>
      <c r="K15" s="452">
        <f t="shared" si="7"/>
        <v>2529</v>
      </c>
      <c r="L15" s="452">
        <f t="shared" si="7"/>
        <v>2481</v>
      </c>
      <c r="M15" s="452">
        <f t="shared" si="7"/>
        <v>2507</v>
      </c>
      <c r="N15" s="452">
        <f t="shared" si="7"/>
        <v>2606</v>
      </c>
      <c r="O15" s="452">
        <f t="shared" si="7"/>
        <v>2711</v>
      </c>
      <c r="P15" s="517">
        <f>P6-P13</f>
        <v>2898</v>
      </c>
      <c r="Q15" s="27"/>
    </row>
    <row r="16" spans="1:17" s="31" customFormat="1" ht="10.5" customHeight="1">
      <c r="A16" s="578"/>
      <c r="B16" s="94" t="s">
        <v>129</v>
      </c>
      <c r="C16" s="93"/>
      <c r="D16" s="404">
        <f aca="true" t="shared" si="8" ref="D16:P16">D15/D6*100</f>
        <v>82</v>
      </c>
      <c r="E16" s="29">
        <f t="shared" si="8"/>
        <v>80.2</v>
      </c>
      <c r="F16" s="453">
        <f t="shared" si="8"/>
        <v>80.3</v>
      </c>
      <c r="G16" s="453">
        <f t="shared" si="8"/>
        <v>80.5</v>
      </c>
      <c r="H16" s="453">
        <f t="shared" si="8"/>
        <v>80.3</v>
      </c>
      <c r="I16" s="453">
        <f t="shared" si="8"/>
        <v>80.5</v>
      </c>
      <c r="J16" s="453">
        <f t="shared" si="8"/>
        <v>81.3</v>
      </c>
      <c r="K16" s="453">
        <f t="shared" si="8"/>
        <v>83</v>
      </c>
      <c r="L16" s="453">
        <f t="shared" si="8"/>
        <v>83.9</v>
      </c>
      <c r="M16" s="453">
        <f t="shared" si="8"/>
        <v>85.2</v>
      </c>
      <c r="N16" s="453">
        <f t="shared" si="8"/>
        <v>86.4</v>
      </c>
      <c r="O16" s="453">
        <f t="shared" si="8"/>
        <v>86.6</v>
      </c>
      <c r="P16" s="518">
        <f t="shared" si="8"/>
        <v>85.6</v>
      </c>
      <c r="Q16" s="30"/>
    </row>
    <row r="17" spans="1:17" s="26" customFormat="1" ht="12" customHeight="1">
      <c r="A17" s="612" t="s">
        <v>56</v>
      </c>
      <c r="B17" s="91" t="s">
        <v>2</v>
      </c>
      <c r="C17" s="483"/>
      <c r="D17" s="122">
        <v>1856</v>
      </c>
      <c r="E17" s="56">
        <v>1921</v>
      </c>
      <c r="F17" s="452">
        <v>1999</v>
      </c>
      <c r="G17" s="452">
        <v>1952</v>
      </c>
      <c r="H17" s="452">
        <v>1830</v>
      </c>
      <c r="I17" s="452">
        <v>1764</v>
      </c>
      <c r="J17" s="452">
        <v>1733</v>
      </c>
      <c r="K17" s="452">
        <v>1776</v>
      </c>
      <c r="L17" s="452">
        <v>1776</v>
      </c>
      <c r="M17" s="452">
        <v>1814</v>
      </c>
      <c r="N17" s="452">
        <v>1848</v>
      </c>
      <c r="O17" s="452">
        <v>1893</v>
      </c>
      <c r="P17" s="517">
        <v>1982</v>
      </c>
      <c r="Q17" s="27"/>
    </row>
    <row r="18" spans="1:17" s="31" customFormat="1" ht="10.5" customHeight="1">
      <c r="A18" s="577"/>
      <c r="B18" s="94" t="s">
        <v>129</v>
      </c>
      <c r="C18" s="484"/>
      <c r="D18" s="404">
        <f aca="true" t="shared" si="9" ref="D18:P18">D17/D6*100</f>
        <v>58.1</v>
      </c>
      <c r="E18" s="29">
        <f t="shared" si="9"/>
        <v>54.9</v>
      </c>
      <c r="F18" s="453">
        <f t="shared" si="9"/>
        <v>54.1</v>
      </c>
      <c r="G18" s="453">
        <f t="shared" si="9"/>
        <v>53.5</v>
      </c>
      <c r="H18" s="453">
        <f t="shared" si="9"/>
        <v>53.4</v>
      </c>
      <c r="I18" s="453">
        <f t="shared" si="9"/>
        <v>53.8</v>
      </c>
      <c r="J18" s="453">
        <f t="shared" si="9"/>
        <v>54.3</v>
      </c>
      <c r="K18" s="453">
        <f t="shared" si="9"/>
        <v>58.3</v>
      </c>
      <c r="L18" s="453">
        <f t="shared" si="9"/>
        <v>60.1</v>
      </c>
      <c r="M18" s="453">
        <f t="shared" si="9"/>
        <v>61.7</v>
      </c>
      <c r="N18" s="453">
        <f t="shared" si="9"/>
        <v>61.3</v>
      </c>
      <c r="O18" s="453">
        <f t="shared" si="9"/>
        <v>60.5</v>
      </c>
      <c r="P18" s="518">
        <f t="shared" si="9"/>
        <v>58.6</v>
      </c>
      <c r="Q18" s="30"/>
    </row>
    <row r="19" spans="1:17" s="26" customFormat="1" ht="12" customHeight="1">
      <c r="A19" s="577"/>
      <c r="B19" s="91" t="s">
        <v>71</v>
      </c>
      <c r="C19" s="483"/>
      <c r="D19" s="122">
        <f aca="true" t="shared" si="10" ref="D19:I19">D6-D17</f>
        <v>1336</v>
      </c>
      <c r="E19" s="56">
        <f t="shared" si="10"/>
        <v>1581</v>
      </c>
      <c r="F19" s="452">
        <f t="shared" si="10"/>
        <v>1693</v>
      </c>
      <c r="G19" s="452">
        <f t="shared" si="10"/>
        <v>1698</v>
      </c>
      <c r="H19" s="452">
        <f t="shared" si="10"/>
        <v>1599</v>
      </c>
      <c r="I19" s="452">
        <f t="shared" si="10"/>
        <v>1512</v>
      </c>
      <c r="J19" s="452">
        <f aca="true" t="shared" si="11" ref="J19:O19">J6-J17</f>
        <v>1459</v>
      </c>
      <c r="K19" s="452">
        <f t="shared" si="11"/>
        <v>1271</v>
      </c>
      <c r="L19" s="452">
        <f t="shared" si="11"/>
        <v>1180</v>
      </c>
      <c r="M19" s="452">
        <f t="shared" si="11"/>
        <v>1128</v>
      </c>
      <c r="N19" s="452">
        <f t="shared" si="11"/>
        <v>1167</v>
      </c>
      <c r="O19" s="452">
        <f t="shared" si="11"/>
        <v>1236</v>
      </c>
      <c r="P19" s="517">
        <f>P6-P17</f>
        <v>1403</v>
      </c>
      <c r="Q19" s="27"/>
    </row>
    <row r="20" spans="1:17" s="31" customFormat="1" ht="10.5" customHeight="1">
      <c r="A20" s="578"/>
      <c r="B20" s="94" t="s">
        <v>129</v>
      </c>
      <c r="C20" s="484"/>
      <c r="D20" s="404">
        <f aca="true" t="shared" si="12" ref="D20:P20">D19/D6*100</f>
        <v>41.9</v>
      </c>
      <c r="E20" s="29">
        <f t="shared" si="12"/>
        <v>45.1</v>
      </c>
      <c r="F20" s="453">
        <f t="shared" si="12"/>
        <v>45.9</v>
      </c>
      <c r="G20" s="453">
        <f t="shared" si="12"/>
        <v>46.5</v>
      </c>
      <c r="H20" s="453">
        <f t="shared" si="12"/>
        <v>46.6</v>
      </c>
      <c r="I20" s="453">
        <f t="shared" si="12"/>
        <v>46.2</v>
      </c>
      <c r="J20" s="453">
        <f t="shared" si="12"/>
        <v>45.7</v>
      </c>
      <c r="K20" s="453">
        <f t="shared" si="12"/>
        <v>41.7</v>
      </c>
      <c r="L20" s="453">
        <f t="shared" si="12"/>
        <v>39.9</v>
      </c>
      <c r="M20" s="453">
        <f t="shared" si="12"/>
        <v>38.3</v>
      </c>
      <c r="N20" s="453">
        <f t="shared" si="12"/>
        <v>38.7</v>
      </c>
      <c r="O20" s="453">
        <f t="shared" si="12"/>
        <v>39.5</v>
      </c>
      <c r="P20" s="518">
        <f t="shared" si="12"/>
        <v>41.4</v>
      </c>
      <c r="Q20" s="30"/>
    </row>
    <row r="21" spans="1:17" s="26" customFormat="1" ht="12" customHeight="1">
      <c r="A21" s="613" t="s">
        <v>21</v>
      </c>
      <c r="B21" s="614"/>
      <c r="C21" s="614"/>
      <c r="D21" s="405">
        <v>2087</v>
      </c>
      <c r="E21" s="61">
        <v>2323</v>
      </c>
      <c r="F21" s="454">
        <v>2458</v>
      </c>
      <c r="G21" s="454">
        <v>2423</v>
      </c>
      <c r="H21" s="454">
        <v>2245</v>
      </c>
      <c r="I21" s="454">
        <v>2140</v>
      </c>
      <c r="J21" s="454">
        <v>2071</v>
      </c>
      <c r="K21" s="454">
        <v>1993</v>
      </c>
      <c r="L21" s="454">
        <v>1918</v>
      </c>
      <c r="M21" s="454">
        <v>1899</v>
      </c>
      <c r="N21" s="454">
        <v>1993</v>
      </c>
      <c r="O21" s="454">
        <v>2093</v>
      </c>
      <c r="P21" s="519">
        <v>2311</v>
      </c>
      <c r="Q21" s="27"/>
    </row>
    <row r="22" spans="1:17" s="31" customFormat="1" ht="11.25" customHeight="1" thickBot="1">
      <c r="A22" s="579" t="s">
        <v>129</v>
      </c>
      <c r="B22" s="580"/>
      <c r="C22" s="580"/>
      <c r="D22" s="406">
        <f aca="true" t="shared" si="13" ref="D22:P22">D21/D6*100</f>
        <v>65.4</v>
      </c>
      <c r="E22" s="57">
        <f t="shared" si="13"/>
        <v>66.3</v>
      </c>
      <c r="F22" s="455">
        <f t="shared" si="13"/>
        <v>66.6</v>
      </c>
      <c r="G22" s="455">
        <f t="shared" si="13"/>
        <v>66.4</v>
      </c>
      <c r="H22" s="455">
        <f t="shared" si="13"/>
        <v>65.5</v>
      </c>
      <c r="I22" s="455">
        <f t="shared" si="13"/>
        <v>65.3</v>
      </c>
      <c r="J22" s="455">
        <f t="shared" si="13"/>
        <v>64.9</v>
      </c>
      <c r="K22" s="455">
        <f t="shared" si="13"/>
        <v>65.4</v>
      </c>
      <c r="L22" s="455">
        <f t="shared" si="13"/>
        <v>64.9</v>
      </c>
      <c r="M22" s="455">
        <f t="shared" si="13"/>
        <v>64.5</v>
      </c>
      <c r="N22" s="455">
        <f t="shared" si="13"/>
        <v>66.1</v>
      </c>
      <c r="O22" s="455">
        <f t="shared" si="13"/>
        <v>66.9</v>
      </c>
      <c r="P22" s="520">
        <f t="shared" si="13"/>
        <v>68.3</v>
      </c>
      <c r="Q22" s="30"/>
    </row>
    <row r="23" spans="1:16" s="26" customFormat="1" ht="18" customHeight="1" thickBot="1">
      <c r="A23" s="607" t="s">
        <v>26</v>
      </c>
      <c r="B23" s="608"/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9"/>
    </row>
    <row r="24" spans="1:16" s="26" customFormat="1" ht="12.75" customHeight="1" thickBot="1">
      <c r="A24" s="602" t="s">
        <v>0</v>
      </c>
      <c r="B24" s="603"/>
      <c r="C24" s="604"/>
      <c r="D24" s="22" t="s">
        <v>208</v>
      </c>
      <c r="E24" s="23" t="s">
        <v>209</v>
      </c>
      <c r="F24" s="23" t="s">
        <v>210</v>
      </c>
      <c r="G24" s="23" t="s">
        <v>211</v>
      </c>
      <c r="H24" s="23" t="s">
        <v>212</v>
      </c>
      <c r="I24" s="23" t="s">
        <v>213</v>
      </c>
      <c r="J24" s="23" t="s">
        <v>214</v>
      </c>
      <c r="K24" s="23" t="s">
        <v>215</v>
      </c>
      <c r="L24" s="23" t="s">
        <v>216</v>
      </c>
      <c r="M24" s="23" t="s">
        <v>217</v>
      </c>
      <c r="N24" s="23" t="s">
        <v>218</v>
      </c>
      <c r="O24" s="24" t="s">
        <v>219</v>
      </c>
      <c r="P24" s="362" t="s">
        <v>13</v>
      </c>
    </row>
    <row r="25" spans="1:16" s="26" customFormat="1" ht="15.75" customHeight="1" thickBot="1">
      <c r="A25" s="593" t="s">
        <v>7</v>
      </c>
      <c r="B25" s="594"/>
      <c r="C25" s="595"/>
      <c r="D25" s="109">
        <v>584</v>
      </c>
      <c r="E25" s="51">
        <v>464</v>
      </c>
      <c r="F25" s="51">
        <v>450</v>
      </c>
      <c r="G25" s="51">
        <v>397</v>
      </c>
      <c r="H25" s="51">
        <v>339</v>
      </c>
      <c r="I25" s="51">
        <v>339</v>
      </c>
      <c r="J25" s="51">
        <v>528</v>
      </c>
      <c r="K25" s="51">
        <v>437</v>
      </c>
      <c r="L25" s="51">
        <v>709</v>
      </c>
      <c r="M25" s="51">
        <v>671</v>
      </c>
      <c r="N25" s="51">
        <v>632</v>
      </c>
      <c r="O25" s="51">
        <v>686</v>
      </c>
      <c r="P25" s="21">
        <f>SUM(D25:O25)</f>
        <v>6236</v>
      </c>
    </row>
    <row r="26" spans="1:16" s="26" customFormat="1" ht="12.75" customHeight="1">
      <c r="A26" s="577" t="s">
        <v>56</v>
      </c>
      <c r="B26" s="586" t="s">
        <v>27</v>
      </c>
      <c r="C26" s="587"/>
      <c r="D26" s="56">
        <v>160</v>
      </c>
      <c r="E26" s="28">
        <v>127</v>
      </c>
      <c r="F26" s="28">
        <v>98</v>
      </c>
      <c r="G26" s="28">
        <v>88</v>
      </c>
      <c r="H26" s="28">
        <v>123</v>
      </c>
      <c r="I26" s="28">
        <v>78</v>
      </c>
      <c r="J26" s="28">
        <v>218</v>
      </c>
      <c r="K26" s="28">
        <v>169</v>
      </c>
      <c r="L26" s="28">
        <v>292</v>
      </c>
      <c r="M26" s="28">
        <v>160</v>
      </c>
      <c r="N26" s="28">
        <v>138</v>
      </c>
      <c r="O26" s="28">
        <v>109</v>
      </c>
      <c r="P26" s="32">
        <f>SUM(D26:O26)</f>
        <v>1760</v>
      </c>
    </row>
    <row r="27" spans="1:16" s="31" customFormat="1" ht="9.75" customHeight="1">
      <c r="A27" s="577"/>
      <c r="B27" s="583" t="s">
        <v>44</v>
      </c>
      <c r="C27" s="584"/>
      <c r="D27" s="29">
        <f aca="true" t="shared" si="14" ref="D27:O27">D26/D25*100</f>
        <v>27.4</v>
      </c>
      <c r="E27" s="456">
        <f t="shared" si="14"/>
        <v>27.4</v>
      </c>
      <c r="F27" s="456">
        <f t="shared" si="14"/>
        <v>21.8</v>
      </c>
      <c r="G27" s="456">
        <f t="shared" si="14"/>
        <v>22.2</v>
      </c>
      <c r="H27" s="456">
        <f t="shared" si="14"/>
        <v>36.3</v>
      </c>
      <c r="I27" s="456">
        <f t="shared" si="14"/>
        <v>23</v>
      </c>
      <c r="J27" s="456">
        <f t="shared" si="14"/>
        <v>41.3</v>
      </c>
      <c r="K27" s="456">
        <f t="shared" si="14"/>
        <v>38.7</v>
      </c>
      <c r="L27" s="456">
        <f t="shared" si="14"/>
        <v>41.2</v>
      </c>
      <c r="M27" s="456">
        <f t="shared" si="14"/>
        <v>23.8</v>
      </c>
      <c r="N27" s="456">
        <f t="shared" si="14"/>
        <v>21.8</v>
      </c>
      <c r="O27" s="456">
        <f t="shared" si="14"/>
        <v>15.9</v>
      </c>
      <c r="P27" s="33">
        <f>P26/P25*100</f>
        <v>28.2</v>
      </c>
    </row>
    <row r="28" spans="1:16" s="26" customFormat="1" ht="12.75" customHeight="1">
      <c r="A28" s="577"/>
      <c r="B28" s="586" t="s">
        <v>28</v>
      </c>
      <c r="C28" s="587"/>
      <c r="D28" s="56">
        <f aca="true" t="shared" si="15" ref="D28:I28">D25-D26</f>
        <v>424</v>
      </c>
      <c r="E28" s="28">
        <f t="shared" si="15"/>
        <v>337</v>
      </c>
      <c r="F28" s="28">
        <f t="shared" si="15"/>
        <v>352</v>
      </c>
      <c r="G28" s="28">
        <f t="shared" si="15"/>
        <v>309</v>
      </c>
      <c r="H28" s="28">
        <f t="shared" si="15"/>
        <v>216</v>
      </c>
      <c r="I28" s="28">
        <f t="shared" si="15"/>
        <v>261</v>
      </c>
      <c r="J28" s="28">
        <f aca="true" t="shared" si="16" ref="J28:O28">J25-J26</f>
        <v>310</v>
      </c>
      <c r="K28" s="28">
        <f t="shared" si="16"/>
        <v>268</v>
      </c>
      <c r="L28" s="28">
        <f t="shared" si="16"/>
        <v>417</v>
      </c>
      <c r="M28" s="28">
        <f t="shared" si="16"/>
        <v>511</v>
      </c>
      <c r="N28" s="28">
        <f t="shared" si="16"/>
        <v>494</v>
      </c>
      <c r="O28" s="28">
        <f t="shared" si="16"/>
        <v>577</v>
      </c>
      <c r="P28" s="32">
        <f>SUM(D28:O28)</f>
        <v>4476</v>
      </c>
    </row>
    <row r="29" spans="1:16" s="31" customFormat="1" ht="9.75" customHeight="1">
      <c r="A29" s="578"/>
      <c r="B29" s="583" t="s">
        <v>44</v>
      </c>
      <c r="C29" s="584"/>
      <c r="D29" s="29">
        <f aca="true" t="shared" si="17" ref="D29:O29">D28/D25*100</f>
        <v>72.6</v>
      </c>
      <c r="E29" s="456">
        <f t="shared" si="17"/>
        <v>72.6</v>
      </c>
      <c r="F29" s="456">
        <f t="shared" si="17"/>
        <v>78.2</v>
      </c>
      <c r="G29" s="456">
        <f t="shared" si="17"/>
        <v>77.8</v>
      </c>
      <c r="H29" s="456">
        <f t="shared" si="17"/>
        <v>63.7</v>
      </c>
      <c r="I29" s="456">
        <f t="shared" si="17"/>
        <v>77</v>
      </c>
      <c r="J29" s="456">
        <f t="shared" si="17"/>
        <v>58.7</v>
      </c>
      <c r="K29" s="456">
        <f t="shared" si="17"/>
        <v>61.3</v>
      </c>
      <c r="L29" s="456">
        <f t="shared" si="17"/>
        <v>58.8</v>
      </c>
      <c r="M29" s="456">
        <f t="shared" si="17"/>
        <v>76.2</v>
      </c>
      <c r="N29" s="456">
        <f t="shared" si="17"/>
        <v>78.2</v>
      </c>
      <c r="O29" s="456">
        <f t="shared" si="17"/>
        <v>84.1</v>
      </c>
      <c r="P29" s="33">
        <f>P28/P25*100</f>
        <v>71.8</v>
      </c>
    </row>
    <row r="30" spans="1:16" s="26" customFormat="1" ht="12.75" customHeight="1">
      <c r="A30" s="597" t="s">
        <v>56</v>
      </c>
      <c r="B30" s="586" t="s">
        <v>22</v>
      </c>
      <c r="C30" s="587"/>
      <c r="D30" s="56">
        <v>489</v>
      </c>
      <c r="E30" s="28">
        <v>365</v>
      </c>
      <c r="F30" s="28">
        <v>346</v>
      </c>
      <c r="G30" s="28">
        <v>306</v>
      </c>
      <c r="H30" s="28">
        <v>248</v>
      </c>
      <c r="I30" s="28">
        <v>293</v>
      </c>
      <c r="J30" s="28">
        <v>335</v>
      </c>
      <c r="K30" s="28">
        <v>269</v>
      </c>
      <c r="L30" s="28">
        <v>465</v>
      </c>
      <c r="M30" s="28">
        <v>481</v>
      </c>
      <c r="N30" s="28">
        <v>471</v>
      </c>
      <c r="O30" s="28">
        <v>512</v>
      </c>
      <c r="P30" s="32">
        <f>SUM(D30:O30)</f>
        <v>4580</v>
      </c>
    </row>
    <row r="31" spans="1:16" s="31" customFormat="1" ht="9" customHeight="1">
      <c r="A31" s="598"/>
      <c r="B31" s="583" t="s">
        <v>44</v>
      </c>
      <c r="C31" s="584"/>
      <c r="D31" s="29">
        <f aca="true" t="shared" si="18" ref="D31:O31">D30/D25*100</f>
        <v>83.7</v>
      </c>
      <c r="E31" s="456">
        <f t="shared" si="18"/>
        <v>78.7</v>
      </c>
      <c r="F31" s="456">
        <f t="shared" si="18"/>
        <v>76.9</v>
      </c>
      <c r="G31" s="456">
        <f t="shared" si="18"/>
        <v>77.1</v>
      </c>
      <c r="H31" s="456">
        <f t="shared" si="18"/>
        <v>73.2</v>
      </c>
      <c r="I31" s="456">
        <f t="shared" si="18"/>
        <v>86.4</v>
      </c>
      <c r="J31" s="456">
        <f t="shared" si="18"/>
        <v>63.4</v>
      </c>
      <c r="K31" s="456">
        <f t="shared" si="18"/>
        <v>61.6</v>
      </c>
      <c r="L31" s="456">
        <f t="shared" si="18"/>
        <v>65.6</v>
      </c>
      <c r="M31" s="456">
        <f t="shared" si="18"/>
        <v>71.7</v>
      </c>
      <c r="N31" s="456">
        <f t="shared" si="18"/>
        <v>74.5</v>
      </c>
      <c r="O31" s="456">
        <f t="shared" si="18"/>
        <v>74.6</v>
      </c>
      <c r="P31" s="33">
        <f>P30/P25*100</f>
        <v>73.4</v>
      </c>
    </row>
    <row r="32" spans="1:16" s="26" customFormat="1" ht="12.75" customHeight="1">
      <c r="A32" s="598"/>
      <c r="B32" s="600" t="s">
        <v>61</v>
      </c>
      <c r="C32" s="66" t="s">
        <v>10</v>
      </c>
      <c r="D32" s="56">
        <v>40</v>
      </c>
      <c r="E32" s="28">
        <v>30</v>
      </c>
      <c r="F32" s="28">
        <v>21</v>
      </c>
      <c r="G32" s="28">
        <v>25</v>
      </c>
      <c r="H32" s="28">
        <v>18</v>
      </c>
      <c r="I32" s="28">
        <v>19</v>
      </c>
      <c r="J32" s="28">
        <v>11</v>
      </c>
      <c r="K32" s="28">
        <v>9</v>
      </c>
      <c r="L32" s="28">
        <v>15</v>
      </c>
      <c r="M32" s="28">
        <v>14</v>
      </c>
      <c r="N32" s="28">
        <v>17</v>
      </c>
      <c r="O32" s="28">
        <v>29</v>
      </c>
      <c r="P32" s="32">
        <f>SUM(D32:O32)</f>
        <v>248</v>
      </c>
    </row>
    <row r="33" spans="1:16" s="31" customFormat="1" ht="9" customHeight="1">
      <c r="A33" s="598"/>
      <c r="B33" s="601"/>
      <c r="C33" s="67" t="s">
        <v>44</v>
      </c>
      <c r="D33" s="29">
        <f aca="true" t="shared" si="19" ref="D33:O33">D32/D25*100</f>
        <v>6.8</v>
      </c>
      <c r="E33" s="456">
        <f t="shared" si="19"/>
        <v>6.5</v>
      </c>
      <c r="F33" s="456">
        <f t="shared" si="19"/>
        <v>4.7</v>
      </c>
      <c r="G33" s="456">
        <f t="shared" si="19"/>
        <v>6.3</v>
      </c>
      <c r="H33" s="456">
        <f t="shared" si="19"/>
        <v>5.3</v>
      </c>
      <c r="I33" s="456">
        <f t="shared" si="19"/>
        <v>5.6</v>
      </c>
      <c r="J33" s="456">
        <f t="shared" si="19"/>
        <v>2.1</v>
      </c>
      <c r="K33" s="456">
        <f t="shared" si="19"/>
        <v>2.1</v>
      </c>
      <c r="L33" s="456">
        <f t="shared" si="19"/>
        <v>2.1</v>
      </c>
      <c r="M33" s="456">
        <f t="shared" si="19"/>
        <v>2.1</v>
      </c>
      <c r="N33" s="456">
        <f t="shared" si="19"/>
        <v>2.7</v>
      </c>
      <c r="O33" s="456">
        <f t="shared" si="19"/>
        <v>4.2</v>
      </c>
      <c r="P33" s="33">
        <f>P32/P25*100</f>
        <v>4</v>
      </c>
    </row>
    <row r="34" spans="1:16" s="26" customFormat="1" ht="12.75" customHeight="1">
      <c r="A34" s="598"/>
      <c r="B34" s="586" t="s">
        <v>4</v>
      </c>
      <c r="C34" s="587"/>
      <c r="D34" s="56">
        <f aca="true" t="shared" si="20" ref="D34:I34">D25-D30</f>
        <v>95</v>
      </c>
      <c r="E34" s="28">
        <f t="shared" si="20"/>
        <v>99</v>
      </c>
      <c r="F34" s="28">
        <f t="shared" si="20"/>
        <v>104</v>
      </c>
      <c r="G34" s="28">
        <f t="shared" si="20"/>
        <v>91</v>
      </c>
      <c r="H34" s="28">
        <f t="shared" si="20"/>
        <v>91</v>
      </c>
      <c r="I34" s="28">
        <f t="shared" si="20"/>
        <v>46</v>
      </c>
      <c r="J34" s="28">
        <f aca="true" t="shared" si="21" ref="J34:O34">J25-J30</f>
        <v>193</v>
      </c>
      <c r="K34" s="28">
        <f t="shared" si="21"/>
        <v>168</v>
      </c>
      <c r="L34" s="28">
        <f t="shared" si="21"/>
        <v>244</v>
      </c>
      <c r="M34" s="28">
        <f t="shared" si="21"/>
        <v>190</v>
      </c>
      <c r="N34" s="28">
        <f t="shared" si="21"/>
        <v>161</v>
      </c>
      <c r="O34" s="28">
        <f t="shared" si="21"/>
        <v>174</v>
      </c>
      <c r="P34" s="32">
        <f>SUM(D34:O34)</f>
        <v>1656</v>
      </c>
    </row>
    <row r="35" spans="1:16" s="31" customFormat="1" ht="9.75" customHeight="1">
      <c r="A35" s="599"/>
      <c r="B35" s="583" t="s">
        <v>44</v>
      </c>
      <c r="C35" s="584"/>
      <c r="D35" s="29">
        <f aca="true" t="shared" si="22" ref="D35:O35">D34/D25*100</f>
        <v>16.3</v>
      </c>
      <c r="E35" s="456">
        <f t="shared" si="22"/>
        <v>21.3</v>
      </c>
      <c r="F35" s="456">
        <f t="shared" si="22"/>
        <v>23.1</v>
      </c>
      <c r="G35" s="456">
        <f t="shared" si="22"/>
        <v>22.9</v>
      </c>
      <c r="H35" s="456">
        <f t="shared" si="22"/>
        <v>26.8</v>
      </c>
      <c r="I35" s="456">
        <f t="shared" si="22"/>
        <v>13.6</v>
      </c>
      <c r="J35" s="456">
        <f t="shared" si="22"/>
        <v>36.6</v>
      </c>
      <c r="K35" s="456">
        <f t="shared" si="22"/>
        <v>38.4</v>
      </c>
      <c r="L35" s="456">
        <f t="shared" si="22"/>
        <v>34.4</v>
      </c>
      <c r="M35" s="456">
        <f t="shared" si="22"/>
        <v>28.3</v>
      </c>
      <c r="N35" s="456">
        <f t="shared" si="22"/>
        <v>25.5</v>
      </c>
      <c r="O35" s="456">
        <f t="shared" si="22"/>
        <v>25.4</v>
      </c>
      <c r="P35" s="33">
        <f>P34/P25*100</f>
        <v>26.6</v>
      </c>
    </row>
    <row r="36" spans="1:16" s="26" customFormat="1" ht="12.75" customHeight="1">
      <c r="A36" s="585" t="s">
        <v>80</v>
      </c>
      <c r="B36" s="586"/>
      <c r="C36" s="587"/>
      <c r="D36" s="56">
        <v>83</v>
      </c>
      <c r="E36" s="28">
        <v>74</v>
      </c>
      <c r="F36" s="28">
        <v>78</v>
      </c>
      <c r="G36" s="28">
        <v>77</v>
      </c>
      <c r="H36" s="28">
        <v>62</v>
      </c>
      <c r="I36" s="28">
        <v>24</v>
      </c>
      <c r="J36" s="28">
        <v>153</v>
      </c>
      <c r="K36" s="28">
        <v>118</v>
      </c>
      <c r="L36" s="28">
        <v>245</v>
      </c>
      <c r="M36" s="28">
        <v>131</v>
      </c>
      <c r="N36" s="28">
        <v>112</v>
      </c>
      <c r="O36" s="28">
        <v>119</v>
      </c>
      <c r="P36" s="32">
        <f>SUM(D36:O36)</f>
        <v>1276</v>
      </c>
    </row>
    <row r="37" spans="1:16" s="31" customFormat="1" ht="10.5" customHeight="1">
      <c r="A37" s="582" t="s">
        <v>44</v>
      </c>
      <c r="B37" s="583"/>
      <c r="C37" s="584"/>
      <c r="D37" s="29">
        <f aca="true" t="shared" si="23" ref="D37:L37">D36/D25*100</f>
        <v>14.2</v>
      </c>
      <c r="E37" s="456">
        <f t="shared" si="23"/>
        <v>15.9</v>
      </c>
      <c r="F37" s="456">
        <f t="shared" si="23"/>
        <v>17.3</v>
      </c>
      <c r="G37" s="456">
        <f t="shared" si="23"/>
        <v>19.4</v>
      </c>
      <c r="H37" s="456">
        <f t="shared" si="23"/>
        <v>18.3</v>
      </c>
      <c r="I37" s="456">
        <f t="shared" si="23"/>
        <v>7.1</v>
      </c>
      <c r="J37" s="456">
        <f t="shared" si="23"/>
        <v>29</v>
      </c>
      <c r="K37" s="456">
        <f t="shared" si="23"/>
        <v>27</v>
      </c>
      <c r="L37" s="456">
        <f t="shared" si="23"/>
        <v>34.6</v>
      </c>
      <c r="M37" s="456">
        <f>M36/M25*100</f>
        <v>19.5</v>
      </c>
      <c r="N37" s="456">
        <f>N36/N25*100</f>
        <v>17.7</v>
      </c>
      <c r="O37" s="456">
        <f>O36/O25*100</f>
        <v>17.3</v>
      </c>
      <c r="P37" s="33">
        <f>P36/P25*100</f>
        <v>20.5</v>
      </c>
    </row>
    <row r="38" spans="1:17" s="31" customFormat="1" ht="11.25" customHeight="1">
      <c r="A38" s="585" t="s">
        <v>37</v>
      </c>
      <c r="B38" s="586"/>
      <c r="C38" s="587"/>
      <c r="D38" s="56">
        <v>233</v>
      </c>
      <c r="E38" s="28">
        <v>208</v>
      </c>
      <c r="F38" s="28">
        <v>204</v>
      </c>
      <c r="G38" s="28">
        <v>197</v>
      </c>
      <c r="H38" s="28">
        <v>150</v>
      </c>
      <c r="I38" s="28">
        <v>123</v>
      </c>
      <c r="J38" s="28">
        <v>281</v>
      </c>
      <c r="K38" s="28">
        <v>255</v>
      </c>
      <c r="L38" s="28">
        <v>446</v>
      </c>
      <c r="M38" s="28">
        <v>354</v>
      </c>
      <c r="N38" s="28">
        <v>293</v>
      </c>
      <c r="O38" s="28">
        <v>339</v>
      </c>
      <c r="P38" s="32">
        <f>SUM(D38:O38)</f>
        <v>3083</v>
      </c>
      <c r="Q38" s="27"/>
    </row>
    <row r="39" spans="1:17" s="31" customFormat="1" ht="11.25" customHeight="1">
      <c r="A39" s="93" t="s">
        <v>44</v>
      </c>
      <c r="B39" s="95"/>
      <c r="C39" s="95"/>
      <c r="D39" s="29">
        <f aca="true" t="shared" si="24" ref="D39:O39">D38/D25*100</f>
        <v>39.9</v>
      </c>
      <c r="E39" s="456">
        <f t="shared" si="24"/>
        <v>44.8</v>
      </c>
      <c r="F39" s="456">
        <f t="shared" si="24"/>
        <v>45.3</v>
      </c>
      <c r="G39" s="456">
        <f t="shared" si="24"/>
        <v>49.6</v>
      </c>
      <c r="H39" s="456">
        <f t="shared" si="24"/>
        <v>44.2</v>
      </c>
      <c r="I39" s="456">
        <f t="shared" si="24"/>
        <v>36.3</v>
      </c>
      <c r="J39" s="456">
        <f t="shared" si="24"/>
        <v>53.2</v>
      </c>
      <c r="K39" s="456">
        <f t="shared" si="24"/>
        <v>58.4</v>
      </c>
      <c r="L39" s="456">
        <f t="shared" si="24"/>
        <v>62.9</v>
      </c>
      <c r="M39" s="456">
        <f t="shared" si="24"/>
        <v>52.8</v>
      </c>
      <c r="N39" s="456">
        <f t="shared" si="24"/>
        <v>46.4</v>
      </c>
      <c r="O39" s="456">
        <f t="shared" si="24"/>
        <v>49.4</v>
      </c>
      <c r="P39" s="33">
        <f>P38/P25*100</f>
        <v>49.4</v>
      </c>
      <c r="Q39" s="30"/>
    </row>
    <row r="40" spans="1:17" s="31" customFormat="1" ht="11.25" customHeight="1">
      <c r="A40" s="568" t="s">
        <v>120</v>
      </c>
      <c r="B40" s="569"/>
      <c r="C40" s="570"/>
      <c r="D40" s="225">
        <v>24</v>
      </c>
      <c r="E40" s="457">
        <v>19</v>
      </c>
      <c r="F40" s="457">
        <v>21</v>
      </c>
      <c r="G40" s="457">
        <v>21</v>
      </c>
      <c r="H40" s="457">
        <v>14</v>
      </c>
      <c r="I40" s="457">
        <v>6</v>
      </c>
      <c r="J40" s="457">
        <v>31</v>
      </c>
      <c r="K40" s="457">
        <v>27</v>
      </c>
      <c r="L40" s="457">
        <v>31</v>
      </c>
      <c r="M40" s="457">
        <v>30</v>
      </c>
      <c r="N40" s="457">
        <v>32</v>
      </c>
      <c r="O40" s="457">
        <v>31</v>
      </c>
      <c r="P40" s="32">
        <f>SUM(D40:O40)</f>
        <v>287</v>
      </c>
      <c r="Q40" s="30"/>
    </row>
    <row r="41" spans="1:17" s="31" customFormat="1" ht="11.25" customHeight="1">
      <c r="A41" s="582" t="s">
        <v>44</v>
      </c>
      <c r="B41" s="583"/>
      <c r="C41" s="584"/>
      <c r="D41" s="29">
        <f aca="true" t="shared" si="25" ref="D41:O41">D40/D25*100</f>
        <v>4.1</v>
      </c>
      <c r="E41" s="456">
        <f t="shared" si="25"/>
        <v>4.1</v>
      </c>
      <c r="F41" s="456">
        <f t="shared" si="25"/>
        <v>4.7</v>
      </c>
      <c r="G41" s="456">
        <f t="shared" si="25"/>
        <v>5.3</v>
      </c>
      <c r="H41" s="456">
        <f t="shared" si="25"/>
        <v>4.1</v>
      </c>
      <c r="I41" s="456">
        <f t="shared" si="25"/>
        <v>1.8</v>
      </c>
      <c r="J41" s="456">
        <f t="shared" si="25"/>
        <v>5.9</v>
      </c>
      <c r="K41" s="456">
        <f t="shared" si="25"/>
        <v>6.2</v>
      </c>
      <c r="L41" s="456">
        <f t="shared" si="25"/>
        <v>4.4</v>
      </c>
      <c r="M41" s="456">
        <f t="shared" si="25"/>
        <v>4.5</v>
      </c>
      <c r="N41" s="456">
        <f t="shared" si="25"/>
        <v>5.1</v>
      </c>
      <c r="O41" s="456">
        <f t="shared" si="25"/>
        <v>4.5</v>
      </c>
      <c r="P41" s="33">
        <f>P40/P25*100</f>
        <v>4.6</v>
      </c>
      <c r="Q41" s="30"/>
    </row>
    <row r="42" spans="1:17" s="26" customFormat="1" ht="12" customHeight="1">
      <c r="A42" s="585" t="s">
        <v>38</v>
      </c>
      <c r="B42" s="586"/>
      <c r="C42" s="587"/>
      <c r="D42" s="56">
        <v>121</v>
      </c>
      <c r="E42" s="28">
        <v>111</v>
      </c>
      <c r="F42" s="28">
        <v>104</v>
      </c>
      <c r="G42" s="28">
        <v>96</v>
      </c>
      <c r="H42" s="28">
        <v>88</v>
      </c>
      <c r="I42" s="28">
        <v>119</v>
      </c>
      <c r="J42" s="28">
        <v>148</v>
      </c>
      <c r="K42" s="28">
        <v>111</v>
      </c>
      <c r="L42" s="28">
        <v>166</v>
      </c>
      <c r="M42" s="28">
        <v>196</v>
      </c>
      <c r="N42" s="28">
        <v>185</v>
      </c>
      <c r="O42" s="28">
        <v>190</v>
      </c>
      <c r="P42" s="32">
        <f>SUM(D42:O42)</f>
        <v>1635</v>
      </c>
      <c r="Q42" s="27"/>
    </row>
    <row r="43" spans="1:17" s="31" customFormat="1" ht="10.5" customHeight="1">
      <c r="A43" s="582" t="s">
        <v>44</v>
      </c>
      <c r="B43" s="583"/>
      <c r="C43" s="584"/>
      <c r="D43" s="29">
        <f aca="true" t="shared" si="26" ref="D43:O43">D42/D25*100</f>
        <v>20.7</v>
      </c>
      <c r="E43" s="456">
        <f t="shared" si="26"/>
        <v>23.9</v>
      </c>
      <c r="F43" s="456">
        <f t="shared" si="26"/>
        <v>23.1</v>
      </c>
      <c r="G43" s="456">
        <f t="shared" si="26"/>
        <v>24.2</v>
      </c>
      <c r="H43" s="456">
        <f t="shared" si="26"/>
        <v>26</v>
      </c>
      <c r="I43" s="456">
        <f t="shared" si="26"/>
        <v>35.1</v>
      </c>
      <c r="J43" s="456">
        <f t="shared" si="26"/>
        <v>28</v>
      </c>
      <c r="K43" s="456">
        <f t="shared" si="26"/>
        <v>25.4</v>
      </c>
      <c r="L43" s="456">
        <f t="shared" si="26"/>
        <v>23.4</v>
      </c>
      <c r="M43" s="456">
        <f t="shared" si="26"/>
        <v>29.2</v>
      </c>
      <c r="N43" s="456">
        <f t="shared" si="26"/>
        <v>29.3</v>
      </c>
      <c r="O43" s="456">
        <f t="shared" si="26"/>
        <v>27.7</v>
      </c>
      <c r="P43" s="33">
        <f>P42/P25*100</f>
        <v>26.2</v>
      </c>
      <c r="Q43" s="30"/>
    </row>
    <row r="44" spans="1:17" s="26" customFormat="1" ht="12" customHeight="1">
      <c r="A44" s="585" t="s">
        <v>121</v>
      </c>
      <c r="B44" s="586"/>
      <c r="C44" s="587"/>
      <c r="D44" s="226">
        <v>8</v>
      </c>
      <c r="E44" s="452">
        <v>20</v>
      </c>
      <c r="F44" s="452">
        <v>18</v>
      </c>
      <c r="G44" s="452">
        <v>7</v>
      </c>
      <c r="H44" s="452">
        <v>13</v>
      </c>
      <c r="I44" s="452">
        <v>13</v>
      </c>
      <c r="J44" s="452">
        <v>19</v>
      </c>
      <c r="K44" s="452">
        <v>19</v>
      </c>
      <c r="L44" s="452">
        <v>35</v>
      </c>
      <c r="M44" s="452">
        <v>27</v>
      </c>
      <c r="N44" s="452">
        <v>32</v>
      </c>
      <c r="O44" s="452">
        <v>20</v>
      </c>
      <c r="P44" s="32">
        <f>SUM(D44:O44)</f>
        <v>231</v>
      </c>
      <c r="Q44" s="27"/>
    </row>
    <row r="45" spans="1:17" s="31" customFormat="1" ht="10.5" customHeight="1">
      <c r="A45" s="582" t="s">
        <v>44</v>
      </c>
      <c r="B45" s="583"/>
      <c r="C45" s="584"/>
      <c r="D45" s="29">
        <f aca="true" t="shared" si="27" ref="D45:O45">D44/D25*100</f>
        <v>1.4</v>
      </c>
      <c r="E45" s="456">
        <f t="shared" si="27"/>
        <v>4.3</v>
      </c>
      <c r="F45" s="456">
        <f t="shared" si="27"/>
        <v>4</v>
      </c>
      <c r="G45" s="456">
        <f t="shared" si="27"/>
        <v>1.8</v>
      </c>
      <c r="H45" s="456">
        <f t="shared" si="27"/>
        <v>3.8</v>
      </c>
      <c r="I45" s="456">
        <f t="shared" si="27"/>
        <v>3.8</v>
      </c>
      <c r="J45" s="456">
        <f t="shared" si="27"/>
        <v>3.6</v>
      </c>
      <c r="K45" s="456">
        <f t="shared" si="27"/>
        <v>4.3</v>
      </c>
      <c r="L45" s="456">
        <f t="shared" si="27"/>
        <v>4.9</v>
      </c>
      <c r="M45" s="456">
        <f t="shared" si="27"/>
        <v>4</v>
      </c>
      <c r="N45" s="456">
        <f t="shared" si="27"/>
        <v>5.1</v>
      </c>
      <c r="O45" s="456">
        <f t="shared" si="27"/>
        <v>2.9</v>
      </c>
      <c r="P45" s="33">
        <f>P44/P25*100</f>
        <v>3.7</v>
      </c>
      <c r="Q45" s="30"/>
    </row>
    <row r="46" spans="1:17" s="26" customFormat="1" ht="12" customHeight="1">
      <c r="A46" s="585" t="s">
        <v>54</v>
      </c>
      <c r="B46" s="586"/>
      <c r="C46" s="587"/>
      <c r="D46" s="226">
        <v>59</v>
      </c>
      <c r="E46" s="452">
        <v>44</v>
      </c>
      <c r="F46" s="452">
        <v>49</v>
      </c>
      <c r="G46" s="452">
        <v>42</v>
      </c>
      <c r="H46" s="452">
        <v>35</v>
      </c>
      <c r="I46" s="452">
        <v>53</v>
      </c>
      <c r="J46" s="452">
        <v>50</v>
      </c>
      <c r="K46" s="452">
        <v>26</v>
      </c>
      <c r="L46" s="452">
        <v>35</v>
      </c>
      <c r="M46" s="452">
        <v>50</v>
      </c>
      <c r="N46" s="452">
        <v>65</v>
      </c>
      <c r="O46" s="452">
        <v>68</v>
      </c>
      <c r="P46" s="32">
        <f>SUM(D46:O46)</f>
        <v>576</v>
      </c>
      <c r="Q46" s="27"/>
    </row>
    <row r="47" spans="1:17" s="26" customFormat="1" ht="12" customHeight="1">
      <c r="A47" s="582" t="s">
        <v>44</v>
      </c>
      <c r="B47" s="583"/>
      <c r="C47" s="584"/>
      <c r="D47" s="227">
        <f aca="true" t="shared" si="28" ref="D47:O47">D46/D25*100</f>
        <v>10.1</v>
      </c>
      <c r="E47" s="453">
        <f t="shared" si="28"/>
        <v>9.5</v>
      </c>
      <c r="F47" s="453">
        <f t="shared" si="28"/>
        <v>10.9</v>
      </c>
      <c r="G47" s="453">
        <f t="shared" si="28"/>
        <v>10.6</v>
      </c>
      <c r="H47" s="453">
        <f t="shared" si="28"/>
        <v>10.3</v>
      </c>
      <c r="I47" s="453">
        <f t="shared" si="28"/>
        <v>15.6</v>
      </c>
      <c r="J47" s="453">
        <f t="shared" si="28"/>
        <v>9.5</v>
      </c>
      <c r="K47" s="453">
        <f t="shared" si="28"/>
        <v>5.9</v>
      </c>
      <c r="L47" s="453">
        <f t="shared" si="28"/>
        <v>4.9</v>
      </c>
      <c r="M47" s="453">
        <f t="shared" si="28"/>
        <v>7.5</v>
      </c>
      <c r="N47" s="453">
        <f t="shared" si="28"/>
        <v>10.3</v>
      </c>
      <c r="O47" s="453">
        <f t="shared" si="28"/>
        <v>9.9</v>
      </c>
      <c r="P47" s="33">
        <f>P46/P25*100</f>
        <v>9.2</v>
      </c>
      <c r="Q47" s="27"/>
    </row>
    <row r="48" spans="1:17" s="26" customFormat="1" ht="12" customHeight="1">
      <c r="A48" s="585" t="s">
        <v>40</v>
      </c>
      <c r="B48" s="586"/>
      <c r="C48" s="587"/>
      <c r="D48" s="226">
        <v>77</v>
      </c>
      <c r="E48" s="452">
        <v>66</v>
      </c>
      <c r="F48" s="452">
        <v>63</v>
      </c>
      <c r="G48" s="452">
        <v>46</v>
      </c>
      <c r="H48" s="452">
        <v>49</v>
      </c>
      <c r="I48" s="452">
        <v>41</v>
      </c>
      <c r="J48" s="452">
        <v>90</v>
      </c>
      <c r="K48" s="452">
        <v>67</v>
      </c>
      <c r="L48" s="452">
        <v>77</v>
      </c>
      <c r="M48" s="452">
        <v>81</v>
      </c>
      <c r="N48" s="452">
        <v>109</v>
      </c>
      <c r="O48" s="452">
        <v>82</v>
      </c>
      <c r="P48" s="32">
        <f>SUM(D48:O48)</f>
        <v>848</v>
      </c>
      <c r="Q48" s="27"/>
    </row>
    <row r="49" spans="1:17" s="26" customFormat="1" ht="12" customHeight="1">
      <c r="A49" s="582" t="s">
        <v>44</v>
      </c>
      <c r="B49" s="583"/>
      <c r="C49" s="584"/>
      <c r="D49" s="227">
        <f aca="true" t="shared" si="29" ref="D49:O49">D48/D25*100</f>
        <v>13.2</v>
      </c>
      <c r="E49" s="453">
        <f t="shared" si="29"/>
        <v>14.2</v>
      </c>
      <c r="F49" s="453">
        <f t="shared" si="29"/>
        <v>14</v>
      </c>
      <c r="G49" s="453">
        <f t="shared" si="29"/>
        <v>11.6</v>
      </c>
      <c r="H49" s="453">
        <f t="shared" si="29"/>
        <v>14.5</v>
      </c>
      <c r="I49" s="453">
        <f t="shared" si="29"/>
        <v>12.1</v>
      </c>
      <c r="J49" s="453">
        <f t="shared" si="29"/>
        <v>17</v>
      </c>
      <c r="K49" s="453">
        <f t="shared" si="29"/>
        <v>15.3</v>
      </c>
      <c r="L49" s="453">
        <f t="shared" si="29"/>
        <v>10.9</v>
      </c>
      <c r="M49" s="453">
        <f t="shared" si="29"/>
        <v>12.1</v>
      </c>
      <c r="N49" s="453">
        <f t="shared" si="29"/>
        <v>17.2</v>
      </c>
      <c r="O49" s="453">
        <f t="shared" si="29"/>
        <v>12</v>
      </c>
      <c r="P49" s="33">
        <f>P48/P25*100</f>
        <v>13.6</v>
      </c>
      <c r="Q49" s="27"/>
    </row>
    <row r="50" spans="1:17" s="26" customFormat="1" ht="12" customHeight="1">
      <c r="A50" s="585" t="s">
        <v>77</v>
      </c>
      <c r="B50" s="586"/>
      <c r="C50" s="587"/>
      <c r="D50" s="226">
        <v>139</v>
      </c>
      <c r="E50" s="452">
        <v>138</v>
      </c>
      <c r="F50" s="452">
        <v>138</v>
      </c>
      <c r="G50" s="452">
        <v>127</v>
      </c>
      <c r="H50" s="452">
        <v>127</v>
      </c>
      <c r="I50" s="452">
        <v>70</v>
      </c>
      <c r="J50" s="452">
        <v>237</v>
      </c>
      <c r="K50" s="452">
        <v>209</v>
      </c>
      <c r="L50" s="452">
        <v>352</v>
      </c>
      <c r="M50" s="452">
        <v>269</v>
      </c>
      <c r="N50" s="452">
        <v>219</v>
      </c>
      <c r="O50" s="452">
        <v>238</v>
      </c>
      <c r="P50" s="32">
        <f>SUM(D50:O50)</f>
        <v>2263</v>
      </c>
      <c r="Q50" s="27"/>
    </row>
    <row r="51" spans="1:17" s="26" customFormat="1" ht="12" customHeight="1">
      <c r="A51" s="582" t="s">
        <v>44</v>
      </c>
      <c r="B51" s="583"/>
      <c r="C51" s="584"/>
      <c r="D51" s="29">
        <f aca="true" t="shared" si="30" ref="D51:O51">D50/D25*100</f>
        <v>23.8</v>
      </c>
      <c r="E51" s="456">
        <f t="shared" si="30"/>
        <v>29.7</v>
      </c>
      <c r="F51" s="456">
        <f t="shared" si="30"/>
        <v>30.7</v>
      </c>
      <c r="G51" s="456">
        <f t="shared" si="30"/>
        <v>32</v>
      </c>
      <c r="H51" s="456">
        <f t="shared" si="30"/>
        <v>37.5</v>
      </c>
      <c r="I51" s="456">
        <f t="shared" si="30"/>
        <v>20.6</v>
      </c>
      <c r="J51" s="456">
        <f t="shared" si="30"/>
        <v>44.9</v>
      </c>
      <c r="K51" s="456">
        <f t="shared" si="30"/>
        <v>47.8</v>
      </c>
      <c r="L51" s="456">
        <f t="shared" si="30"/>
        <v>49.6</v>
      </c>
      <c r="M51" s="456">
        <f t="shared" si="30"/>
        <v>40.1</v>
      </c>
      <c r="N51" s="456">
        <f t="shared" si="30"/>
        <v>34.7</v>
      </c>
      <c r="O51" s="456">
        <f t="shared" si="30"/>
        <v>34.7</v>
      </c>
      <c r="P51" s="33">
        <f>P50/P25*100</f>
        <v>36.3</v>
      </c>
      <c r="Q51" s="27"/>
    </row>
    <row r="52" spans="1:17" s="26" customFormat="1" ht="12" customHeight="1">
      <c r="A52" s="585" t="s">
        <v>78</v>
      </c>
      <c r="B52" s="586"/>
      <c r="C52" s="587"/>
      <c r="D52" s="226">
        <v>295</v>
      </c>
      <c r="E52" s="452">
        <v>213</v>
      </c>
      <c r="F52" s="452">
        <v>192</v>
      </c>
      <c r="G52" s="452">
        <v>154</v>
      </c>
      <c r="H52" s="452">
        <v>123</v>
      </c>
      <c r="I52" s="452">
        <v>154</v>
      </c>
      <c r="J52" s="452">
        <v>191</v>
      </c>
      <c r="K52" s="452">
        <v>131</v>
      </c>
      <c r="L52" s="452">
        <v>248</v>
      </c>
      <c r="M52" s="452">
        <v>253</v>
      </c>
      <c r="N52" s="452">
        <v>300</v>
      </c>
      <c r="O52" s="452">
        <v>272</v>
      </c>
      <c r="P52" s="32">
        <f>SUM(D52:O52)</f>
        <v>2526</v>
      </c>
      <c r="Q52" s="27"/>
    </row>
    <row r="53" spans="1:17" s="26" customFormat="1" ht="12" customHeight="1">
      <c r="A53" s="582" t="s">
        <v>44</v>
      </c>
      <c r="B53" s="583"/>
      <c r="C53" s="584"/>
      <c r="D53" s="29">
        <f aca="true" t="shared" si="31" ref="D53:O53">D52/D25*100</f>
        <v>50.5</v>
      </c>
      <c r="E53" s="456">
        <f t="shared" si="31"/>
        <v>45.9</v>
      </c>
      <c r="F53" s="456">
        <f t="shared" si="31"/>
        <v>42.7</v>
      </c>
      <c r="G53" s="456">
        <f t="shared" si="31"/>
        <v>38.8</v>
      </c>
      <c r="H53" s="456">
        <f t="shared" si="31"/>
        <v>36.3</v>
      </c>
      <c r="I53" s="456">
        <f t="shared" si="31"/>
        <v>45.4</v>
      </c>
      <c r="J53" s="456">
        <f t="shared" si="31"/>
        <v>36.2</v>
      </c>
      <c r="K53" s="456">
        <f t="shared" si="31"/>
        <v>30</v>
      </c>
      <c r="L53" s="456">
        <f t="shared" si="31"/>
        <v>35</v>
      </c>
      <c r="M53" s="456">
        <f t="shared" si="31"/>
        <v>37.7</v>
      </c>
      <c r="N53" s="456">
        <f t="shared" si="31"/>
        <v>47.5</v>
      </c>
      <c r="O53" s="456">
        <f t="shared" si="31"/>
        <v>39.7</v>
      </c>
      <c r="P53" s="33">
        <f>P52/P25*100</f>
        <v>40.5</v>
      </c>
      <c r="Q53" s="27"/>
    </row>
    <row r="54" spans="1:17" s="26" customFormat="1" ht="12" customHeight="1">
      <c r="A54" s="562" t="s">
        <v>127</v>
      </c>
      <c r="B54" s="563"/>
      <c r="C54" s="564"/>
      <c r="D54" s="226">
        <v>9</v>
      </c>
      <c r="E54" s="452">
        <v>14</v>
      </c>
      <c r="F54" s="452">
        <v>7</v>
      </c>
      <c r="G54" s="452">
        <v>5</v>
      </c>
      <c r="H54" s="452">
        <v>14</v>
      </c>
      <c r="I54" s="452">
        <v>12</v>
      </c>
      <c r="J54" s="452">
        <v>7</v>
      </c>
      <c r="K54" s="452">
        <v>10</v>
      </c>
      <c r="L54" s="452">
        <v>17</v>
      </c>
      <c r="M54" s="452">
        <v>14</v>
      </c>
      <c r="N54" s="452">
        <v>26</v>
      </c>
      <c r="O54" s="452">
        <v>19</v>
      </c>
      <c r="P54" s="32">
        <f>SUM(D54:O54)</f>
        <v>154</v>
      </c>
      <c r="Q54" s="27"/>
    </row>
    <row r="55" spans="1:17" s="31" customFormat="1" ht="10.5" customHeight="1">
      <c r="A55" s="582" t="s">
        <v>44</v>
      </c>
      <c r="B55" s="583"/>
      <c r="C55" s="584"/>
      <c r="D55" s="29">
        <f aca="true" t="shared" si="32" ref="D55:O55">D54/D25*100</f>
        <v>1.5</v>
      </c>
      <c r="E55" s="456">
        <f t="shared" si="32"/>
        <v>3</v>
      </c>
      <c r="F55" s="456">
        <f t="shared" si="32"/>
        <v>1.6</v>
      </c>
      <c r="G55" s="456">
        <f t="shared" si="32"/>
        <v>1.3</v>
      </c>
      <c r="H55" s="456">
        <f t="shared" si="32"/>
        <v>4.1</v>
      </c>
      <c r="I55" s="456">
        <f t="shared" si="32"/>
        <v>3.5</v>
      </c>
      <c r="J55" s="456">
        <f t="shared" si="32"/>
        <v>1.3</v>
      </c>
      <c r="K55" s="456">
        <f t="shared" si="32"/>
        <v>2.3</v>
      </c>
      <c r="L55" s="456">
        <f t="shared" si="32"/>
        <v>2.4</v>
      </c>
      <c r="M55" s="456">
        <f t="shared" si="32"/>
        <v>2.1</v>
      </c>
      <c r="N55" s="456">
        <f t="shared" si="32"/>
        <v>4.1</v>
      </c>
      <c r="O55" s="456">
        <f t="shared" si="32"/>
        <v>2.8</v>
      </c>
      <c r="P55" s="33">
        <f>P54/P25*100</f>
        <v>2.5</v>
      </c>
      <c r="Q55" s="30"/>
    </row>
    <row r="56" spans="1:17" s="26" customFormat="1" ht="12" customHeight="1">
      <c r="A56" s="565" t="s">
        <v>124</v>
      </c>
      <c r="B56" s="566"/>
      <c r="C56" s="567"/>
      <c r="D56" s="226">
        <v>6</v>
      </c>
      <c r="E56" s="452">
        <v>3</v>
      </c>
      <c r="F56" s="452">
        <v>2</v>
      </c>
      <c r="G56" s="452">
        <v>7</v>
      </c>
      <c r="H56" s="452">
        <v>2</v>
      </c>
      <c r="I56" s="452">
        <v>2</v>
      </c>
      <c r="J56" s="452">
        <v>3</v>
      </c>
      <c r="K56" s="452">
        <v>4</v>
      </c>
      <c r="L56" s="452">
        <v>3</v>
      </c>
      <c r="M56" s="452">
        <v>2</v>
      </c>
      <c r="N56" s="452">
        <v>10</v>
      </c>
      <c r="O56" s="452">
        <v>2</v>
      </c>
      <c r="P56" s="32">
        <f>SUM(D56:O56)</f>
        <v>46</v>
      </c>
      <c r="Q56" s="27"/>
    </row>
    <row r="57" spans="1:17" s="31" customFormat="1" ht="10.5" customHeight="1">
      <c r="A57" s="582" t="s">
        <v>44</v>
      </c>
      <c r="B57" s="583"/>
      <c r="C57" s="584"/>
      <c r="D57" s="29">
        <f aca="true" t="shared" si="33" ref="D57:O57">D56/D25*100</f>
        <v>1</v>
      </c>
      <c r="E57" s="456">
        <f t="shared" si="33"/>
        <v>0.6</v>
      </c>
      <c r="F57" s="456">
        <f t="shared" si="33"/>
        <v>0.4</v>
      </c>
      <c r="G57" s="456">
        <f t="shared" si="33"/>
        <v>1.8</v>
      </c>
      <c r="H57" s="456">
        <f t="shared" si="33"/>
        <v>0.6</v>
      </c>
      <c r="I57" s="456">
        <f t="shared" si="33"/>
        <v>0.6</v>
      </c>
      <c r="J57" s="456">
        <f t="shared" si="33"/>
        <v>0.6</v>
      </c>
      <c r="K57" s="456">
        <f t="shared" si="33"/>
        <v>0.9</v>
      </c>
      <c r="L57" s="456">
        <f t="shared" si="33"/>
        <v>0.4</v>
      </c>
      <c r="M57" s="456">
        <f t="shared" si="33"/>
        <v>0.3</v>
      </c>
      <c r="N57" s="456">
        <f t="shared" si="33"/>
        <v>1.6</v>
      </c>
      <c r="O57" s="456">
        <f t="shared" si="33"/>
        <v>0.3</v>
      </c>
      <c r="P57" s="33">
        <f>P56/P25*100</f>
        <v>0.7</v>
      </c>
      <c r="Q57" s="30"/>
    </row>
    <row r="58" spans="1:17" s="26" customFormat="1" ht="12" customHeight="1">
      <c r="A58" s="585" t="s">
        <v>25</v>
      </c>
      <c r="B58" s="586"/>
      <c r="C58" s="587"/>
      <c r="D58" s="56">
        <v>18</v>
      </c>
      <c r="E58" s="28">
        <v>18</v>
      </c>
      <c r="F58" s="28">
        <v>20</v>
      </c>
      <c r="G58" s="28">
        <v>15</v>
      </c>
      <c r="H58" s="28">
        <v>13</v>
      </c>
      <c r="I58" s="28">
        <v>27</v>
      </c>
      <c r="J58" s="28">
        <v>28</v>
      </c>
      <c r="K58" s="28">
        <v>18</v>
      </c>
      <c r="L58" s="28">
        <v>22</v>
      </c>
      <c r="M58" s="28">
        <v>24</v>
      </c>
      <c r="N58" s="28">
        <v>33</v>
      </c>
      <c r="O58" s="28">
        <v>34</v>
      </c>
      <c r="P58" s="32">
        <f>SUM(D58:O58)</f>
        <v>270</v>
      </c>
      <c r="Q58" s="27"/>
    </row>
    <row r="59" spans="1:17" s="31" customFormat="1" ht="11.25" customHeight="1" thickBot="1">
      <c r="A59" s="579" t="s">
        <v>44</v>
      </c>
      <c r="B59" s="580"/>
      <c r="C59" s="581"/>
      <c r="D59" s="57">
        <f aca="true" t="shared" si="34" ref="D59:O59">D58/D25*100</f>
        <v>3.1</v>
      </c>
      <c r="E59" s="458">
        <f t="shared" si="34"/>
        <v>3.9</v>
      </c>
      <c r="F59" s="458">
        <f t="shared" si="34"/>
        <v>4.4</v>
      </c>
      <c r="G59" s="458">
        <f t="shared" si="34"/>
        <v>3.8</v>
      </c>
      <c r="H59" s="458">
        <f t="shared" si="34"/>
        <v>3.8</v>
      </c>
      <c r="I59" s="458">
        <f t="shared" si="34"/>
        <v>8</v>
      </c>
      <c r="J59" s="458">
        <f t="shared" si="34"/>
        <v>5.3</v>
      </c>
      <c r="K59" s="458">
        <f t="shared" si="34"/>
        <v>4.1</v>
      </c>
      <c r="L59" s="458">
        <f t="shared" si="34"/>
        <v>3.1</v>
      </c>
      <c r="M59" s="458">
        <f t="shared" si="34"/>
        <v>3.6</v>
      </c>
      <c r="N59" s="458">
        <f t="shared" si="34"/>
        <v>5.2</v>
      </c>
      <c r="O59" s="458">
        <f t="shared" si="34"/>
        <v>5</v>
      </c>
      <c r="P59" s="34">
        <f>P58/P25*100</f>
        <v>4.3</v>
      </c>
      <c r="Q59" s="30"/>
    </row>
    <row r="60" spans="1:16" s="26" customFormat="1" ht="18" customHeight="1" thickBot="1">
      <c r="A60" s="607" t="s">
        <v>29</v>
      </c>
      <c r="B60" s="608"/>
      <c r="C60" s="608"/>
      <c r="D60" s="608"/>
      <c r="E60" s="608"/>
      <c r="F60" s="608"/>
      <c r="G60" s="608"/>
      <c r="H60" s="608"/>
      <c r="I60" s="608"/>
      <c r="J60" s="608"/>
      <c r="K60" s="608"/>
      <c r="L60" s="608"/>
      <c r="M60" s="608"/>
      <c r="N60" s="608"/>
      <c r="O60" s="608"/>
      <c r="P60" s="609"/>
    </row>
    <row r="61" spans="1:16" s="26" customFormat="1" ht="15" customHeight="1" thickBot="1">
      <c r="A61" s="593" t="s">
        <v>11</v>
      </c>
      <c r="B61" s="594"/>
      <c r="C61" s="595"/>
      <c r="D61" s="496">
        <v>274</v>
      </c>
      <c r="E61" s="496">
        <v>274</v>
      </c>
      <c r="F61" s="496">
        <v>492</v>
      </c>
      <c r="G61" s="496">
        <v>618</v>
      </c>
      <c r="H61" s="496">
        <v>492</v>
      </c>
      <c r="I61" s="496">
        <v>423</v>
      </c>
      <c r="J61" s="496">
        <v>673</v>
      </c>
      <c r="K61" s="496">
        <v>528</v>
      </c>
      <c r="L61" s="496">
        <v>723</v>
      </c>
      <c r="M61" s="496">
        <v>598</v>
      </c>
      <c r="N61" s="496">
        <v>518</v>
      </c>
      <c r="O61" s="497">
        <v>430</v>
      </c>
      <c r="P61" s="21">
        <f>SUM(D61:O61)</f>
        <v>6043</v>
      </c>
    </row>
    <row r="62" spans="1:16" s="26" customFormat="1" ht="12.75" customHeight="1">
      <c r="A62" s="596" t="s">
        <v>65</v>
      </c>
      <c r="B62" s="575"/>
      <c r="C62" s="576"/>
      <c r="D62" s="35">
        <v>158</v>
      </c>
      <c r="E62" s="35">
        <v>138</v>
      </c>
      <c r="F62" s="35">
        <v>191</v>
      </c>
      <c r="G62" s="35">
        <v>265</v>
      </c>
      <c r="H62" s="35">
        <v>188</v>
      </c>
      <c r="I62" s="35">
        <v>175</v>
      </c>
      <c r="J62" s="35">
        <v>387</v>
      </c>
      <c r="K62" s="35">
        <v>256</v>
      </c>
      <c r="L62" s="35">
        <v>311</v>
      </c>
      <c r="M62" s="35">
        <v>336</v>
      </c>
      <c r="N62" s="35">
        <v>251</v>
      </c>
      <c r="O62" s="27">
        <v>291</v>
      </c>
      <c r="P62" s="32">
        <f>SUM(D62:O62)</f>
        <v>2947</v>
      </c>
    </row>
    <row r="63" spans="1:16" s="26" customFormat="1" ht="11.25" customHeight="1">
      <c r="A63" s="582" t="s">
        <v>43</v>
      </c>
      <c r="B63" s="583"/>
      <c r="C63" s="584"/>
      <c r="D63" s="36">
        <f aca="true" t="shared" si="35" ref="D63:O63">D62/D61*100</f>
        <v>57.7</v>
      </c>
      <c r="E63" s="36">
        <f t="shared" si="35"/>
        <v>50.4</v>
      </c>
      <c r="F63" s="36">
        <f t="shared" si="35"/>
        <v>38.8</v>
      </c>
      <c r="G63" s="36">
        <f t="shared" si="35"/>
        <v>42.9</v>
      </c>
      <c r="H63" s="36">
        <f t="shared" si="35"/>
        <v>38.2</v>
      </c>
      <c r="I63" s="36">
        <f t="shared" si="35"/>
        <v>41.4</v>
      </c>
      <c r="J63" s="36">
        <f t="shared" si="35"/>
        <v>57.5</v>
      </c>
      <c r="K63" s="36">
        <f t="shared" si="35"/>
        <v>48.5</v>
      </c>
      <c r="L63" s="36">
        <f t="shared" si="35"/>
        <v>43</v>
      </c>
      <c r="M63" s="36">
        <f t="shared" si="35"/>
        <v>56.2</v>
      </c>
      <c r="N63" s="36">
        <f t="shared" si="35"/>
        <v>48.5</v>
      </c>
      <c r="O63" s="521">
        <f t="shared" si="35"/>
        <v>67.7</v>
      </c>
      <c r="P63" s="33">
        <f>P62/P61*100</f>
        <v>48.8</v>
      </c>
    </row>
    <row r="64" spans="1:16" s="26" customFormat="1" ht="12.75" customHeight="1">
      <c r="A64" s="577" t="s">
        <v>56</v>
      </c>
      <c r="B64" s="574" t="s">
        <v>30</v>
      </c>
      <c r="C64" s="572"/>
      <c r="D64" s="35">
        <v>152</v>
      </c>
      <c r="E64" s="35">
        <v>130</v>
      </c>
      <c r="F64" s="35">
        <v>161</v>
      </c>
      <c r="G64" s="35">
        <v>221</v>
      </c>
      <c r="H64" s="35">
        <v>142</v>
      </c>
      <c r="I64" s="35">
        <v>139</v>
      </c>
      <c r="J64" s="35">
        <v>168</v>
      </c>
      <c r="K64" s="35">
        <v>187</v>
      </c>
      <c r="L64" s="35">
        <v>253</v>
      </c>
      <c r="M64" s="35">
        <v>291</v>
      </c>
      <c r="N64" s="35">
        <v>207</v>
      </c>
      <c r="O64" s="27">
        <v>178</v>
      </c>
      <c r="P64" s="32">
        <f>SUM(D64:O64)</f>
        <v>2229</v>
      </c>
    </row>
    <row r="65" spans="1:16" s="26" customFormat="1" ht="11.25" customHeight="1">
      <c r="A65" s="577"/>
      <c r="B65" s="573" t="s">
        <v>43</v>
      </c>
      <c r="C65" s="584"/>
      <c r="D65" s="36">
        <f aca="true" t="shared" si="36" ref="D65:O65">D64/D61*100</f>
        <v>55.5</v>
      </c>
      <c r="E65" s="36">
        <f t="shared" si="36"/>
        <v>47.4</v>
      </c>
      <c r="F65" s="36">
        <f t="shared" si="36"/>
        <v>32.7</v>
      </c>
      <c r="G65" s="36">
        <f t="shared" si="36"/>
        <v>35.8</v>
      </c>
      <c r="H65" s="36">
        <f t="shared" si="36"/>
        <v>28.9</v>
      </c>
      <c r="I65" s="36">
        <f t="shared" si="36"/>
        <v>32.9</v>
      </c>
      <c r="J65" s="36">
        <f t="shared" si="36"/>
        <v>25</v>
      </c>
      <c r="K65" s="36">
        <f t="shared" si="36"/>
        <v>35.4</v>
      </c>
      <c r="L65" s="36">
        <f t="shared" si="36"/>
        <v>35</v>
      </c>
      <c r="M65" s="36">
        <f t="shared" si="36"/>
        <v>48.7</v>
      </c>
      <c r="N65" s="36">
        <f t="shared" si="36"/>
        <v>40</v>
      </c>
      <c r="O65" s="521">
        <f t="shared" si="36"/>
        <v>41.4</v>
      </c>
      <c r="P65" s="33">
        <f>P64/P61*100</f>
        <v>36.9</v>
      </c>
    </row>
    <row r="66" spans="1:16" s="26" customFormat="1" ht="12" customHeight="1">
      <c r="A66" s="577"/>
      <c r="B66" s="571" t="s">
        <v>42</v>
      </c>
      <c r="C66" s="558"/>
      <c r="D66" s="35">
        <f aca="true" t="shared" si="37" ref="D66:I66">D62-D64</f>
        <v>6</v>
      </c>
      <c r="E66" s="35">
        <f t="shared" si="37"/>
        <v>8</v>
      </c>
      <c r="F66" s="35">
        <f t="shared" si="37"/>
        <v>30</v>
      </c>
      <c r="G66" s="35">
        <f t="shared" si="37"/>
        <v>44</v>
      </c>
      <c r="H66" s="35">
        <f t="shared" si="37"/>
        <v>46</v>
      </c>
      <c r="I66" s="35">
        <f t="shared" si="37"/>
        <v>36</v>
      </c>
      <c r="J66" s="35">
        <f aca="true" t="shared" si="38" ref="J66:O66">J62-J64</f>
        <v>219</v>
      </c>
      <c r="K66" s="35">
        <f t="shared" si="38"/>
        <v>69</v>
      </c>
      <c r="L66" s="35">
        <f t="shared" si="38"/>
        <v>58</v>
      </c>
      <c r="M66" s="35">
        <f t="shared" si="38"/>
        <v>45</v>
      </c>
      <c r="N66" s="35">
        <f t="shared" si="38"/>
        <v>44</v>
      </c>
      <c r="O66" s="27">
        <f t="shared" si="38"/>
        <v>113</v>
      </c>
      <c r="P66" s="32">
        <f>SUM(D66:O66)</f>
        <v>718</v>
      </c>
    </row>
    <row r="67" spans="1:16" s="31" customFormat="1" ht="12.75" customHeight="1">
      <c r="A67" s="578"/>
      <c r="B67" s="573" t="s">
        <v>43</v>
      </c>
      <c r="C67" s="584"/>
      <c r="D67" s="36">
        <f aca="true" t="shared" si="39" ref="D67:O67">D66/D61*100</f>
        <v>2.2</v>
      </c>
      <c r="E67" s="36">
        <f t="shared" si="39"/>
        <v>2.9</v>
      </c>
      <c r="F67" s="36">
        <f t="shared" si="39"/>
        <v>6.1</v>
      </c>
      <c r="G67" s="36">
        <f t="shared" si="39"/>
        <v>7.1</v>
      </c>
      <c r="H67" s="36">
        <f t="shared" si="39"/>
        <v>9.3</v>
      </c>
      <c r="I67" s="36">
        <f t="shared" si="39"/>
        <v>8.5</v>
      </c>
      <c r="J67" s="36">
        <f t="shared" si="39"/>
        <v>32.5</v>
      </c>
      <c r="K67" s="36">
        <f t="shared" si="39"/>
        <v>13.1</v>
      </c>
      <c r="L67" s="36">
        <f t="shared" si="39"/>
        <v>8</v>
      </c>
      <c r="M67" s="36">
        <f t="shared" si="39"/>
        <v>7.5</v>
      </c>
      <c r="N67" s="36">
        <f t="shared" si="39"/>
        <v>8.5</v>
      </c>
      <c r="O67" s="521">
        <f t="shared" si="39"/>
        <v>26.3</v>
      </c>
      <c r="P67" s="33">
        <f>P66/P61*100</f>
        <v>11.9</v>
      </c>
    </row>
    <row r="68" spans="1:16" s="26" customFormat="1" ht="12">
      <c r="A68" s="74"/>
      <c r="B68" s="591" t="s">
        <v>56</v>
      </c>
      <c r="C68" s="73" t="s">
        <v>62</v>
      </c>
      <c r="D68" s="35">
        <v>6</v>
      </c>
      <c r="E68" s="35">
        <v>8</v>
      </c>
      <c r="F68" s="35">
        <v>30</v>
      </c>
      <c r="G68" s="35">
        <v>44</v>
      </c>
      <c r="H68" s="35">
        <v>46</v>
      </c>
      <c r="I68" s="35">
        <v>36</v>
      </c>
      <c r="J68" s="35">
        <v>219</v>
      </c>
      <c r="K68" s="35">
        <v>69</v>
      </c>
      <c r="L68" s="35">
        <v>58</v>
      </c>
      <c r="M68" s="35">
        <v>45</v>
      </c>
      <c r="N68" s="35">
        <v>44</v>
      </c>
      <c r="O68" s="27">
        <v>113</v>
      </c>
      <c r="P68" s="32">
        <f>SUM(D68:O68)</f>
        <v>718</v>
      </c>
    </row>
    <row r="69" spans="1:16" s="31" customFormat="1" ht="9" customHeight="1">
      <c r="A69" s="96"/>
      <c r="B69" s="591"/>
      <c r="C69" s="67" t="s">
        <v>131</v>
      </c>
      <c r="D69" s="36">
        <f aca="true" t="shared" si="40" ref="D69:O69">D68/D61*100</f>
        <v>2.2</v>
      </c>
      <c r="E69" s="36">
        <f t="shared" si="40"/>
        <v>2.9</v>
      </c>
      <c r="F69" s="36">
        <f t="shared" si="40"/>
        <v>6.1</v>
      </c>
      <c r="G69" s="36">
        <f t="shared" si="40"/>
        <v>7.1</v>
      </c>
      <c r="H69" s="36">
        <f t="shared" si="40"/>
        <v>9.3</v>
      </c>
      <c r="I69" s="36">
        <f t="shared" si="40"/>
        <v>8.5</v>
      </c>
      <c r="J69" s="36">
        <f t="shared" si="40"/>
        <v>32.5</v>
      </c>
      <c r="K69" s="36">
        <f t="shared" si="40"/>
        <v>13.1</v>
      </c>
      <c r="L69" s="36">
        <f t="shared" si="40"/>
        <v>8</v>
      </c>
      <c r="M69" s="36">
        <f t="shared" si="40"/>
        <v>7.5</v>
      </c>
      <c r="N69" s="36">
        <f t="shared" si="40"/>
        <v>8.5</v>
      </c>
      <c r="O69" s="521">
        <f t="shared" si="40"/>
        <v>26.3</v>
      </c>
      <c r="P69" s="33">
        <f>P68/P61*100</f>
        <v>11.9</v>
      </c>
    </row>
    <row r="70" spans="1:16" s="26" customFormat="1" ht="12">
      <c r="A70" s="74"/>
      <c r="B70" s="591"/>
      <c r="C70" s="73" t="s">
        <v>63</v>
      </c>
      <c r="D70" s="28">
        <f aca="true" t="shared" si="41" ref="D70:I70">D66-D68</f>
        <v>0</v>
      </c>
      <c r="E70" s="28">
        <f t="shared" si="41"/>
        <v>0</v>
      </c>
      <c r="F70" s="28">
        <f t="shared" si="41"/>
        <v>0</v>
      </c>
      <c r="G70" s="28">
        <f t="shared" si="41"/>
        <v>0</v>
      </c>
      <c r="H70" s="28">
        <f t="shared" si="41"/>
        <v>0</v>
      </c>
      <c r="I70" s="28">
        <f t="shared" si="41"/>
        <v>0</v>
      </c>
      <c r="J70" s="28">
        <f aca="true" t="shared" si="42" ref="J70:O70">J66-J68</f>
        <v>0</v>
      </c>
      <c r="K70" s="28">
        <f t="shared" si="42"/>
        <v>0</v>
      </c>
      <c r="L70" s="28">
        <f t="shared" si="42"/>
        <v>0</v>
      </c>
      <c r="M70" s="28">
        <f t="shared" si="42"/>
        <v>0</v>
      </c>
      <c r="N70" s="28">
        <f t="shared" si="42"/>
        <v>0</v>
      </c>
      <c r="O70" s="103">
        <f t="shared" si="42"/>
        <v>0</v>
      </c>
      <c r="P70" s="32">
        <f>SUM(D70:O70)</f>
        <v>0</v>
      </c>
    </row>
    <row r="71" spans="1:16" s="31" customFormat="1" ht="9" customHeight="1">
      <c r="A71" s="97"/>
      <c r="B71" s="592"/>
      <c r="C71" s="67" t="s">
        <v>131</v>
      </c>
      <c r="D71" s="36">
        <f aca="true" t="shared" si="43" ref="D71:O71">D70/D61*100</f>
        <v>0</v>
      </c>
      <c r="E71" s="36">
        <f t="shared" si="43"/>
        <v>0</v>
      </c>
      <c r="F71" s="36">
        <f t="shared" si="43"/>
        <v>0</v>
      </c>
      <c r="G71" s="36">
        <f t="shared" si="43"/>
        <v>0</v>
      </c>
      <c r="H71" s="36">
        <f t="shared" si="43"/>
        <v>0</v>
      </c>
      <c r="I71" s="36">
        <f t="shared" si="43"/>
        <v>0</v>
      </c>
      <c r="J71" s="36">
        <f t="shared" si="43"/>
        <v>0</v>
      </c>
      <c r="K71" s="36">
        <f t="shared" si="43"/>
        <v>0</v>
      </c>
      <c r="L71" s="36">
        <f t="shared" si="43"/>
        <v>0</v>
      </c>
      <c r="M71" s="36">
        <f t="shared" si="43"/>
        <v>0</v>
      </c>
      <c r="N71" s="36">
        <f t="shared" si="43"/>
        <v>0</v>
      </c>
      <c r="O71" s="521">
        <f t="shared" si="43"/>
        <v>0</v>
      </c>
      <c r="P71" s="33">
        <f>P70/P61*100</f>
        <v>0</v>
      </c>
    </row>
    <row r="72" spans="1:16" s="26" customFormat="1" ht="10.5" customHeight="1">
      <c r="A72" s="585" t="s">
        <v>19</v>
      </c>
      <c r="B72" s="586"/>
      <c r="C72" s="587"/>
      <c r="D72" s="35">
        <v>0</v>
      </c>
      <c r="E72" s="35">
        <v>0</v>
      </c>
      <c r="F72" s="35">
        <v>22</v>
      </c>
      <c r="G72" s="35">
        <v>3</v>
      </c>
      <c r="H72" s="35">
        <v>50</v>
      </c>
      <c r="I72" s="35">
        <v>1</v>
      </c>
      <c r="J72" s="35">
        <v>0</v>
      </c>
      <c r="K72" s="35">
        <v>3</v>
      </c>
      <c r="L72" s="35">
        <v>157</v>
      </c>
      <c r="M72" s="35">
        <v>52</v>
      </c>
      <c r="N72" s="35">
        <v>87</v>
      </c>
      <c r="O72" s="27">
        <v>3</v>
      </c>
      <c r="P72" s="32">
        <f>SUM(D72:O72)</f>
        <v>378</v>
      </c>
    </row>
    <row r="73" spans="1:16" s="31" customFormat="1" ht="9" customHeight="1">
      <c r="A73" s="582" t="s">
        <v>43</v>
      </c>
      <c r="B73" s="583"/>
      <c r="C73" s="584"/>
      <c r="D73" s="36">
        <f aca="true" t="shared" si="44" ref="D73:O73">D72/D61*100</f>
        <v>0</v>
      </c>
      <c r="E73" s="36">
        <f t="shared" si="44"/>
        <v>0</v>
      </c>
      <c r="F73" s="36">
        <f t="shared" si="44"/>
        <v>4.5</v>
      </c>
      <c r="G73" s="36">
        <f t="shared" si="44"/>
        <v>0.5</v>
      </c>
      <c r="H73" s="36">
        <f t="shared" si="44"/>
        <v>10.2</v>
      </c>
      <c r="I73" s="36">
        <f t="shared" si="44"/>
        <v>0.2</v>
      </c>
      <c r="J73" s="36">
        <f t="shared" si="44"/>
        <v>0</v>
      </c>
      <c r="K73" s="36">
        <f t="shared" si="44"/>
        <v>0.6</v>
      </c>
      <c r="L73" s="36">
        <f t="shared" si="44"/>
        <v>21.7</v>
      </c>
      <c r="M73" s="36">
        <f t="shared" si="44"/>
        <v>8.7</v>
      </c>
      <c r="N73" s="36">
        <f t="shared" si="44"/>
        <v>16.8</v>
      </c>
      <c r="O73" s="521">
        <f t="shared" si="44"/>
        <v>0.7</v>
      </c>
      <c r="P73" s="33">
        <f>P72/P61*100</f>
        <v>6.3</v>
      </c>
    </row>
    <row r="74" spans="1:17" s="31" customFormat="1" ht="10.5" customHeight="1">
      <c r="A74" s="585" t="s">
        <v>20</v>
      </c>
      <c r="B74" s="586"/>
      <c r="C74" s="587"/>
      <c r="D74" s="35">
        <v>16</v>
      </c>
      <c r="E74" s="35">
        <v>40</v>
      </c>
      <c r="F74" s="35">
        <v>132</v>
      </c>
      <c r="G74" s="35">
        <v>131</v>
      </c>
      <c r="H74" s="35">
        <v>82</v>
      </c>
      <c r="I74" s="35">
        <v>80</v>
      </c>
      <c r="J74" s="35">
        <v>56</v>
      </c>
      <c r="K74" s="35">
        <v>75</v>
      </c>
      <c r="L74" s="35">
        <v>80</v>
      </c>
      <c r="M74" s="35">
        <v>69</v>
      </c>
      <c r="N74" s="35">
        <v>42</v>
      </c>
      <c r="O74" s="27">
        <v>21</v>
      </c>
      <c r="P74" s="32">
        <f>SUM(D74:O74)</f>
        <v>824</v>
      </c>
      <c r="Q74" s="26"/>
    </row>
    <row r="75" spans="1:16" s="31" customFormat="1" ht="9" customHeight="1">
      <c r="A75" s="582" t="s">
        <v>43</v>
      </c>
      <c r="B75" s="583"/>
      <c r="C75" s="584"/>
      <c r="D75" s="36">
        <f aca="true" t="shared" si="45" ref="D75:O75">D74/D61*100</f>
        <v>5.8</v>
      </c>
      <c r="E75" s="36">
        <f t="shared" si="45"/>
        <v>14.6</v>
      </c>
      <c r="F75" s="36">
        <f t="shared" si="45"/>
        <v>26.8</v>
      </c>
      <c r="G75" s="36">
        <f t="shared" si="45"/>
        <v>21.2</v>
      </c>
      <c r="H75" s="36">
        <f t="shared" si="45"/>
        <v>16.7</v>
      </c>
      <c r="I75" s="36">
        <f t="shared" si="45"/>
        <v>18.9</v>
      </c>
      <c r="J75" s="36">
        <f t="shared" si="45"/>
        <v>8.3</v>
      </c>
      <c r="K75" s="36">
        <f t="shared" si="45"/>
        <v>14.2</v>
      </c>
      <c r="L75" s="36">
        <f t="shared" si="45"/>
        <v>11.1</v>
      </c>
      <c r="M75" s="36">
        <f t="shared" si="45"/>
        <v>11.5</v>
      </c>
      <c r="N75" s="36">
        <f t="shared" si="45"/>
        <v>8.1</v>
      </c>
      <c r="O75" s="521">
        <f t="shared" si="45"/>
        <v>4.9</v>
      </c>
      <c r="P75" s="33">
        <f>P74/P61*100</f>
        <v>13.6</v>
      </c>
    </row>
    <row r="76" spans="1:16" s="26" customFormat="1" ht="10.5" customHeight="1">
      <c r="A76" s="613" t="s">
        <v>226</v>
      </c>
      <c r="B76" s="614"/>
      <c r="C76" s="615"/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27">
        <v>0</v>
      </c>
      <c r="P76" s="32">
        <f>SUM(D76:O76)</f>
        <v>0</v>
      </c>
    </row>
    <row r="77" spans="1:16" s="31" customFormat="1" ht="10.5" customHeight="1">
      <c r="A77" s="582" t="s">
        <v>43</v>
      </c>
      <c r="B77" s="583"/>
      <c r="C77" s="584"/>
      <c r="D77" s="36">
        <f aca="true" t="shared" si="46" ref="D77:O77">D76/D61*100</f>
        <v>0</v>
      </c>
      <c r="E77" s="36">
        <f t="shared" si="46"/>
        <v>0</v>
      </c>
      <c r="F77" s="36">
        <f t="shared" si="46"/>
        <v>0</v>
      </c>
      <c r="G77" s="36">
        <f t="shared" si="46"/>
        <v>0</v>
      </c>
      <c r="H77" s="36">
        <f t="shared" si="46"/>
        <v>0</v>
      </c>
      <c r="I77" s="36">
        <f t="shared" si="46"/>
        <v>0</v>
      </c>
      <c r="J77" s="36">
        <f t="shared" si="46"/>
        <v>0</v>
      </c>
      <c r="K77" s="36">
        <f t="shared" si="46"/>
        <v>0</v>
      </c>
      <c r="L77" s="36">
        <f t="shared" si="46"/>
        <v>0</v>
      </c>
      <c r="M77" s="36">
        <f t="shared" si="46"/>
        <v>0</v>
      </c>
      <c r="N77" s="36">
        <f t="shared" si="46"/>
        <v>0</v>
      </c>
      <c r="O77" s="521">
        <f t="shared" si="46"/>
        <v>0</v>
      </c>
      <c r="P77" s="33">
        <f>P76/P61*100</f>
        <v>0</v>
      </c>
    </row>
    <row r="78" spans="1:17" s="31" customFormat="1" ht="10.5" customHeight="1">
      <c r="A78" s="585" t="s">
        <v>64</v>
      </c>
      <c r="B78" s="586"/>
      <c r="C78" s="587"/>
      <c r="D78" s="35">
        <v>0</v>
      </c>
      <c r="E78" s="35">
        <v>0</v>
      </c>
      <c r="F78" s="35">
        <v>17</v>
      </c>
      <c r="G78" s="35">
        <v>71</v>
      </c>
      <c r="H78" s="35">
        <v>8</v>
      </c>
      <c r="I78" s="35">
        <v>4</v>
      </c>
      <c r="J78" s="35">
        <v>7</v>
      </c>
      <c r="K78" s="35">
        <v>1</v>
      </c>
      <c r="L78" s="35">
        <v>3</v>
      </c>
      <c r="M78" s="35">
        <v>0</v>
      </c>
      <c r="N78" s="35">
        <v>1</v>
      </c>
      <c r="O78" s="27">
        <v>0</v>
      </c>
      <c r="P78" s="42">
        <f>SUM(D78:O78)</f>
        <v>112</v>
      </c>
      <c r="Q78" s="26"/>
    </row>
    <row r="79" spans="1:16" s="31" customFormat="1" ht="9.75" customHeight="1">
      <c r="A79" s="582" t="s">
        <v>43</v>
      </c>
      <c r="B79" s="583"/>
      <c r="C79" s="584"/>
      <c r="D79" s="36">
        <f aca="true" t="shared" si="47" ref="D79:P79">D78/D61*100</f>
        <v>0</v>
      </c>
      <c r="E79" s="36">
        <f t="shared" si="47"/>
        <v>0</v>
      </c>
      <c r="F79" s="36">
        <f t="shared" si="47"/>
        <v>3.5</v>
      </c>
      <c r="G79" s="36">
        <f t="shared" si="47"/>
        <v>11.5</v>
      </c>
      <c r="H79" s="36">
        <f t="shared" si="47"/>
        <v>1.6</v>
      </c>
      <c r="I79" s="36">
        <f t="shared" si="47"/>
        <v>0.9</v>
      </c>
      <c r="J79" s="36">
        <f t="shared" si="47"/>
        <v>1</v>
      </c>
      <c r="K79" s="36">
        <f t="shared" si="47"/>
        <v>0.2</v>
      </c>
      <c r="L79" s="36">
        <f t="shared" si="47"/>
        <v>0.4</v>
      </c>
      <c r="M79" s="36">
        <f t="shared" si="47"/>
        <v>0</v>
      </c>
      <c r="N79" s="36">
        <f t="shared" si="47"/>
        <v>0.2</v>
      </c>
      <c r="O79" s="521">
        <f t="shared" si="47"/>
        <v>0</v>
      </c>
      <c r="P79" s="33">
        <f t="shared" si="47"/>
        <v>1.9</v>
      </c>
    </row>
    <row r="80" spans="1:16" s="26" customFormat="1" ht="21" customHeight="1">
      <c r="A80" s="588" t="s">
        <v>250</v>
      </c>
      <c r="B80" s="589"/>
      <c r="C80" s="590"/>
      <c r="D80" s="35">
        <v>0</v>
      </c>
      <c r="E80" s="35">
        <v>0</v>
      </c>
      <c r="F80" s="35">
        <v>4</v>
      </c>
      <c r="G80" s="35">
        <v>8</v>
      </c>
      <c r="H80" s="35">
        <v>6</v>
      </c>
      <c r="I80" s="35">
        <v>10</v>
      </c>
      <c r="J80" s="35">
        <v>34</v>
      </c>
      <c r="K80" s="35">
        <v>12</v>
      </c>
      <c r="L80" s="35">
        <v>16</v>
      </c>
      <c r="M80" s="35">
        <v>15</v>
      </c>
      <c r="N80" s="35">
        <v>11</v>
      </c>
      <c r="O80" s="27">
        <v>3</v>
      </c>
      <c r="P80" s="32">
        <f>SUM(D80:O80)</f>
        <v>119</v>
      </c>
    </row>
    <row r="81" spans="1:16" s="31" customFormat="1" ht="9" customHeight="1">
      <c r="A81" s="582" t="s">
        <v>43</v>
      </c>
      <c r="B81" s="583"/>
      <c r="C81" s="584"/>
      <c r="D81" s="36">
        <f aca="true" t="shared" si="48" ref="D81:P81">D80/D61*100</f>
        <v>0</v>
      </c>
      <c r="E81" s="36">
        <f t="shared" si="48"/>
        <v>0</v>
      </c>
      <c r="F81" s="36">
        <f t="shared" si="48"/>
        <v>0.8</v>
      </c>
      <c r="G81" s="36">
        <f t="shared" si="48"/>
        <v>1.3</v>
      </c>
      <c r="H81" s="36">
        <f t="shared" si="48"/>
        <v>1.2</v>
      </c>
      <c r="I81" s="36">
        <f t="shared" si="48"/>
        <v>2.4</v>
      </c>
      <c r="J81" s="36">
        <f t="shared" si="48"/>
        <v>5.1</v>
      </c>
      <c r="K81" s="36">
        <f t="shared" si="48"/>
        <v>2.3</v>
      </c>
      <c r="L81" s="36">
        <f t="shared" si="48"/>
        <v>2.2</v>
      </c>
      <c r="M81" s="36">
        <f t="shared" si="48"/>
        <v>2.5</v>
      </c>
      <c r="N81" s="36">
        <f t="shared" si="48"/>
        <v>2.1</v>
      </c>
      <c r="O81" s="521">
        <f t="shared" si="48"/>
        <v>0.7</v>
      </c>
      <c r="P81" s="33">
        <f t="shared" si="48"/>
        <v>2</v>
      </c>
    </row>
    <row r="82" spans="1:16" s="26" customFormat="1" ht="10.5" customHeight="1">
      <c r="A82" s="585" t="s">
        <v>126</v>
      </c>
      <c r="B82" s="586"/>
      <c r="C82" s="587"/>
      <c r="D82" s="35">
        <v>59</v>
      </c>
      <c r="E82" s="35">
        <v>58</v>
      </c>
      <c r="F82" s="35">
        <v>75</v>
      </c>
      <c r="G82" s="35">
        <v>81</v>
      </c>
      <c r="H82" s="35">
        <v>105</v>
      </c>
      <c r="I82" s="35">
        <v>103</v>
      </c>
      <c r="J82" s="35">
        <v>137</v>
      </c>
      <c r="K82" s="35">
        <v>127</v>
      </c>
      <c r="L82" s="35">
        <v>99</v>
      </c>
      <c r="M82" s="35">
        <v>89</v>
      </c>
      <c r="N82" s="35">
        <v>89</v>
      </c>
      <c r="O82" s="27">
        <v>77</v>
      </c>
      <c r="P82" s="32">
        <f>SUM(D82:O82)</f>
        <v>1099</v>
      </c>
    </row>
    <row r="83" spans="1:16" s="31" customFormat="1" ht="9" customHeight="1">
      <c r="A83" s="582" t="s">
        <v>43</v>
      </c>
      <c r="B83" s="583"/>
      <c r="C83" s="584"/>
      <c r="D83" s="36">
        <f aca="true" t="shared" si="49" ref="D83:P83">D82/D61*100</f>
        <v>21.5</v>
      </c>
      <c r="E83" s="36">
        <f t="shared" si="49"/>
        <v>21.2</v>
      </c>
      <c r="F83" s="36">
        <f t="shared" si="49"/>
        <v>15.2</v>
      </c>
      <c r="G83" s="36">
        <f t="shared" si="49"/>
        <v>13.1</v>
      </c>
      <c r="H83" s="36">
        <f t="shared" si="49"/>
        <v>21.3</v>
      </c>
      <c r="I83" s="36">
        <f t="shared" si="49"/>
        <v>24.3</v>
      </c>
      <c r="J83" s="36">
        <f t="shared" si="49"/>
        <v>20.4</v>
      </c>
      <c r="K83" s="36">
        <f t="shared" si="49"/>
        <v>24.1</v>
      </c>
      <c r="L83" s="36">
        <f t="shared" si="49"/>
        <v>13.7</v>
      </c>
      <c r="M83" s="36">
        <f t="shared" si="49"/>
        <v>14.9</v>
      </c>
      <c r="N83" s="36">
        <f t="shared" si="49"/>
        <v>17.2</v>
      </c>
      <c r="O83" s="521">
        <f t="shared" si="49"/>
        <v>17.9</v>
      </c>
      <c r="P83" s="33">
        <f t="shared" si="49"/>
        <v>18.2</v>
      </c>
    </row>
    <row r="84" spans="1:16" s="26" customFormat="1" ht="10.5" customHeight="1">
      <c r="A84" s="64" t="s">
        <v>31</v>
      </c>
      <c r="B84" s="65"/>
      <c r="C84" s="66"/>
      <c r="D84" s="35">
        <v>27</v>
      </c>
      <c r="E84" s="35">
        <v>28</v>
      </c>
      <c r="F84" s="35">
        <v>35</v>
      </c>
      <c r="G84" s="35">
        <v>51</v>
      </c>
      <c r="H84" s="35">
        <v>45</v>
      </c>
      <c r="I84" s="35">
        <v>45</v>
      </c>
      <c r="J84" s="35">
        <v>42</v>
      </c>
      <c r="K84" s="35">
        <v>40</v>
      </c>
      <c r="L84" s="35">
        <v>45</v>
      </c>
      <c r="M84" s="35">
        <v>24</v>
      </c>
      <c r="N84" s="35">
        <v>24</v>
      </c>
      <c r="O84" s="27">
        <v>21</v>
      </c>
      <c r="P84" s="32">
        <f>SUM(D84:O84)</f>
        <v>427</v>
      </c>
    </row>
    <row r="85" spans="1:16" s="31" customFormat="1" ht="9.75" customHeight="1">
      <c r="A85" s="582" t="s">
        <v>43</v>
      </c>
      <c r="B85" s="583"/>
      <c r="C85" s="584"/>
      <c r="D85" s="36">
        <f aca="true" t="shared" si="50" ref="D85:P85">D84/D61*100</f>
        <v>9.9</v>
      </c>
      <c r="E85" s="36">
        <f t="shared" si="50"/>
        <v>10.2</v>
      </c>
      <c r="F85" s="36">
        <f t="shared" si="50"/>
        <v>7.1</v>
      </c>
      <c r="G85" s="36">
        <f t="shared" si="50"/>
        <v>8.3</v>
      </c>
      <c r="H85" s="36">
        <f t="shared" si="50"/>
        <v>9.1</v>
      </c>
      <c r="I85" s="36">
        <f t="shared" si="50"/>
        <v>10.6</v>
      </c>
      <c r="J85" s="36">
        <f t="shared" si="50"/>
        <v>6.2</v>
      </c>
      <c r="K85" s="36">
        <f t="shared" si="50"/>
        <v>7.6</v>
      </c>
      <c r="L85" s="36">
        <f t="shared" si="50"/>
        <v>6.2</v>
      </c>
      <c r="M85" s="36">
        <f t="shared" si="50"/>
        <v>4</v>
      </c>
      <c r="N85" s="36">
        <f t="shared" si="50"/>
        <v>4.6</v>
      </c>
      <c r="O85" s="521">
        <f t="shared" si="50"/>
        <v>4.9</v>
      </c>
      <c r="P85" s="33">
        <f t="shared" si="50"/>
        <v>7.1</v>
      </c>
    </row>
    <row r="86" spans="1:16" s="26" customFormat="1" ht="10.5" customHeight="1">
      <c r="A86" s="64" t="s">
        <v>32</v>
      </c>
      <c r="B86" s="65"/>
      <c r="C86" s="66"/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1</v>
      </c>
      <c r="L86" s="35">
        <v>1</v>
      </c>
      <c r="M86" s="35">
        <v>1</v>
      </c>
      <c r="N86" s="35">
        <v>0</v>
      </c>
      <c r="O86" s="27">
        <v>0</v>
      </c>
      <c r="P86" s="32">
        <f>SUM(D86:O86)</f>
        <v>3</v>
      </c>
    </row>
    <row r="87" spans="1:16" s="31" customFormat="1" ht="10.5" customHeight="1">
      <c r="A87" s="582" t="s">
        <v>43</v>
      </c>
      <c r="B87" s="583"/>
      <c r="C87" s="584"/>
      <c r="D87" s="36">
        <f aca="true" t="shared" si="51" ref="D87:P87">D86/D61*100</f>
        <v>0</v>
      </c>
      <c r="E87" s="36">
        <f t="shared" si="51"/>
        <v>0</v>
      </c>
      <c r="F87" s="36">
        <f t="shared" si="51"/>
        <v>0</v>
      </c>
      <c r="G87" s="36">
        <f t="shared" si="51"/>
        <v>0</v>
      </c>
      <c r="H87" s="36">
        <f t="shared" si="51"/>
        <v>0</v>
      </c>
      <c r="I87" s="36">
        <f t="shared" si="51"/>
        <v>0</v>
      </c>
      <c r="J87" s="36">
        <f t="shared" si="51"/>
        <v>0</v>
      </c>
      <c r="K87" s="36">
        <f t="shared" si="51"/>
        <v>0.2</v>
      </c>
      <c r="L87" s="36">
        <f t="shared" si="51"/>
        <v>0.1</v>
      </c>
      <c r="M87" s="36">
        <f t="shared" si="51"/>
        <v>0.2</v>
      </c>
      <c r="N87" s="36">
        <f t="shared" si="51"/>
        <v>0</v>
      </c>
      <c r="O87" s="521">
        <f t="shared" si="51"/>
        <v>0</v>
      </c>
      <c r="P87" s="33">
        <f t="shared" si="51"/>
        <v>0</v>
      </c>
    </row>
    <row r="88" spans="1:16" s="26" customFormat="1" ht="10.5" customHeight="1">
      <c r="A88" s="585" t="s">
        <v>125</v>
      </c>
      <c r="B88" s="586"/>
      <c r="C88" s="587"/>
      <c r="D88" s="35">
        <v>3</v>
      </c>
      <c r="E88" s="35">
        <v>2</v>
      </c>
      <c r="F88" s="35">
        <v>5</v>
      </c>
      <c r="G88" s="35">
        <v>1</v>
      </c>
      <c r="H88" s="35">
        <v>3</v>
      </c>
      <c r="I88" s="35">
        <v>0</v>
      </c>
      <c r="J88" s="35">
        <v>2</v>
      </c>
      <c r="K88" s="35">
        <v>2</v>
      </c>
      <c r="L88" s="35">
        <v>2</v>
      </c>
      <c r="M88" s="35">
        <v>0</v>
      </c>
      <c r="N88" s="35">
        <v>1</v>
      </c>
      <c r="O88" s="27">
        <v>2</v>
      </c>
      <c r="P88" s="32">
        <f>SUM(D88:O88)</f>
        <v>23</v>
      </c>
    </row>
    <row r="89" spans="1:16" s="31" customFormat="1" ht="9" customHeight="1">
      <c r="A89" s="582" t="s">
        <v>43</v>
      </c>
      <c r="B89" s="583"/>
      <c r="C89" s="584"/>
      <c r="D89" s="36">
        <f aca="true" t="shared" si="52" ref="D89:P89">D88/D61*100</f>
        <v>1.1</v>
      </c>
      <c r="E89" s="36">
        <f t="shared" si="52"/>
        <v>0.7</v>
      </c>
      <c r="F89" s="36">
        <f t="shared" si="52"/>
        <v>1</v>
      </c>
      <c r="G89" s="36">
        <f t="shared" si="52"/>
        <v>0.2</v>
      </c>
      <c r="H89" s="36">
        <f t="shared" si="52"/>
        <v>0.6</v>
      </c>
      <c r="I89" s="36">
        <f t="shared" si="52"/>
        <v>0</v>
      </c>
      <c r="J89" s="36">
        <f t="shared" si="52"/>
        <v>0.3</v>
      </c>
      <c r="K89" s="36">
        <f t="shared" si="52"/>
        <v>0.4</v>
      </c>
      <c r="L89" s="36">
        <f t="shared" si="52"/>
        <v>0.3</v>
      </c>
      <c r="M89" s="36">
        <f t="shared" si="52"/>
        <v>0</v>
      </c>
      <c r="N89" s="36">
        <f t="shared" si="52"/>
        <v>0.2</v>
      </c>
      <c r="O89" s="521">
        <f t="shared" si="52"/>
        <v>0.5</v>
      </c>
      <c r="P89" s="33">
        <f t="shared" si="52"/>
        <v>0.4</v>
      </c>
    </row>
    <row r="90" spans="1:16" s="26" customFormat="1" ht="10.5" customHeight="1">
      <c r="A90" s="613" t="s">
        <v>33</v>
      </c>
      <c r="B90" s="614"/>
      <c r="C90" s="615"/>
      <c r="D90" s="423">
        <f aca="true" t="shared" si="53" ref="D90:O90">D61-D62-D72-D74-D76-D78-D80-D82-D84-D86-D88</f>
        <v>11</v>
      </c>
      <c r="E90" s="423">
        <f t="shared" si="53"/>
        <v>8</v>
      </c>
      <c r="F90" s="423">
        <f t="shared" si="53"/>
        <v>11</v>
      </c>
      <c r="G90" s="423">
        <f t="shared" si="53"/>
        <v>7</v>
      </c>
      <c r="H90" s="423">
        <f t="shared" si="53"/>
        <v>5</v>
      </c>
      <c r="I90" s="423">
        <f t="shared" si="53"/>
        <v>5</v>
      </c>
      <c r="J90" s="423">
        <f t="shared" si="53"/>
        <v>8</v>
      </c>
      <c r="K90" s="423">
        <f t="shared" si="53"/>
        <v>11</v>
      </c>
      <c r="L90" s="423">
        <f t="shared" si="53"/>
        <v>9</v>
      </c>
      <c r="M90" s="423">
        <f t="shared" si="53"/>
        <v>12</v>
      </c>
      <c r="N90" s="423">
        <f t="shared" si="53"/>
        <v>12</v>
      </c>
      <c r="O90" s="423">
        <f t="shared" si="53"/>
        <v>12</v>
      </c>
      <c r="P90" s="42">
        <f>SUM(D90:O90)</f>
        <v>111</v>
      </c>
    </row>
    <row r="91" spans="1:16" s="31" customFormat="1" ht="10.5" customHeight="1" thickBot="1">
      <c r="A91" s="579" t="s">
        <v>43</v>
      </c>
      <c r="B91" s="580"/>
      <c r="C91" s="581"/>
      <c r="D91" s="37">
        <f aca="true" t="shared" si="54" ref="D91:P91">D90/D61*100</f>
        <v>4</v>
      </c>
      <c r="E91" s="37">
        <f t="shared" si="54"/>
        <v>2.9</v>
      </c>
      <c r="F91" s="37">
        <f t="shared" si="54"/>
        <v>2.2</v>
      </c>
      <c r="G91" s="37">
        <f t="shared" si="54"/>
        <v>1.1</v>
      </c>
      <c r="H91" s="37">
        <f t="shared" si="54"/>
        <v>1</v>
      </c>
      <c r="I91" s="37">
        <f t="shared" si="54"/>
        <v>1.2</v>
      </c>
      <c r="J91" s="37">
        <f t="shared" si="54"/>
        <v>1.2</v>
      </c>
      <c r="K91" s="37">
        <f t="shared" si="54"/>
        <v>2.1</v>
      </c>
      <c r="L91" s="37">
        <f t="shared" si="54"/>
        <v>1.2</v>
      </c>
      <c r="M91" s="37">
        <f t="shared" si="54"/>
        <v>2</v>
      </c>
      <c r="N91" s="37">
        <f t="shared" si="54"/>
        <v>2.3</v>
      </c>
      <c r="O91" s="522">
        <f t="shared" si="54"/>
        <v>2.8</v>
      </c>
      <c r="P91" s="34">
        <f t="shared" si="54"/>
        <v>1.8</v>
      </c>
    </row>
    <row r="92" spans="1:16" s="422" customFormat="1" ht="18" customHeight="1" thickBot="1">
      <c r="A92" s="419"/>
      <c r="B92" s="419"/>
      <c r="C92" s="419"/>
      <c r="D92" s="420"/>
      <c r="E92" s="421"/>
      <c r="F92" s="421"/>
      <c r="G92" s="421"/>
      <c r="H92" s="421"/>
      <c r="I92" s="421"/>
      <c r="J92" s="421"/>
      <c r="K92" s="421"/>
      <c r="L92" s="421"/>
      <c r="M92" s="421"/>
      <c r="N92" s="421"/>
      <c r="O92" s="421"/>
      <c r="P92" s="420"/>
    </row>
    <row r="93" spans="1:16" s="20" customFormat="1" ht="20.25" customHeight="1" thickBot="1">
      <c r="A93" s="559" t="s">
        <v>191</v>
      </c>
      <c r="B93" s="560"/>
      <c r="C93" s="560"/>
      <c r="D93" s="560"/>
      <c r="E93" s="560"/>
      <c r="F93" s="560"/>
      <c r="G93" s="560"/>
      <c r="H93" s="560"/>
      <c r="I93" s="560"/>
      <c r="J93" s="560"/>
      <c r="K93" s="560"/>
      <c r="L93" s="560"/>
      <c r="M93" s="560"/>
      <c r="N93" s="560"/>
      <c r="O93" s="560"/>
      <c r="P93" s="561"/>
    </row>
    <row r="94" spans="1:17" s="26" customFormat="1" ht="15" customHeight="1" thickBot="1">
      <c r="A94" s="602" t="s">
        <v>0</v>
      </c>
      <c r="B94" s="603"/>
      <c r="C94" s="604"/>
      <c r="D94" s="24" t="s">
        <v>183</v>
      </c>
      <c r="E94" s="22" t="s">
        <v>208</v>
      </c>
      <c r="F94" s="23" t="s">
        <v>209</v>
      </c>
      <c r="G94" s="23" t="s">
        <v>210</v>
      </c>
      <c r="H94" s="23" t="s">
        <v>211</v>
      </c>
      <c r="I94" s="23" t="s">
        <v>212</v>
      </c>
      <c r="J94" s="23" t="s">
        <v>213</v>
      </c>
      <c r="K94" s="23" t="s">
        <v>214</v>
      </c>
      <c r="L94" s="23" t="s">
        <v>215</v>
      </c>
      <c r="M94" s="23" t="s">
        <v>216</v>
      </c>
      <c r="N94" s="23" t="s">
        <v>217</v>
      </c>
      <c r="O94" s="23" t="s">
        <v>218</v>
      </c>
      <c r="P94" s="24" t="s">
        <v>219</v>
      </c>
      <c r="Q94" s="25"/>
    </row>
    <row r="95" spans="1:17" s="26" customFormat="1" ht="15" customHeight="1" thickBot="1">
      <c r="A95" s="593" t="s">
        <v>45</v>
      </c>
      <c r="B95" s="594"/>
      <c r="C95" s="594"/>
      <c r="D95" s="407">
        <v>1856</v>
      </c>
      <c r="E95" s="109">
        <v>1921</v>
      </c>
      <c r="F95" s="51">
        <v>1999</v>
      </c>
      <c r="G95" s="51">
        <v>1952</v>
      </c>
      <c r="H95" s="51">
        <v>1830</v>
      </c>
      <c r="I95" s="51">
        <v>1764</v>
      </c>
      <c r="J95" s="51">
        <v>1733</v>
      </c>
      <c r="K95" s="51">
        <v>1776</v>
      </c>
      <c r="L95" s="51">
        <v>1776</v>
      </c>
      <c r="M95" s="51">
        <v>1814</v>
      </c>
      <c r="N95" s="51">
        <v>1848</v>
      </c>
      <c r="O95" s="51">
        <v>1893</v>
      </c>
      <c r="P95" s="164">
        <v>1982</v>
      </c>
      <c r="Q95" s="27"/>
    </row>
    <row r="96" spans="1:17" s="26" customFormat="1" ht="12" customHeight="1">
      <c r="A96" s="598" t="s">
        <v>56</v>
      </c>
      <c r="B96" s="156" t="s">
        <v>22</v>
      </c>
      <c r="C96" s="156"/>
      <c r="D96" s="122">
        <v>1370</v>
      </c>
      <c r="E96" s="56">
        <v>1447</v>
      </c>
      <c r="F96" s="28">
        <v>1522</v>
      </c>
      <c r="G96" s="28">
        <v>1516</v>
      </c>
      <c r="H96" s="28">
        <v>1442</v>
      </c>
      <c r="I96" s="28">
        <v>1376</v>
      </c>
      <c r="J96" s="28">
        <v>1379</v>
      </c>
      <c r="K96" s="28">
        <v>1379</v>
      </c>
      <c r="L96" s="28">
        <v>1344</v>
      </c>
      <c r="M96" s="28">
        <v>1355</v>
      </c>
      <c r="N96" s="28">
        <v>1397</v>
      </c>
      <c r="O96" s="28">
        <v>1445</v>
      </c>
      <c r="P96" s="41">
        <v>1493</v>
      </c>
      <c r="Q96" s="27"/>
    </row>
    <row r="97" spans="1:17" s="31" customFormat="1" ht="9.75" customHeight="1">
      <c r="A97" s="598"/>
      <c r="B97" s="94" t="s">
        <v>129</v>
      </c>
      <c r="C97" s="94"/>
      <c r="D97" s="404">
        <f aca="true" t="shared" si="55" ref="D97:P97">D96/D95*100</f>
        <v>73.8</v>
      </c>
      <c r="E97" s="29">
        <f t="shared" si="55"/>
        <v>75.3</v>
      </c>
      <c r="F97" s="456">
        <f t="shared" si="55"/>
        <v>76.1</v>
      </c>
      <c r="G97" s="456">
        <f t="shared" si="55"/>
        <v>77.7</v>
      </c>
      <c r="H97" s="456">
        <f t="shared" si="55"/>
        <v>78.8</v>
      </c>
      <c r="I97" s="456">
        <f t="shared" si="55"/>
        <v>78</v>
      </c>
      <c r="J97" s="456">
        <f t="shared" si="55"/>
        <v>79.6</v>
      </c>
      <c r="K97" s="456">
        <f t="shared" si="55"/>
        <v>77.6</v>
      </c>
      <c r="L97" s="456">
        <f t="shared" si="55"/>
        <v>75.7</v>
      </c>
      <c r="M97" s="456">
        <f t="shared" si="55"/>
        <v>74.7</v>
      </c>
      <c r="N97" s="456">
        <f t="shared" si="55"/>
        <v>75.6</v>
      </c>
      <c r="O97" s="456">
        <f t="shared" si="55"/>
        <v>76.3</v>
      </c>
      <c r="P97" s="523">
        <f t="shared" si="55"/>
        <v>75.3</v>
      </c>
      <c r="Q97" s="30"/>
    </row>
    <row r="98" spans="1:17" s="26" customFormat="1" ht="12" customHeight="1">
      <c r="A98" s="598"/>
      <c r="B98" s="600" t="s">
        <v>61</v>
      </c>
      <c r="C98" s="91" t="s">
        <v>23</v>
      </c>
      <c r="D98" s="122">
        <v>86</v>
      </c>
      <c r="E98" s="56">
        <v>99</v>
      </c>
      <c r="F98" s="28">
        <v>111</v>
      </c>
      <c r="G98" s="28">
        <v>120</v>
      </c>
      <c r="H98" s="28">
        <v>118</v>
      </c>
      <c r="I98" s="28">
        <v>121</v>
      </c>
      <c r="J98" s="28">
        <v>119</v>
      </c>
      <c r="K98" s="28">
        <v>110</v>
      </c>
      <c r="L98" s="28">
        <v>94</v>
      </c>
      <c r="M98" s="28">
        <v>87</v>
      </c>
      <c r="N98" s="28">
        <v>84</v>
      </c>
      <c r="O98" s="28">
        <v>79</v>
      </c>
      <c r="P98" s="41">
        <v>86</v>
      </c>
      <c r="Q98" s="27"/>
    </row>
    <row r="99" spans="1:17" s="31" customFormat="1" ht="10.5" customHeight="1">
      <c r="A99" s="598"/>
      <c r="B99" s="601"/>
      <c r="C99" s="94" t="s">
        <v>129</v>
      </c>
      <c r="D99" s="404">
        <f aca="true" t="shared" si="56" ref="D99:P99">D98/D95*100</f>
        <v>4.6</v>
      </c>
      <c r="E99" s="29">
        <f t="shared" si="56"/>
        <v>5.2</v>
      </c>
      <c r="F99" s="456">
        <f t="shared" si="56"/>
        <v>5.6</v>
      </c>
      <c r="G99" s="456">
        <f t="shared" si="56"/>
        <v>6.1</v>
      </c>
      <c r="H99" s="456">
        <f t="shared" si="56"/>
        <v>6.4</v>
      </c>
      <c r="I99" s="456">
        <f t="shared" si="56"/>
        <v>6.9</v>
      </c>
      <c r="J99" s="456">
        <f t="shared" si="56"/>
        <v>6.9</v>
      </c>
      <c r="K99" s="456">
        <f t="shared" si="56"/>
        <v>6.2</v>
      </c>
      <c r="L99" s="456">
        <f t="shared" si="56"/>
        <v>5.3</v>
      </c>
      <c r="M99" s="456">
        <f t="shared" si="56"/>
        <v>4.8</v>
      </c>
      <c r="N99" s="456">
        <f t="shared" si="56"/>
        <v>4.5</v>
      </c>
      <c r="O99" s="456">
        <f t="shared" si="56"/>
        <v>4.2</v>
      </c>
      <c r="P99" s="523">
        <f t="shared" si="56"/>
        <v>4.3</v>
      </c>
      <c r="Q99" s="30"/>
    </row>
    <row r="100" spans="1:17" s="26" customFormat="1" ht="12" customHeight="1">
      <c r="A100" s="598"/>
      <c r="B100" s="91" t="s">
        <v>4</v>
      </c>
      <c r="C100" s="91"/>
      <c r="D100" s="122">
        <f>D95-D96</f>
        <v>486</v>
      </c>
      <c r="E100" s="56">
        <f aca="true" t="shared" si="57" ref="E100:O100">E95-E96</f>
        <v>474</v>
      </c>
      <c r="F100" s="28">
        <f t="shared" si="57"/>
        <v>477</v>
      </c>
      <c r="G100" s="28">
        <f t="shared" si="57"/>
        <v>436</v>
      </c>
      <c r="H100" s="28">
        <f t="shared" si="57"/>
        <v>388</v>
      </c>
      <c r="I100" s="28">
        <f t="shared" si="57"/>
        <v>388</v>
      </c>
      <c r="J100" s="28">
        <f t="shared" si="57"/>
        <v>354</v>
      </c>
      <c r="K100" s="28">
        <f t="shared" si="57"/>
        <v>397</v>
      </c>
      <c r="L100" s="28">
        <f t="shared" si="57"/>
        <v>432</v>
      </c>
      <c r="M100" s="28">
        <f t="shared" si="57"/>
        <v>459</v>
      </c>
      <c r="N100" s="28">
        <f t="shared" si="57"/>
        <v>451</v>
      </c>
      <c r="O100" s="28">
        <f t="shared" si="57"/>
        <v>448</v>
      </c>
      <c r="P100" s="41">
        <f>P95-P96</f>
        <v>489</v>
      </c>
      <c r="Q100" s="27"/>
    </row>
    <row r="101" spans="1:17" s="31" customFormat="1" ht="10.5" customHeight="1">
      <c r="A101" s="599"/>
      <c r="B101" s="94" t="s">
        <v>129</v>
      </c>
      <c r="C101" s="94"/>
      <c r="D101" s="404">
        <f aca="true" t="shared" si="58" ref="D101:P101">D100/D95*100</f>
        <v>26.2</v>
      </c>
      <c r="E101" s="29">
        <f t="shared" si="58"/>
        <v>24.7</v>
      </c>
      <c r="F101" s="456">
        <f t="shared" si="58"/>
        <v>23.9</v>
      </c>
      <c r="G101" s="456">
        <f t="shared" si="58"/>
        <v>22.3</v>
      </c>
      <c r="H101" s="456">
        <f t="shared" si="58"/>
        <v>21.2</v>
      </c>
      <c r="I101" s="456">
        <f t="shared" si="58"/>
        <v>22</v>
      </c>
      <c r="J101" s="456">
        <f t="shared" si="58"/>
        <v>20.4</v>
      </c>
      <c r="K101" s="456">
        <f t="shared" si="58"/>
        <v>22.4</v>
      </c>
      <c r="L101" s="456">
        <f t="shared" si="58"/>
        <v>24.3</v>
      </c>
      <c r="M101" s="456">
        <f t="shared" si="58"/>
        <v>25.3</v>
      </c>
      <c r="N101" s="456">
        <f t="shared" si="58"/>
        <v>24.4</v>
      </c>
      <c r="O101" s="456">
        <f t="shared" si="58"/>
        <v>23.7</v>
      </c>
      <c r="P101" s="523">
        <f t="shared" si="58"/>
        <v>24.7</v>
      </c>
      <c r="Q101" s="30"/>
    </row>
    <row r="102" spans="1:17" s="26" customFormat="1" ht="12" customHeight="1">
      <c r="A102" s="577" t="s">
        <v>56</v>
      </c>
      <c r="B102" s="91" t="s">
        <v>5</v>
      </c>
      <c r="C102" s="90"/>
      <c r="D102" s="122">
        <v>263</v>
      </c>
      <c r="E102" s="56">
        <v>277</v>
      </c>
      <c r="F102" s="28">
        <v>290</v>
      </c>
      <c r="G102" s="28">
        <v>295</v>
      </c>
      <c r="H102" s="28">
        <v>290</v>
      </c>
      <c r="I102" s="28">
        <v>282</v>
      </c>
      <c r="J102" s="28">
        <v>265</v>
      </c>
      <c r="K102" s="28">
        <v>257</v>
      </c>
      <c r="L102" s="28">
        <v>243</v>
      </c>
      <c r="M102" s="28">
        <v>233</v>
      </c>
      <c r="N102" s="28">
        <v>211</v>
      </c>
      <c r="O102" s="28">
        <v>214</v>
      </c>
      <c r="P102" s="41">
        <v>234</v>
      </c>
      <c r="Q102" s="27"/>
    </row>
    <row r="103" spans="1:17" s="31" customFormat="1" ht="10.5" customHeight="1">
      <c r="A103" s="577"/>
      <c r="B103" s="94" t="s">
        <v>129</v>
      </c>
      <c r="C103" s="93"/>
      <c r="D103" s="404">
        <f aca="true" t="shared" si="59" ref="D103:P103">D102/D95*100</f>
        <v>14.2</v>
      </c>
      <c r="E103" s="29">
        <f t="shared" si="59"/>
        <v>14.4</v>
      </c>
      <c r="F103" s="456">
        <f t="shared" si="59"/>
        <v>14.5</v>
      </c>
      <c r="G103" s="456">
        <f t="shared" si="59"/>
        <v>15.1</v>
      </c>
      <c r="H103" s="456">
        <f t="shared" si="59"/>
        <v>15.8</v>
      </c>
      <c r="I103" s="456">
        <f t="shared" si="59"/>
        <v>16</v>
      </c>
      <c r="J103" s="456">
        <f t="shared" si="59"/>
        <v>15.3</v>
      </c>
      <c r="K103" s="456">
        <f t="shared" si="59"/>
        <v>14.5</v>
      </c>
      <c r="L103" s="456">
        <f t="shared" si="59"/>
        <v>13.7</v>
      </c>
      <c r="M103" s="456">
        <f t="shared" si="59"/>
        <v>12.8</v>
      </c>
      <c r="N103" s="456">
        <f t="shared" si="59"/>
        <v>11.4</v>
      </c>
      <c r="O103" s="456">
        <f t="shared" si="59"/>
        <v>11.3</v>
      </c>
      <c r="P103" s="523">
        <f t="shared" si="59"/>
        <v>11.8</v>
      </c>
      <c r="Q103" s="30"/>
    </row>
    <row r="104" spans="1:17" s="26" customFormat="1" ht="12" customHeight="1">
      <c r="A104" s="577"/>
      <c r="B104" s="91" t="s">
        <v>24</v>
      </c>
      <c r="C104" s="90"/>
      <c r="D104" s="122">
        <f>D95-D102</f>
        <v>1593</v>
      </c>
      <c r="E104" s="56">
        <f aca="true" t="shared" si="60" ref="E104:O104">E95-E102</f>
        <v>1644</v>
      </c>
      <c r="F104" s="28">
        <f t="shared" si="60"/>
        <v>1709</v>
      </c>
      <c r="G104" s="28">
        <f t="shared" si="60"/>
        <v>1657</v>
      </c>
      <c r="H104" s="28">
        <f t="shared" si="60"/>
        <v>1540</v>
      </c>
      <c r="I104" s="28">
        <f t="shared" si="60"/>
        <v>1482</v>
      </c>
      <c r="J104" s="28">
        <f t="shared" si="60"/>
        <v>1468</v>
      </c>
      <c r="K104" s="28">
        <f t="shared" si="60"/>
        <v>1519</v>
      </c>
      <c r="L104" s="28">
        <f t="shared" si="60"/>
        <v>1533</v>
      </c>
      <c r="M104" s="28">
        <f t="shared" si="60"/>
        <v>1581</v>
      </c>
      <c r="N104" s="28">
        <f t="shared" si="60"/>
        <v>1637</v>
      </c>
      <c r="O104" s="28">
        <f t="shared" si="60"/>
        <v>1679</v>
      </c>
      <c r="P104" s="41">
        <f>P95-P102</f>
        <v>1748</v>
      </c>
      <c r="Q104" s="27"/>
    </row>
    <row r="105" spans="1:17" s="31" customFormat="1" ht="10.5" customHeight="1">
      <c r="A105" s="578"/>
      <c r="B105" s="94" t="s">
        <v>129</v>
      </c>
      <c r="C105" s="93"/>
      <c r="D105" s="404">
        <f aca="true" t="shared" si="61" ref="D105:P105">D104/D95*100</f>
        <v>85.8</v>
      </c>
      <c r="E105" s="29">
        <f t="shared" si="61"/>
        <v>85.6</v>
      </c>
      <c r="F105" s="456">
        <f t="shared" si="61"/>
        <v>85.5</v>
      </c>
      <c r="G105" s="456">
        <f t="shared" si="61"/>
        <v>84.9</v>
      </c>
      <c r="H105" s="456">
        <f t="shared" si="61"/>
        <v>84.2</v>
      </c>
      <c r="I105" s="456">
        <f t="shared" si="61"/>
        <v>84</v>
      </c>
      <c r="J105" s="456">
        <f t="shared" si="61"/>
        <v>84.7</v>
      </c>
      <c r="K105" s="456">
        <f t="shared" si="61"/>
        <v>85.5</v>
      </c>
      <c r="L105" s="456">
        <f t="shared" si="61"/>
        <v>86.3</v>
      </c>
      <c r="M105" s="456">
        <f t="shared" si="61"/>
        <v>87.2</v>
      </c>
      <c r="N105" s="456">
        <f t="shared" si="61"/>
        <v>88.6</v>
      </c>
      <c r="O105" s="456">
        <f t="shared" si="61"/>
        <v>88.7</v>
      </c>
      <c r="P105" s="523">
        <f t="shared" si="61"/>
        <v>88.2</v>
      </c>
      <c r="Q105" s="30"/>
    </row>
    <row r="106" spans="1:17" s="26" customFormat="1" ht="12" customHeight="1">
      <c r="A106" s="585" t="s">
        <v>72</v>
      </c>
      <c r="B106" s="586"/>
      <c r="C106" s="586"/>
      <c r="D106" s="122">
        <v>1205</v>
      </c>
      <c r="E106" s="56">
        <v>1251</v>
      </c>
      <c r="F106" s="28">
        <v>1313</v>
      </c>
      <c r="G106" s="28">
        <v>1276</v>
      </c>
      <c r="H106" s="28">
        <v>1182</v>
      </c>
      <c r="I106" s="28">
        <v>1131</v>
      </c>
      <c r="J106" s="28">
        <v>1105</v>
      </c>
      <c r="K106" s="28">
        <v>1149</v>
      </c>
      <c r="L106" s="28">
        <v>1148</v>
      </c>
      <c r="M106" s="28">
        <v>1166</v>
      </c>
      <c r="N106" s="28">
        <v>1208</v>
      </c>
      <c r="O106" s="28">
        <v>1253</v>
      </c>
      <c r="P106" s="41">
        <v>1335</v>
      </c>
      <c r="Q106" s="27"/>
    </row>
    <row r="107" spans="1:17" s="31" customFormat="1" ht="11.25" customHeight="1" thickBot="1">
      <c r="A107" s="605" t="s">
        <v>129</v>
      </c>
      <c r="B107" s="606"/>
      <c r="C107" s="606"/>
      <c r="D107" s="406">
        <f aca="true" t="shared" si="62" ref="D107:P107">D106/D95*100</f>
        <v>64.9</v>
      </c>
      <c r="E107" s="57">
        <f t="shared" si="62"/>
        <v>65.1</v>
      </c>
      <c r="F107" s="458">
        <f t="shared" si="62"/>
        <v>65.7</v>
      </c>
      <c r="G107" s="458">
        <f t="shared" si="62"/>
        <v>65.4</v>
      </c>
      <c r="H107" s="458">
        <f t="shared" si="62"/>
        <v>64.6</v>
      </c>
      <c r="I107" s="458">
        <f t="shared" si="62"/>
        <v>64.1</v>
      </c>
      <c r="J107" s="458">
        <f t="shared" si="62"/>
        <v>63.8</v>
      </c>
      <c r="K107" s="458">
        <f t="shared" si="62"/>
        <v>64.7</v>
      </c>
      <c r="L107" s="458">
        <f t="shared" si="62"/>
        <v>64.6</v>
      </c>
      <c r="M107" s="458">
        <f t="shared" si="62"/>
        <v>64.3</v>
      </c>
      <c r="N107" s="458">
        <f t="shared" si="62"/>
        <v>65.4</v>
      </c>
      <c r="O107" s="458">
        <f t="shared" si="62"/>
        <v>66.2</v>
      </c>
      <c r="P107" s="524">
        <f t="shared" si="62"/>
        <v>67.4</v>
      </c>
      <c r="Q107" s="30"/>
    </row>
    <row r="108" spans="1:16" s="26" customFormat="1" ht="20.25" customHeight="1" thickBot="1">
      <c r="A108" s="559" t="s">
        <v>190</v>
      </c>
      <c r="B108" s="560"/>
      <c r="C108" s="560"/>
      <c r="D108" s="560"/>
      <c r="E108" s="560"/>
      <c r="F108" s="560"/>
      <c r="G108" s="560"/>
      <c r="H108" s="560"/>
      <c r="I108" s="560"/>
      <c r="J108" s="560"/>
      <c r="K108" s="560"/>
      <c r="L108" s="560"/>
      <c r="M108" s="560"/>
      <c r="N108" s="560"/>
      <c r="O108" s="560"/>
      <c r="P108" s="561"/>
    </row>
    <row r="109" spans="1:16" s="26" customFormat="1" ht="15.75" customHeight="1" thickBot="1">
      <c r="A109" s="602" t="s">
        <v>0</v>
      </c>
      <c r="B109" s="603"/>
      <c r="C109" s="604"/>
      <c r="D109" s="22" t="s">
        <v>208</v>
      </c>
      <c r="E109" s="23" t="s">
        <v>209</v>
      </c>
      <c r="F109" s="23" t="s">
        <v>210</v>
      </c>
      <c r="G109" s="23" t="s">
        <v>211</v>
      </c>
      <c r="H109" s="23" t="s">
        <v>212</v>
      </c>
      <c r="I109" s="23" t="s">
        <v>213</v>
      </c>
      <c r="J109" s="23" t="s">
        <v>214</v>
      </c>
      <c r="K109" s="23" t="s">
        <v>215</v>
      </c>
      <c r="L109" s="23" t="s">
        <v>216</v>
      </c>
      <c r="M109" s="23" t="s">
        <v>217</v>
      </c>
      <c r="N109" s="23" t="s">
        <v>218</v>
      </c>
      <c r="O109" s="24" t="s">
        <v>219</v>
      </c>
      <c r="P109" s="362" t="s">
        <v>13</v>
      </c>
    </row>
    <row r="110" spans="1:16" s="26" customFormat="1" ht="15.75" customHeight="1" thickBot="1">
      <c r="A110" s="593" t="s">
        <v>46</v>
      </c>
      <c r="B110" s="594"/>
      <c r="C110" s="595"/>
      <c r="D110" s="102">
        <v>211</v>
      </c>
      <c r="E110" s="51">
        <v>224</v>
      </c>
      <c r="F110" s="51">
        <v>229</v>
      </c>
      <c r="G110" s="51">
        <v>188</v>
      </c>
      <c r="H110" s="51">
        <v>166</v>
      </c>
      <c r="I110" s="51">
        <v>168</v>
      </c>
      <c r="J110" s="51">
        <v>296</v>
      </c>
      <c r="K110" s="51">
        <v>256</v>
      </c>
      <c r="L110" s="51">
        <v>430</v>
      </c>
      <c r="M110" s="51">
        <v>356</v>
      </c>
      <c r="N110" s="51">
        <v>321</v>
      </c>
      <c r="O110" s="51">
        <v>314</v>
      </c>
      <c r="P110" s="21">
        <f>SUM(D110:O110)</f>
        <v>3159</v>
      </c>
    </row>
    <row r="111" spans="1:16" s="26" customFormat="1" ht="12">
      <c r="A111" s="577" t="s">
        <v>56</v>
      </c>
      <c r="B111" s="586" t="s">
        <v>27</v>
      </c>
      <c r="C111" s="587"/>
      <c r="D111" s="103">
        <v>55</v>
      </c>
      <c r="E111" s="28">
        <v>44</v>
      </c>
      <c r="F111" s="28">
        <v>36</v>
      </c>
      <c r="G111" s="28">
        <v>40</v>
      </c>
      <c r="H111" s="28">
        <v>60</v>
      </c>
      <c r="I111" s="28">
        <v>35</v>
      </c>
      <c r="J111" s="28">
        <v>119</v>
      </c>
      <c r="K111" s="28">
        <v>103</v>
      </c>
      <c r="L111" s="28">
        <v>164</v>
      </c>
      <c r="M111" s="28">
        <v>69</v>
      </c>
      <c r="N111" s="28">
        <v>74</v>
      </c>
      <c r="O111" s="28">
        <v>41</v>
      </c>
      <c r="P111" s="32">
        <f>SUM(D111:O111)</f>
        <v>840</v>
      </c>
    </row>
    <row r="112" spans="1:16" s="31" customFormat="1" ht="9.75" customHeight="1">
      <c r="A112" s="577"/>
      <c r="B112" s="583" t="s">
        <v>44</v>
      </c>
      <c r="C112" s="584"/>
      <c r="D112" s="104">
        <f aca="true" t="shared" si="63" ref="D112:O112">D111/D110*100</f>
        <v>26.1</v>
      </c>
      <c r="E112" s="456">
        <f t="shared" si="63"/>
        <v>19.6</v>
      </c>
      <c r="F112" s="456">
        <f t="shared" si="63"/>
        <v>15.7</v>
      </c>
      <c r="G112" s="456">
        <f t="shared" si="63"/>
        <v>21.3</v>
      </c>
      <c r="H112" s="456">
        <f t="shared" si="63"/>
        <v>36.1</v>
      </c>
      <c r="I112" s="456">
        <f t="shared" si="63"/>
        <v>20.8</v>
      </c>
      <c r="J112" s="456">
        <f t="shared" si="63"/>
        <v>40.2</v>
      </c>
      <c r="K112" s="456">
        <f t="shared" si="63"/>
        <v>40.2</v>
      </c>
      <c r="L112" s="456">
        <f t="shared" si="63"/>
        <v>38.1</v>
      </c>
      <c r="M112" s="456">
        <f t="shared" si="63"/>
        <v>19.4</v>
      </c>
      <c r="N112" s="456">
        <f t="shared" si="63"/>
        <v>23.1</v>
      </c>
      <c r="O112" s="456">
        <f t="shared" si="63"/>
        <v>13.1</v>
      </c>
      <c r="P112" s="33">
        <f>P111/P110*100</f>
        <v>26.6</v>
      </c>
    </row>
    <row r="113" spans="1:16" s="26" customFormat="1" ht="12">
      <c r="A113" s="577"/>
      <c r="B113" s="586" t="s">
        <v>28</v>
      </c>
      <c r="C113" s="587"/>
      <c r="D113" s="103">
        <f aca="true" t="shared" si="64" ref="D113:O113">D110-D111</f>
        <v>156</v>
      </c>
      <c r="E113" s="28">
        <f t="shared" si="64"/>
        <v>180</v>
      </c>
      <c r="F113" s="28">
        <f t="shared" si="64"/>
        <v>193</v>
      </c>
      <c r="G113" s="28">
        <f t="shared" si="64"/>
        <v>148</v>
      </c>
      <c r="H113" s="28">
        <f t="shared" si="64"/>
        <v>106</v>
      </c>
      <c r="I113" s="28">
        <f t="shared" si="64"/>
        <v>133</v>
      </c>
      <c r="J113" s="28">
        <f t="shared" si="64"/>
        <v>177</v>
      </c>
      <c r="K113" s="28">
        <f t="shared" si="64"/>
        <v>153</v>
      </c>
      <c r="L113" s="28">
        <f t="shared" si="64"/>
        <v>266</v>
      </c>
      <c r="M113" s="28">
        <f t="shared" si="64"/>
        <v>287</v>
      </c>
      <c r="N113" s="28">
        <f t="shared" si="64"/>
        <v>247</v>
      </c>
      <c r="O113" s="28">
        <f t="shared" si="64"/>
        <v>273</v>
      </c>
      <c r="P113" s="32">
        <f>SUM(D113:O113)</f>
        <v>2319</v>
      </c>
    </row>
    <row r="114" spans="1:16" s="31" customFormat="1" ht="9.75" customHeight="1">
      <c r="A114" s="578"/>
      <c r="B114" s="583" t="s">
        <v>44</v>
      </c>
      <c r="C114" s="584"/>
      <c r="D114" s="104">
        <f aca="true" t="shared" si="65" ref="D114:O114">D113/D110*100</f>
        <v>73.9</v>
      </c>
      <c r="E114" s="456">
        <f t="shared" si="65"/>
        <v>80.4</v>
      </c>
      <c r="F114" s="456">
        <f t="shared" si="65"/>
        <v>84.3</v>
      </c>
      <c r="G114" s="456">
        <f t="shared" si="65"/>
        <v>78.7</v>
      </c>
      <c r="H114" s="456">
        <f t="shared" si="65"/>
        <v>63.9</v>
      </c>
      <c r="I114" s="456">
        <f t="shared" si="65"/>
        <v>79.2</v>
      </c>
      <c r="J114" s="456">
        <f t="shared" si="65"/>
        <v>59.8</v>
      </c>
      <c r="K114" s="456">
        <f t="shared" si="65"/>
        <v>59.8</v>
      </c>
      <c r="L114" s="456">
        <f t="shared" si="65"/>
        <v>61.9</v>
      </c>
      <c r="M114" s="456">
        <f t="shared" si="65"/>
        <v>80.6</v>
      </c>
      <c r="N114" s="456">
        <f t="shared" si="65"/>
        <v>76.9</v>
      </c>
      <c r="O114" s="456">
        <f t="shared" si="65"/>
        <v>86.9</v>
      </c>
      <c r="P114" s="33">
        <f>P113/P110*100</f>
        <v>73.4</v>
      </c>
    </row>
    <row r="115" spans="1:16" s="26" customFormat="1" ht="12">
      <c r="A115" s="597" t="s">
        <v>56</v>
      </c>
      <c r="B115" s="586" t="s">
        <v>22</v>
      </c>
      <c r="C115" s="587"/>
      <c r="D115" s="103">
        <v>170</v>
      </c>
      <c r="E115" s="28">
        <v>173</v>
      </c>
      <c r="F115" s="28">
        <v>168</v>
      </c>
      <c r="G115" s="28">
        <v>138</v>
      </c>
      <c r="H115" s="28">
        <v>106</v>
      </c>
      <c r="I115" s="28">
        <v>148</v>
      </c>
      <c r="J115" s="28">
        <v>186</v>
      </c>
      <c r="K115" s="28">
        <v>151</v>
      </c>
      <c r="L115" s="28">
        <v>282</v>
      </c>
      <c r="M115" s="28">
        <v>261</v>
      </c>
      <c r="N115" s="28">
        <v>238</v>
      </c>
      <c r="O115" s="28">
        <v>216</v>
      </c>
      <c r="P115" s="32">
        <f>SUM(D115:O115)</f>
        <v>2237</v>
      </c>
    </row>
    <row r="116" spans="1:16" s="31" customFormat="1" ht="9" customHeight="1">
      <c r="A116" s="598"/>
      <c r="B116" s="583" t="s">
        <v>44</v>
      </c>
      <c r="C116" s="584"/>
      <c r="D116" s="104">
        <f aca="true" t="shared" si="66" ref="D116:O116">D115/D110*100</f>
        <v>80.6</v>
      </c>
      <c r="E116" s="456">
        <f t="shared" si="66"/>
        <v>77.2</v>
      </c>
      <c r="F116" s="456">
        <f t="shared" si="66"/>
        <v>73.4</v>
      </c>
      <c r="G116" s="456">
        <f t="shared" si="66"/>
        <v>73.4</v>
      </c>
      <c r="H116" s="456">
        <f t="shared" si="66"/>
        <v>63.9</v>
      </c>
      <c r="I116" s="456">
        <f t="shared" si="66"/>
        <v>88.1</v>
      </c>
      <c r="J116" s="456">
        <f t="shared" si="66"/>
        <v>62.8</v>
      </c>
      <c r="K116" s="456">
        <f t="shared" si="66"/>
        <v>59</v>
      </c>
      <c r="L116" s="456">
        <f t="shared" si="66"/>
        <v>65.6</v>
      </c>
      <c r="M116" s="456">
        <f t="shared" si="66"/>
        <v>73.3</v>
      </c>
      <c r="N116" s="456">
        <f t="shared" si="66"/>
        <v>74.1</v>
      </c>
      <c r="O116" s="456">
        <f t="shared" si="66"/>
        <v>68.8</v>
      </c>
      <c r="P116" s="33">
        <f>P115/P110*100</f>
        <v>70.8</v>
      </c>
    </row>
    <row r="117" spans="1:16" s="26" customFormat="1" ht="12">
      <c r="A117" s="598"/>
      <c r="B117" s="600" t="s">
        <v>61</v>
      </c>
      <c r="C117" s="66" t="s">
        <v>10</v>
      </c>
      <c r="D117" s="103">
        <v>17</v>
      </c>
      <c r="E117" s="28">
        <v>16</v>
      </c>
      <c r="F117" s="28">
        <v>12</v>
      </c>
      <c r="G117" s="28">
        <v>6</v>
      </c>
      <c r="H117" s="28">
        <v>10</v>
      </c>
      <c r="I117" s="28">
        <v>6</v>
      </c>
      <c r="J117" s="28">
        <v>3</v>
      </c>
      <c r="K117" s="28">
        <v>4</v>
      </c>
      <c r="L117" s="28">
        <v>8</v>
      </c>
      <c r="M117" s="28">
        <v>8</v>
      </c>
      <c r="N117" s="28">
        <v>11</v>
      </c>
      <c r="O117" s="28">
        <v>15</v>
      </c>
      <c r="P117" s="32">
        <f>SUM(D117:O117)</f>
        <v>116</v>
      </c>
    </row>
    <row r="118" spans="1:16" s="31" customFormat="1" ht="9" customHeight="1">
      <c r="A118" s="598"/>
      <c r="B118" s="601"/>
      <c r="C118" s="67" t="s">
        <v>194</v>
      </c>
      <c r="D118" s="104">
        <f aca="true" t="shared" si="67" ref="D118:O118">D117/D110*100</f>
        <v>8.1</v>
      </c>
      <c r="E118" s="456">
        <f t="shared" si="67"/>
        <v>7.1</v>
      </c>
      <c r="F118" s="456">
        <f t="shared" si="67"/>
        <v>5.2</v>
      </c>
      <c r="G118" s="456">
        <f t="shared" si="67"/>
        <v>3.2</v>
      </c>
      <c r="H118" s="456">
        <f t="shared" si="67"/>
        <v>6</v>
      </c>
      <c r="I118" s="456">
        <f t="shared" si="67"/>
        <v>3.6</v>
      </c>
      <c r="J118" s="456">
        <f t="shared" si="67"/>
        <v>1</v>
      </c>
      <c r="K118" s="456">
        <f t="shared" si="67"/>
        <v>1.6</v>
      </c>
      <c r="L118" s="456">
        <f t="shared" si="67"/>
        <v>1.9</v>
      </c>
      <c r="M118" s="456">
        <f t="shared" si="67"/>
        <v>2.2</v>
      </c>
      <c r="N118" s="456">
        <f t="shared" si="67"/>
        <v>3.4</v>
      </c>
      <c r="O118" s="456">
        <f t="shared" si="67"/>
        <v>4.8</v>
      </c>
      <c r="P118" s="33">
        <f>P117/P110*100</f>
        <v>3.7</v>
      </c>
    </row>
    <row r="119" spans="1:16" s="26" customFormat="1" ht="12">
      <c r="A119" s="598"/>
      <c r="B119" s="586" t="s">
        <v>4</v>
      </c>
      <c r="C119" s="587"/>
      <c r="D119" s="103">
        <f aca="true" t="shared" si="68" ref="D119:O119">D110-D115</f>
        <v>41</v>
      </c>
      <c r="E119" s="28">
        <f t="shared" si="68"/>
        <v>51</v>
      </c>
      <c r="F119" s="28">
        <f t="shared" si="68"/>
        <v>61</v>
      </c>
      <c r="G119" s="28">
        <f t="shared" si="68"/>
        <v>50</v>
      </c>
      <c r="H119" s="28">
        <f t="shared" si="68"/>
        <v>60</v>
      </c>
      <c r="I119" s="28">
        <f t="shared" si="68"/>
        <v>20</v>
      </c>
      <c r="J119" s="28">
        <f t="shared" si="68"/>
        <v>110</v>
      </c>
      <c r="K119" s="28">
        <f t="shared" si="68"/>
        <v>105</v>
      </c>
      <c r="L119" s="28">
        <f t="shared" si="68"/>
        <v>148</v>
      </c>
      <c r="M119" s="28">
        <f t="shared" si="68"/>
        <v>95</v>
      </c>
      <c r="N119" s="28">
        <f t="shared" si="68"/>
        <v>83</v>
      </c>
      <c r="O119" s="28">
        <f t="shared" si="68"/>
        <v>98</v>
      </c>
      <c r="P119" s="32">
        <f>SUM(D119:O119)</f>
        <v>922</v>
      </c>
    </row>
    <row r="120" spans="1:16" s="31" customFormat="1" ht="9.75" customHeight="1">
      <c r="A120" s="599"/>
      <c r="B120" s="583" t="s">
        <v>44</v>
      </c>
      <c r="C120" s="584"/>
      <c r="D120" s="104">
        <f aca="true" t="shared" si="69" ref="D120:O120">D119/D110*100</f>
        <v>19.4</v>
      </c>
      <c r="E120" s="456">
        <f t="shared" si="69"/>
        <v>22.8</v>
      </c>
      <c r="F120" s="456">
        <f t="shared" si="69"/>
        <v>26.6</v>
      </c>
      <c r="G120" s="456">
        <f t="shared" si="69"/>
        <v>26.6</v>
      </c>
      <c r="H120" s="456">
        <f t="shared" si="69"/>
        <v>36.1</v>
      </c>
      <c r="I120" s="456">
        <f t="shared" si="69"/>
        <v>11.9</v>
      </c>
      <c r="J120" s="456">
        <f t="shared" si="69"/>
        <v>37.2</v>
      </c>
      <c r="K120" s="456">
        <f t="shared" si="69"/>
        <v>41</v>
      </c>
      <c r="L120" s="456">
        <f t="shared" si="69"/>
        <v>34.4</v>
      </c>
      <c r="M120" s="456">
        <f t="shared" si="69"/>
        <v>26.7</v>
      </c>
      <c r="N120" s="456">
        <f t="shared" si="69"/>
        <v>25.9</v>
      </c>
      <c r="O120" s="456">
        <f t="shared" si="69"/>
        <v>31.2</v>
      </c>
      <c r="P120" s="33">
        <f>P119/P110*100</f>
        <v>29.2</v>
      </c>
    </row>
    <row r="121" spans="1:16" s="26" customFormat="1" ht="12">
      <c r="A121" s="585" t="s">
        <v>80</v>
      </c>
      <c r="B121" s="586"/>
      <c r="C121" s="587"/>
      <c r="D121" s="103">
        <v>37</v>
      </c>
      <c r="E121" s="28">
        <v>41</v>
      </c>
      <c r="F121" s="28">
        <v>40</v>
      </c>
      <c r="G121" s="28">
        <v>43</v>
      </c>
      <c r="H121" s="28">
        <v>37</v>
      </c>
      <c r="I121" s="28">
        <v>15</v>
      </c>
      <c r="J121" s="28">
        <v>95</v>
      </c>
      <c r="K121" s="28">
        <v>75</v>
      </c>
      <c r="L121" s="28">
        <v>145</v>
      </c>
      <c r="M121" s="28">
        <v>75</v>
      </c>
      <c r="N121" s="28">
        <v>65</v>
      </c>
      <c r="O121" s="28">
        <v>63</v>
      </c>
      <c r="P121" s="32">
        <f>SUM(D121:O121)</f>
        <v>731</v>
      </c>
    </row>
    <row r="122" spans="1:16" s="31" customFormat="1" ht="9.75" customHeight="1">
      <c r="A122" s="582" t="s">
        <v>44</v>
      </c>
      <c r="B122" s="583"/>
      <c r="C122" s="584"/>
      <c r="D122" s="104">
        <f aca="true" t="shared" si="70" ref="D122:O122">D121/D110*100</f>
        <v>17.5</v>
      </c>
      <c r="E122" s="456">
        <f t="shared" si="70"/>
        <v>18.3</v>
      </c>
      <c r="F122" s="456">
        <f t="shared" si="70"/>
        <v>17.5</v>
      </c>
      <c r="G122" s="456">
        <f t="shared" si="70"/>
        <v>22.9</v>
      </c>
      <c r="H122" s="456">
        <f t="shared" si="70"/>
        <v>22.3</v>
      </c>
      <c r="I122" s="456">
        <f t="shared" si="70"/>
        <v>8.9</v>
      </c>
      <c r="J122" s="456">
        <f t="shared" si="70"/>
        <v>32.1</v>
      </c>
      <c r="K122" s="456">
        <f t="shared" si="70"/>
        <v>29.3</v>
      </c>
      <c r="L122" s="456">
        <f t="shared" si="70"/>
        <v>33.7</v>
      </c>
      <c r="M122" s="456">
        <f t="shared" si="70"/>
        <v>21.1</v>
      </c>
      <c r="N122" s="456">
        <f t="shared" si="70"/>
        <v>20.2</v>
      </c>
      <c r="O122" s="456">
        <f t="shared" si="70"/>
        <v>20.1</v>
      </c>
      <c r="P122" s="33">
        <f>P121/P110*100</f>
        <v>23.1</v>
      </c>
    </row>
    <row r="123" spans="1:17" s="31" customFormat="1" ht="11.25" customHeight="1">
      <c r="A123" s="585" t="s">
        <v>37</v>
      </c>
      <c r="B123" s="586"/>
      <c r="C123" s="587"/>
      <c r="D123" s="56">
        <v>90</v>
      </c>
      <c r="E123" s="28">
        <v>104</v>
      </c>
      <c r="F123" s="28">
        <v>111</v>
      </c>
      <c r="G123" s="28">
        <v>94</v>
      </c>
      <c r="H123" s="28">
        <v>77</v>
      </c>
      <c r="I123" s="28">
        <v>48</v>
      </c>
      <c r="J123" s="28">
        <v>155</v>
      </c>
      <c r="K123" s="28">
        <v>158</v>
      </c>
      <c r="L123" s="28">
        <v>271</v>
      </c>
      <c r="M123" s="28">
        <v>187</v>
      </c>
      <c r="N123" s="28">
        <v>154</v>
      </c>
      <c r="O123" s="28">
        <v>151</v>
      </c>
      <c r="P123" s="32">
        <f>SUM(D123:O123)</f>
        <v>1600</v>
      </c>
      <c r="Q123" s="27"/>
    </row>
    <row r="124" spans="1:17" s="31" customFormat="1" ht="11.25" customHeight="1">
      <c r="A124" s="93" t="s">
        <v>44</v>
      </c>
      <c r="B124" s="95"/>
      <c r="C124" s="95"/>
      <c r="D124" s="29">
        <f aca="true" t="shared" si="71" ref="D124:O124">D123/D110*100</f>
        <v>42.7</v>
      </c>
      <c r="E124" s="456">
        <f t="shared" si="71"/>
        <v>46.4</v>
      </c>
      <c r="F124" s="456">
        <f t="shared" si="71"/>
        <v>48.5</v>
      </c>
      <c r="G124" s="456">
        <f t="shared" si="71"/>
        <v>50</v>
      </c>
      <c r="H124" s="456">
        <f t="shared" si="71"/>
        <v>46.4</v>
      </c>
      <c r="I124" s="456">
        <f t="shared" si="71"/>
        <v>28.6</v>
      </c>
      <c r="J124" s="456">
        <f t="shared" si="71"/>
        <v>52.4</v>
      </c>
      <c r="K124" s="456">
        <f t="shared" si="71"/>
        <v>61.7</v>
      </c>
      <c r="L124" s="456">
        <f t="shared" si="71"/>
        <v>63</v>
      </c>
      <c r="M124" s="456">
        <f t="shared" si="71"/>
        <v>52.5</v>
      </c>
      <c r="N124" s="456">
        <f t="shared" si="71"/>
        <v>48</v>
      </c>
      <c r="O124" s="456">
        <f t="shared" si="71"/>
        <v>48.1</v>
      </c>
      <c r="P124" s="33">
        <f>P123/P110*100</f>
        <v>50.6</v>
      </c>
      <c r="Q124" s="30"/>
    </row>
    <row r="125" spans="1:17" s="31" customFormat="1" ht="11.25" customHeight="1">
      <c r="A125" s="568" t="s">
        <v>120</v>
      </c>
      <c r="B125" s="569"/>
      <c r="C125" s="570"/>
      <c r="D125" s="225">
        <v>18</v>
      </c>
      <c r="E125" s="457">
        <v>13</v>
      </c>
      <c r="F125" s="457">
        <v>14</v>
      </c>
      <c r="G125" s="457">
        <v>16</v>
      </c>
      <c r="H125" s="457">
        <v>8</v>
      </c>
      <c r="I125" s="457">
        <v>6</v>
      </c>
      <c r="J125" s="457">
        <v>22</v>
      </c>
      <c r="K125" s="457">
        <v>22</v>
      </c>
      <c r="L125" s="457">
        <v>22</v>
      </c>
      <c r="M125" s="457">
        <v>24</v>
      </c>
      <c r="N125" s="457">
        <v>24</v>
      </c>
      <c r="O125" s="457">
        <v>20</v>
      </c>
      <c r="P125" s="32">
        <f>SUM(D125:O125)</f>
        <v>209</v>
      </c>
      <c r="Q125" s="30"/>
    </row>
    <row r="126" spans="1:17" s="31" customFormat="1" ht="11.25" customHeight="1">
      <c r="A126" s="582" t="s">
        <v>44</v>
      </c>
      <c r="B126" s="583"/>
      <c r="C126" s="584"/>
      <c r="D126" s="29">
        <f aca="true" t="shared" si="72" ref="D126:O126">D125/D110*100</f>
        <v>8.5</v>
      </c>
      <c r="E126" s="456">
        <f t="shared" si="72"/>
        <v>5.8</v>
      </c>
      <c r="F126" s="456">
        <f t="shared" si="72"/>
        <v>6.1</v>
      </c>
      <c r="G126" s="456">
        <f t="shared" si="72"/>
        <v>8.5</v>
      </c>
      <c r="H126" s="456">
        <f t="shared" si="72"/>
        <v>4.8</v>
      </c>
      <c r="I126" s="456">
        <f t="shared" si="72"/>
        <v>3.6</v>
      </c>
      <c r="J126" s="456">
        <f t="shared" si="72"/>
        <v>7.4</v>
      </c>
      <c r="K126" s="456">
        <f t="shared" si="72"/>
        <v>8.6</v>
      </c>
      <c r="L126" s="456">
        <f t="shared" si="72"/>
        <v>5.1</v>
      </c>
      <c r="M126" s="456">
        <f t="shared" si="72"/>
        <v>6.7</v>
      </c>
      <c r="N126" s="456">
        <f t="shared" si="72"/>
        <v>7.5</v>
      </c>
      <c r="O126" s="456">
        <f t="shared" si="72"/>
        <v>6.4</v>
      </c>
      <c r="P126" s="33">
        <f>P125/P110*100</f>
        <v>6.6</v>
      </c>
      <c r="Q126" s="30"/>
    </row>
    <row r="127" spans="1:17" s="26" customFormat="1" ht="12" customHeight="1">
      <c r="A127" s="585" t="s">
        <v>38</v>
      </c>
      <c r="B127" s="586"/>
      <c r="C127" s="587"/>
      <c r="D127" s="56">
        <v>67</v>
      </c>
      <c r="E127" s="28">
        <v>60</v>
      </c>
      <c r="F127" s="28">
        <v>62</v>
      </c>
      <c r="G127" s="28">
        <v>58</v>
      </c>
      <c r="H127" s="28">
        <v>48</v>
      </c>
      <c r="I127" s="28">
        <v>64</v>
      </c>
      <c r="J127" s="28">
        <v>94</v>
      </c>
      <c r="K127" s="28">
        <v>76</v>
      </c>
      <c r="L127" s="28">
        <v>126</v>
      </c>
      <c r="M127" s="28">
        <v>124</v>
      </c>
      <c r="N127" s="28">
        <v>98</v>
      </c>
      <c r="O127" s="28">
        <v>105</v>
      </c>
      <c r="P127" s="32">
        <f>SUM(D127:O127)</f>
        <v>982</v>
      </c>
      <c r="Q127" s="27"/>
    </row>
    <row r="128" spans="1:17" s="31" customFormat="1" ht="10.5" customHeight="1">
      <c r="A128" s="582" t="s">
        <v>44</v>
      </c>
      <c r="B128" s="583"/>
      <c r="C128" s="584"/>
      <c r="D128" s="29">
        <f aca="true" t="shared" si="73" ref="D128:O128">D127/D110*100</f>
        <v>31.8</v>
      </c>
      <c r="E128" s="456">
        <f t="shared" si="73"/>
        <v>26.8</v>
      </c>
      <c r="F128" s="456">
        <f t="shared" si="73"/>
        <v>27.1</v>
      </c>
      <c r="G128" s="456">
        <f t="shared" si="73"/>
        <v>30.9</v>
      </c>
      <c r="H128" s="456">
        <f t="shared" si="73"/>
        <v>28.9</v>
      </c>
      <c r="I128" s="456">
        <f t="shared" si="73"/>
        <v>38.1</v>
      </c>
      <c r="J128" s="456">
        <f t="shared" si="73"/>
        <v>31.8</v>
      </c>
      <c r="K128" s="456">
        <f t="shared" si="73"/>
        <v>29.7</v>
      </c>
      <c r="L128" s="456">
        <f t="shared" si="73"/>
        <v>29.3</v>
      </c>
      <c r="M128" s="456">
        <f t="shared" si="73"/>
        <v>34.8</v>
      </c>
      <c r="N128" s="456">
        <f t="shared" si="73"/>
        <v>30.5</v>
      </c>
      <c r="O128" s="456">
        <f t="shared" si="73"/>
        <v>33.4</v>
      </c>
      <c r="P128" s="33">
        <f>P127/P110*100</f>
        <v>31.1</v>
      </c>
      <c r="Q128" s="30"/>
    </row>
    <row r="129" spans="1:17" s="26" customFormat="1" ht="12" customHeight="1">
      <c r="A129" s="585" t="s">
        <v>121</v>
      </c>
      <c r="B129" s="586"/>
      <c r="C129" s="587"/>
      <c r="D129" s="226">
        <v>8</v>
      </c>
      <c r="E129" s="452">
        <v>20</v>
      </c>
      <c r="F129" s="452">
        <v>18</v>
      </c>
      <c r="G129" s="452">
        <v>7</v>
      </c>
      <c r="H129" s="452">
        <v>13</v>
      </c>
      <c r="I129" s="452">
        <v>13</v>
      </c>
      <c r="J129" s="452">
        <v>19</v>
      </c>
      <c r="K129" s="452">
        <v>19</v>
      </c>
      <c r="L129" s="452">
        <v>35</v>
      </c>
      <c r="M129" s="452">
        <v>27</v>
      </c>
      <c r="N129" s="452">
        <v>32</v>
      </c>
      <c r="O129" s="452">
        <v>20</v>
      </c>
      <c r="P129" s="32">
        <f>SUM(D129:O129)</f>
        <v>231</v>
      </c>
      <c r="Q129" s="27"/>
    </row>
    <row r="130" spans="1:17" s="31" customFormat="1" ht="10.5" customHeight="1">
      <c r="A130" s="582" t="s">
        <v>44</v>
      </c>
      <c r="B130" s="583"/>
      <c r="C130" s="584"/>
      <c r="D130" s="29">
        <f aca="true" t="shared" si="74" ref="D130:O130">D129/D110*100</f>
        <v>3.8</v>
      </c>
      <c r="E130" s="456">
        <f t="shared" si="74"/>
        <v>8.9</v>
      </c>
      <c r="F130" s="456">
        <f t="shared" si="74"/>
        <v>7.9</v>
      </c>
      <c r="G130" s="456">
        <f t="shared" si="74"/>
        <v>3.7</v>
      </c>
      <c r="H130" s="456">
        <f t="shared" si="74"/>
        <v>7.8</v>
      </c>
      <c r="I130" s="456">
        <f t="shared" si="74"/>
        <v>7.7</v>
      </c>
      <c r="J130" s="456">
        <f t="shared" si="74"/>
        <v>6.4</v>
      </c>
      <c r="K130" s="456">
        <f t="shared" si="74"/>
        <v>7.4</v>
      </c>
      <c r="L130" s="456">
        <f t="shared" si="74"/>
        <v>8.1</v>
      </c>
      <c r="M130" s="456">
        <f t="shared" si="74"/>
        <v>7.6</v>
      </c>
      <c r="N130" s="456">
        <f t="shared" si="74"/>
        <v>10</v>
      </c>
      <c r="O130" s="456">
        <f t="shared" si="74"/>
        <v>6.4</v>
      </c>
      <c r="P130" s="33">
        <f>P129/P110*100</f>
        <v>7.3</v>
      </c>
      <c r="Q130" s="30"/>
    </row>
    <row r="131" spans="1:17" s="26" customFormat="1" ht="12" customHeight="1">
      <c r="A131" s="585" t="s">
        <v>54</v>
      </c>
      <c r="B131" s="586"/>
      <c r="C131" s="587"/>
      <c r="D131" s="226">
        <v>18</v>
      </c>
      <c r="E131" s="452">
        <v>17</v>
      </c>
      <c r="F131" s="452">
        <v>21</v>
      </c>
      <c r="G131" s="452">
        <v>15</v>
      </c>
      <c r="H131" s="452">
        <v>5</v>
      </c>
      <c r="I131" s="452">
        <v>29</v>
      </c>
      <c r="J131" s="452">
        <v>23</v>
      </c>
      <c r="K131" s="452">
        <v>11</v>
      </c>
      <c r="L131" s="452">
        <v>13</v>
      </c>
      <c r="M131" s="452">
        <v>19</v>
      </c>
      <c r="N131" s="452">
        <v>21</v>
      </c>
      <c r="O131" s="452">
        <v>25</v>
      </c>
      <c r="P131" s="32">
        <f>SUM(D131:O131)</f>
        <v>217</v>
      </c>
      <c r="Q131" s="27"/>
    </row>
    <row r="132" spans="1:17" s="26" customFormat="1" ht="12" customHeight="1">
      <c r="A132" s="582" t="s">
        <v>44</v>
      </c>
      <c r="B132" s="583"/>
      <c r="C132" s="584"/>
      <c r="D132" s="227">
        <f aca="true" t="shared" si="75" ref="D132:O132">D131/D110*100</f>
        <v>8.5</v>
      </c>
      <c r="E132" s="453">
        <f t="shared" si="75"/>
        <v>7.6</v>
      </c>
      <c r="F132" s="453">
        <f t="shared" si="75"/>
        <v>9.2</v>
      </c>
      <c r="G132" s="453">
        <f t="shared" si="75"/>
        <v>8</v>
      </c>
      <c r="H132" s="453">
        <f t="shared" si="75"/>
        <v>3</v>
      </c>
      <c r="I132" s="453">
        <f t="shared" si="75"/>
        <v>17.3</v>
      </c>
      <c r="J132" s="453">
        <f t="shared" si="75"/>
        <v>7.8</v>
      </c>
      <c r="K132" s="453">
        <f t="shared" si="75"/>
        <v>4.3</v>
      </c>
      <c r="L132" s="453">
        <f t="shared" si="75"/>
        <v>3</v>
      </c>
      <c r="M132" s="453">
        <f t="shared" si="75"/>
        <v>5.3</v>
      </c>
      <c r="N132" s="453">
        <f t="shared" si="75"/>
        <v>6.5</v>
      </c>
      <c r="O132" s="453">
        <f t="shared" si="75"/>
        <v>8</v>
      </c>
      <c r="P132" s="33">
        <f>P131/P110*100</f>
        <v>6.9</v>
      </c>
      <c r="Q132" s="27"/>
    </row>
    <row r="133" spans="1:17" s="26" customFormat="1" ht="12" customHeight="1">
      <c r="A133" s="585" t="s">
        <v>40</v>
      </c>
      <c r="B133" s="586"/>
      <c r="C133" s="587"/>
      <c r="D133" s="226">
        <v>24</v>
      </c>
      <c r="E133" s="452">
        <v>41</v>
      </c>
      <c r="F133" s="452">
        <v>34</v>
      </c>
      <c r="G133" s="452">
        <v>21</v>
      </c>
      <c r="H133" s="452">
        <v>24</v>
      </c>
      <c r="I133" s="452">
        <v>26</v>
      </c>
      <c r="J133" s="452">
        <v>55</v>
      </c>
      <c r="K133" s="452">
        <v>38</v>
      </c>
      <c r="L133" s="452">
        <v>52</v>
      </c>
      <c r="M133" s="452">
        <v>41</v>
      </c>
      <c r="N133" s="452">
        <v>63</v>
      </c>
      <c r="O133" s="452">
        <v>40</v>
      </c>
      <c r="P133" s="32">
        <f>SUM(D133:O133)</f>
        <v>459</v>
      </c>
      <c r="Q133" s="27"/>
    </row>
    <row r="134" spans="1:17" s="26" customFormat="1" ht="12" customHeight="1">
      <c r="A134" s="582" t="s">
        <v>44</v>
      </c>
      <c r="B134" s="583"/>
      <c r="C134" s="584"/>
      <c r="D134" s="227">
        <f aca="true" t="shared" si="76" ref="D134:O134">D133/D110*100</f>
        <v>11.4</v>
      </c>
      <c r="E134" s="453">
        <f t="shared" si="76"/>
        <v>18.3</v>
      </c>
      <c r="F134" s="453">
        <f t="shared" si="76"/>
        <v>14.8</v>
      </c>
      <c r="G134" s="453">
        <f t="shared" si="76"/>
        <v>11.2</v>
      </c>
      <c r="H134" s="453">
        <f t="shared" si="76"/>
        <v>14.5</v>
      </c>
      <c r="I134" s="453">
        <f t="shared" si="76"/>
        <v>15.5</v>
      </c>
      <c r="J134" s="453">
        <f t="shared" si="76"/>
        <v>18.6</v>
      </c>
      <c r="K134" s="453">
        <f t="shared" si="76"/>
        <v>14.8</v>
      </c>
      <c r="L134" s="453">
        <f t="shared" si="76"/>
        <v>12.1</v>
      </c>
      <c r="M134" s="453">
        <f t="shared" si="76"/>
        <v>11.5</v>
      </c>
      <c r="N134" s="453">
        <f t="shared" si="76"/>
        <v>19.6</v>
      </c>
      <c r="O134" s="453">
        <f t="shared" si="76"/>
        <v>12.7</v>
      </c>
      <c r="P134" s="33">
        <f>P133/P110*100</f>
        <v>14.5</v>
      </c>
      <c r="Q134" s="27"/>
    </row>
    <row r="135" spans="1:17" s="26" customFormat="1" ht="12" customHeight="1">
      <c r="A135" s="585" t="s">
        <v>77</v>
      </c>
      <c r="B135" s="586"/>
      <c r="C135" s="587"/>
      <c r="D135" s="226">
        <v>62</v>
      </c>
      <c r="E135" s="452">
        <v>74</v>
      </c>
      <c r="F135" s="452">
        <v>81</v>
      </c>
      <c r="G135" s="452">
        <v>71</v>
      </c>
      <c r="H135" s="452">
        <v>75</v>
      </c>
      <c r="I135" s="452">
        <v>33</v>
      </c>
      <c r="J135" s="452">
        <v>136</v>
      </c>
      <c r="K135" s="452">
        <v>132</v>
      </c>
      <c r="L135" s="452">
        <v>220</v>
      </c>
      <c r="M135" s="452">
        <v>144</v>
      </c>
      <c r="N135" s="452">
        <v>117</v>
      </c>
      <c r="O135" s="452">
        <v>128</v>
      </c>
      <c r="P135" s="32">
        <f>SUM(D135:O135)</f>
        <v>1273</v>
      </c>
      <c r="Q135" s="27"/>
    </row>
    <row r="136" spans="1:17" s="26" customFormat="1" ht="12" customHeight="1">
      <c r="A136" s="582" t="s">
        <v>44</v>
      </c>
      <c r="B136" s="583"/>
      <c r="C136" s="584"/>
      <c r="D136" s="29">
        <f aca="true" t="shared" si="77" ref="D136:O136">D135/D110*100</f>
        <v>29.4</v>
      </c>
      <c r="E136" s="456">
        <f t="shared" si="77"/>
        <v>33</v>
      </c>
      <c r="F136" s="456">
        <f t="shared" si="77"/>
        <v>35.4</v>
      </c>
      <c r="G136" s="456">
        <f t="shared" si="77"/>
        <v>37.8</v>
      </c>
      <c r="H136" s="456">
        <f t="shared" si="77"/>
        <v>45.2</v>
      </c>
      <c r="I136" s="456">
        <f t="shared" si="77"/>
        <v>19.6</v>
      </c>
      <c r="J136" s="456">
        <f t="shared" si="77"/>
        <v>45.9</v>
      </c>
      <c r="K136" s="456">
        <f t="shared" si="77"/>
        <v>51.6</v>
      </c>
      <c r="L136" s="456">
        <f t="shared" si="77"/>
        <v>51.2</v>
      </c>
      <c r="M136" s="456">
        <f t="shared" si="77"/>
        <v>40.4</v>
      </c>
      <c r="N136" s="456">
        <f t="shared" si="77"/>
        <v>36.4</v>
      </c>
      <c r="O136" s="456">
        <f t="shared" si="77"/>
        <v>40.8</v>
      </c>
      <c r="P136" s="33">
        <f>P135/P110*100</f>
        <v>40.3</v>
      </c>
      <c r="Q136" s="27"/>
    </row>
    <row r="137" spans="1:17" s="26" customFormat="1" ht="12" customHeight="1">
      <c r="A137" s="585" t="s">
        <v>78</v>
      </c>
      <c r="B137" s="586"/>
      <c r="C137" s="587"/>
      <c r="D137" s="226">
        <v>63</v>
      </c>
      <c r="E137" s="452">
        <v>84</v>
      </c>
      <c r="F137" s="452">
        <v>75</v>
      </c>
      <c r="G137" s="452">
        <v>45</v>
      </c>
      <c r="H137" s="452">
        <v>44</v>
      </c>
      <c r="I137" s="452">
        <v>67</v>
      </c>
      <c r="J137" s="452">
        <v>72</v>
      </c>
      <c r="K137" s="452">
        <v>52</v>
      </c>
      <c r="L137" s="452">
        <v>123</v>
      </c>
      <c r="M137" s="452">
        <v>105</v>
      </c>
      <c r="N137" s="452">
        <v>123</v>
      </c>
      <c r="O137" s="452">
        <v>73</v>
      </c>
      <c r="P137" s="32">
        <f>SUM(D137:O137)</f>
        <v>926</v>
      </c>
      <c r="Q137" s="27"/>
    </row>
    <row r="138" spans="1:17" s="26" customFormat="1" ht="12" customHeight="1">
      <c r="A138" s="582" t="s">
        <v>44</v>
      </c>
      <c r="B138" s="583"/>
      <c r="C138" s="584"/>
      <c r="D138" s="29">
        <f aca="true" t="shared" si="78" ref="D138:O138">D137/D110*100</f>
        <v>29.9</v>
      </c>
      <c r="E138" s="456">
        <f t="shared" si="78"/>
        <v>37.5</v>
      </c>
      <c r="F138" s="456">
        <f t="shared" si="78"/>
        <v>32.8</v>
      </c>
      <c r="G138" s="456">
        <f t="shared" si="78"/>
        <v>23.9</v>
      </c>
      <c r="H138" s="456">
        <f t="shared" si="78"/>
        <v>26.5</v>
      </c>
      <c r="I138" s="456">
        <f t="shared" si="78"/>
        <v>39.9</v>
      </c>
      <c r="J138" s="456">
        <f t="shared" si="78"/>
        <v>24.3</v>
      </c>
      <c r="K138" s="456">
        <f t="shared" si="78"/>
        <v>20.3</v>
      </c>
      <c r="L138" s="456">
        <f t="shared" si="78"/>
        <v>28.6</v>
      </c>
      <c r="M138" s="456">
        <f t="shared" si="78"/>
        <v>29.5</v>
      </c>
      <c r="N138" s="456">
        <f t="shared" si="78"/>
        <v>38.3</v>
      </c>
      <c r="O138" s="456">
        <f t="shared" si="78"/>
        <v>23.2</v>
      </c>
      <c r="P138" s="33">
        <f>P137/P110*100</f>
        <v>29.3</v>
      </c>
      <c r="Q138" s="27"/>
    </row>
    <row r="139" spans="1:17" s="26" customFormat="1" ht="12" customHeight="1">
      <c r="A139" s="562" t="s">
        <v>79</v>
      </c>
      <c r="B139" s="563"/>
      <c r="C139" s="564"/>
      <c r="D139" s="226">
        <v>7</v>
      </c>
      <c r="E139" s="452">
        <v>10</v>
      </c>
      <c r="F139" s="452">
        <v>7</v>
      </c>
      <c r="G139" s="452">
        <v>5</v>
      </c>
      <c r="H139" s="452">
        <v>14</v>
      </c>
      <c r="I139" s="452">
        <v>12</v>
      </c>
      <c r="J139" s="452">
        <v>7</v>
      </c>
      <c r="K139" s="452">
        <v>8</v>
      </c>
      <c r="L139" s="452">
        <v>14</v>
      </c>
      <c r="M139" s="452">
        <v>14</v>
      </c>
      <c r="N139" s="452">
        <v>25</v>
      </c>
      <c r="O139" s="452">
        <v>16</v>
      </c>
      <c r="P139" s="32">
        <f>SUM(D139:O139)</f>
        <v>139</v>
      </c>
      <c r="Q139" s="27"/>
    </row>
    <row r="140" spans="1:17" s="31" customFormat="1" ht="10.5" customHeight="1">
      <c r="A140" s="582" t="s">
        <v>44</v>
      </c>
      <c r="B140" s="583"/>
      <c r="C140" s="584"/>
      <c r="D140" s="29">
        <f aca="true" t="shared" si="79" ref="D140:O140">D139/D110*100</f>
        <v>3.3</v>
      </c>
      <c r="E140" s="456">
        <f t="shared" si="79"/>
        <v>4.5</v>
      </c>
      <c r="F140" s="456">
        <f t="shared" si="79"/>
        <v>3.1</v>
      </c>
      <c r="G140" s="456">
        <f t="shared" si="79"/>
        <v>2.7</v>
      </c>
      <c r="H140" s="456">
        <f t="shared" si="79"/>
        <v>8.4</v>
      </c>
      <c r="I140" s="456">
        <f t="shared" si="79"/>
        <v>7.1</v>
      </c>
      <c r="J140" s="456">
        <f t="shared" si="79"/>
        <v>2.4</v>
      </c>
      <c r="K140" s="456">
        <f t="shared" si="79"/>
        <v>3.1</v>
      </c>
      <c r="L140" s="456">
        <f t="shared" si="79"/>
        <v>3.3</v>
      </c>
      <c r="M140" s="456">
        <f t="shared" si="79"/>
        <v>3.9</v>
      </c>
      <c r="N140" s="456">
        <f t="shared" si="79"/>
        <v>7.8</v>
      </c>
      <c r="O140" s="456">
        <f t="shared" si="79"/>
        <v>5.1</v>
      </c>
      <c r="P140" s="33">
        <f>P139/P110*100</f>
        <v>4.4</v>
      </c>
      <c r="Q140" s="30"/>
    </row>
    <row r="141" spans="1:17" s="26" customFormat="1" ht="12" customHeight="1">
      <c r="A141" s="565" t="s">
        <v>124</v>
      </c>
      <c r="B141" s="566"/>
      <c r="C141" s="567"/>
      <c r="D141" s="226">
        <v>1</v>
      </c>
      <c r="E141" s="452">
        <v>0</v>
      </c>
      <c r="F141" s="452">
        <v>0</v>
      </c>
      <c r="G141" s="452">
        <v>0</v>
      </c>
      <c r="H141" s="452">
        <v>0</v>
      </c>
      <c r="I141" s="452">
        <v>1</v>
      </c>
      <c r="J141" s="452">
        <v>0</v>
      </c>
      <c r="K141" s="452">
        <v>0</v>
      </c>
      <c r="L141" s="452">
        <v>0</v>
      </c>
      <c r="M141" s="452">
        <v>0</v>
      </c>
      <c r="N141" s="452">
        <v>0</v>
      </c>
      <c r="O141" s="452">
        <v>0</v>
      </c>
      <c r="P141" s="32">
        <f>SUM(D141:O141)</f>
        <v>2</v>
      </c>
      <c r="Q141" s="27"/>
    </row>
    <row r="142" spans="1:17" s="31" customFormat="1" ht="10.5" customHeight="1">
      <c r="A142" s="582" t="s">
        <v>44</v>
      </c>
      <c r="B142" s="583"/>
      <c r="C142" s="584"/>
      <c r="D142" s="29">
        <f aca="true" t="shared" si="80" ref="D142:O142">D141/D110*100</f>
        <v>0.5</v>
      </c>
      <c r="E142" s="456">
        <f t="shared" si="80"/>
        <v>0</v>
      </c>
      <c r="F142" s="456">
        <f t="shared" si="80"/>
        <v>0</v>
      </c>
      <c r="G142" s="456">
        <f t="shared" si="80"/>
        <v>0</v>
      </c>
      <c r="H142" s="456">
        <f t="shared" si="80"/>
        <v>0</v>
      </c>
      <c r="I142" s="456">
        <f t="shared" si="80"/>
        <v>0.6</v>
      </c>
      <c r="J142" s="456">
        <f t="shared" si="80"/>
        <v>0</v>
      </c>
      <c r="K142" s="456">
        <f t="shared" si="80"/>
        <v>0</v>
      </c>
      <c r="L142" s="456">
        <f t="shared" si="80"/>
        <v>0</v>
      </c>
      <c r="M142" s="456">
        <f t="shared" si="80"/>
        <v>0</v>
      </c>
      <c r="N142" s="456">
        <f t="shared" si="80"/>
        <v>0</v>
      </c>
      <c r="O142" s="456">
        <f t="shared" si="80"/>
        <v>0</v>
      </c>
      <c r="P142" s="33">
        <f>P141/P110*100</f>
        <v>0.1</v>
      </c>
      <c r="Q142" s="30"/>
    </row>
    <row r="143" spans="1:17" s="26" customFormat="1" ht="12" customHeight="1">
      <c r="A143" s="585" t="s">
        <v>25</v>
      </c>
      <c r="B143" s="586"/>
      <c r="C143" s="587"/>
      <c r="D143" s="56">
        <v>11</v>
      </c>
      <c r="E143" s="28">
        <v>12</v>
      </c>
      <c r="F143" s="28">
        <v>11</v>
      </c>
      <c r="G143" s="28">
        <v>7</v>
      </c>
      <c r="H143" s="28">
        <v>5</v>
      </c>
      <c r="I143" s="28">
        <v>14</v>
      </c>
      <c r="J143" s="28">
        <v>15</v>
      </c>
      <c r="K143" s="28">
        <v>7</v>
      </c>
      <c r="L143" s="28">
        <v>11</v>
      </c>
      <c r="M143" s="28">
        <v>15</v>
      </c>
      <c r="N143" s="28">
        <v>21</v>
      </c>
      <c r="O143" s="28">
        <v>20</v>
      </c>
      <c r="P143" s="32">
        <f>SUM(D143:O143)</f>
        <v>149</v>
      </c>
      <c r="Q143" s="27"/>
    </row>
    <row r="144" spans="1:17" s="31" customFormat="1" ht="11.25" customHeight="1" thickBot="1">
      <c r="A144" s="579" t="s">
        <v>44</v>
      </c>
      <c r="B144" s="580"/>
      <c r="C144" s="581"/>
      <c r="D144" s="57">
        <f aca="true" t="shared" si="81" ref="D144:O144">D143/D110*100</f>
        <v>5.2</v>
      </c>
      <c r="E144" s="458">
        <f t="shared" si="81"/>
        <v>5.4</v>
      </c>
      <c r="F144" s="458">
        <f t="shared" si="81"/>
        <v>4.8</v>
      </c>
      <c r="G144" s="458">
        <f t="shared" si="81"/>
        <v>3.7</v>
      </c>
      <c r="H144" s="458">
        <f t="shared" si="81"/>
        <v>3</v>
      </c>
      <c r="I144" s="458">
        <f t="shared" si="81"/>
        <v>8.3</v>
      </c>
      <c r="J144" s="458">
        <f t="shared" si="81"/>
        <v>5.1</v>
      </c>
      <c r="K144" s="458">
        <f t="shared" si="81"/>
        <v>2.7</v>
      </c>
      <c r="L144" s="458">
        <f t="shared" si="81"/>
        <v>2.6</v>
      </c>
      <c r="M144" s="458">
        <f t="shared" si="81"/>
        <v>4.2</v>
      </c>
      <c r="N144" s="458">
        <f t="shared" si="81"/>
        <v>6.5</v>
      </c>
      <c r="O144" s="458">
        <f t="shared" si="81"/>
        <v>6.4</v>
      </c>
      <c r="P144" s="34">
        <f>P143/P110*100</f>
        <v>4.7</v>
      </c>
      <c r="Q144" s="30"/>
    </row>
    <row r="145" spans="1:16" s="26" customFormat="1" ht="20.25" customHeight="1" thickBot="1">
      <c r="A145" s="559" t="s">
        <v>192</v>
      </c>
      <c r="B145" s="560"/>
      <c r="C145" s="560"/>
      <c r="D145" s="560"/>
      <c r="E145" s="560"/>
      <c r="F145" s="560"/>
      <c r="G145" s="560"/>
      <c r="H145" s="560"/>
      <c r="I145" s="560"/>
      <c r="J145" s="560"/>
      <c r="K145" s="560"/>
      <c r="L145" s="560"/>
      <c r="M145" s="560"/>
      <c r="N145" s="560"/>
      <c r="O145" s="560"/>
      <c r="P145" s="561"/>
    </row>
    <row r="146" spans="1:16" s="26" customFormat="1" ht="15" customHeight="1" thickBot="1">
      <c r="A146" s="593" t="s">
        <v>47</v>
      </c>
      <c r="B146" s="594"/>
      <c r="C146" s="595"/>
      <c r="D146" s="109">
        <v>146</v>
      </c>
      <c r="E146" s="51">
        <v>146</v>
      </c>
      <c r="F146" s="51">
        <v>276</v>
      </c>
      <c r="G146" s="51">
        <v>310</v>
      </c>
      <c r="H146" s="51">
        <v>232</v>
      </c>
      <c r="I146" s="51">
        <v>199</v>
      </c>
      <c r="J146" s="51">
        <v>253</v>
      </c>
      <c r="K146" s="51">
        <v>256</v>
      </c>
      <c r="L146" s="51">
        <v>392</v>
      </c>
      <c r="M146" s="51">
        <v>322</v>
      </c>
      <c r="N146" s="51">
        <v>276</v>
      </c>
      <c r="O146" s="102">
        <v>225</v>
      </c>
      <c r="P146" s="21">
        <f>SUM(D146:O146)</f>
        <v>3033</v>
      </c>
    </row>
    <row r="147" spans="1:16" s="26" customFormat="1" ht="12.75" customHeight="1">
      <c r="A147" s="596" t="s">
        <v>65</v>
      </c>
      <c r="B147" s="575"/>
      <c r="C147" s="576"/>
      <c r="D147" s="391">
        <v>85</v>
      </c>
      <c r="E147" s="391">
        <v>68</v>
      </c>
      <c r="F147" s="391">
        <v>91</v>
      </c>
      <c r="G147" s="391">
        <v>107</v>
      </c>
      <c r="H147" s="391">
        <v>78</v>
      </c>
      <c r="I147" s="391">
        <v>68</v>
      </c>
      <c r="J147" s="391">
        <v>140</v>
      </c>
      <c r="K147" s="391">
        <v>133</v>
      </c>
      <c r="L147" s="391">
        <v>176</v>
      </c>
      <c r="M147" s="391">
        <v>194</v>
      </c>
      <c r="N147" s="391">
        <v>158</v>
      </c>
      <c r="O147" s="392">
        <v>158</v>
      </c>
      <c r="P147" s="393">
        <f>SUM(D147:O147)</f>
        <v>1456</v>
      </c>
    </row>
    <row r="148" spans="1:16" s="26" customFormat="1" ht="11.25" customHeight="1">
      <c r="A148" s="582" t="s">
        <v>43</v>
      </c>
      <c r="B148" s="583"/>
      <c r="C148" s="584"/>
      <c r="D148" s="36">
        <f aca="true" t="shared" si="82" ref="D148:O148">D147/D146*100</f>
        <v>58.2</v>
      </c>
      <c r="E148" s="36">
        <f t="shared" si="82"/>
        <v>46.6</v>
      </c>
      <c r="F148" s="36">
        <f t="shared" si="82"/>
        <v>33</v>
      </c>
      <c r="G148" s="36">
        <f t="shared" si="82"/>
        <v>34.5</v>
      </c>
      <c r="H148" s="36">
        <f t="shared" si="82"/>
        <v>33.6</v>
      </c>
      <c r="I148" s="36">
        <f t="shared" si="82"/>
        <v>34.2</v>
      </c>
      <c r="J148" s="36">
        <f t="shared" si="82"/>
        <v>55.3</v>
      </c>
      <c r="K148" s="36">
        <f t="shared" si="82"/>
        <v>52</v>
      </c>
      <c r="L148" s="36">
        <f t="shared" si="82"/>
        <v>44.9</v>
      </c>
      <c r="M148" s="36">
        <f t="shared" si="82"/>
        <v>60.2</v>
      </c>
      <c r="N148" s="36">
        <f t="shared" si="82"/>
        <v>57.2</v>
      </c>
      <c r="O148" s="521">
        <f t="shared" si="82"/>
        <v>70.2</v>
      </c>
      <c r="P148" s="33">
        <f>P147/P146*100</f>
        <v>48</v>
      </c>
    </row>
    <row r="149" spans="1:16" s="26" customFormat="1" ht="12.75" customHeight="1">
      <c r="A149" s="577" t="s">
        <v>56</v>
      </c>
      <c r="B149" s="574" t="s">
        <v>30</v>
      </c>
      <c r="C149" s="572"/>
      <c r="D149" s="35">
        <v>85</v>
      </c>
      <c r="E149" s="35">
        <v>64</v>
      </c>
      <c r="F149" s="35">
        <v>79</v>
      </c>
      <c r="G149" s="35">
        <v>94</v>
      </c>
      <c r="H149" s="35">
        <v>64</v>
      </c>
      <c r="I149" s="35">
        <v>60</v>
      </c>
      <c r="J149" s="35">
        <v>71</v>
      </c>
      <c r="K149" s="35">
        <v>99</v>
      </c>
      <c r="L149" s="35">
        <v>154</v>
      </c>
      <c r="M149" s="35">
        <v>175</v>
      </c>
      <c r="N149" s="35">
        <v>134</v>
      </c>
      <c r="O149" s="27">
        <v>116</v>
      </c>
      <c r="P149" s="32">
        <f>SUM(D149:O149)</f>
        <v>1195</v>
      </c>
    </row>
    <row r="150" spans="1:16" s="26" customFormat="1" ht="11.25" customHeight="1">
      <c r="A150" s="577"/>
      <c r="B150" s="573" t="s">
        <v>43</v>
      </c>
      <c r="C150" s="584"/>
      <c r="D150" s="36">
        <f aca="true" t="shared" si="83" ref="D150:O150">D149/D146*100</f>
        <v>58.2</v>
      </c>
      <c r="E150" s="36">
        <f t="shared" si="83"/>
        <v>43.8</v>
      </c>
      <c r="F150" s="36">
        <f t="shared" si="83"/>
        <v>28.6</v>
      </c>
      <c r="G150" s="36">
        <f t="shared" si="83"/>
        <v>30.3</v>
      </c>
      <c r="H150" s="36">
        <f t="shared" si="83"/>
        <v>27.6</v>
      </c>
      <c r="I150" s="36">
        <f t="shared" si="83"/>
        <v>30.2</v>
      </c>
      <c r="J150" s="36">
        <f t="shared" si="83"/>
        <v>28.1</v>
      </c>
      <c r="K150" s="36">
        <f t="shared" si="83"/>
        <v>38.7</v>
      </c>
      <c r="L150" s="36">
        <f t="shared" si="83"/>
        <v>39.3</v>
      </c>
      <c r="M150" s="36">
        <f t="shared" si="83"/>
        <v>54.3</v>
      </c>
      <c r="N150" s="36">
        <f t="shared" si="83"/>
        <v>48.6</v>
      </c>
      <c r="O150" s="521">
        <f t="shared" si="83"/>
        <v>51.6</v>
      </c>
      <c r="P150" s="33">
        <f>P149/P146*100</f>
        <v>39.4</v>
      </c>
    </row>
    <row r="151" spans="1:16" s="26" customFormat="1" ht="12" customHeight="1">
      <c r="A151" s="577"/>
      <c r="B151" s="571" t="s">
        <v>42</v>
      </c>
      <c r="C151" s="558"/>
      <c r="D151" s="35">
        <f aca="true" t="shared" si="84" ref="D151:O151">D147-D149</f>
        <v>0</v>
      </c>
      <c r="E151" s="35">
        <f t="shared" si="84"/>
        <v>4</v>
      </c>
      <c r="F151" s="35">
        <f t="shared" si="84"/>
        <v>12</v>
      </c>
      <c r="G151" s="35">
        <f t="shared" si="84"/>
        <v>13</v>
      </c>
      <c r="H151" s="35">
        <f t="shared" si="84"/>
        <v>14</v>
      </c>
      <c r="I151" s="35">
        <f t="shared" si="84"/>
        <v>8</v>
      </c>
      <c r="J151" s="35">
        <f t="shared" si="84"/>
        <v>69</v>
      </c>
      <c r="K151" s="35">
        <f t="shared" si="84"/>
        <v>34</v>
      </c>
      <c r="L151" s="35">
        <f t="shared" si="84"/>
        <v>22</v>
      </c>
      <c r="M151" s="35">
        <f t="shared" si="84"/>
        <v>19</v>
      </c>
      <c r="N151" s="35">
        <f t="shared" si="84"/>
        <v>24</v>
      </c>
      <c r="O151" s="27">
        <f t="shared" si="84"/>
        <v>42</v>
      </c>
      <c r="P151" s="32">
        <f>SUM(D151:O151)</f>
        <v>261</v>
      </c>
    </row>
    <row r="152" spans="1:16" s="31" customFormat="1" ht="11.25">
      <c r="A152" s="578"/>
      <c r="B152" s="573" t="s">
        <v>43</v>
      </c>
      <c r="C152" s="584"/>
      <c r="D152" s="36">
        <f aca="true" t="shared" si="85" ref="D152:O152">D151/D146*100</f>
        <v>0</v>
      </c>
      <c r="E152" s="36">
        <f t="shared" si="85"/>
        <v>2.7</v>
      </c>
      <c r="F152" s="36">
        <f t="shared" si="85"/>
        <v>4.3</v>
      </c>
      <c r="G152" s="36">
        <f t="shared" si="85"/>
        <v>4.2</v>
      </c>
      <c r="H152" s="36">
        <f t="shared" si="85"/>
        <v>6</v>
      </c>
      <c r="I152" s="36">
        <f t="shared" si="85"/>
        <v>4</v>
      </c>
      <c r="J152" s="36">
        <f t="shared" si="85"/>
        <v>27.3</v>
      </c>
      <c r="K152" s="36">
        <f t="shared" si="85"/>
        <v>13.3</v>
      </c>
      <c r="L152" s="36">
        <f t="shared" si="85"/>
        <v>5.6</v>
      </c>
      <c r="M152" s="36">
        <f t="shared" si="85"/>
        <v>5.9</v>
      </c>
      <c r="N152" s="36">
        <f t="shared" si="85"/>
        <v>8.7</v>
      </c>
      <c r="O152" s="521">
        <f t="shared" si="85"/>
        <v>18.7</v>
      </c>
      <c r="P152" s="33">
        <f>P151/P146*100</f>
        <v>8.6</v>
      </c>
    </row>
    <row r="153" spans="1:16" s="26" customFormat="1" ht="12" customHeight="1">
      <c r="A153" s="74"/>
      <c r="B153" s="591" t="s">
        <v>56</v>
      </c>
      <c r="C153" s="73" t="s">
        <v>62</v>
      </c>
      <c r="D153" s="35">
        <v>0</v>
      </c>
      <c r="E153" s="35">
        <v>4</v>
      </c>
      <c r="F153" s="35">
        <v>12</v>
      </c>
      <c r="G153" s="35">
        <v>13</v>
      </c>
      <c r="H153" s="35">
        <v>14</v>
      </c>
      <c r="I153" s="35">
        <v>8</v>
      </c>
      <c r="J153" s="35">
        <v>69</v>
      </c>
      <c r="K153" s="35">
        <v>34</v>
      </c>
      <c r="L153" s="35">
        <v>22</v>
      </c>
      <c r="M153" s="35">
        <v>19</v>
      </c>
      <c r="N153" s="35">
        <v>24</v>
      </c>
      <c r="O153" s="27">
        <v>42</v>
      </c>
      <c r="P153" s="32">
        <f>SUM(D153:O153)</f>
        <v>261</v>
      </c>
    </row>
    <row r="154" spans="1:16" s="31" customFormat="1" ht="9" customHeight="1">
      <c r="A154" s="96"/>
      <c r="B154" s="591"/>
      <c r="C154" s="67" t="s">
        <v>131</v>
      </c>
      <c r="D154" s="36">
        <f aca="true" t="shared" si="86" ref="D154:O154">D153/D146*100</f>
        <v>0</v>
      </c>
      <c r="E154" s="36">
        <f t="shared" si="86"/>
        <v>2.7</v>
      </c>
      <c r="F154" s="36">
        <f t="shared" si="86"/>
        <v>4.3</v>
      </c>
      <c r="G154" s="36">
        <f t="shared" si="86"/>
        <v>4.2</v>
      </c>
      <c r="H154" s="36">
        <f t="shared" si="86"/>
        <v>6</v>
      </c>
      <c r="I154" s="36">
        <f t="shared" si="86"/>
        <v>4</v>
      </c>
      <c r="J154" s="36">
        <f t="shared" si="86"/>
        <v>27.3</v>
      </c>
      <c r="K154" s="36">
        <f t="shared" si="86"/>
        <v>13.3</v>
      </c>
      <c r="L154" s="36">
        <f t="shared" si="86"/>
        <v>5.6</v>
      </c>
      <c r="M154" s="36">
        <f t="shared" si="86"/>
        <v>5.9</v>
      </c>
      <c r="N154" s="36">
        <f t="shared" si="86"/>
        <v>8.7</v>
      </c>
      <c r="O154" s="521">
        <f t="shared" si="86"/>
        <v>18.7</v>
      </c>
      <c r="P154" s="33">
        <f>P153/P146*100</f>
        <v>8.6</v>
      </c>
    </row>
    <row r="155" spans="1:16" s="26" customFormat="1" ht="12">
      <c r="A155" s="74"/>
      <c r="B155" s="591"/>
      <c r="C155" s="73" t="s">
        <v>63</v>
      </c>
      <c r="D155" s="28">
        <f aca="true" t="shared" si="87" ref="D155:O155">D151-D153</f>
        <v>0</v>
      </c>
      <c r="E155" s="28">
        <f t="shared" si="87"/>
        <v>0</v>
      </c>
      <c r="F155" s="28">
        <f t="shared" si="87"/>
        <v>0</v>
      </c>
      <c r="G155" s="28">
        <f t="shared" si="87"/>
        <v>0</v>
      </c>
      <c r="H155" s="28">
        <f t="shared" si="87"/>
        <v>0</v>
      </c>
      <c r="I155" s="28">
        <f t="shared" si="87"/>
        <v>0</v>
      </c>
      <c r="J155" s="28">
        <f t="shared" si="87"/>
        <v>0</v>
      </c>
      <c r="K155" s="28">
        <f t="shared" si="87"/>
        <v>0</v>
      </c>
      <c r="L155" s="28">
        <f t="shared" si="87"/>
        <v>0</v>
      </c>
      <c r="M155" s="28">
        <f t="shared" si="87"/>
        <v>0</v>
      </c>
      <c r="N155" s="28">
        <f t="shared" si="87"/>
        <v>0</v>
      </c>
      <c r="O155" s="103">
        <f t="shared" si="87"/>
        <v>0</v>
      </c>
      <c r="P155" s="32">
        <f>SUM(D155:O155)</f>
        <v>0</v>
      </c>
    </row>
    <row r="156" spans="1:16" s="31" customFormat="1" ht="9" customHeight="1">
      <c r="A156" s="97"/>
      <c r="B156" s="592"/>
      <c r="C156" s="67" t="s">
        <v>131</v>
      </c>
      <c r="D156" s="36">
        <f aca="true" t="shared" si="88" ref="D156:O156">D155/D146*100</f>
        <v>0</v>
      </c>
      <c r="E156" s="36">
        <f t="shared" si="88"/>
        <v>0</v>
      </c>
      <c r="F156" s="36">
        <f t="shared" si="88"/>
        <v>0</v>
      </c>
      <c r="G156" s="36">
        <f t="shared" si="88"/>
        <v>0</v>
      </c>
      <c r="H156" s="36">
        <f t="shared" si="88"/>
        <v>0</v>
      </c>
      <c r="I156" s="36">
        <f t="shared" si="88"/>
        <v>0</v>
      </c>
      <c r="J156" s="36">
        <f t="shared" si="88"/>
        <v>0</v>
      </c>
      <c r="K156" s="36">
        <f t="shared" si="88"/>
        <v>0</v>
      </c>
      <c r="L156" s="36">
        <f t="shared" si="88"/>
        <v>0</v>
      </c>
      <c r="M156" s="36">
        <f t="shared" si="88"/>
        <v>0</v>
      </c>
      <c r="N156" s="36">
        <f t="shared" si="88"/>
        <v>0</v>
      </c>
      <c r="O156" s="521">
        <f t="shared" si="88"/>
        <v>0</v>
      </c>
      <c r="P156" s="33">
        <f>P155/P146*100</f>
        <v>0</v>
      </c>
    </row>
    <row r="157" spans="1:16" s="26" customFormat="1" ht="12">
      <c r="A157" s="585" t="s">
        <v>19</v>
      </c>
      <c r="B157" s="586"/>
      <c r="C157" s="587"/>
      <c r="D157" s="35">
        <v>0</v>
      </c>
      <c r="E157" s="35">
        <v>0</v>
      </c>
      <c r="F157" s="35">
        <v>0</v>
      </c>
      <c r="G157" s="35">
        <v>0</v>
      </c>
      <c r="H157" s="35">
        <v>25</v>
      </c>
      <c r="I157" s="35">
        <v>1</v>
      </c>
      <c r="J157" s="35">
        <v>0</v>
      </c>
      <c r="K157" s="35">
        <v>3</v>
      </c>
      <c r="L157" s="35">
        <v>62</v>
      </c>
      <c r="M157" s="35">
        <v>6</v>
      </c>
      <c r="N157" s="35">
        <v>40</v>
      </c>
      <c r="O157" s="27">
        <v>1</v>
      </c>
      <c r="P157" s="32">
        <f>SUM(D157:O157)</f>
        <v>138</v>
      </c>
    </row>
    <row r="158" spans="1:16" s="31" customFormat="1" ht="9" customHeight="1">
      <c r="A158" s="582" t="s">
        <v>43</v>
      </c>
      <c r="B158" s="583"/>
      <c r="C158" s="584"/>
      <c r="D158" s="36">
        <f aca="true" t="shared" si="89" ref="D158:O158">D157/D146*100</f>
        <v>0</v>
      </c>
      <c r="E158" s="36">
        <f t="shared" si="89"/>
        <v>0</v>
      </c>
      <c r="F158" s="36">
        <f t="shared" si="89"/>
        <v>0</v>
      </c>
      <c r="G158" s="36">
        <f t="shared" si="89"/>
        <v>0</v>
      </c>
      <c r="H158" s="36">
        <f t="shared" si="89"/>
        <v>10.8</v>
      </c>
      <c r="I158" s="36">
        <f t="shared" si="89"/>
        <v>0.5</v>
      </c>
      <c r="J158" s="36">
        <f t="shared" si="89"/>
        <v>0</v>
      </c>
      <c r="K158" s="36">
        <f t="shared" si="89"/>
        <v>1.2</v>
      </c>
      <c r="L158" s="36">
        <f t="shared" si="89"/>
        <v>15.8</v>
      </c>
      <c r="M158" s="36">
        <f t="shared" si="89"/>
        <v>1.9</v>
      </c>
      <c r="N158" s="36">
        <f t="shared" si="89"/>
        <v>14.5</v>
      </c>
      <c r="O158" s="521">
        <f t="shared" si="89"/>
        <v>0.4</v>
      </c>
      <c r="P158" s="33">
        <f>P157/P146*100</f>
        <v>4.5</v>
      </c>
    </row>
    <row r="159" spans="1:16" s="31" customFormat="1" ht="12" customHeight="1">
      <c r="A159" s="585" t="s">
        <v>20</v>
      </c>
      <c r="B159" s="586"/>
      <c r="C159" s="587"/>
      <c r="D159" s="35">
        <v>10</v>
      </c>
      <c r="E159" s="35">
        <v>30</v>
      </c>
      <c r="F159" s="35">
        <v>106</v>
      </c>
      <c r="G159" s="35">
        <v>101</v>
      </c>
      <c r="H159" s="35">
        <v>53</v>
      </c>
      <c r="I159" s="35">
        <v>58</v>
      </c>
      <c r="J159" s="35">
        <v>40</v>
      </c>
      <c r="K159" s="35">
        <v>48</v>
      </c>
      <c r="L159" s="35">
        <v>67</v>
      </c>
      <c r="M159" s="35">
        <v>55</v>
      </c>
      <c r="N159" s="35">
        <v>20</v>
      </c>
      <c r="O159" s="27">
        <v>14</v>
      </c>
      <c r="P159" s="32">
        <f>SUM(D159:O159)</f>
        <v>602</v>
      </c>
    </row>
    <row r="160" spans="1:16" s="31" customFormat="1" ht="9" customHeight="1">
      <c r="A160" s="582" t="s">
        <v>43</v>
      </c>
      <c r="B160" s="583"/>
      <c r="C160" s="584"/>
      <c r="D160" s="36">
        <f aca="true" t="shared" si="90" ref="D160:O160">D159/D146*100</f>
        <v>6.8</v>
      </c>
      <c r="E160" s="36">
        <f t="shared" si="90"/>
        <v>20.5</v>
      </c>
      <c r="F160" s="36">
        <f t="shared" si="90"/>
        <v>38.4</v>
      </c>
      <c r="G160" s="36">
        <f t="shared" si="90"/>
        <v>32.6</v>
      </c>
      <c r="H160" s="36">
        <f t="shared" si="90"/>
        <v>22.8</v>
      </c>
      <c r="I160" s="36">
        <f t="shared" si="90"/>
        <v>29.1</v>
      </c>
      <c r="J160" s="36">
        <f t="shared" si="90"/>
        <v>15.8</v>
      </c>
      <c r="K160" s="36">
        <f t="shared" si="90"/>
        <v>18.8</v>
      </c>
      <c r="L160" s="36">
        <f t="shared" si="90"/>
        <v>17.1</v>
      </c>
      <c r="M160" s="36">
        <f t="shared" si="90"/>
        <v>17.1</v>
      </c>
      <c r="N160" s="36">
        <f t="shared" si="90"/>
        <v>7.2</v>
      </c>
      <c r="O160" s="521">
        <f t="shared" si="90"/>
        <v>6.2</v>
      </c>
      <c r="P160" s="33">
        <f>P159/P146*100</f>
        <v>19.8</v>
      </c>
    </row>
    <row r="161" spans="1:16" s="26" customFormat="1" ht="12.75" customHeight="1">
      <c r="A161" s="585" t="s">
        <v>226</v>
      </c>
      <c r="B161" s="586"/>
      <c r="C161" s="587"/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27">
        <v>0</v>
      </c>
      <c r="P161" s="32">
        <f>SUM(D161:O161)</f>
        <v>0</v>
      </c>
    </row>
    <row r="162" spans="1:16" s="31" customFormat="1" ht="9.75" customHeight="1">
      <c r="A162" s="582" t="s">
        <v>43</v>
      </c>
      <c r="B162" s="583"/>
      <c r="C162" s="584"/>
      <c r="D162" s="36">
        <f aca="true" t="shared" si="91" ref="D162:O162">D161/D146*100</f>
        <v>0</v>
      </c>
      <c r="E162" s="36">
        <f t="shared" si="91"/>
        <v>0</v>
      </c>
      <c r="F162" s="36">
        <f t="shared" si="91"/>
        <v>0</v>
      </c>
      <c r="G162" s="36">
        <f t="shared" si="91"/>
        <v>0</v>
      </c>
      <c r="H162" s="36">
        <f t="shared" si="91"/>
        <v>0</v>
      </c>
      <c r="I162" s="36">
        <f t="shared" si="91"/>
        <v>0</v>
      </c>
      <c r="J162" s="36">
        <f t="shared" si="91"/>
        <v>0</v>
      </c>
      <c r="K162" s="36">
        <f t="shared" si="91"/>
        <v>0</v>
      </c>
      <c r="L162" s="36">
        <f t="shared" si="91"/>
        <v>0</v>
      </c>
      <c r="M162" s="36">
        <f t="shared" si="91"/>
        <v>0</v>
      </c>
      <c r="N162" s="36">
        <f t="shared" si="91"/>
        <v>0</v>
      </c>
      <c r="O162" s="521">
        <f t="shared" si="91"/>
        <v>0</v>
      </c>
      <c r="P162" s="33">
        <f>P161/P146*100</f>
        <v>0</v>
      </c>
    </row>
    <row r="163" spans="1:16" s="31" customFormat="1" ht="9.75" customHeight="1">
      <c r="A163" s="585" t="s">
        <v>64</v>
      </c>
      <c r="B163" s="586"/>
      <c r="C163" s="587"/>
      <c r="D163" s="35">
        <v>0</v>
      </c>
      <c r="E163" s="35">
        <v>0</v>
      </c>
      <c r="F163" s="35">
        <v>15</v>
      </c>
      <c r="G163" s="35">
        <v>40</v>
      </c>
      <c r="H163" s="35">
        <v>6</v>
      </c>
      <c r="I163" s="35">
        <v>3</v>
      </c>
      <c r="J163" s="35">
        <v>4</v>
      </c>
      <c r="K163" s="35">
        <v>1</v>
      </c>
      <c r="L163" s="35">
        <v>1</v>
      </c>
      <c r="M163" s="35">
        <v>0</v>
      </c>
      <c r="N163" s="35">
        <v>1</v>
      </c>
      <c r="O163" s="27">
        <v>0</v>
      </c>
      <c r="P163" s="42">
        <f>SUM(D163:O163)</f>
        <v>71</v>
      </c>
    </row>
    <row r="164" spans="1:16" s="31" customFormat="1" ht="9.75" customHeight="1">
      <c r="A164" s="582" t="s">
        <v>43</v>
      </c>
      <c r="B164" s="583"/>
      <c r="C164" s="584"/>
      <c r="D164" s="36">
        <f aca="true" t="shared" si="92" ref="D164:O164">D163/D146*100</f>
        <v>0</v>
      </c>
      <c r="E164" s="36">
        <f t="shared" si="92"/>
        <v>0</v>
      </c>
      <c r="F164" s="36">
        <f t="shared" si="92"/>
        <v>5.4</v>
      </c>
      <c r="G164" s="36">
        <f t="shared" si="92"/>
        <v>12.9</v>
      </c>
      <c r="H164" s="36">
        <f t="shared" si="92"/>
        <v>2.6</v>
      </c>
      <c r="I164" s="36">
        <f t="shared" si="92"/>
        <v>1.5</v>
      </c>
      <c r="J164" s="36">
        <f t="shared" si="92"/>
        <v>1.6</v>
      </c>
      <c r="K164" s="36">
        <f t="shared" si="92"/>
        <v>0.4</v>
      </c>
      <c r="L164" s="36">
        <f t="shared" si="92"/>
        <v>0.3</v>
      </c>
      <c r="M164" s="36">
        <f t="shared" si="92"/>
        <v>0</v>
      </c>
      <c r="N164" s="36">
        <f t="shared" si="92"/>
        <v>0.4</v>
      </c>
      <c r="O164" s="521">
        <f t="shared" si="92"/>
        <v>0</v>
      </c>
      <c r="P164" s="33">
        <f>P163/P146*100</f>
        <v>2.3</v>
      </c>
    </row>
    <row r="165" spans="1:16" s="26" customFormat="1" ht="18.75" customHeight="1">
      <c r="A165" s="588" t="s">
        <v>193</v>
      </c>
      <c r="B165" s="589"/>
      <c r="C165" s="590"/>
      <c r="D165" s="35">
        <v>0</v>
      </c>
      <c r="E165" s="35">
        <v>0</v>
      </c>
      <c r="F165" s="35">
        <v>2</v>
      </c>
      <c r="G165" s="35">
        <v>6</v>
      </c>
      <c r="H165" s="35">
        <v>3</v>
      </c>
      <c r="I165" s="35">
        <v>3</v>
      </c>
      <c r="J165" s="35">
        <v>9</v>
      </c>
      <c r="K165" s="35">
        <v>6</v>
      </c>
      <c r="L165" s="35">
        <v>7</v>
      </c>
      <c r="M165" s="35">
        <v>2</v>
      </c>
      <c r="N165" s="35">
        <v>1</v>
      </c>
      <c r="O165" s="27">
        <v>0</v>
      </c>
      <c r="P165" s="32">
        <f>SUM(D165:O165)</f>
        <v>39</v>
      </c>
    </row>
    <row r="166" spans="1:16" s="31" customFormat="1" ht="9" customHeight="1">
      <c r="A166" s="582" t="s">
        <v>43</v>
      </c>
      <c r="B166" s="583"/>
      <c r="C166" s="584"/>
      <c r="D166" s="36">
        <f aca="true" t="shared" si="93" ref="D166:P166">D165/D146*100</f>
        <v>0</v>
      </c>
      <c r="E166" s="36">
        <f t="shared" si="93"/>
        <v>0</v>
      </c>
      <c r="F166" s="36">
        <f t="shared" si="93"/>
        <v>0.7</v>
      </c>
      <c r="G166" s="36">
        <f t="shared" si="93"/>
        <v>1.9</v>
      </c>
      <c r="H166" s="36">
        <f t="shared" si="93"/>
        <v>1.3</v>
      </c>
      <c r="I166" s="36">
        <f t="shared" si="93"/>
        <v>1.5</v>
      </c>
      <c r="J166" s="36">
        <f t="shared" si="93"/>
        <v>3.6</v>
      </c>
      <c r="K166" s="36">
        <f t="shared" si="93"/>
        <v>2.3</v>
      </c>
      <c r="L166" s="36">
        <f t="shared" si="93"/>
        <v>1.8</v>
      </c>
      <c r="M166" s="36">
        <f t="shared" si="93"/>
        <v>0.6</v>
      </c>
      <c r="N166" s="36">
        <f t="shared" si="93"/>
        <v>0.4</v>
      </c>
      <c r="O166" s="521">
        <f t="shared" si="93"/>
        <v>0</v>
      </c>
      <c r="P166" s="33">
        <f t="shared" si="93"/>
        <v>1.3</v>
      </c>
    </row>
    <row r="167" spans="1:16" s="26" customFormat="1" ht="11.25" customHeight="1">
      <c r="A167" s="585" t="s">
        <v>126</v>
      </c>
      <c r="B167" s="586"/>
      <c r="C167" s="587"/>
      <c r="D167" s="35">
        <v>26</v>
      </c>
      <c r="E167" s="35">
        <v>24</v>
      </c>
      <c r="F167" s="35">
        <v>31</v>
      </c>
      <c r="G167" s="35">
        <v>25</v>
      </c>
      <c r="H167" s="35">
        <v>34</v>
      </c>
      <c r="I167" s="35">
        <v>30</v>
      </c>
      <c r="J167" s="35">
        <v>28</v>
      </c>
      <c r="K167" s="35">
        <v>37</v>
      </c>
      <c r="L167" s="35">
        <v>38</v>
      </c>
      <c r="M167" s="35">
        <v>36</v>
      </c>
      <c r="N167" s="35">
        <v>35</v>
      </c>
      <c r="O167" s="27">
        <v>30</v>
      </c>
      <c r="P167" s="32">
        <f>SUM(D167:O167)</f>
        <v>374</v>
      </c>
    </row>
    <row r="168" spans="1:16" s="31" customFormat="1" ht="9.75" customHeight="1">
      <c r="A168" s="582" t="s">
        <v>43</v>
      </c>
      <c r="B168" s="583"/>
      <c r="C168" s="584"/>
      <c r="D168" s="36">
        <f aca="true" t="shared" si="94" ref="D168:P168">D167/D146*100</f>
        <v>17.8</v>
      </c>
      <c r="E168" s="36">
        <f t="shared" si="94"/>
        <v>16.4</v>
      </c>
      <c r="F168" s="36">
        <f t="shared" si="94"/>
        <v>11.2</v>
      </c>
      <c r="G168" s="36">
        <f t="shared" si="94"/>
        <v>8.1</v>
      </c>
      <c r="H168" s="36">
        <f t="shared" si="94"/>
        <v>14.7</v>
      </c>
      <c r="I168" s="36">
        <f t="shared" si="94"/>
        <v>15.1</v>
      </c>
      <c r="J168" s="36">
        <f t="shared" si="94"/>
        <v>11.1</v>
      </c>
      <c r="K168" s="36">
        <f t="shared" si="94"/>
        <v>14.5</v>
      </c>
      <c r="L168" s="36">
        <f t="shared" si="94"/>
        <v>9.7</v>
      </c>
      <c r="M168" s="36">
        <f t="shared" si="94"/>
        <v>11.2</v>
      </c>
      <c r="N168" s="36">
        <f t="shared" si="94"/>
        <v>12.7</v>
      </c>
      <c r="O168" s="521">
        <f t="shared" si="94"/>
        <v>13.3</v>
      </c>
      <c r="P168" s="33">
        <f t="shared" si="94"/>
        <v>12.3</v>
      </c>
    </row>
    <row r="169" spans="1:16" s="26" customFormat="1" ht="10.5" customHeight="1">
      <c r="A169" s="64" t="s">
        <v>31</v>
      </c>
      <c r="B169" s="65"/>
      <c r="C169" s="66"/>
      <c r="D169" s="35">
        <v>17</v>
      </c>
      <c r="E169" s="35">
        <v>20</v>
      </c>
      <c r="F169" s="35">
        <v>23</v>
      </c>
      <c r="G169" s="35">
        <v>30</v>
      </c>
      <c r="H169" s="35">
        <v>28</v>
      </c>
      <c r="I169" s="35">
        <v>32</v>
      </c>
      <c r="J169" s="35">
        <v>26</v>
      </c>
      <c r="K169" s="35">
        <v>18</v>
      </c>
      <c r="L169" s="35">
        <v>31</v>
      </c>
      <c r="M169" s="35">
        <v>20</v>
      </c>
      <c r="N169" s="35">
        <v>17</v>
      </c>
      <c r="O169" s="27">
        <v>14</v>
      </c>
      <c r="P169" s="32">
        <f>SUM(D169:O169)</f>
        <v>276</v>
      </c>
    </row>
    <row r="170" spans="1:16" s="31" customFormat="1" ht="10.5" customHeight="1">
      <c r="A170" s="582" t="s">
        <v>43</v>
      </c>
      <c r="B170" s="583"/>
      <c r="C170" s="584"/>
      <c r="D170" s="36">
        <f aca="true" t="shared" si="95" ref="D170:P170">D169/D146*100</f>
        <v>11.6</v>
      </c>
      <c r="E170" s="36">
        <f t="shared" si="95"/>
        <v>13.7</v>
      </c>
      <c r="F170" s="36">
        <f t="shared" si="95"/>
        <v>8.3</v>
      </c>
      <c r="G170" s="36">
        <f t="shared" si="95"/>
        <v>9.7</v>
      </c>
      <c r="H170" s="36">
        <f t="shared" si="95"/>
        <v>12.1</v>
      </c>
      <c r="I170" s="36">
        <f t="shared" si="95"/>
        <v>16.1</v>
      </c>
      <c r="J170" s="36">
        <f t="shared" si="95"/>
        <v>10.3</v>
      </c>
      <c r="K170" s="36">
        <f t="shared" si="95"/>
        <v>7</v>
      </c>
      <c r="L170" s="36">
        <f t="shared" si="95"/>
        <v>7.9</v>
      </c>
      <c r="M170" s="36">
        <f t="shared" si="95"/>
        <v>6.2</v>
      </c>
      <c r="N170" s="36">
        <f t="shared" si="95"/>
        <v>6.2</v>
      </c>
      <c r="O170" s="521">
        <f t="shared" si="95"/>
        <v>6.2</v>
      </c>
      <c r="P170" s="33">
        <f t="shared" si="95"/>
        <v>9.1</v>
      </c>
    </row>
    <row r="171" spans="1:16" s="26" customFormat="1" ht="12">
      <c r="A171" s="64" t="s">
        <v>32</v>
      </c>
      <c r="B171" s="65"/>
      <c r="C171" s="66"/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1</v>
      </c>
      <c r="L171" s="35">
        <v>1</v>
      </c>
      <c r="M171" s="35">
        <v>0</v>
      </c>
      <c r="N171" s="35">
        <v>0</v>
      </c>
      <c r="O171" s="27">
        <v>0</v>
      </c>
      <c r="P171" s="32">
        <f>SUM(D171:O171)</f>
        <v>2</v>
      </c>
    </row>
    <row r="172" spans="1:16" s="31" customFormat="1" ht="9" customHeight="1">
      <c r="A172" s="582" t="s">
        <v>43</v>
      </c>
      <c r="B172" s="583"/>
      <c r="C172" s="584"/>
      <c r="D172" s="36">
        <f aca="true" t="shared" si="96" ref="D172:P172">D171/D146*100</f>
        <v>0</v>
      </c>
      <c r="E172" s="36">
        <f t="shared" si="96"/>
        <v>0</v>
      </c>
      <c r="F172" s="36">
        <f t="shared" si="96"/>
        <v>0</v>
      </c>
      <c r="G172" s="36">
        <f t="shared" si="96"/>
        <v>0</v>
      </c>
      <c r="H172" s="36">
        <f t="shared" si="96"/>
        <v>0</v>
      </c>
      <c r="I172" s="36">
        <f t="shared" si="96"/>
        <v>0</v>
      </c>
      <c r="J172" s="36">
        <f t="shared" si="96"/>
        <v>0</v>
      </c>
      <c r="K172" s="36">
        <f t="shared" si="96"/>
        <v>0.4</v>
      </c>
      <c r="L172" s="36">
        <f t="shared" si="96"/>
        <v>0.3</v>
      </c>
      <c r="M172" s="36">
        <f t="shared" si="96"/>
        <v>0</v>
      </c>
      <c r="N172" s="36">
        <f t="shared" si="96"/>
        <v>0</v>
      </c>
      <c r="O172" s="521">
        <f t="shared" si="96"/>
        <v>0</v>
      </c>
      <c r="P172" s="33">
        <f t="shared" si="96"/>
        <v>0.1</v>
      </c>
    </row>
    <row r="173" spans="1:16" s="26" customFormat="1" ht="11.25" customHeight="1">
      <c r="A173" s="585" t="s">
        <v>125</v>
      </c>
      <c r="B173" s="586"/>
      <c r="C173" s="587"/>
      <c r="D173" s="35">
        <v>2</v>
      </c>
      <c r="E173" s="35">
        <v>1</v>
      </c>
      <c r="F173" s="35">
        <v>3</v>
      </c>
      <c r="G173" s="35">
        <v>0</v>
      </c>
      <c r="H173" s="35">
        <v>2</v>
      </c>
      <c r="I173" s="35">
        <v>0</v>
      </c>
      <c r="J173" s="35">
        <v>2</v>
      </c>
      <c r="K173" s="35">
        <v>0</v>
      </c>
      <c r="L173" s="35">
        <v>1</v>
      </c>
      <c r="M173" s="35">
        <v>0</v>
      </c>
      <c r="N173" s="35">
        <v>1</v>
      </c>
      <c r="O173" s="27">
        <v>0</v>
      </c>
      <c r="P173" s="32">
        <f>SUM(D173:O173)</f>
        <v>12</v>
      </c>
    </row>
    <row r="174" spans="1:16" s="31" customFormat="1" ht="10.5" customHeight="1">
      <c r="A174" s="582" t="s">
        <v>43</v>
      </c>
      <c r="B174" s="583"/>
      <c r="C174" s="584"/>
      <c r="D174" s="36">
        <f aca="true" t="shared" si="97" ref="D174:P174">D173/D146*100</f>
        <v>1.4</v>
      </c>
      <c r="E174" s="36">
        <f t="shared" si="97"/>
        <v>0.7</v>
      </c>
      <c r="F174" s="36">
        <f t="shared" si="97"/>
        <v>1.1</v>
      </c>
      <c r="G174" s="36">
        <f t="shared" si="97"/>
        <v>0</v>
      </c>
      <c r="H174" s="36">
        <f t="shared" si="97"/>
        <v>0.9</v>
      </c>
      <c r="I174" s="36">
        <f t="shared" si="97"/>
        <v>0</v>
      </c>
      <c r="J174" s="36">
        <f t="shared" si="97"/>
        <v>0.8</v>
      </c>
      <c r="K174" s="36">
        <f t="shared" si="97"/>
        <v>0</v>
      </c>
      <c r="L174" s="36">
        <f t="shared" si="97"/>
        <v>0.3</v>
      </c>
      <c r="M174" s="36">
        <f t="shared" si="97"/>
        <v>0</v>
      </c>
      <c r="N174" s="36">
        <f t="shared" si="97"/>
        <v>0.4</v>
      </c>
      <c r="O174" s="521">
        <f t="shared" si="97"/>
        <v>0</v>
      </c>
      <c r="P174" s="33">
        <f t="shared" si="97"/>
        <v>0.4</v>
      </c>
    </row>
    <row r="175" spans="1:16" ht="12.75">
      <c r="A175" s="585" t="s">
        <v>33</v>
      </c>
      <c r="B175" s="586"/>
      <c r="C175" s="587"/>
      <c r="D175" s="99">
        <f aca="true" t="shared" si="98" ref="D175:O175">D146-D147-D157-D159-D161-D163-D165-D167-D169-D171-D173</f>
        <v>6</v>
      </c>
      <c r="E175" s="99">
        <f t="shared" si="98"/>
        <v>3</v>
      </c>
      <c r="F175" s="99">
        <f t="shared" si="98"/>
        <v>5</v>
      </c>
      <c r="G175" s="99">
        <f t="shared" si="98"/>
        <v>1</v>
      </c>
      <c r="H175" s="99">
        <f t="shared" si="98"/>
        <v>3</v>
      </c>
      <c r="I175" s="99">
        <f t="shared" si="98"/>
        <v>4</v>
      </c>
      <c r="J175" s="99">
        <f t="shared" si="98"/>
        <v>4</v>
      </c>
      <c r="K175" s="99">
        <f t="shared" si="98"/>
        <v>9</v>
      </c>
      <c r="L175" s="99">
        <f t="shared" si="98"/>
        <v>8</v>
      </c>
      <c r="M175" s="99">
        <f t="shared" si="98"/>
        <v>9</v>
      </c>
      <c r="N175" s="99">
        <f t="shared" si="98"/>
        <v>3</v>
      </c>
      <c r="O175" s="99">
        <f t="shared" si="98"/>
        <v>8</v>
      </c>
      <c r="P175" s="32">
        <f>SUM(D175:O175)</f>
        <v>63</v>
      </c>
    </row>
    <row r="176" spans="1:16" ht="13.5" thickBot="1">
      <c r="A176" s="579" t="s">
        <v>43</v>
      </c>
      <c r="B176" s="580"/>
      <c r="C176" s="581"/>
      <c r="D176" s="37">
        <f aca="true" t="shared" si="99" ref="D176:P176">D175/D146*100</f>
        <v>4.1</v>
      </c>
      <c r="E176" s="37">
        <f t="shared" si="99"/>
        <v>2.1</v>
      </c>
      <c r="F176" s="37">
        <f t="shared" si="99"/>
        <v>1.8</v>
      </c>
      <c r="G176" s="37">
        <f t="shared" si="99"/>
        <v>0.3</v>
      </c>
      <c r="H176" s="37">
        <f t="shared" si="99"/>
        <v>1.3</v>
      </c>
      <c r="I176" s="37">
        <f t="shared" si="99"/>
        <v>2</v>
      </c>
      <c r="J176" s="37">
        <f t="shared" si="99"/>
        <v>1.6</v>
      </c>
      <c r="K176" s="37">
        <f t="shared" si="99"/>
        <v>3.5</v>
      </c>
      <c r="L176" s="37">
        <f t="shared" si="99"/>
        <v>2</v>
      </c>
      <c r="M176" s="37">
        <f t="shared" si="99"/>
        <v>2.8</v>
      </c>
      <c r="N176" s="37">
        <f t="shared" si="99"/>
        <v>1.1</v>
      </c>
      <c r="O176" s="522">
        <f t="shared" si="99"/>
        <v>3.6</v>
      </c>
      <c r="P176" s="34">
        <f t="shared" si="99"/>
        <v>2.1</v>
      </c>
    </row>
  </sheetData>
  <sheetProtection/>
  <mergeCells count="150">
    <mergeCell ref="A1:P1"/>
    <mergeCell ref="A2:C2"/>
    <mergeCell ref="A3:C3"/>
    <mergeCell ref="A77:C77"/>
    <mergeCell ref="A76:C76"/>
    <mergeCell ref="A61:C61"/>
    <mergeCell ref="B68:B71"/>
    <mergeCell ref="B64:C64"/>
    <mergeCell ref="A47:C47"/>
    <mergeCell ref="A48:C48"/>
    <mergeCell ref="A49:C49"/>
    <mergeCell ref="A50:C50"/>
    <mergeCell ref="B65:C65"/>
    <mergeCell ref="B66:C66"/>
    <mergeCell ref="B67:C67"/>
    <mergeCell ref="A51:C51"/>
    <mergeCell ref="A52:C52"/>
    <mergeCell ref="A53:C53"/>
    <mergeCell ref="A60:P60"/>
    <mergeCell ref="A54:C54"/>
    <mergeCell ref="A55:C55"/>
    <mergeCell ref="A56:C56"/>
    <mergeCell ref="A57:C57"/>
    <mergeCell ref="A90:C90"/>
    <mergeCell ref="A89:C89"/>
    <mergeCell ref="A82:C82"/>
    <mergeCell ref="A83:C83"/>
    <mergeCell ref="A85:C85"/>
    <mergeCell ref="A91:C91"/>
    <mergeCell ref="A7:A12"/>
    <mergeCell ref="A13:A16"/>
    <mergeCell ref="B9:B10"/>
    <mergeCell ref="A26:A29"/>
    <mergeCell ref="A30:A35"/>
    <mergeCell ref="B32:B33"/>
    <mergeCell ref="A64:A67"/>
    <mergeCell ref="A87:C87"/>
    <mergeCell ref="A88:C88"/>
    <mergeCell ref="A78:C78"/>
    <mergeCell ref="A79:C79"/>
    <mergeCell ref="A72:C72"/>
    <mergeCell ref="A73:C73"/>
    <mergeCell ref="A74:C74"/>
    <mergeCell ref="A75:C75"/>
    <mergeCell ref="A41:C41"/>
    <mergeCell ref="A62:C62"/>
    <mergeCell ref="A63:C63"/>
    <mergeCell ref="A59:C59"/>
    <mergeCell ref="A58:C58"/>
    <mergeCell ref="A42:C42"/>
    <mergeCell ref="A43:C43"/>
    <mergeCell ref="A44:C44"/>
    <mergeCell ref="A45:C45"/>
    <mergeCell ref="A46:C46"/>
    <mergeCell ref="A36:C36"/>
    <mergeCell ref="A38:C38"/>
    <mergeCell ref="A37:C37"/>
    <mergeCell ref="A40:C40"/>
    <mergeCell ref="B29:C29"/>
    <mergeCell ref="B30:C30"/>
    <mergeCell ref="B34:C34"/>
    <mergeCell ref="B35:C35"/>
    <mergeCell ref="A25:C25"/>
    <mergeCell ref="A21:C21"/>
    <mergeCell ref="A80:C80"/>
    <mergeCell ref="A81:C81"/>
    <mergeCell ref="A23:P23"/>
    <mergeCell ref="A24:C24"/>
    <mergeCell ref="B31:C31"/>
    <mergeCell ref="B26:C26"/>
    <mergeCell ref="B28:C28"/>
    <mergeCell ref="B27:C27"/>
    <mergeCell ref="A4:P4"/>
    <mergeCell ref="A5:C5"/>
    <mergeCell ref="A6:C6"/>
    <mergeCell ref="A22:C22"/>
    <mergeCell ref="A17:A20"/>
    <mergeCell ref="A93:P93"/>
    <mergeCell ref="A94:C94"/>
    <mergeCell ref="A95:C95"/>
    <mergeCell ref="A96:A101"/>
    <mergeCell ref="B98:B99"/>
    <mergeCell ref="A102:A105"/>
    <mergeCell ref="A106:C106"/>
    <mergeCell ref="A107:C107"/>
    <mergeCell ref="A108:P108"/>
    <mergeCell ref="A109:C109"/>
    <mergeCell ref="A110:C110"/>
    <mergeCell ref="A111:A114"/>
    <mergeCell ref="B111:C111"/>
    <mergeCell ref="B112:C112"/>
    <mergeCell ref="B113:C113"/>
    <mergeCell ref="B114:C114"/>
    <mergeCell ref="A115:A120"/>
    <mergeCell ref="B115:C115"/>
    <mergeCell ref="B116:C116"/>
    <mergeCell ref="B117:B118"/>
    <mergeCell ref="B119:C119"/>
    <mergeCell ref="B120:C120"/>
    <mergeCell ref="A121:C121"/>
    <mergeCell ref="A122:C122"/>
    <mergeCell ref="A123:C123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P145"/>
    <mergeCell ref="A146:C146"/>
    <mergeCell ref="A147:C147"/>
    <mergeCell ref="A148:C148"/>
    <mergeCell ref="A149:A152"/>
    <mergeCell ref="B149:C149"/>
    <mergeCell ref="B150:C150"/>
    <mergeCell ref="B151:C151"/>
    <mergeCell ref="B152:C152"/>
    <mergeCell ref="B153:B156"/>
    <mergeCell ref="A157:C157"/>
    <mergeCell ref="A158:C158"/>
    <mergeCell ref="A159:C159"/>
    <mergeCell ref="A164:C164"/>
    <mergeCell ref="A165:C165"/>
    <mergeCell ref="A160:C160"/>
    <mergeCell ref="A161:C161"/>
    <mergeCell ref="A162:C162"/>
    <mergeCell ref="A163:C163"/>
    <mergeCell ref="A166:C166"/>
    <mergeCell ref="A167:C167"/>
    <mergeCell ref="A168:C168"/>
    <mergeCell ref="A170:C170"/>
    <mergeCell ref="A176:C176"/>
    <mergeCell ref="A172:C172"/>
    <mergeCell ref="A173:C173"/>
    <mergeCell ref="A174:C174"/>
    <mergeCell ref="A175:C175"/>
  </mergeCells>
  <dataValidations count="1">
    <dataValidation allowBlank="1" showErrorMessage="1" sqref="J179"/>
  </dataValidations>
  <printOptions/>
  <pageMargins left="0.7" right="0.13" top="0.25" bottom="0.2" header="0.25" footer="0.2"/>
  <pageSetup horizontalDpi="120" verticalDpi="12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7"/>
  <dimension ref="A1:R94"/>
  <sheetViews>
    <sheetView showGridLines="0" view="pageBreakPreview" zoomScaleSheetLayoutView="100" zoomScalePageLayoutView="0" workbookViewId="0" topLeftCell="A1">
      <selection activeCell="A1" sqref="A1:Q1"/>
    </sheetView>
  </sheetViews>
  <sheetFormatPr defaultColWidth="9.00390625" defaultRowHeight="12.75"/>
  <cols>
    <col min="1" max="1" width="3.625" style="0" customWidth="1"/>
    <col min="2" max="3" width="3.25390625" style="0" customWidth="1"/>
    <col min="4" max="4" width="26.125" style="18" customWidth="1"/>
    <col min="5" max="17" width="6.25390625" style="18" customWidth="1"/>
  </cols>
  <sheetData>
    <row r="1" spans="1:17" s="5" customFormat="1" ht="12" customHeight="1" thickBot="1">
      <c r="A1" s="793" t="s">
        <v>151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</row>
    <row r="2" spans="1:17" s="5" customFormat="1" ht="12" customHeight="1" thickBot="1">
      <c r="A2" s="738" t="s">
        <v>0</v>
      </c>
      <c r="B2" s="739"/>
      <c r="C2" s="739"/>
      <c r="D2" s="740"/>
      <c r="E2" s="45" t="s">
        <v>183</v>
      </c>
      <c r="F2" s="43" t="s">
        <v>208</v>
      </c>
      <c r="G2" s="44" t="s">
        <v>209</v>
      </c>
      <c r="H2" s="44" t="s">
        <v>210</v>
      </c>
      <c r="I2" s="44" t="s">
        <v>211</v>
      </c>
      <c r="J2" s="44" t="s">
        <v>212</v>
      </c>
      <c r="K2" s="44" t="s">
        <v>213</v>
      </c>
      <c r="L2" s="44" t="s">
        <v>214</v>
      </c>
      <c r="M2" s="44" t="s">
        <v>215</v>
      </c>
      <c r="N2" s="44" t="s">
        <v>216</v>
      </c>
      <c r="O2" s="44" t="s">
        <v>217</v>
      </c>
      <c r="P2" s="44" t="s">
        <v>218</v>
      </c>
      <c r="Q2" s="45" t="s">
        <v>219</v>
      </c>
    </row>
    <row r="3" spans="1:17" s="6" customFormat="1" ht="12" customHeight="1" thickBot="1">
      <c r="A3" s="787" t="s">
        <v>1</v>
      </c>
      <c r="B3" s="788"/>
      <c r="C3" s="788"/>
      <c r="D3" s="789"/>
      <c r="E3" s="174">
        <v>317</v>
      </c>
      <c r="F3" s="58">
        <v>347</v>
      </c>
      <c r="G3" s="11">
        <v>356</v>
      </c>
      <c r="H3" s="11">
        <v>329</v>
      </c>
      <c r="I3" s="11">
        <v>300</v>
      </c>
      <c r="J3" s="11">
        <v>278</v>
      </c>
      <c r="K3" s="11">
        <v>278</v>
      </c>
      <c r="L3" s="11">
        <v>256</v>
      </c>
      <c r="M3" s="11">
        <v>246</v>
      </c>
      <c r="N3" s="11">
        <v>255</v>
      </c>
      <c r="O3" s="11">
        <v>278</v>
      </c>
      <c r="P3" s="11">
        <v>283</v>
      </c>
      <c r="Q3" s="10">
        <v>308</v>
      </c>
    </row>
    <row r="4" spans="1:17" s="5" customFormat="1" ht="12" customHeight="1" thickTop="1">
      <c r="A4" s="577" t="s">
        <v>56</v>
      </c>
      <c r="B4" s="808" t="s">
        <v>15</v>
      </c>
      <c r="C4" s="809"/>
      <c r="D4" s="810"/>
      <c r="E4" s="175">
        <v>222</v>
      </c>
      <c r="F4" s="59">
        <v>253</v>
      </c>
      <c r="G4" s="13">
        <v>264</v>
      </c>
      <c r="H4" s="13">
        <v>250</v>
      </c>
      <c r="I4" s="13">
        <v>231</v>
      </c>
      <c r="J4" s="13">
        <v>212</v>
      </c>
      <c r="K4" s="13">
        <v>217</v>
      </c>
      <c r="L4" s="13">
        <v>194</v>
      </c>
      <c r="M4" s="13">
        <v>183</v>
      </c>
      <c r="N4" s="13">
        <v>191</v>
      </c>
      <c r="O4" s="13">
        <v>208</v>
      </c>
      <c r="P4" s="13">
        <v>214</v>
      </c>
      <c r="Q4" s="12">
        <v>231</v>
      </c>
    </row>
    <row r="5" spans="1:17" s="7" customFormat="1" ht="10.5" customHeight="1">
      <c r="A5" s="577"/>
      <c r="B5" s="773" t="s">
        <v>129</v>
      </c>
      <c r="C5" s="746"/>
      <c r="D5" s="747"/>
      <c r="E5" s="176">
        <f aca="true" t="shared" si="0" ref="E5:Q5">E4/E3*100</f>
        <v>70</v>
      </c>
      <c r="F5" s="60">
        <f t="shared" si="0"/>
        <v>72.9</v>
      </c>
      <c r="G5" s="442">
        <f t="shared" si="0"/>
        <v>74.2</v>
      </c>
      <c r="H5" s="442">
        <f t="shared" si="0"/>
        <v>76</v>
      </c>
      <c r="I5" s="442">
        <f t="shared" si="0"/>
        <v>77</v>
      </c>
      <c r="J5" s="442">
        <f t="shared" si="0"/>
        <v>76.3</v>
      </c>
      <c r="K5" s="442">
        <f t="shared" si="0"/>
        <v>78.1</v>
      </c>
      <c r="L5" s="442">
        <f t="shared" si="0"/>
        <v>75.8</v>
      </c>
      <c r="M5" s="442">
        <f t="shared" si="0"/>
        <v>74.4</v>
      </c>
      <c r="N5" s="442">
        <f t="shared" si="0"/>
        <v>74.9</v>
      </c>
      <c r="O5" s="442">
        <f t="shared" si="0"/>
        <v>74.8</v>
      </c>
      <c r="P5" s="442">
        <f t="shared" si="0"/>
        <v>75.6</v>
      </c>
      <c r="Q5" s="537">
        <f t="shared" si="0"/>
        <v>75</v>
      </c>
    </row>
    <row r="6" spans="1:17" s="5" customFormat="1" ht="12" customHeight="1">
      <c r="A6" s="577"/>
      <c r="B6" s="805" t="s">
        <v>4</v>
      </c>
      <c r="C6" s="778"/>
      <c r="D6" s="779"/>
      <c r="E6" s="177">
        <f aca="true" t="shared" si="1" ref="E6:P6">E3-E4</f>
        <v>95</v>
      </c>
      <c r="F6" s="107">
        <f t="shared" si="1"/>
        <v>94</v>
      </c>
      <c r="G6" s="445">
        <f t="shared" si="1"/>
        <v>92</v>
      </c>
      <c r="H6" s="445">
        <f t="shared" si="1"/>
        <v>79</v>
      </c>
      <c r="I6" s="445">
        <f t="shared" si="1"/>
        <v>69</v>
      </c>
      <c r="J6" s="445">
        <f t="shared" si="1"/>
        <v>66</v>
      </c>
      <c r="K6" s="445">
        <f t="shared" si="1"/>
        <v>61</v>
      </c>
      <c r="L6" s="445">
        <f t="shared" si="1"/>
        <v>62</v>
      </c>
      <c r="M6" s="445">
        <f t="shared" si="1"/>
        <v>63</v>
      </c>
      <c r="N6" s="445">
        <f t="shared" si="1"/>
        <v>64</v>
      </c>
      <c r="O6" s="445">
        <f t="shared" si="1"/>
        <v>70</v>
      </c>
      <c r="P6" s="445">
        <f t="shared" si="1"/>
        <v>69</v>
      </c>
      <c r="Q6" s="538">
        <f>Q3-Q4</f>
        <v>77</v>
      </c>
    </row>
    <row r="7" spans="1:17" s="7" customFormat="1" ht="10.5" customHeight="1">
      <c r="A7" s="578"/>
      <c r="B7" s="773" t="s">
        <v>129</v>
      </c>
      <c r="C7" s="746"/>
      <c r="D7" s="747"/>
      <c r="E7" s="176">
        <f aca="true" t="shared" si="2" ref="E7:Q7">E6/E3*100</f>
        <v>30</v>
      </c>
      <c r="F7" s="60">
        <f t="shared" si="2"/>
        <v>27.1</v>
      </c>
      <c r="G7" s="442">
        <f t="shared" si="2"/>
        <v>25.8</v>
      </c>
      <c r="H7" s="442">
        <f t="shared" si="2"/>
        <v>24</v>
      </c>
      <c r="I7" s="442">
        <f t="shared" si="2"/>
        <v>23</v>
      </c>
      <c r="J7" s="442">
        <f t="shared" si="2"/>
        <v>23.7</v>
      </c>
      <c r="K7" s="442">
        <f t="shared" si="2"/>
        <v>21.9</v>
      </c>
      <c r="L7" s="442">
        <f t="shared" si="2"/>
        <v>24.2</v>
      </c>
      <c r="M7" s="442">
        <f t="shared" si="2"/>
        <v>25.6</v>
      </c>
      <c r="N7" s="442">
        <f t="shared" si="2"/>
        <v>25.1</v>
      </c>
      <c r="O7" s="442">
        <f t="shared" si="2"/>
        <v>25.2</v>
      </c>
      <c r="P7" s="442">
        <f t="shared" si="2"/>
        <v>24.4</v>
      </c>
      <c r="Q7" s="537">
        <f t="shared" si="2"/>
        <v>25</v>
      </c>
    </row>
    <row r="8" spans="1:17" s="5" customFormat="1" ht="12" customHeight="1">
      <c r="A8" s="577" t="s">
        <v>56</v>
      </c>
      <c r="B8" s="805" t="s">
        <v>5</v>
      </c>
      <c r="C8" s="778"/>
      <c r="D8" s="779"/>
      <c r="E8" s="177">
        <v>54</v>
      </c>
      <c r="F8" s="107">
        <v>78</v>
      </c>
      <c r="G8" s="445">
        <v>81</v>
      </c>
      <c r="H8" s="445">
        <v>73</v>
      </c>
      <c r="I8" s="445">
        <v>61</v>
      </c>
      <c r="J8" s="445">
        <v>48</v>
      </c>
      <c r="K8" s="445">
        <v>41</v>
      </c>
      <c r="L8" s="445">
        <v>35</v>
      </c>
      <c r="M8" s="445">
        <v>34</v>
      </c>
      <c r="N8" s="445">
        <v>28</v>
      </c>
      <c r="O8" s="445">
        <v>31</v>
      </c>
      <c r="P8" s="445">
        <v>30</v>
      </c>
      <c r="Q8" s="538">
        <v>45</v>
      </c>
    </row>
    <row r="9" spans="1:17" s="7" customFormat="1" ht="10.5" customHeight="1">
      <c r="A9" s="577"/>
      <c r="B9" s="773" t="s">
        <v>129</v>
      </c>
      <c r="C9" s="746"/>
      <c r="D9" s="747"/>
      <c r="E9" s="176">
        <f aca="true" t="shared" si="3" ref="E9:Q9">E8/E3*100</f>
        <v>17</v>
      </c>
      <c r="F9" s="60">
        <f t="shared" si="3"/>
        <v>22.5</v>
      </c>
      <c r="G9" s="442">
        <f t="shared" si="3"/>
        <v>22.8</v>
      </c>
      <c r="H9" s="442">
        <f t="shared" si="3"/>
        <v>22.2</v>
      </c>
      <c r="I9" s="442">
        <f t="shared" si="3"/>
        <v>20.3</v>
      </c>
      <c r="J9" s="442">
        <f t="shared" si="3"/>
        <v>17.3</v>
      </c>
      <c r="K9" s="442">
        <f t="shared" si="3"/>
        <v>14.7</v>
      </c>
      <c r="L9" s="442">
        <f t="shared" si="3"/>
        <v>13.7</v>
      </c>
      <c r="M9" s="442">
        <f t="shared" si="3"/>
        <v>13.8</v>
      </c>
      <c r="N9" s="442">
        <f t="shared" si="3"/>
        <v>11</v>
      </c>
      <c r="O9" s="442">
        <f t="shared" si="3"/>
        <v>11.2</v>
      </c>
      <c r="P9" s="442">
        <f t="shared" si="3"/>
        <v>10.6</v>
      </c>
      <c r="Q9" s="537">
        <f t="shared" si="3"/>
        <v>14.6</v>
      </c>
    </row>
    <row r="10" spans="1:17" s="5" customFormat="1" ht="12" customHeight="1">
      <c r="A10" s="577"/>
      <c r="B10" s="805" t="s">
        <v>6</v>
      </c>
      <c r="C10" s="778"/>
      <c r="D10" s="779"/>
      <c r="E10" s="175">
        <f aca="true" t="shared" si="4" ref="E10:P10">E3-E8</f>
        <v>263</v>
      </c>
      <c r="F10" s="59">
        <f t="shared" si="4"/>
        <v>269</v>
      </c>
      <c r="G10" s="13">
        <f t="shared" si="4"/>
        <v>275</v>
      </c>
      <c r="H10" s="13">
        <f t="shared" si="4"/>
        <v>256</v>
      </c>
      <c r="I10" s="13">
        <f t="shared" si="4"/>
        <v>239</v>
      </c>
      <c r="J10" s="13">
        <f t="shared" si="4"/>
        <v>230</v>
      </c>
      <c r="K10" s="13">
        <f t="shared" si="4"/>
        <v>237</v>
      </c>
      <c r="L10" s="13">
        <f t="shared" si="4"/>
        <v>221</v>
      </c>
      <c r="M10" s="13">
        <f t="shared" si="4"/>
        <v>212</v>
      </c>
      <c r="N10" s="13">
        <f t="shared" si="4"/>
        <v>227</v>
      </c>
      <c r="O10" s="13">
        <f t="shared" si="4"/>
        <v>247</v>
      </c>
      <c r="P10" s="13">
        <f t="shared" si="4"/>
        <v>253</v>
      </c>
      <c r="Q10" s="12">
        <f>Q3-Q8</f>
        <v>263</v>
      </c>
    </row>
    <row r="11" spans="1:17" s="7" customFormat="1" ht="10.5" customHeight="1">
      <c r="A11" s="578"/>
      <c r="B11" s="773" t="s">
        <v>129</v>
      </c>
      <c r="C11" s="746"/>
      <c r="D11" s="747"/>
      <c r="E11" s="176">
        <f aca="true" t="shared" si="5" ref="E11:Q11">E10/E3*100</f>
        <v>83</v>
      </c>
      <c r="F11" s="60">
        <f t="shared" si="5"/>
        <v>77.5</v>
      </c>
      <c r="G11" s="442">
        <f t="shared" si="5"/>
        <v>77.2</v>
      </c>
      <c r="H11" s="442">
        <f t="shared" si="5"/>
        <v>77.8</v>
      </c>
      <c r="I11" s="442">
        <f t="shared" si="5"/>
        <v>79.7</v>
      </c>
      <c r="J11" s="442">
        <f t="shared" si="5"/>
        <v>82.7</v>
      </c>
      <c r="K11" s="442">
        <f t="shared" si="5"/>
        <v>85.3</v>
      </c>
      <c r="L11" s="442">
        <f t="shared" si="5"/>
        <v>86.3</v>
      </c>
      <c r="M11" s="442">
        <f t="shared" si="5"/>
        <v>86.2</v>
      </c>
      <c r="N11" s="442">
        <f t="shared" si="5"/>
        <v>89</v>
      </c>
      <c r="O11" s="442">
        <f t="shared" si="5"/>
        <v>88.8</v>
      </c>
      <c r="P11" s="442">
        <f t="shared" si="5"/>
        <v>89.4</v>
      </c>
      <c r="Q11" s="537">
        <f t="shared" si="5"/>
        <v>85.4</v>
      </c>
    </row>
    <row r="12" spans="1:17" s="5" customFormat="1" ht="12" customHeight="1">
      <c r="A12" s="612" t="s">
        <v>56</v>
      </c>
      <c r="B12" s="68" t="s">
        <v>2</v>
      </c>
      <c r="C12" s="68"/>
      <c r="D12" s="69"/>
      <c r="E12" s="175">
        <v>184</v>
      </c>
      <c r="F12" s="59">
        <v>192</v>
      </c>
      <c r="G12" s="13">
        <v>191</v>
      </c>
      <c r="H12" s="13">
        <v>169</v>
      </c>
      <c r="I12" s="13">
        <v>163</v>
      </c>
      <c r="J12" s="13">
        <v>155</v>
      </c>
      <c r="K12" s="13">
        <v>161</v>
      </c>
      <c r="L12" s="13">
        <v>164</v>
      </c>
      <c r="M12" s="13">
        <v>156</v>
      </c>
      <c r="N12" s="13">
        <v>166</v>
      </c>
      <c r="O12" s="13">
        <v>183</v>
      </c>
      <c r="P12" s="13">
        <v>178</v>
      </c>
      <c r="Q12" s="12">
        <v>184</v>
      </c>
    </row>
    <row r="13" spans="1:17" s="7" customFormat="1" ht="10.5" customHeight="1">
      <c r="A13" s="577"/>
      <c r="B13" s="70" t="s">
        <v>129</v>
      </c>
      <c r="C13" s="70"/>
      <c r="D13" s="71"/>
      <c r="E13" s="176">
        <f aca="true" t="shared" si="6" ref="E13:Q13">E12/E3*100</f>
        <v>58</v>
      </c>
      <c r="F13" s="60">
        <f t="shared" si="6"/>
        <v>55.3</v>
      </c>
      <c r="G13" s="442">
        <f t="shared" si="6"/>
        <v>53.7</v>
      </c>
      <c r="H13" s="442">
        <f t="shared" si="6"/>
        <v>51.4</v>
      </c>
      <c r="I13" s="442">
        <f t="shared" si="6"/>
        <v>54.3</v>
      </c>
      <c r="J13" s="442">
        <f t="shared" si="6"/>
        <v>55.8</v>
      </c>
      <c r="K13" s="442">
        <f t="shared" si="6"/>
        <v>57.9</v>
      </c>
      <c r="L13" s="442">
        <f t="shared" si="6"/>
        <v>64.1</v>
      </c>
      <c r="M13" s="442">
        <f t="shared" si="6"/>
        <v>63.4</v>
      </c>
      <c r="N13" s="442">
        <f t="shared" si="6"/>
        <v>65.1</v>
      </c>
      <c r="O13" s="442">
        <f t="shared" si="6"/>
        <v>65.8</v>
      </c>
      <c r="P13" s="442">
        <f t="shared" si="6"/>
        <v>62.9</v>
      </c>
      <c r="Q13" s="537">
        <f t="shared" si="6"/>
        <v>59.7</v>
      </c>
    </row>
    <row r="14" spans="1:18" s="31" customFormat="1" ht="11.25" customHeight="1">
      <c r="A14" s="577"/>
      <c r="B14" s="91" t="s">
        <v>71</v>
      </c>
      <c r="C14" s="91"/>
      <c r="D14" s="92"/>
      <c r="E14" s="122">
        <f aca="true" t="shared" si="7" ref="E14:P14">E3-E12</f>
        <v>133</v>
      </c>
      <c r="F14" s="56">
        <f t="shared" si="7"/>
        <v>155</v>
      </c>
      <c r="G14" s="28">
        <f t="shared" si="7"/>
        <v>165</v>
      </c>
      <c r="H14" s="28">
        <f t="shared" si="7"/>
        <v>160</v>
      </c>
      <c r="I14" s="28">
        <f t="shared" si="7"/>
        <v>137</v>
      </c>
      <c r="J14" s="28">
        <f t="shared" si="7"/>
        <v>123</v>
      </c>
      <c r="K14" s="28">
        <f t="shared" si="7"/>
        <v>117</v>
      </c>
      <c r="L14" s="28">
        <f t="shared" si="7"/>
        <v>92</v>
      </c>
      <c r="M14" s="28">
        <f t="shared" si="7"/>
        <v>90</v>
      </c>
      <c r="N14" s="28">
        <f t="shared" si="7"/>
        <v>89</v>
      </c>
      <c r="O14" s="28">
        <f t="shared" si="7"/>
        <v>95</v>
      </c>
      <c r="P14" s="28">
        <f t="shared" si="7"/>
        <v>105</v>
      </c>
      <c r="Q14" s="41">
        <f>Q3-Q12</f>
        <v>124</v>
      </c>
      <c r="R14" s="30"/>
    </row>
    <row r="15" spans="1:18" s="31" customFormat="1" ht="11.25" customHeight="1" thickBot="1">
      <c r="A15" s="761"/>
      <c r="B15" s="481" t="s">
        <v>129</v>
      </c>
      <c r="C15" s="481"/>
      <c r="D15" s="482"/>
      <c r="E15" s="336">
        <f aca="true" t="shared" si="8" ref="E15:Q15">E14/E3*100</f>
        <v>42</v>
      </c>
      <c r="F15" s="215">
        <f t="shared" si="8"/>
        <v>44.7</v>
      </c>
      <c r="G15" s="450">
        <f t="shared" si="8"/>
        <v>46.3</v>
      </c>
      <c r="H15" s="450">
        <f t="shared" si="8"/>
        <v>48.6</v>
      </c>
      <c r="I15" s="450">
        <f t="shared" si="8"/>
        <v>45.7</v>
      </c>
      <c r="J15" s="450">
        <f t="shared" si="8"/>
        <v>44.2</v>
      </c>
      <c r="K15" s="450">
        <f t="shared" si="8"/>
        <v>42.1</v>
      </c>
      <c r="L15" s="450">
        <f t="shared" si="8"/>
        <v>35.9</v>
      </c>
      <c r="M15" s="450">
        <f t="shared" si="8"/>
        <v>36.6</v>
      </c>
      <c r="N15" s="450">
        <f t="shared" si="8"/>
        <v>34.9</v>
      </c>
      <c r="O15" s="450">
        <f t="shared" si="8"/>
        <v>34.2</v>
      </c>
      <c r="P15" s="450">
        <f t="shared" si="8"/>
        <v>37.1</v>
      </c>
      <c r="Q15" s="539">
        <f t="shared" si="8"/>
        <v>40.3</v>
      </c>
      <c r="R15" s="30"/>
    </row>
    <row r="16" spans="1:18" s="26" customFormat="1" ht="12" customHeight="1" thickBot="1">
      <c r="A16" s="793" t="s">
        <v>152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7"/>
      <c r="R16" s="27"/>
    </row>
    <row r="17" spans="1:18" s="31" customFormat="1" ht="10.5" customHeight="1" thickBot="1">
      <c r="A17" s="738" t="s">
        <v>0</v>
      </c>
      <c r="B17" s="739"/>
      <c r="C17" s="739"/>
      <c r="D17" s="740"/>
      <c r="E17" s="43" t="s">
        <v>208</v>
      </c>
      <c r="F17" s="44" t="s">
        <v>209</v>
      </c>
      <c r="G17" s="44" t="s">
        <v>210</v>
      </c>
      <c r="H17" s="44" t="s">
        <v>211</v>
      </c>
      <c r="I17" s="44" t="s">
        <v>212</v>
      </c>
      <c r="J17" s="44" t="s">
        <v>213</v>
      </c>
      <c r="K17" s="44" t="s">
        <v>214</v>
      </c>
      <c r="L17" s="44" t="s">
        <v>215</v>
      </c>
      <c r="M17" s="44" t="s">
        <v>216</v>
      </c>
      <c r="N17" s="44" t="s">
        <v>217</v>
      </c>
      <c r="O17" s="44" t="s">
        <v>218</v>
      </c>
      <c r="P17" s="45" t="s">
        <v>219</v>
      </c>
      <c r="Q17" s="62" t="s">
        <v>13</v>
      </c>
      <c r="R17" s="30"/>
    </row>
    <row r="18" spans="1:18" s="26" customFormat="1" ht="12" customHeight="1" thickBot="1">
      <c r="A18" s="787" t="s">
        <v>7</v>
      </c>
      <c r="B18" s="788"/>
      <c r="C18" s="788"/>
      <c r="D18" s="789"/>
      <c r="E18" s="52">
        <v>59</v>
      </c>
      <c r="F18" s="11">
        <v>43</v>
      </c>
      <c r="G18" s="11">
        <v>35</v>
      </c>
      <c r="H18" s="11">
        <v>34</v>
      </c>
      <c r="I18" s="11">
        <v>28</v>
      </c>
      <c r="J18" s="11">
        <v>35</v>
      </c>
      <c r="K18" s="11">
        <v>44</v>
      </c>
      <c r="L18" s="11">
        <v>43</v>
      </c>
      <c r="M18" s="11">
        <v>69</v>
      </c>
      <c r="N18" s="11">
        <v>65</v>
      </c>
      <c r="O18" s="11">
        <v>60</v>
      </c>
      <c r="P18" s="11">
        <v>64</v>
      </c>
      <c r="Q18" s="9">
        <f>SUM(E18:P18)</f>
        <v>579</v>
      </c>
      <c r="R18" s="27"/>
    </row>
    <row r="19" spans="1:18" s="26" customFormat="1" ht="12" customHeight="1" thickTop="1">
      <c r="A19" s="811" t="s">
        <v>2</v>
      </c>
      <c r="B19" s="809"/>
      <c r="C19" s="809"/>
      <c r="D19" s="810"/>
      <c r="E19" s="53">
        <v>22</v>
      </c>
      <c r="F19" s="13">
        <v>19</v>
      </c>
      <c r="G19" s="13">
        <v>15</v>
      </c>
      <c r="H19" s="13">
        <v>19</v>
      </c>
      <c r="I19" s="13">
        <v>16</v>
      </c>
      <c r="J19" s="13">
        <v>18</v>
      </c>
      <c r="K19" s="13">
        <v>30</v>
      </c>
      <c r="L19" s="13">
        <v>24</v>
      </c>
      <c r="M19" s="13">
        <v>48</v>
      </c>
      <c r="N19" s="13">
        <v>40</v>
      </c>
      <c r="O19" s="13">
        <v>29</v>
      </c>
      <c r="P19" s="13">
        <v>28</v>
      </c>
      <c r="Q19" s="14">
        <f>SUM(E19:P19)</f>
        <v>308</v>
      </c>
      <c r="R19" s="27"/>
    </row>
    <row r="20" spans="1:18" s="26" customFormat="1" ht="12" customHeight="1">
      <c r="A20" s="745" t="s">
        <v>44</v>
      </c>
      <c r="B20" s="746"/>
      <c r="C20" s="746"/>
      <c r="D20" s="747"/>
      <c r="E20" s="54">
        <f aca="true" t="shared" si="9" ref="E20:P20">E19/E18*100</f>
        <v>37.3</v>
      </c>
      <c r="F20" s="442">
        <f t="shared" si="9"/>
        <v>44.2</v>
      </c>
      <c r="G20" s="442">
        <f t="shared" si="9"/>
        <v>42.9</v>
      </c>
      <c r="H20" s="442">
        <f t="shared" si="9"/>
        <v>55.9</v>
      </c>
      <c r="I20" s="442">
        <f t="shared" si="9"/>
        <v>57.1</v>
      </c>
      <c r="J20" s="442">
        <f t="shared" si="9"/>
        <v>51.4</v>
      </c>
      <c r="K20" s="442">
        <f t="shared" si="9"/>
        <v>68.2</v>
      </c>
      <c r="L20" s="442">
        <f t="shared" si="9"/>
        <v>55.8</v>
      </c>
      <c r="M20" s="442">
        <f t="shared" si="9"/>
        <v>69.6</v>
      </c>
      <c r="N20" s="442">
        <f t="shared" si="9"/>
        <v>61.5</v>
      </c>
      <c r="O20" s="442">
        <f t="shared" si="9"/>
        <v>48.3</v>
      </c>
      <c r="P20" s="442">
        <f t="shared" si="9"/>
        <v>43.8</v>
      </c>
      <c r="Q20" s="15">
        <f>Q19/Q18*100</f>
        <v>53.2</v>
      </c>
      <c r="R20" s="27"/>
    </row>
    <row r="21" spans="1:18" s="26" customFormat="1" ht="12" customHeight="1">
      <c r="A21" s="799" t="s">
        <v>56</v>
      </c>
      <c r="B21" s="778" t="s">
        <v>8</v>
      </c>
      <c r="C21" s="778"/>
      <c r="D21" s="779"/>
      <c r="E21" s="53">
        <v>17</v>
      </c>
      <c r="F21" s="13">
        <v>9</v>
      </c>
      <c r="G21" s="13">
        <v>3</v>
      </c>
      <c r="H21" s="13">
        <v>6</v>
      </c>
      <c r="I21" s="13">
        <v>12</v>
      </c>
      <c r="J21" s="13">
        <v>8</v>
      </c>
      <c r="K21" s="13">
        <v>19</v>
      </c>
      <c r="L21" s="13">
        <v>16</v>
      </c>
      <c r="M21" s="13">
        <v>27</v>
      </c>
      <c r="N21" s="13">
        <v>22</v>
      </c>
      <c r="O21" s="13">
        <v>12</v>
      </c>
      <c r="P21" s="13">
        <v>7</v>
      </c>
      <c r="Q21" s="14">
        <f>SUM(E21:P21)</f>
        <v>158</v>
      </c>
      <c r="R21" s="27"/>
    </row>
    <row r="22" spans="1:18" s="26" customFormat="1" ht="12" customHeight="1">
      <c r="A22" s="800"/>
      <c r="B22" s="746" t="s">
        <v>44</v>
      </c>
      <c r="C22" s="746"/>
      <c r="D22" s="747"/>
      <c r="E22" s="54">
        <f aca="true" t="shared" si="10" ref="E22:P22">E21/E18*100</f>
        <v>28.8</v>
      </c>
      <c r="F22" s="442">
        <f t="shared" si="10"/>
        <v>20.9</v>
      </c>
      <c r="G22" s="442">
        <f t="shared" si="10"/>
        <v>8.6</v>
      </c>
      <c r="H22" s="442">
        <f t="shared" si="10"/>
        <v>17.6</v>
      </c>
      <c r="I22" s="442">
        <f t="shared" si="10"/>
        <v>42.9</v>
      </c>
      <c r="J22" s="442">
        <f t="shared" si="10"/>
        <v>22.9</v>
      </c>
      <c r="K22" s="442">
        <f t="shared" si="10"/>
        <v>43.2</v>
      </c>
      <c r="L22" s="442">
        <f t="shared" si="10"/>
        <v>37.2</v>
      </c>
      <c r="M22" s="442">
        <f t="shared" si="10"/>
        <v>39.1</v>
      </c>
      <c r="N22" s="442">
        <f t="shared" si="10"/>
        <v>33.8</v>
      </c>
      <c r="O22" s="442">
        <f t="shared" si="10"/>
        <v>20</v>
      </c>
      <c r="P22" s="442">
        <f t="shared" si="10"/>
        <v>10.9</v>
      </c>
      <c r="Q22" s="15">
        <f>Q21/Q18*100</f>
        <v>27.3</v>
      </c>
      <c r="R22" s="27"/>
    </row>
    <row r="23" spans="1:18" s="31" customFormat="1" ht="10.5" customHeight="1">
      <c r="A23" s="800"/>
      <c r="B23" s="68" t="s">
        <v>9</v>
      </c>
      <c r="C23" s="68"/>
      <c r="D23" s="69"/>
      <c r="E23" s="53">
        <f aca="true" t="shared" si="11" ref="E23:P23">E18-E21</f>
        <v>42</v>
      </c>
      <c r="F23" s="13">
        <f t="shared" si="11"/>
        <v>34</v>
      </c>
      <c r="G23" s="13">
        <f t="shared" si="11"/>
        <v>32</v>
      </c>
      <c r="H23" s="13">
        <f t="shared" si="11"/>
        <v>28</v>
      </c>
      <c r="I23" s="13">
        <f t="shared" si="11"/>
        <v>16</v>
      </c>
      <c r="J23" s="13">
        <f t="shared" si="11"/>
        <v>27</v>
      </c>
      <c r="K23" s="13">
        <f t="shared" si="11"/>
        <v>25</v>
      </c>
      <c r="L23" s="13">
        <f t="shared" si="11"/>
        <v>27</v>
      </c>
      <c r="M23" s="13">
        <f t="shared" si="11"/>
        <v>42</v>
      </c>
      <c r="N23" s="13">
        <f t="shared" si="11"/>
        <v>43</v>
      </c>
      <c r="O23" s="13">
        <f t="shared" si="11"/>
        <v>48</v>
      </c>
      <c r="P23" s="13">
        <f t="shared" si="11"/>
        <v>57</v>
      </c>
      <c r="Q23" s="14">
        <f>SUM(E23:P23)</f>
        <v>421</v>
      </c>
      <c r="R23" s="30"/>
    </row>
    <row r="24" spans="1:18" s="26" customFormat="1" ht="12" customHeight="1">
      <c r="A24" s="801"/>
      <c r="B24" s="70" t="s">
        <v>44</v>
      </c>
      <c r="C24" s="70"/>
      <c r="D24" s="71"/>
      <c r="E24" s="54">
        <f aca="true" t="shared" si="12" ref="E24:P24">E23/E18*100</f>
        <v>71.2</v>
      </c>
      <c r="F24" s="442">
        <f t="shared" si="12"/>
        <v>79.1</v>
      </c>
      <c r="G24" s="442">
        <f t="shared" si="12"/>
        <v>91.4</v>
      </c>
      <c r="H24" s="442">
        <f t="shared" si="12"/>
        <v>82.4</v>
      </c>
      <c r="I24" s="442">
        <f t="shared" si="12"/>
        <v>57.1</v>
      </c>
      <c r="J24" s="442">
        <f t="shared" si="12"/>
        <v>77.1</v>
      </c>
      <c r="K24" s="442">
        <f t="shared" si="12"/>
        <v>56.8</v>
      </c>
      <c r="L24" s="442">
        <f t="shared" si="12"/>
        <v>62.8</v>
      </c>
      <c r="M24" s="442">
        <f t="shared" si="12"/>
        <v>60.9</v>
      </c>
      <c r="N24" s="442">
        <f t="shared" si="12"/>
        <v>66.2</v>
      </c>
      <c r="O24" s="442">
        <f t="shared" si="12"/>
        <v>80</v>
      </c>
      <c r="P24" s="442">
        <f t="shared" si="12"/>
        <v>89.1</v>
      </c>
      <c r="Q24" s="15">
        <f>Q23/Q18*100</f>
        <v>72.7</v>
      </c>
      <c r="R24" s="27"/>
    </row>
    <row r="25" spans="1:18" s="31" customFormat="1" ht="11.25" customHeight="1">
      <c r="A25" s="802" t="s">
        <v>56</v>
      </c>
      <c r="B25" s="84" t="s">
        <v>16</v>
      </c>
      <c r="C25" s="68"/>
      <c r="D25" s="69"/>
      <c r="E25" s="53">
        <v>48</v>
      </c>
      <c r="F25" s="13">
        <v>37</v>
      </c>
      <c r="G25" s="13">
        <v>25</v>
      </c>
      <c r="H25" s="13">
        <v>29</v>
      </c>
      <c r="I25" s="13">
        <v>19</v>
      </c>
      <c r="J25" s="13">
        <v>28</v>
      </c>
      <c r="K25" s="13">
        <v>27</v>
      </c>
      <c r="L25" s="13">
        <v>24</v>
      </c>
      <c r="M25" s="13">
        <v>43</v>
      </c>
      <c r="N25" s="13">
        <v>44</v>
      </c>
      <c r="O25" s="13">
        <v>47</v>
      </c>
      <c r="P25" s="13">
        <v>46</v>
      </c>
      <c r="Q25" s="14">
        <f>SUM(E25:P25)</f>
        <v>417</v>
      </c>
      <c r="R25" s="30"/>
    </row>
    <row r="26" spans="1:17" s="1" customFormat="1" ht="12" customHeight="1">
      <c r="A26" s="803"/>
      <c r="B26" s="85" t="s">
        <v>44</v>
      </c>
      <c r="C26" s="70"/>
      <c r="D26" s="71"/>
      <c r="E26" s="54">
        <f aca="true" t="shared" si="13" ref="E26:P26">E25/E18*100</f>
        <v>81.4</v>
      </c>
      <c r="F26" s="442">
        <f t="shared" si="13"/>
        <v>86</v>
      </c>
      <c r="G26" s="442">
        <f t="shared" si="13"/>
        <v>71.4</v>
      </c>
      <c r="H26" s="442">
        <f t="shared" si="13"/>
        <v>85.3</v>
      </c>
      <c r="I26" s="442">
        <f t="shared" si="13"/>
        <v>67.9</v>
      </c>
      <c r="J26" s="442">
        <f t="shared" si="13"/>
        <v>80</v>
      </c>
      <c r="K26" s="442">
        <f t="shared" si="13"/>
        <v>61.4</v>
      </c>
      <c r="L26" s="442">
        <f t="shared" si="13"/>
        <v>55.8</v>
      </c>
      <c r="M26" s="442">
        <f t="shared" si="13"/>
        <v>62.3</v>
      </c>
      <c r="N26" s="442">
        <f t="shared" si="13"/>
        <v>67.7</v>
      </c>
      <c r="O26" s="442">
        <f t="shared" si="13"/>
        <v>78.3</v>
      </c>
      <c r="P26" s="442">
        <f t="shared" si="13"/>
        <v>71.9</v>
      </c>
      <c r="Q26" s="15">
        <f>Q25/Q18*100</f>
        <v>72</v>
      </c>
    </row>
    <row r="27" spans="1:17" s="1" customFormat="1" ht="12" customHeight="1">
      <c r="A27" s="803"/>
      <c r="B27" s="84" t="s">
        <v>4</v>
      </c>
      <c r="C27" s="68"/>
      <c r="D27" s="69"/>
      <c r="E27" s="53">
        <f aca="true" t="shared" si="14" ref="E27:P27">E18-E25</f>
        <v>11</v>
      </c>
      <c r="F27" s="13">
        <f t="shared" si="14"/>
        <v>6</v>
      </c>
      <c r="G27" s="13">
        <f t="shared" si="14"/>
        <v>10</v>
      </c>
      <c r="H27" s="13">
        <f t="shared" si="14"/>
        <v>5</v>
      </c>
      <c r="I27" s="13">
        <f t="shared" si="14"/>
        <v>9</v>
      </c>
      <c r="J27" s="13">
        <f t="shared" si="14"/>
        <v>7</v>
      </c>
      <c r="K27" s="13">
        <f t="shared" si="14"/>
        <v>17</v>
      </c>
      <c r="L27" s="13">
        <f t="shared" si="14"/>
        <v>19</v>
      </c>
      <c r="M27" s="13">
        <f t="shared" si="14"/>
        <v>26</v>
      </c>
      <c r="N27" s="13">
        <f t="shared" si="14"/>
        <v>21</v>
      </c>
      <c r="O27" s="13">
        <f t="shared" si="14"/>
        <v>13</v>
      </c>
      <c r="P27" s="13">
        <f t="shared" si="14"/>
        <v>18</v>
      </c>
      <c r="Q27" s="14">
        <f>SUM(E27:P27)</f>
        <v>162</v>
      </c>
    </row>
    <row r="28" spans="1:17" ht="12" customHeight="1">
      <c r="A28" s="804"/>
      <c r="B28" s="85" t="s">
        <v>44</v>
      </c>
      <c r="C28" s="70"/>
      <c r="D28" s="71"/>
      <c r="E28" s="54">
        <f aca="true" t="shared" si="15" ref="E28:P28">E27/E18*100</f>
        <v>18.6</v>
      </c>
      <c r="F28" s="442">
        <f t="shared" si="15"/>
        <v>14</v>
      </c>
      <c r="G28" s="442">
        <f t="shared" si="15"/>
        <v>28.6</v>
      </c>
      <c r="H28" s="442">
        <f t="shared" si="15"/>
        <v>14.7</v>
      </c>
      <c r="I28" s="442">
        <f t="shared" si="15"/>
        <v>32.1</v>
      </c>
      <c r="J28" s="442">
        <f t="shared" si="15"/>
        <v>20</v>
      </c>
      <c r="K28" s="442">
        <f t="shared" si="15"/>
        <v>38.6</v>
      </c>
      <c r="L28" s="442">
        <f t="shared" si="15"/>
        <v>44.2</v>
      </c>
      <c r="M28" s="442">
        <f t="shared" si="15"/>
        <v>37.7</v>
      </c>
      <c r="N28" s="442">
        <f t="shared" si="15"/>
        <v>32.3</v>
      </c>
      <c r="O28" s="442">
        <f t="shared" si="15"/>
        <v>21.7</v>
      </c>
      <c r="P28" s="442">
        <f t="shared" si="15"/>
        <v>28.1</v>
      </c>
      <c r="Q28" s="15">
        <f>Q27/Q18*100</f>
        <v>28</v>
      </c>
    </row>
    <row r="29" spans="1:17" ht="12" customHeight="1">
      <c r="A29" s="585" t="s">
        <v>37</v>
      </c>
      <c r="B29" s="586"/>
      <c r="C29" s="586"/>
      <c r="D29" s="587"/>
      <c r="E29" s="61">
        <v>23</v>
      </c>
      <c r="F29" s="448">
        <v>24</v>
      </c>
      <c r="G29" s="448">
        <v>18</v>
      </c>
      <c r="H29" s="448">
        <v>16</v>
      </c>
      <c r="I29" s="448">
        <v>13</v>
      </c>
      <c r="J29" s="448">
        <v>12</v>
      </c>
      <c r="K29" s="448">
        <v>27</v>
      </c>
      <c r="L29" s="448">
        <v>27</v>
      </c>
      <c r="M29" s="448">
        <v>55</v>
      </c>
      <c r="N29" s="448">
        <v>44</v>
      </c>
      <c r="O29" s="448">
        <v>34</v>
      </c>
      <c r="P29" s="448">
        <v>38</v>
      </c>
      <c r="Q29" s="14">
        <f>SUM(E29:P29)</f>
        <v>331</v>
      </c>
    </row>
    <row r="30" spans="1:17" s="8" customFormat="1" ht="10.5" customHeight="1">
      <c r="A30" s="745" t="s">
        <v>44</v>
      </c>
      <c r="B30" s="746"/>
      <c r="C30" s="746"/>
      <c r="D30" s="747"/>
      <c r="E30" s="163">
        <f aca="true" t="shared" si="16" ref="E30:P30">E29/E18*100</f>
        <v>39</v>
      </c>
      <c r="F30" s="449">
        <f t="shared" si="16"/>
        <v>55.8</v>
      </c>
      <c r="G30" s="449">
        <f t="shared" si="16"/>
        <v>51.4</v>
      </c>
      <c r="H30" s="449">
        <f t="shared" si="16"/>
        <v>47.1</v>
      </c>
      <c r="I30" s="449">
        <f t="shared" si="16"/>
        <v>46.4</v>
      </c>
      <c r="J30" s="449">
        <f t="shared" si="16"/>
        <v>34.3</v>
      </c>
      <c r="K30" s="449">
        <f t="shared" si="16"/>
        <v>61.4</v>
      </c>
      <c r="L30" s="449">
        <f t="shared" si="16"/>
        <v>62.8</v>
      </c>
      <c r="M30" s="449">
        <f t="shared" si="16"/>
        <v>79.7</v>
      </c>
      <c r="N30" s="449">
        <f t="shared" si="16"/>
        <v>67.7</v>
      </c>
      <c r="O30" s="449">
        <f t="shared" si="16"/>
        <v>56.7</v>
      </c>
      <c r="P30" s="449">
        <f t="shared" si="16"/>
        <v>59.4</v>
      </c>
      <c r="Q30" s="210">
        <f>Q29/Q18*100</f>
        <v>57.2</v>
      </c>
    </row>
    <row r="31" spans="1:17" ht="12" customHeight="1">
      <c r="A31" s="150" t="s">
        <v>120</v>
      </c>
      <c r="B31" s="151"/>
      <c r="C31" s="151"/>
      <c r="D31" s="152"/>
      <c r="E31" s="56">
        <v>5</v>
      </c>
      <c r="F31" s="28">
        <v>0</v>
      </c>
      <c r="G31" s="28">
        <v>1</v>
      </c>
      <c r="H31" s="28">
        <v>0</v>
      </c>
      <c r="I31" s="28">
        <v>0</v>
      </c>
      <c r="J31" s="28">
        <v>1</v>
      </c>
      <c r="K31" s="28">
        <v>3</v>
      </c>
      <c r="L31" s="28">
        <v>4</v>
      </c>
      <c r="M31" s="28">
        <v>2</v>
      </c>
      <c r="N31" s="28">
        <v>3</v>
      </c>
      <c r="O31" s="28">
        <v>3</v>
      </c>
      <c r="P31" s="28">
        <v>4</v>
      </c>
      <c r="Q31" s="14">
        <f>SUM(E31:P31)</f>
        <v>26</v>
      </c>
    </row>
    <row r="32" spans="1:17" s="8" customFormat="1" ht="10.5" customHeight="1">
      <c r="A32" s="745" t="s">
        <v>44</v>
      </c>
      <c r="B32" s="746"/>
      <c r="C32" s="746"/>
      <c r="D32" s="747"/>
      <c r="E32" s="163">
        <f aca="true" t="shared" si="17" ref="E32:P32">E31/E18*100</f>
        <v>8.5</v>
      </c>
      <c r="F32" s="449">
        <f t="shared" si="17"/>
        <v>0</v>
      </c>
      <c r="G32" s="449">
        <f t="shared" si="17"/>
        <v>2.9</v>
      </c>
      <c r="H32" s="449">
        <f t="shared" si="17"/>
        <v>0</v>
      </c>
      <c r="I32" s="449">
        <f t="shared" si="17"/>
        <v>0</v>
      </c>
      <c r="J32" s="449">
        <f t="shared" si="17"/>
        <v>2.9</v>
      </c>
      <c r="K32" s="449">
        <f t="shared" si="17"/>
        <v>6.8</v>
      </c>
      <c r="L32" s="449">
        <f t="shared" si="17"/>
        <v>9.3</v>
      </c>
      <c r="M32" s="449">
        <f t="shared" si="17"/>
        <v>2.9</v>
      </c>
      <c r="N32" s="449">
        <f t="shared" si="17"/>
        <v>4.6</v>
      </c>
      <c r="O32" s="449">
        <f t="shared" si="17"/>
        <v>5</v>
      </c>
      <c r="P32" s="449">
        <f t="shared" si="17"/>
        <v>6.3</v>
      </c>
      <c r="Q32" s="210">
        <f>Q31/Q18*100</f>
        <v>4.5</v>
      </c>
    </row>
    <row r="33" spans="1:17" ht="12" customHeight="1">
      <c r="A33" s="585" t="s">
        <v>38</v>
      </c>
      <c r="B33" s="586"/>
      <c r="C33" s="586"/>
      <c r="D33" s="587"/>
      <c r="E33" s="56">
        <v>10</v>
      </c>
      <c r="F33" s="28">
        <v>11</v>
      </c>
      <c r="G33" s="28">
        <v>8</v>
      </c>
      <c r="H33" s="28">
        <v>14</v>
      </c>
      <c r="I33" s="28">
        <v>6</v>
      </c>
      <c r="J33" s="28">
        <v>9</v>
      </c>
      <c r="K33" s="28">
        <v>15</v>
      </c>
      <c r="L33" s="28">
        <v>11</v>
      </c>
      <c r="M33" s="28">
        <v>23</v>
      </c>
      <c r="N33" s="28">
        <v>17</v>
      </c>
      <c r="O33" s="28">
        <v>14</v>
      </c>
      <c r="P33" s="28">
        <v>19</v>
      </c>
      <c r="Q33" s="14">
        <f>SUM(E33:P33)</f>
        <v>157</v>
      </c>
    </row>
    <row r="34" spans="1:17" s="8" customFormat="1" ht="10.5" customHeight="1">
      <c r="A34" s="745" t="s">
        <v>44</v>
      </c>
      <c r="B34" s="746"/>
      <c r="C34" s="746"/>
      <c r="D34" s="747"/>
      <c r="E34" s="163">
        <f aca="true" t="shared" si="18" ref="E34:P34">E33/E18*100</f>
        <v>16.9</v>
      </c>
      <c r="F34" s="449">
        <f t="shared" si="18"/>
        <v>25.6</v>
      </c>
      <c r="G34" s="449">
        <f t="shared" si="18"/>
        <v>22.9</v>
      </c>
      <c r="H34" s="449">
        <f t="shared" si="18"/>
        <v>41.2</v>
      </c>
      <c r="I34" s="449">
        <f t="shared" si="18"/>
        <v>21.4</v>
      </c>
      <c r="J34" s="449">
        <f t="shared" si="18"/>
        <v>25.7</v>
      </c>
      <c r="K34" s="449">
        <f t="shared" si="18"/>
        <v>34.1</v>
      </c>
      <c r="L34" s="449">
        <f t="shared" si="18"/>
        <v>25.6</v>
      </c>
      <c r="M34" s="449">
        <f t="shared" si="18"/>
        <v>33.3</v>
      </c>
      <c r="N34" s="449">
        <f t="shared" si="18"/>
        <v>26.2</v>
      </c>
      <c r="O34" s="449">
        <f t="shared" si="18"/>
        <v>23.3</v>
      </c>
      <c r="P34" s="449">
        <f t="shared" si="18"/>
        <v>29.7</v>
      </c>
      <c r="Q34" s="210">
        <f>Q33/Q18*100</f>
        <v>27.1</v>
      </c>
    </row>
    <row r="35" spans="1:17" ht="12" customHeight="1">
      <c r="A35" s="121" t="s">
        <v>121</v>
      </c>
      <c r="B35" s="153"/>
      <c r="C35" s="153"/>
      <c r="D35" s="154"/>
      <c r="E35" s="208">
        <v>0</v>
      </c>
      <c r="F35" s="99">
        <v>0</v>
      </c>
      <c r="G35" s="99">
        <v>1</v>
      </c>
      <c r="H35" s="99">
        <v>1</v>
      </c>
      <c r="I35" s="99">
        <v>0</v>
      </c>
      <c r="J35" s="99">
        <v>2</v>
      </c>
      <c r="K35" s="99">
        <v>0</v>
      </c>
      <c r="L35" s="99">
        <v>1</v>
      </c>
      <c r="M35" s="99">
        <v>2</v>
      </c>
      <c r="N35" s="99">
        <v>4</v>
      </c>
      <c r="O35" s="99">
        <v>1</v>
      </c>
      <c r="P35" s="99">
        <v>1</v>
      </c>
      <c r="Q35" s="14">
        <f>SUM(E35:P35)</f>
        <v>13</v>
      </c>
    </row>
    <row r="36" spans="1:17" s="8" customFormat="1" ht="10.5" customHeight="1">
      <c r="A36" s="745" t="s">
        <v>44</v>
      </c>
      <c r="B36" s="746"/>
      <c r="C36" s="746"/>
      <c r="D36" s="747"/>
      <c r="E36" s="163">
        <f aca="true" t="shared" si="19" ref="E36:P36">E35/E18*100</f>
        <v>0</v>
      </c>
      <c r="F36" s="449">
        <f t="shared" si="19"/>
        <v>0</v>
      </c>
      <c r="G36" s="449">
        <f t="shared" si="19"/>
        <v>2.9</v>
      </c>
      <c r="H36" s="449">
        <f t="shared" si="19"/>
        <v>2.9</v>
      </c>
      <c r="I36" s="449">
        <f t="shared" si="19"/>
        <v>0</v>
      </c>
      <c r="J36" s="449">
        <f t="shared" si="19"/>
        <v>5.7</v>
      </c>
      <c r="K36" s="449">
        <f t="shared" si="19"/>
        <v>0</v>
      </c>
      <c r="L36" s="449">
        <f t="shared" si="19"/>
        <v>2.3</v>
      </c>
      <c r="M36" s="449">
        <f t="shared" si="19"/>
        <v>2.9</v>
      </c>
      <c r="N36" s="449">
        <f t="shared" si="19"/>
        <v>6.2</v>
      </c>
      <c r="O36" s="449">
        <f t="shared" si="19"/>
        <v>1.7</v>
      </c>
      <c r="P36" s="449">
        <f t="shared" si="19"/>
        <v>1.6</v>
      </c>
      <c r="Q36" s="210">
        <f>Q35/Q18*100</f>
        <v>2.2</v>
      </c>
    </row>
    <row r="37" spans="1:17" ht="12" customHeight="1">
      <c r="A37" s="585" t="s">
        <v>39</v>
      </c>
      <c r="B37" s="586"/>
      <c r="C37" s="586"/>
      <c r="D37" s="587"/>
      <c r="E37" s="209">
        <v>5</v>
      </c>
      <c r="F37" s="423">
        <v>3</v>
      </c>
      <c r="G37" s="423">
        <v>3</v>
      </c>
      <c r="H37" s="423">
        <v>7</v>
      </c>
      <c r="I37" s="423">
        <v>3</v>
      </c>
      <c r="J37" s="423">
        <v>2</v>
      </c>
      <c r="K37" s="423">
        <v>4</v>
      </c>
      <c r="L37" s="423">
        <v>2</v>
      </c>
      <c r="M37" s="423">
        <v>2</v>
      </c>
      <c r="N37" s="423">
        <v>4</v>
      </c>
      <c r="O37" s="423">
        <v>2</v>
      </c>
      <c r="P37" s="423">
        <v>3</v>
      </c>
      <c r="Q37" s="14">
        <f>SUM(E37:P37)</f>
        <v>40</v>
      </c>
    </row>
    <row r="38" spans="1:17" s="8" customFormat="1" ht="9.75" customHeight="1">
      <c r="A38" s="745" t="s">
        <v>44</v>
      </c>
      <c r="B38" s="746"/>
      <c r="C38" s="746"/>
      <c r="D38" s="747"/>
      <c r="E38" s="163">
        <f aca="true" t="shared" si="20" ref="E38:P38">E37/E18*100</f>
        <v>8.5</v>
      </c>
      <c r="F38" s="449">
        <f t="shared" si="20"/>
        <v>7</v>
      </c>
      <c r="G38" s="449">
        <f t="shared" si="20"/>
        <v>8.6</v>
      </c>
      <c r="H38" s="449">
        <f t="shared" si="20"/>
        <v>20.6</v>
      </c>
      <c r="I38" s="449">
        <f t="shared" si="20"/>
        <v>10.7</v>
      </c>
      <c r="J38" s="449">
        <f t="shared" si="20"/>
        <v>5.7</v>
      </c>
      <c r="K38" s="449">
        <f t="shared" si="20"/>
        <v>9.1</v>
      </c>
      <c r="L38" s="449">
        <f t="shared" si="20"/>
        <v>4.7</v>
      </c>
      <c r="M38" s="449">
        <f t="shared" si="20"/>
        <v>2.9</v>
      </c>
      <c r="N38" s="449">
        <f t="shared" si="20"/>
        <v>6.2</v>
      </c>
      <c r="O38" s="449">
        <f t="shared" si="20"/>
        <v>3.3</v>
      </c>
      <c r="P38" s="449">
        <f t="shared" si="20"/>
        <v>4.7</v>
      </c>
      <c r="Q38" s="210">
        <f>Q37/Q18*100</f>
        <v>6.9</v>
      </c>
    </row>
    <row r="39" spans="1:18" s="31" customFormat="1" ht="11.25" customHeight="1">
      <c r="A39" s="613" t="s">
        <v>40</v>
      </c>
      <c r="B39" s="614"/>
      <c r="C39" s="614"/>
      <c r="D39" s="615"/>
      <c r="E39" s="208">
        <v>6</v>
      </c>
      <c r="F39" s="99">
        <v>4</v>
      </c>
      <c r="G39" s="99">
        <v>4</v>
      </c>
      <c r="H39" s="99">
        <v>5</v>
      </c>
      <c r="I39" s="99">
        <v>4</v>
      </c>
      <c r="J39" s="99">
        <v>1</v>
      </c>
      <c r="K39" s="99">
        <v>6</v>
      </c>
      <c r="L39" s="99">
        <v>6</v>
      </c>
      <c r="M39" s="99">
        <v>8</v>
      </c>
      <c r="N39" s="99">
        <v>9</v>
      </c>
      <c r="O39" s="99">
        <v>6</v>
      </c>
      <c r="P39" s="99">
        <v>5</v>
      </c>
      <c r="Q39" s="14">
        <f>SUM(E39:P39)</f>
        <v>64</v>
      </c>
      <c r="R39" s="30"/>
    </row>
    <row r="40" spans="1:18" s="212" customFormat="1" ht="11.25" customHeight="1">
      <c r="A40" s="745" t="s">
        <v>44</v>
      </c>
      <c r="B40" s="746"/>
      <c r="C40" s="746"/>
      <c r="D40" s="747"/>
      <c r="E40" s="163">
        <f aca="true" t="shared" si="21" ref="E40:P40">E39/E18*100</f>
        <v>10.2</v>
      </c>
      <c r="F40" s="449">
        <f t="shared" si="21"/>
        <v>9.3</v>
      </c>
      <c r="G40" s="449">
        <f t="shared" si="21"/>
        <v>11.4</v>
      </c>
      <c r="H40" s="449">
        <f t="shared" si="21"/>
        <v>14.7</v>
      </c>
      <c r="I40" s="449">
        <f t="shared" si="21"/>
        <v>14.3</v>
      </c>
      <c r="J40" s="449">
        <f t="shared" si="21"/>
        <v>2.9</v>
      </c>
      <c r="K40" s="449">
        <f t="shared" si="21"/>
        <v>13.6</v>
      </c>
      <c r="L40" s="449">
        <f t="shared" si="21"/>
        <v>14</v>
      </c>
      <c r="M40" s="449">
        <f t="shared" si="21"/>
        <v>11.6</v>
      </c>
      <c r="N40" s="449">
        <f t="shared" si="21"/>
        <v>13.8</v>
      </c>
      <c r="O40" s="449">
        <f t="shared" si="21"/>
        <v>10</v>
      </c>
      <c r="P40" s="449">
        <f t="shared" si="21"/>
        <v>7.8</v>
      </c>
      <c r="Q40" s="210">
        <f>Q39/Q18*100</f>
        <v>11.1</v>
      </c>
      <c r="R40" s="211"/>
    </row>
    <row r="41" spans="1:18" s="26" customFormat="1" ht="12" customHeight="1">
      <c r="A41" s="90" t="s">
        <v>77</v>
      </c>
      <c r="B41" s="91"/>
      <c r="C41" s="92"/>
      <c r="D41" s="117"/>
      <c r="E41" s="208">
        <v>12</v>
      </c>
      <c r="F41" s="99">
        <v>13</v>
      </c>
      <c r="G41" s="99">
        <v>13</v>
      </c>
      <c r="H41" s="99">
        <v>8</v>
      </c>
      <c r="I41" s="99">
        <v>12</v>
      </c>
      <c r="J41" s="99">
        <v>11</v>
      </c>
      <c r="K41" s="99">
        <v>20</v>
      </c>
      <c r="L41" s="99">
        <v>23</v>
      </c>
      <c r="M41" s="99">
        <v>41</v>
      </c>
      <c r="N41" s="99">
        <v>28</v>
      </c>
      <c r="O41" s="99">
        <v>22</v>
      </c>
      <c r="P41" s="99">
        <v>23</v>
      </c>
      <c r="Q41" s="14">
        <f>SUM(E41:P41)</f>
        <v>226</v>
      </c>
      <c r="R41" s="27"/>
    </row>
    <row r="42" spans="1:18" s="214" customFormat="1" ht="12" customHeight="1">
      <c r="A42" s="745" t="s">
        <v>44</v>
      </c>
      <c r="B42" s="746"/>
      <c r="C42" s="746"/>
      <c r="D42" s="747"/>
      <c r="E42" s="163">
        <f aca="true" t="shared" si="22" ref="E42:P42">E41/E18*100</f>
        <v>20.3</v>
      </c>
      <c r="F42" s="449">
        <f t="shared" si="22"/>
        <v>30.2</v>
      </c>
      <c r="G42" s="449">
        <f t="shared" si="22"/>
        <v>37.1</v>
      </c>
      <c r="H42" s="449">
        <f t="shared" si="22"/>
        <v>23.5</v>
      </c>
      <c r="I42" s="449">
        <f t="shared" si="22"/>
        <v>42.9</v>
      </c>
      <c r="J42" s="449">
        <f t="shared" si="22"/>
        <v>31.4</v>
      </c>
      <c r="K42" s="449">
        <f t="shared" si="22"/>
        <v>45.5</v>
      </c>
      <c r="L42" s="449">
        <f t="shared" si="22"/>
        <v>53.5</v>
      </c>
      <c r="M42" s="449">
        <f t="shared" si="22"/>
        <v>59.4</v>
      </c>
      <c r="N42" s="449">
        <f t="shared" si="22"/>
        <v>43.1</v>
      </c>
      <c r="O42" s="449">
        <f t="shared" si="22"/>
        <v>36.7</v>
      </c>
      <c r="P42" s="449">
        <f t="shared" si="22"/>
        <v>35.9</v>
      </c>
      <c r="Q42" s="210">
        <f>Q41/Q18*100</f>
        <v>39</v>
      </c>
      <c r="R42" s="213"/>
    </row>
    <row r="43" spans="1:18" s="26" customFormat="1" ht="12" customHeight="1">
      <c r="A43" s="155" t="s">
        <v>78</v>
      </c>
      <c r="B43" s="156"/>
      <c r="C43" s="157"/>
      <c r="D43" s="117"/>
      <c r="E43" s="209">
        <v>34</v>
      </c>
      <c r="F43" s="423">
        <v>23</v>
      </c>
      <c r="G43" s="423">
        <v>15</v>
      </c>
      <c r="H43" s="423">
        <v>20</v>
      </c>
      <c r="I43" s="423">
        <v>11</v>
      </c>
      <c r="J43" s="423">
        <v>11</v>
      </c>
      <c r="K43" s="423">
        <v>15</v>
      </c>
      <c r="L43" s="423">
        <v>11</v>
      </c>
      <c r="M43" s="423">
        <v>20</v>
      </c>
      <c r="N43" s="423">
        <v>27</v>
      </c>
      <c r="O43" s="423">
        <v>33</v>
      </c>
      <c r="P43" s="423">
        <v>26</v>
      </c>
      <c r="Q43" s="14">
        <f>SUM(E43:P43)</f>
        <v>246</v>
      </c>
      <c r="R43" s="27"/>
    </row>
    <row r="44" spans="1:18" s="214" customFormat="1" ht="12" customHeight="1">
      <c r="A44" s="745" t="s">
        <v>44</v>
      </c>
      <c r="B44" s="746"/>
      <c r="C44" s="746"/>
      <c r="D44" s="747"/>
      <c r="E44" s="163">
        <f aca="true" t="shared" si="23" ref="E44:P44">E43/E18*100</f>
        <v>57.6</v>
      </c>
      <c r="F44" s="449">
        <f t="shared" si="23"/>
        <v>53.5</v>
      </c>
      <c r="G44" s="449">
        <f t="shared" si="23"/>
        <v>42.9</v>
      </c>
      <c r="H44" s="449">
        <f t="shared" si="23"/>
        <v>58.8</v>
      </c>
      <c r="I44" s="449">
        <f t="shared" si="23"/>
        <v>39.3</v>
      </c>
      <c r="J44" s="449">
        <f t="shared" si="23"/>
        <v>31.4</v>
      </c>
      <c r="K44" s="449">
        <f t="shared" si="23"/>
        <v>34.1</v>
      </c>
      <c r="L44" s="449">
        <f t="shared" si="23"/>
        <v>25.6</v>
      </c>
      <c r="M44" s="449">
        <f t="shared" si="23"/>
        <v>29</v>
      </c>
      <c r="N44" s="449">
        <f t="shared" si="23"/>
        <v>41.5</v>
      </c>
      <c r="O44" s="449">
        <f t="shared" si="23"/>
        <v>55</v>
      </c>
      <c r="P44" s="449">
        <f t="shared" si="23"/>
        <v>40.6</v>
      </c>
      <c r="Q44" s="210">
        <f>Q43/Q18*100</f>
        <v>42.5</v>
      </c>
      <c r="R44" s="213"/>
    </row>
    <row r="45" spans="1:17" s="4" customFormat="1" ht="12" customHeight="1">
      <c r="A45" s="155" t="s">
        <v>122</v>
      </c>
      <c r="B45" s="158"/>
      <c r="C45" s="159"/>
      <c r="D45" s="117"/>
      <c r="E45" s="208">
        <v>2</v>
      </c>
      <c r="F45" s="99">
        <v>0</v>
      </c>
      <c r="G45" s="99">
        <v>0</v>
      </c>
      <c r="H45" s="99">
        <v>1</v>
      </c>
      <c r="I45" s="99">
        <v>0</v>
      </c>
      <c r="J45" s="99">
        <v>1</v>
      </c>
      <c r="K45" s="99">
        <v>0</v>
      </c>
      <c r="L45" s="99">
        <v>0</v>
      </c>
      <c r="M45" s="99">
        <v>0</v>
      </c>
      <c r="N45" s="99">
        <v>2</v>
      </c>
      <c r="O45" s="99">
        <v>1</v>
      </c>
      <c r="P45" s="99">
        <v>0</v>
      </c>
      <c r="Q45" s="14">
        <f>SUM(E45:P45)</f>
        <v>7</v>
      </c>
    </row>
    <row r="46" spans="1:17" s="8" customFormat="1" ht="12" customHeight="1">
      <c r="A46" s="745" t="s">
        <v>44</v>
      </c>
      <c r="B46" s="746"/>
      <c r="C46" s="746"/>
      <c r="D46" s="747"/>
      <c r="E46" s="163">
        <f aca="true" t="shared" si="24" ref="E46:P46">E45/E18*100</f>
        <v>3.4</v>
      </c>
      <c r="F46" s="449">
        <f t="shared" si="24"/>
        <v>0</v>
      </c>
      <c r="G46" s="449">
        <f t="shared" si="24"/>
        <v>0</v>
      </c>
      <c r="H46" s="449">
        <f t="shared" si="24"/>
        <v>2.9</v>
      </c>
      <c r="I46" s="449">
        <f t="shared" si="24"/>
        <v>0</v>
      </c>
      <c r="J46" s="449">
        <f t="shared" si="24"/>
        <v>2.9</v>
      </c>
      <c r="K46" s="449">
        <f t="shared" si="24"/>
        <v>0</v>
      </c>
      <c r="L46" s="449">
        <f t="shared" si="24"/>
        <v>0</v>
      </c>
      <c r="M46" s="449">
        <f t="shared" si="24"/>
        <v>0</v>
      </c>
      <c r="N46" s="449">
        <f t="shared" si="24"/>
        <v>3.1</v>
      </c>
      <c r="O46" s="449">
        <f t="shared" si="24"/>
        <v>1.7</v>
      </c>
      <c r="P46" s="449">
        <f t="shared" si="24"/>
        <v>0</v>
      </c>
      <c r="Q46" s="210">
        <f>Q45/Q18*100</f>
        <v>1.2</v>
      </c>
    </row>
    <row r="47" spans="1:17" s="3" customFormat="1" ht="11.25" customHeight="1">
      <c r="A47" s="565" t="s">
        <v>123</v>
      </c>
      <c r="B47" s="566"/>
      <c r="C47" s="566"/>
      <c r="D47" s="567"/>
      <c r="E47" s="209">
        <v>0</v>
      </c>
      <c r="F47" s="423">
        <v>0</v>
      </c>
      <c r="G47" s="423">
        <v>0</v>
      </c>
      <c r="H47" s="423">
        <v>0</v>
      </c>
      <c r="I47" s="423">
        <v>1</v>
      </c>
      <c r="J47" s="423">
        <v>0</v>
      </c>
      <c r="K47" s="423">
        <v>0</v>
      </c>
      <c r="L47" s="423">
        <v>0</v>
      </c>
      <c r="M47" s="423">
        <v>0</v>
      </c>
      <c r="N47" s="423">
        <v>0</v>
      </c>
      <c r="O47" s="423">
        <v>0</v>
      </c>
      <c r="P47" s="423">
        <v>0</v>
      </c>
      <c r="Q47" s="14">
        <f>SUM(E47:P47)</f>
        <v>1</v>
      </c>
    </row>
    <row r="48" spans="1:17" s="8" customFormat="1" ht="10.5" customHeight="1">
      <c r="A48" s="745" t="s">
        <v>44</v>
      </c>
      <c r="B48" s="746"/>
      <c r="C48" s="746"/>
      <c r="D48" s="747"/>
      <c r="E48" s="163">
        <f aca="true" t="shared" si="25" ref="E48:P48">E47/E18*100</f>
        <v>0</v>
      </c>
      <c r="F48" s="449">
        <f t="shared" si="25"/>
        <v>0</v>
      </c>
      <c r="G48" s="449">
        <f t="shared" si="25"/>
        <v>0</v>
      </c>
      <c r="H48" s="449">
        <f t="shared" si="25"/>
        <v>0</v>
      </c>
      <c r="I48" s="449">
        <f t="shared" si="25"/>
        <v>3.6</v>
      </c>
      <c r="J48" s="449">
        <f t="shared" si="25"/>
        <v>0</v>
      </c>
      <c r="K48" s="449">
        <f t="shared" si="25"/>
        <v>0</v>
      </c>
      <c r="L48" s="449">
        <f t="shared" si="25"/>
        <v>0</v>
      </c>
      <c r="M48" s="449">
        <f t="shared" si="25"/>
        <v>0</v>
      </c>
      <c r="N48" s="449">
        <f t="shared" si="25"/>
        <v>0</v>
      </c>
      <c r="O48" s="449">
        <f t="shared" si="25"/>
        <v>0</v>
      </c>
      <c r="P48" s="449">
        <f t="shared" si="25"/>
        <v>0</v>
      </c>
      <c r="Q48" s="210">
        <f>Q47/Q18*100</f>
        <v>0.2</v>
      </c>
    </row>
    <row r="49" spans="1:18" s="31" customFormat="1" ht="10.5" customHeight="1">
      <c r="A49" s="585" t="s">
        <v>25</v>
      </c>
      <c r="B49" s="586"/>
      <c r="C49" s="586"/>
      <c r="D49" s="587"/>
      <c r="E49" s="56">
        <v>2</v>
      </c>
      <c r="F49" s="28">
        <v>1</v>
      </c>
      <c r="G49" s="28">
        <v>2</v>
      </c>
      <c r="H49" s="28">
        <v>2</v>
      </c>
      <c r="I49" s="28">
        <v>0</v>
      </c>
      <c r="J49" s="28">
        <v>3</v>
      </c>
      <c r="K49" s="28">
        <v>2</v>
      </c>
      <c r="L49" s="28">
        <v>2</v>
      </c>
      <c r="M49" s="28">
        <v>2</v>
      </c>
      <c r="N49" s="28">
        <v>1</v>
      </c>
      <c r="O49" s="28">
        <v>1</v>
      </c>
      <c r="P49" s="28">
        <v>1</v>
      </c>
      <c r="Q49" s="19">
        <f>SUM(E49:P49)</f>
        <v>19</v>
      </c>
      <c r="R49" s="30"/>
    </row>
    <row r="50" spans="1:18" s="212" customFormat="1" ht="11.25" customHeight="1" thickBot="1">
      <c r="A50" s="751" t="s">
        <v>44</v>
      </c>
      <c r="B50" s="752"/>
      <c r="C50" s="752"/>
      <c r="D50" s="753"/>
      <c r="E50" s="215">
        <f aca="true" t="shared" si="26" ref="E50:P50">E49/E18*100</f>
        <v>3.4</v>
      </c>
      <c r="F50" s="450">
        <f t="shared" si="26"/>
        <v>2.3</v>
      </c>
      <c r="G50" s="450">
        <f t="shared" si="26"/>
        <v>5.7</v>
      </c>
      <c r="H50" s="450">
        <f t="shared" si="26"/>
        <v>5.9</v>
      </c>
      <c r="I50" s="450">
        <f t="shared" si="26"/>
        <v>0</v>
      </c>
      <c r="J50" s="450">
        <f t="shared" si="26"/>
        <v>8.6</v>
      </c>
      <c r="K50" s="450">
        <f t="shared" si="26"/>
        <v>4.5</v>
      </c>
      <c r="L50" s="450">
        <f t="shared" si="26"/>
        <v>4.7</v>
      </c>
      <c r="M50" s="450">
        <f t="shared" si="26"/>
        <v>2.9</v>
      </c>
      <c r="N50" s="450">
        <f t="shared" si="26"/>
        <v>1.5</v>
      </c>
      <c r="O50" s="450">
        <f t="shared" si="26"/>
        <v>1.7</v>
      </c>
      <c r="P50" s="450">
        <f t="shared" si="26"/>
        <v>1.6</v>
      </c>
      <c r="Q50" s="216">
        <f>Q49/Q18*100</f>
        <v>3.3</v>
      </c>
      <c r="R50" s="211"/>
    </row>
    <row r="51" spans="1:18" s="26" customFormat="1" ht="12" customHeight="1" thickBot="1">
      <c r="A51" s="812" t="s">
        <v>153</v>
      </c>
      <c r="B51" s="813"/>
      <c r="C51" s="813"/>
      <c r="D51" s="813"/>
      <c r="E51" s="813"/>
      <c r="F51" s="813"/>
      <c r="G51" s="813"/>
      <c r="H51" s="813"/>
      <c r="I51" s="813"/>
      <c r="J51" s="813"/>
      <c r="K51" s="813"/>
      <c r="L51" s="813"/>
      <c r="M51" s="813"/>
      <c r="N51" s="813"/>
      <c r="O51" s="813"/>
      <c r="P51" s="813"/>
      <c r="Q51" s="814"/>
      <c r="R51" s="27"/>
    </row>
    <row r="52" spans="1:17" s="3" customFormat="1" ht="12" customHeight="1" thickBot="1">
      <c r="A52" s="787" t="s">
        <v>11</v>
      </c>
      <c r="B52" s="788"/>
      <c r="C52" s="788"/>
      <c r="D52" s="789"/>
      <c r="E52" s="110">
        <v>28</v>
      </c>
      <c r="F52" s="11">
        <v>33</v>
      </c>
      <c r="G52" s="11">
        <v>63</v>
      </c>
      <c r="H52" s="11">
        <v>62</v>
      </c>
      <c r="I52" s="11">
        <v>46</v>
      </c>
      <c r="J52" s="11">
        <v>32</v>
      </c>
      <c r="K52" s="11">
        <v>64</v>
      </c>
      <c r="L52" s="11">
        <v>52</v>
      </c>
      <c r="M52" s="11">
        <v>57</v>
      </c>
      <c r="N52" s="11">
        <v>40</v>
      </c>
      <c r="O52" s="11">
        <v>55</v>
      </c>
      <c r="P52" s="52">
        <v>38</v>
      </c>
      <c r="Q52" s="9">
        <f>SUM(E52:P52)</f>
        <v>570</v>
      </c>
    </row>
    <row r="53" spans="1:17" s="3" customFormat="1" ht="12" customHeight="1" thickTop="1">
      <c r="A53" s="790" t="s">
        <v>197</v>
      </c>
      <c r="B53" s="791"/>
      <c r="C53" s="791"/>
      <c r="D53" s="792"/>
      <c r="E53" s="105">
        <v>13</v>
      </c>
      <c r="F53" s="13">
        <v>20</v>
      </c>
      <c r="G53" s="13">
        <v>38</v>
      </c>
      <c r="H53" s="13">
        <v>26</v>
      </c>
      <c r="I53" s="13">
        <v>23</v>
      </c>
      <c r="J53" s="13">
        <v>12</v>
      </c>
      <c r="K53" s="13">
        <v>27</v>
      </c>
      <c r="L53" s="13">
        <v>32</v>
      </c>
      <c r="M53" s="13">
        <v>37</v>
      </c>
      <c r="N53" s="13">
        <v>21</v>
      </c>
      <c r="O53" s="13">
        <v>34</v>
      </c>
      <c r="P53" s="53">
        <v>20</v>
      </c>
      <c r="Q53" s="14">
        <f>SUM(E53:P53)</f>
        <v>303</v>
      </c>
    </row>
    <row r="54" spans="1:17" s="8" customFormat="1" ht="9" customHeight="1">
      <c r="A54" s="745" t="s">
        <v>43</v>
      </c>
      <c r="B54" s="746"/>
      <c r="C54" s="746"/>
      <c r="D54" s="747"/>
      <c r="E54" s="106">
        <f aca="true" t="shared" si="27" ref="E54:P54">E53/E52*100</f>
        <v>46.4</v>
      </c>
      <c r="F54" s="442">
        <f t="shared" si="27"/>
        <v>60.6</v>
      </c>
      <c r="G54" s="442">
        <f t="shared" si="27"/>
        <v>60.3</v>
      </c>
      <c r="H54" s="442">
        <f t="shared" si="27"/>
        <v>41.9</v>
      </c>
      <c r="I54" s="442">
        <f t="shared" si="27"/>
        <v>50</v>
      </c>
      <c r="J54" s="442">
        <f t="shared" si="27"/>
        <v>37.5</v>
      </c>
      <c r="K54" s="442">
        <f t="shared" si="27"/>
        <v>42.2</v>
      </c>
      <c r="L54" s="442">
        <f t="shared" si="27"/>
        <v>61.5</v>
      </c>
      <c r="M54" s="442">
        <f t="shared" si="27"/>
        <v>64.9</v>
      </c>
      <c r="N54" s="442">
        <f t="shared" si="27"/>
        <v>52.5</v>
      </c>
      <c r="O54" s="442">
        <f t="shared" si="27"/>
        <v>61.8</v>
      </c>
      <c r="P54" s="54">
        <f t="shared" si="27"/>
        <v>52.6</v>
      </c>
      <c r="Q54" s="15">
        <f>Q53/Q52*100</f>
        <v>53.2</v>
      </c>
    </row>
    <row r="55" spans="1:17" s="3" customFormat="1" ht="13.5" customHeight="1">
      <c r="A55" s="757" t="s">
        <v>60</v>
      </c>
      <c r="B55" s="758"/>
      <c r="C55" s="758"/>
      <c r="D55" s="759"/>
      <c r="E55" s="105">
        <v>17</v>
      </c>
      <c r="F55" s="13">
        <v>13</v>
      </c>
      <c r="G55" s="13">
        <v>25</v>
      </c>
      <c r="H55" s="13">
        <v>34</v>
      </c>
      <c r="I55" s="13">
        <v>21</v>
      </c>
      <c r="J55" s="13">
        <v>13</v>
      </c>
      <c r="K55" s="13">
        <v>39</v>
      </c>
      <c r="L55" s="13">
        <v>22</v>
      </c>
      <c r="M55" s="13">
        <v>28</v>
      </c>
      <c r="N55" s="13">
        <v>26</v>
      </c>
      <c r="O55" s="13">
        <v>33</v>
      </c>
      <c r="P55" s="53">
        <v>27</v>
      </c>
      <c r="Q55" s="14">
        <f>SUM(E55:P55)</f>
        <v>298</v>
      </c>
    </row>
    <row r="56" spans="1:17" s="8" customFormat="1" ht="9" customHeight="1">
      <c r="A56" s="745" t="s">
        <v>43</v>
      </c>
      <c r="B56" s="746"/>
      <c r="C56" s="746"/>
      <c r="D56" s="747"/>
      <c r="E56" s="106">
        <f aca="true" t="shared" si="28" ref="E56:Q56">E55/E52*100</f>
        <v>60.7</v>
      </c>
      <c r="F56" s="442">
        <f t="shared" si="28"/>
        <v>39.4</v>
      </c>
      <c r="G56" s="442">
        <f t="shared" si="28"/>
        <v>39.7</v>
      </c>
      <c r="H56" s="442">
        <f t="shared" si="28"/>
        <v>54.8</v>
      </c>
      <c r="I56" s="442">
        <f t="shared" si="28"/>
        <v>45.7</v>
      </c>
      <c r="J56" s="442">
        <f t="shared" si="28"/>
        <v>40.6</v>
      </c>
      <c r="K56" s="442">
        <f t="shared" si="28"/>
        <v>60.9</v>
      </c>
      <c r="L56" s="442">
        <f t="shared" si="28"/>
        <v>42.3</v>
      </c>
      <c r="M56" s="442">
        <f t="shared" si="28"/>
        <v>49.1</v>
      </c>
      <c r="N56" s="442">
        <f t="shared" si="28"/>
        <v>65</v>
      </c>
      <c r="O56" s="442">
        <f t="shared" si="28"/>
        <v>60</v>
      </c>
      <c r="P56" s="54">
        <f t="shared" si="28"/>
        <v>71.1</v>
      </c>
      <c r="Q56" s="15">
        <f t="shared" si="28"/>
        <v>52.3</v>
      </c>
    </row>
    <row r="57" spans="1:17" s="3" customFormat="1" ht="12.75" customHeight="1">
      <c r="A57" s="748" t="s">
        <v>195</v>
      </c>
      <c r="B57" s="749"/>
      <c r="C57" s="749"/>
      <c r="D57" s="750"/>
      <c r="E57" s="105">
        <v>9</v>
      </c>
      <c r="F57" s="13">
        <v>8</v>
      </c>
      <c r="G57" s="13">
        <v>13</v>
      </c>
      <c r="H57" s="13">
        <v>12</v>
      </c>
      <c r="I57" s="13">
        <v>9</v>
      </c>
      <c r="J57" s="13">
        <v>5</v>
      </c>
      <c r="K57" s="13">
        <v>14</v>
      </c>
      <c r="L57" s="13">
        <v>15</v>
      </c>
      <c r="M57" s="13">
        <v>21</v>
      </c>
      <c r="N57" s="13">
        <v>13</v>
      </c>
      <c r="O57" s="13">
        <v>22</v>
      </c>
      <c r="P57" s="53">
        <v>16</v>
      </c>
      <c r="Q57" s="14">
        <f>SUM(E57:P57)</f>
        <v>157</v>
      </c>
    </row>
    <row r="58" spans="1:17" s="8" customFormat="1" ht="8.25" customHeight="1" thickBot="1">
      <c r="A58" s="751" t="s">
        <v>43</v>
      </c>
      <c r="B58" s="752"/>
      <c r="C58" s="752"/>
      <c r="D58" s="753"/>
      <c r="E58" s="111">
        <f aca="true" t="shared" si="29" ref="E58:Q58">E57/E52*100</f>
        <v>32.1</v>
      </c>
      <c r="F58" s="443">
        <f t="shared" si="29"/>
        <v>24.2</v>
      </c>
      <c r="G58" s="443">
        <f t="shared" si="29"/>
        <v>20.6</v>
      </c>
      <c r="H58" s="443">
        <f t="shared" si="29"/>
        <v>19.4</v>
      </c>
      <c r="I58" s="443">
        <f t="shared" si="29"/>
        <v>19.6</v>
      </c>
      <c r="J58" s="443">
        <f t="shared" si="29"/>
        <v>15.6</v>
      </c>
      <c r="K58" s="443">
        <f t="shared" si="29"/>
        <v>21.9</v>
      </c>
      <c r="L58" s="443">
        <f t="shared" si="29"/>
        <v>28.8</v>
      </c>
      <c r="M58" s="443">
        <f t="shared" si="29"/>
        <v>36.8</v>
      </c>
      <c r="N58" s="443">
        <f t="shared" si="29"/>
        <v>32.5</v>
      </c>
      <c r="O58" s="443">
        <f t="shared" si="29"/>
        <v>40</v>
      </c>
      <c r="P58" s="540">
        <f t="shared" si="29"/>
        <v>42.1</v>
      </c>
      <c r="Q58" s="86">
        <f t="shared" si="29"/>
        <v>27.5</v>
      </c>
    </row>
    <row r="59" spans="1:17" s="3" customFormat="1" ht="12.75" customHeight="1">
      <c r="A59" s="760" t="s">
        <v>56</v>
      </c>
      <c r="B59" s="762" t="s">
        <v>48</v>
      </c>
      <c r="C59" s="763"/>
      <c r="D59" s="764"/>
      <c r="E59" s="112">
        <v>16</v>
      </c>
      <c r="F59" s="444">
        <v>11</v>
      </c>
      <c r="G59" s="444">
        <v>23</v>
      </c>
      <c r="H59" s="444">
        <v>28</v>
      </c>
      <c r="I59" s="444">
        <v>19</v>
      </c>
      <c r="J59" s="444">
        <v>11</v>
      </c>
      <c r="K59" s="444">
        <v>19</v>
      </c>
      <c r="L59" s="444">
        <v>16</v>
      </c>
      <c r="M59" s="444">
        <v>26</v>
      </c>
      <c r="N59" s="444">
        <v>23</v>
      </c>
      <c r="O59" s="444">
        <v>26</v>
      </c>
      <c r="P59" s="541">
        <v>17</v>
      </c>
      <c r="Q59" s="87">
        <f>SUM(E59:P59)</f>
        <v>235</v>
      </c>
    </row>
    <row r="60" spans="1:17" s="8" customFormat="1" ht="9" customHeight="1">
      <c r="A60" s="577"/>
      <c r="B60" s="765" t="s">
        <v>130</v>
      </c>
      <c r="C60" s="766"/>
      <c r="D60" s="767"/>
      <c r="E60" s="106">
        <f aca="true" t="shared" si="30" ref="E60:Q60">E59/E52*100</f>
        <v>57.1</v>
      </c>
      <c r="F60" s="442">
        <f t="shared" si="30"/>
        <v>33.3</v>
      </c>
      <c r="G60" s="442">
        <f t="shared" si="30"/>
        <v>36.5</v>
      </c>
      <c r="H60" s="442">
        <f t="shared" si="30"/>
        <v>45.2</v>
      </c>
      <c r="I60" s="442">
        <f t="shared" si="30"/>
        <v>41.3</v>
      </c>
      <c r="J60" s="442">
        <f t="shared" si="30"/>
        <v>34.4</v>
      </c>
      <c r="K60" s="442">
        <f t="shared" si="30"/>
        <v>29.7</v>
      </c>
      <c r="L60" s="442">
        <f t="shared" si="30"/>
        <v>30.8</v>
      </c>
      <c r="M60" s="442">
        <f t="shared" si="30"/>
        <v>45.6</v>
      </c>
      <c r="N60" s="442">
        <f t="shared" si="30"/>
        <v>57.5</v>
      </c>
      <c r="O60" s="442">
        <f t="shared" si="30"/>
        <v>47.3</v>
      </c>
      <c r="P60" s="54">
        <f t="shared" si="30"/>
        <v>44.7</v>
      </c>
      <c r="Q60" s="15">
        <f t="shared" si="30"/>
        <v>41.2</v>
      </c>
    </row>
    <row r="61" spans="1:17" s="3" customFormat="1" ht="12.75" customHeight="1">
      <c r="A61" s="577"/>
      <c r="B61" s="768" t="s">
        <v>57</v>
      </c>
      <c r="C61" s="769"/>
      <c r="D61" s="770"/>
      <c r="E61" s="113">
        <f aca="true" t="shared" si="31" ref="E61:P61">E55-E59</f>
        <v>1</v>
      </c>
      <c r="F61" s="445">
        <f t="shared" si="31"/>
        <v>2</v>
      </c>
      <c r="G61" s="445">
        <f t="shared" si="31"/>
        <v>2</v>
      </c>
      <c r="H61" s="445">
        <f t="shared" si="31"/>
        <v>6</v>
      </c>
      <c r="I61" s="445">
        <f t="shared" si="31"/>
        <v>2</v>
      </c>
      <c r="J61" s="445">
        <f t="shared" si="31"/>
        <v>2</v>
      </c>
      <c r="K61" s="445">
        <f t="shared" si="31"/>
        <v>20</v>
      </c>
      <c r="L61" s="445">
        <f t="shared" si="31"/>
        <v>6</v>
      </c>
      <c r="M61" s="445">
        <f t="shared" si="31"/>
        <v>2</v>
      </c>
      <c r="N61" s="445">
        <f t="shared" si="31"/>
        <v>3</v>
      </c>
      <c r="O61" s="445">
        <f t="shared" si="31"/>
        <v>7</v>
      </c>
      <c r="P61" s="542">
        <f t="shared" si="31"/>
        <v>10</v>
      </c>
      <c r="Q61" s="19">
        <f>SUM(E61:P61)</f>
        <v>63</v>
      </c>
    </row>
    <row r="62" spans="1:17" s="2" customFormat="1" ht="9.75" customHeight="1" thickBot="1">
      <c r="A62" s="761"/>
      <c r="B62" s="771" t="s">
        <v>130</v>
      </c>
      <c r="C62" s="771"/>
      <c r="D62" s="772"/>
      <c r="E62" s="108">
        <f aca="true" t="shared" si="32" ref="E62:Q62">E61/E52*100</f>
        <v>3.6</v>
      </c>
      <c r="F62" s="446">
        <f t="shared" si="32"/>
        <v>6.1</v>
      </c>
      <c r="G62" s="446">
        <f t="shared" si="32"/>
        <v>3.2</v>
      </c>
      <c r="H62" s="446">
        <f t="shared" si="32"/>
        <v>9.7</v>
      </c>
      <c r="I62" s="446">
        <f t="shared" si="32"/>
        <v>4.3</v>
      </c>
      <c r="J62" s="446">
        <f t="shared" si="32"/>
        <v>6.3</v>
      </c>
      <c r="K62" s="446">
        <f t="shared" si="32"/>
        <v>31.3</v>
      </c>
      <c r="L62" s="446">
        <f t="shared" si="32"/>
        <v>11.5</v>
      </c>
      <c r="M62" s="446">
        <f t="shared" si="32"/>
        <v>3.5</v>
      </c>
      <c r="N62" s="446">
        <f t="shared" si="32"/>
        <v>7.5</v>
      </c>
      <c r="O62" s="446">
        <f t="shared" si="32"/>
        <v>12.7</v>
      </c>
      <c r="P62" s="543">
        <f t="shared" si="32"/>
        <v>26.3</v>
      </c>
      <c r="Q62" s="88">
        <f t="shared" si="32"/>
        <v>11.1</v>
      </c>
    </row>
    <row r="63" spans="1:17" s="3" customFormat="1" ht="12.75" customHeight="1">
      <c r="A63" s="80"/>
      <c r="B63" s="760" t="s">
        <v>56</v>
      </c>
      <c r="C63" s="782" t="s">
        <v>58</v>
      </c>
      <c r="D63" s="783"/>
      <c r="E63" s="112">
        <f aca="true" t="shared" si="33" ref="E63:P63">E61-E65</f>
        <v>0</v>
      </c>
      <c r="F63" s="444">
        <f t="shared" si="33"/>
        <v>0</v>
      </c>
      <c r="G63" s="444">
        <f t="shared" si="33"/>
        <v>0</v>
      </c>
      <c r="H63" s="444">
        <f t="shared" si="33"/>
        <v>0</v>
      </c>
      <c r="I63" s="444">
        <f t="shared" si="33"/>
        <v>0</v>
      </c>
      <c r="J63" s="444">
        <f t="shared" si="33"/>
        <v>0</v>
      </c>
      <c r="K63" s="444">
        <f t="shared" si="33"/>
        <v>0</v>
      </c>
      <c r="L63" s="444">
        <f t="shared" si="33"/>
        <v>0</v>
      </c>
      <c r="M63" s="444">
        <f t="shared" si="33"/>
        <v>0</v>
      </c>
      <c r="N63" s="444">
        <f t="shared" si="33"/>
        <v>0</v>
      </c>
      <c r="O63" s="444">
        <f t="shared" si="33"/>
        <v>0</v>
      </c>
      <c r="P63" s="541">
        <f t="shared" si="33"/>
        <v>0</v>
      </c>
      <c r="Q63" s="87">
        <f>SUM(E63:P63)</f>
        <v>0</v>
      </c>
    </row>
    <row r="64" spans="1:17" s="8" customFormat="1" ht="9" customHeight="1">
      <c r="A64" s="81"/>
      <c r="B64" s="780"/>
      <c r="C64" s="773" t="s">
        <v>131</v>
      </c>
      <c r="D64" s="747"/>
      <c r="E64" s="106">
        <f aca="true" t="shared" si="34" ref="E64:Q64">E63/E52*100</f>
        <v>0</v>
      </c>
      <c r="F64" s="442">
        <f t="shared" si="34"/>
        <v>0</v>
      </c>
      <c r="G64" s="442">
        <f t="shared" si="34"/>
        <v>0</v>
      </c>
      <c r="H64" s="442">
        <f t="shared" si="34"/>
        <v>0</v>
      </c>
      <c r="I64" s="442">
        <f t="shared" si="34"/>
        <v>0</v>
      </c>
      <c r="J64" s="442">
        <f t="shared" si="34"/>
        <v>0</v>
      </c>
      <c r="K64" s="442">
        <f t="shared" si="34"/>
        <v>0</v>
      </c>
      <c r="L64" s="442">
        <f t="shared" si="34"/>
        <v>0</v>
      </c>
      <c r="M64" s="442">
        <f t="shared" si="34"/>
        <v>0</v>
      </c>
      <c r="N64" s="442">
        <f t="shared" si="34"/>
        <v>0</v>
      </c>
      <c r="O64" s="442">
        <f t="shared" si="34"/>
        <v>0</v>
      </c>
      <c r="P64" s="54">
        <f t="shared" si="34"/>
        <v>0</v>
      </c>
      <c r="Q64" s="15">
        <f t="shared" si="34"/>
        <v>0</v>
      </c>
    </row>
    <row r="65" spans="1:17" s="3" customFormat="1" ht="12.75" customHeight="1">
      <c r="A65" s="80"/>
      <c r="B65" s="780"/>
      <c r="C65" s="774" t="s">
        <v>59</v>
      </c>
      <c r="D65" s="775"/>
      <c r="E65" s="105">
        <f>E67+E71+E73</f>
        <v>1</v>
      </c>
      <c r="F65" s="13">
        <f>F67+F71+F73</f>
        <v>2</v>
      </c>
      <c r="G65" s="13">
        <f>G67+G71+G73</f>
        <v>2</v>
      </c>
      <c r="H65" s="13">
        <f>H67+H71+H73</f>
        <v>6</v>
      </c>
      <c r="I65" s="13">
        <f aca="true" t="shared" si="35" ref="I65:N65">I67+I69+I71+I73</f>
        <v>2</v>
      </c>
      <c r="J65" s="13">
        <f t="shared" si="35"/>
        <v>2</v>
      </c>
      <c r="K65" s="13">
        <f t="shared" si="35"/>
        <v>20</v>
      </c>
      <c r="L65" s="13">
        <f t="shared" si="35"/>
        <v>6</v>
      </c>
      <c r="M65" s="13">
        <f t="shared" si="35"/>
        <v>2</v>
      </c>
      <c r="N65" s="13">
        <f t="shared" si="35"/>
        <v>3</v>
      </c>
      <c r="O65" s="13">
        <f>O67+O69+O71+O73</f>
        <v>7</v>
      </c>
      <c r="P65" s="53">
        <f>P67+P69+P71+P73</f>
        <v>10</v>
      </c>
      <c r="Q65" s="14">
        <f>SUM(E65:P65)</f>
        <v>63</v>
      </c>
    </row>
    <row r="66" spans="1:17" s="8" customFormat="1" ht="10.5" customHeight="1" thickBot="1">
      <c r="A66" s="81"/>
      <c r="B66" s="781"/>
      <c r="C66" s="776" t="s">
        <v>131</v>
      </c>
      <c r="D66" s="753"/>
      <c r="E66" s="108">
        <f aca="true" t="shared" si="36" ref="E66:Q66">E65/E52*100</f>
        <v>3.6</v>
      </c>
      <c r="F66" s="446">
        <f t="shared" si="36"/>
        <v>6.1</v>
      </c>
      <c r="G66" s="446">
        <f t="shared" si="36"/>
        <v>3.2</v>
      </c>
      <c r="H66" s="446">
        <f t="shared" si="36"/>
        <v>9.7</v>
      </c>
      <c r="I66" s="446">
        <f t="shared" si="36"/>
        <v>4.3</v>
      </c>
      <c r="J66" s="446">
        <f t="shared" si="36"/>
        <v>6.3</v>
      </c>
      <c r="K66" s="446">
        <f t="shared" si="36"/>
        <v>31.3</v>
      </c>
      <c r="L66" s="446">
        <f t="shared" si="36"/>
        <v>11.5</v>
      </c>
      <c r="M66" s="446">
        <f t="shared" si="36"/>
        <v>3.5</v>
      </c>
      <c r="N66" s="446">
        <f t="shared" si="36"/>
        <v>7.5</v>
      </c>
      <c r="O66" s="446">
        <f t="shared" si="36"/>
        <v>12.7</v>
      </c>
      <c r="P66" s="543">
        <f t="shared" si="36"/>
        <v>26.3</v>
      </c>
      <c r="Q66" s="16">
        <f t="shared" si="36"/>
        <v>11.1</v>
      </c>
    </row>
    <row r="67" spans="1:17" s="3" customFormat="1" ht="12" customHeight="1">
      <c r="A67" s="80"/>
      <c r="B67" s="83"/>
      <c r="C67" s="760" t="s">
        <v>56</v>
      </c>
      <c r="D67" s="101" t="s">
        <v>115</v>
      </c>
      <c r="E67" s="105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1</v>
      </c>
      <c r="O67" s="13">
        <v>6</v>
      </c>
      <c r="P67" s="53">
        <v>0</v>
      </c>
      <c r="Q67" s="14">
        <f>SUM(E67:P67)</f>
        <v>7</v>
      </c>
    </row>
    <row r="68" spans="1:17" s="8" customFormat="1" ht="9.75" customHeight="1">
      <c r="A68" s="81"/>
      <c r="B68" s="83"/>
      <c r="C68" s="577"/>
      <c r="D68" s="63" t="s">
        <v>132</v>
      </c>
      <c r="E68" s="106">
        <f aca="true" t="shared" si="37" ref="E68:Q68">E67/E52*100</f>
        <v>0</v>
      </c>
      <c r="F68" s="442">
        <f t="shared" si="37"/>
        <v>0</v>
      </c>
      <c r="G68" s="442">
        <f t="shared" si="37"/>
        <v>0</v>
      </c>
      <c r="H68" s="442">
        <f t="shared" si="37"/>
        <v>0</v>
      </c>
      <c r="I68" s="442">
        <f t="shared" si="37"/>
        <v>0</v>
      </c>
      <c r="J68" s="442">
        <f t="shared" si="37"/>
        <v>0</v>
      </c>
      <c r="K68" s="442">
        <f t="shared" si="37"/>
        <v>0</v>
      </c>
      <c r="L68" s="442">
        <f t="shared" si="37"/>
        <v>0</v>
      </c>
      <c r="M68" s="442">
        <f t="shared" si="37"/>
        <v>0</v>
      </c>
      <c r="N68" s="442">
        <f t="shared" si="37"/>
        <v>2.5</v>
      </c>
      <c r="O68" s="442">
        <f t="shared" si="37"/>
        <v>10.9</v>
      </c>
      <c r="P68" s="54">
        <f t="shared" si="37"/>
        <v>0</v>
      </c>
      <c r="Q68" s="15">
        <f t="shared" si="37"/>
        <v>1.2</v>
      </c>
    </row>
    <row r="69" spans="1:17" s="8" customFormat="1" ht="9.75" customHeight="1">
      <c r="A69" s="81"/>
      <c r="B69" s="83"/>
      <c r="C69" s="577"/>
      <c r="D69" s="79" t="s">
        <v>116</v>
      </c>
      <c r="E69" s="59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17</v>
      </c>
      <c r="L69" s="13">
        <v>4</v>
      </c>
      <c r="M69" s="13">
        <v>2</v>
      </c>
      <c r="N69" s="13">
        <v>1</v>
      </c>
      <c r="O69" s="13">
        <v>0</v>
      </c>
      <c r="P69" s="53">
        <v>0</v>
      </c>
      <c r="Q69" s="14">
        <f>SUM(E69:P69)</f>
        <v>24</v>
      </c>
    </row>
    <row r="70" spans="1:17" s="8" customFormat="1" ht="9.75" customHeight="1">
      <c r="A70" s="81"/>
      <c r="B70" s="83"/>
      <c r="C70" s="577"/>
      <c r="D70" s="63" t="s">
        <v>132</v>
      </c>
      <c r="E70" s="60">
        <f aca="true" t="shared" si="38" ref="E70:Q70">E69/E52*100</f>
        <v>0</v>
      </c>
      <c r="F70" s="442">
        <f t="shared" si="38"/>
        <v>0</v>
      </c>
      <c r="G70" s="442">
        <f t="shared" si="38"/>
        <v>0</v>
      </c>
      <c r="H70" s="442">
        <f t="shared" si="38"/>
        <v>0</v>
      </c>
      <c r="I70" s="442">
        <f t="shared" si="38"/>
        <v>0</v>
      </c>
      <c r="J70" s="442">
        <f t="shared" si="38"/>
        <v>0</v>
      </c>
      <c r="K70" s="442">
        <f t="shared" si="38"/>
        <v>26.6</v>
      </c>
      <c r="L70" s="442">
        <f t="shared" si="38"/>
        <v>7.7</v>
      </c>
      <c r="M70" s="442">
        <f t="shared" si="38"/>
        <v>3.5</v>
      </c>
      <c r="N70" s="442">
        <f t="shared" si="38"/>
        <v>2.5</v>
      </c>
      <c r="O70" s="442">
        <f t="shared" si="38"/>
        <v>0</v>
      </c>
      <c r="P70" s="54">
        <f t="shared" si="38"/>
        <v>0</v>
      </c>
      <c r="Q70" s="15">
        <f t="shared" si="38"/>
        <v>4.2</v>
      </c>
    </row>
    <row r="71" spans="1:17" s="3" customFormat="1" ht="9.75" customHeight="1">
      <c r="A71" s="80"/>
      <c r="B71" s="83"/>
      <c r="C71" s="577"/>
      <c r="D71" s="79" t="s">
        <v>117</v>
      </c>
      <c r="E71" s="105">
        <v>0</v>
      </c>
      <c r="F71" s="13">
        <v>2</v>
      </c>
      <c r="G71" s="13">
        <v>2</v>
      </c>
      <c r="H71" s="13">
        <v>3</v>
      </c>
      <c r="I71" s="13">
        <v>1</v>
      </c>
      <c r="J71" s="13">
        <v>2</v>
      </c>
      <c r="K71" s="13">
        <v>2</v>
      </c>
      <c r="L71" s="13">
        <v>0</v>
      </c>
      <c r="M71" s="13">
        <v>0</v>
      </c>
      <c r="N71" s="13">
        <v>1</v>
      </c>
      <c r="O71" s="13">
        <v>0</v>
      </c>
      <c r="P71" s="53">
        <v>6</v>
      </c>
      <c r="Q71" s="14">
        <f>SUM(E71:P71)</f>
        <v>19</v>
      </c>
    </row>
    <row r="72" spans="1:17" s="8" customFormat="1" ht="9" customHeight="1">
      <c r="A72" s="81"/>
      <c r="B72" s="83"/>
      <c r="C72" s="577"/>
      <c r="D72" s="63" t="s">
        <v>132</v>
      </c>
      <c r="E72" s="106">
        <f aca="true" t="shared" si="39" ref="E72:Q72">E71/E52*100</f>
        <v>0</v>
      </c>
      <c r="F72" s="442">
        <f t="shared" si="39"/>
        <v>6.1</v>
      </c>
      <c r="G72" s="442">
        <f t="shared" si="39"/>
        <v>3.2</v>
      </c>
      <c r="H72" s="442">
        <f t="shared" si="39"/>
        <v>4.8</v>
      </c>
      <c r="I72" s="442">
        <f t="shared" si="39"/>
        <v>2.2</v>
      </c>
      <c r="J72" s="442">
        <f t="shared" si="39"/>
        <v>6.3</v>
      </c>
      <c r="K72" s="442">
        <f t="shared" si="39"/>
        <v>3.1</v>
      </c>
      <c r="L72" s="442">
        <f t="shared" si="39"/>
        <v>0</v>
      </c>
      <c r="M72" s="442">
        <f t="shared" si="39"/>
        <v>0</v>
      </c>
      <c r="N72" s="442">
        <f t="shared" si="39"/>
        <v>2.5</v>
      </c>
      <c r="O72" s="442">
        <f t="shared" si="39"/>
        <v>0</v>
      </c>
      <c r="P72" s="54">
        <f t="shared" si="39"/>
        <v>15.8</v>
      </c>
      <c r="Q72" s="15">
        <f t="shared" si="39"/>
        <v>3.3</v>
      </c>
    </row>
    <row r="73" spans="1:17" s="2" customFormat="1" ht="12" customHeight="1">
      <c r="A73" s="82"/>
      <c r="B73" s="83"/>
      <c r="C73" s="577"/>
      <c r="D73" s="78" t="s">
        <v>118</v>
      </c>
      <c r="E73" s="105">
        <v>1</v>
      </c>
      <c r="F73" s="13">
        <v>0</v>
      </c>
      <c r="G73" s="13">
        <v>0</v>
      </c>
      <c r="H73" s="13">
        <v>3</v>
      </c>
      <c r="I73" s="13">
        <v>1</v>
      </c>
      <c r="J73" s="13">
        <v>0</v>
      </c>
      <c r="K73" s="13">
        <v>1</v>
      </c>
      <c r="L73" s="13">
        <v>2</v>
      </c>
      <c r="M73" s="13">
        <v>0</v>
      </c>
      <c r="N73" s="13">
        <v>0</v>
      </c>
      <c r="O73" s="13">
        <v>1</v>
      </c>
      <c r="P73" s="53">
        <v>4</v>
      </c>
      <c r="Q73" s="14">
        <f>SUM(E73:P73)</f>
        <v>13</v>
      </c>
    </row>
    <row r="74" spans="1:17" s="8" customFormat="1" ht="9" customHeight="1" thickBot="1">
      <c r="A74" s="89"/>
      <c r="B74" s="100"/>
      <c r="C74" s="761"/>
      <c r="D74" s="98" t="s">
        <v>132</v>
      </c>
      <c r="E74" s="108">
        <f aca="true" t="shared" si="40" ref="E74:Q74">E73/E52*100</f>
        <v>3.6</v>
      </c>
      <c r="F74" s="446">
        <f t="shared" si="40"/>
        <v>0</v>
      </c>
      <c r="G74" s="446">
        <f t="shared" si="40"/>
        <v>0</v>
      </c>
      <c r="H74" s="446">
        <f t="shared" si="40"/>
        <v>4.8</v>
      </c>
      <c r="I74" s="446">
        <f t="shared" si="40"/>
        <v>2.2</v>
      </c>
      <c r="J74" s="446">
        <f t="shared" si="40"/>
        <v>0</v>
      </c>
      <c r="K74" s="446">
        <f t="shared" si="40"/>
        <v>1.6</v>
      </c>
      <c r="L74" s="446">
        <f t="shared" si="40"/>
        <v>3.8</v>
      </c>
      <c r="M74" s="446">
        <f t="shared" si="40"/>
        <v>0</v>
      </c>
      <c r="N74" s="446">
        <f t="shared" si="40"/>
        <v>0</v>
      </c>
      <c r="O74" s="446">
        <f t="shared" si="40"/>
        <v>1.8</v>
      </c>
      <c r="P74" s="543">
        <f t="shared" si="40"/>
        <v>10.5</v>
      </c>
      <c r="Q74" s="16">
        <f t="shared" si="40"/>
        <v>2.3</v>
      </c>
    </row>
    <row r="75" spans="1:17" s="3" customFormat="1" ht="9.75" customHeight="1">
      <c r="A75" s="754" t="s">
        <v>17</v>
      </c>
      <c r="B75" s="755"/>
      <c r="C75" s="755"/>
      <c r="D75" s="756"/>
      <c r="E75" s="105">
        <v>0</v>
      </c>
      <c r="F75" s="13">
        <v>0</v>
      </c>
      <c r="G75" s="13">
        <v>3</v>
      </c>
      <c r="H75" s="13">
        <v>1</v>
      </c>
      <c r="I75" s="13">
        <v>5</v>
      </c>
      <c r="J75" s="13">
        <v>0</v>
      </c>
      <c r="K75" s="13">
        <v>0</v>
      </c>
      <c r="L75" s="13">
        <v>0</v>
      </c>
      <c r="M75" s="13">
        <v>11</v>
      </c>
      <c r="N75" s="13">
        <v>3</v>
      </c>
      <c r="O75" s="13">
        <v>7</v>
      </c>
      <c r="P75" s="53">
        <v>0</v>
      </c>
      <c r="Q75" s="14">
        <f>SUM(E75:P75)</f>
        <v>30</v>
      </c>
    </row>
    <row r="76" spans="1:17" s="8" customFormat="1" ht="9.75" customHeight="1">
      <c r="A76" s="745" t="s">
        <v>43</v>
      </c>
      <c r="B76" s="746"/>
      <c r="C76" s="746"/>
      <c r="D76" s="747"/>
      <c r="E76" s="106">
        <f aca="true" t="shared" si="41" ref="E76:Q76">E75/E52*100</f>
        <v>0</v>
      </c>
      <c r="F76" s="442">
        <f t="shared" si="41"/>
        <v>0</v>
      </c>
      <c r="G76" s="442">
        <f t="shared" si="41"/>
        <v>4.8</v>
      </c>
      <c r="H76" s="442">
        <f t="shared" si="41"/>
        <v>1.6</v>
      </c>
      <c r="I76" s="442">
        <f t="shared" si="41"/>
        <v>10.9</v>
      </c>
      <c r="J76" s="442">
        <f t="shared" si="41"/>
        <v>0</v>
      </c>
      <c r="K76" s="442">
        <f t="shared" si="41"/>
        <v>0</v>
      </c>
      <c r="L76" s="442">
        <f t="shared" si="41"/>
        <v>0</v>
      </c>
      <c r="M76" s="442">
        <f t="shared" si="41"/>
        <v>19.3</v>
      </c>
      <c r="N76" s="442">
        <f t="shared" si="41"/>
        <v>7.5</v>
      </c>
      <c r="O76" s="442">
        <f t="shared" si="41"/>
        <v>12.7</v>
      </c>
      <c r="P76" s="54">
        <f t="shared" si="41"/>
        <v>0</v>
      </c>
      <c r="Q76" s="15">
        <f t="shared" si="41"/>
        <v>5.3</v>
      </c>
    </row>
    <row r="77" spans="1:17" s="3" customFormat="1" ht="11.25" customHeight="1">
      <c r="A77" s="757" t="s">
        <v>18</v>
      </c>
      <c r="B77" s="758"/>
      <c r="C77" s="758"/>
      <c r="D77" s="759"/>
      <c r="E77" s="105">
        <v>1</v>
      </c>
      <c r="F77" s="13">
        <v>7</v>
      </c>
      <c r="G77" s="13">
        <v>22</v>
      </c>
      <c r="H77" s="13">
        <v>13</v>
      </c>
      <c r="I77" s="13">
        <v>10</v>
      </c>
      <c r="J77" s="13">
        <v>6</v>
      </c>
      <c r="K77" s="13">
        <v>3</v>
      </c>
      <c r="L77" s="13">
        <v>12</v>
      </c>
      <c r="M77" s="13">
        <v>6</v>
      </c>
      <c r="N77" s="13">
        <v>5</v>
      </c>
      <c r="O77" s="13">
        <v>3</v>
      </c>
      <c r="P77" s="53">
        <v>2</v>
      </c>
      <c r="Q77" s="14">
        <f>SUM(E77:P77)</f>
        <v>90</v>
      </c>
    </row>
    <row r="78" spans="1:17" s="8" customFormat="1" ht="9.75" customHeight="1">
      <c r="A78" s="745" t="s">
        <v>43</v>
      </c>
      <c r="B78" s="746"/>
      <c r="C78" s="746"/>
      <c r="D78" s="747"/>
      <c r="E78" s="106">
        <f aca="true" t="shared" si="42" ref="E78:Q78">E77/E52*100</f>
        <v>3.6</v>
      </c>
      <c r="F78" s="442">
        <f t="shared" si="42"/>
        <v>21.2</v>
      </c>
      <c r="G78" s="442">
        <f t="shared" si="42"/>
        <v>34.9</v>
      </c>
      <c r="H78" s="442">
        <f t="shared" si="42"/>
        <v>21</v>
      </c>
      <c r="I78" s="442">
        <f t="shared" si="42"/>
        <v>21.7</v>
      </c>
      <c r="J78" s="442">
        <f t="shared" si="42"/>
        <v>18.8</v>
      </c>
      <c r="K78" s="442">
        <f t="shared" si="42"/>
        <v>4.7</v>
      </c>
      <c r="L78" s="442">
        <f t="shared" si="42"/>
        <v>23.1</v>
      </c>
      <c r="M78" s="442">
        <f t="shared" si="42"/>
        <v>10.5</v>
      </c>
      <c r="N78" s="442">
        <f t="shared" si="42"/>
        <v>12.5</v>
      </c>
      <c r="O78" s="442">
        <f t="shared" si="42"/>
        <v>5.5</v>
      </c>
      <c r="P78" s="54">
        <f t="shared" si="42"/>
        <v>5.3</v>
      </c>
      <c r="Q78" s="15">
        <f t="shared" si="42"/>
        <v>15.8</v>
      </c>
    </row>
    <row r="79" spans="1:17" s="3" customFormat="1" ht="11.25" customHeight="1">
      <c r="A79" s="757" t="s">
        <v>229</v>
      </c>
      <c r="B79" s="758"/>
      <c r="C79" s="758"/>
      <c r="D79" s="759"/>
      <c r="E79" s="105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53">
        <v>0</v>
      </c>
      <c r="Q79" s="14">
        <f>SUM(E79:P79)</f>
        <v>0</v>
      </c>
    </row>
    <row r="80" spans="1:17" s="8" customFormat="1" ht="12.75" customHeight="1">
      <c r="A80" s="745" t="s">
        <v>43</v>
      </c>
      <c r="B80" s="746"/>
      <c r="C80" s="746"/>
      <c r="D80" s="747"/>
      <c r="E80" s="106">
        <f aca="true" t="shared" si="43" ref="E80:Q80">E79/E52*100</f>
        <v>0</v>
      </c>
      <c r="F80" s="442">
        <f t="shared" si="43"/>
        <v>0</v>
      </c>
      <c r="G80" s="442">
        <f t="shared" si="43"/>
        <v>0</v>
      </c>
      <c r="H80" s="442">
        <f t="shared" si="43"/>
        <v>0</v>
      </c>
      <c r="I80" s="442">
        <f t="shared" si="43"/>
        <v>0</v>
      </c>
      <c r="J80" s="442">
        <f t="shared" si="43"/>
        <v>0</v>
      </c>
      <c r="K80" s="442">
        <f t="shared" si="43"/>
        <v>0</v>
      </c>
      <c r="L80" s="442">
        <f t="shared" si="43"/>
        <v>0</v>
      </c>
      <c r="M80" s="442">
        <f t="shared" si="43"/>
        <v>0</v>
      </c>
      <c r="N80" s="442">
        <f t="shared" si="43"/>
        <v>0</v>
      </c>
      <c r="O80" s="442">
        <f t="shared" si="43"/>
        <v>0</v>
      </c>
      <c r="P80" s="54">
        <f t="shared" si="43"/>
        <v>0</v>
      </c>
      <c r="Q80" s="15">
        <f t="shared" si="43"/>
        <v>0</v>
      </c>
    </row>
    <row r="81" spans="1:17" s="8" customFormat="1" ht="12.75" customHeight="1">
      <c r="A81" s="90" t="s">
        <v>64</v>
      </c>
      <c r="B81" s="91"/>
      <c r="C81" s="92"/>
      <c r="D81" s="72"/>
      <c r="E81" s="105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53">
        <v>0</v>
      </c>
      <c r="Q81" s="14">
        <f>SUM(E81:P81)</f>
        <v>2</v>
      </c>
    </row>
    <row r="82" spans="1:17" s="8" customFormat="1" ht="12.75" customHeight="1">
      <c r="A82" s="745" t="s">
        <v>43</v>
      </c>
      <c r="B82" s="746"/>
      <c r="C82" s="746"/>
      <c r="D82" s="747"/>
      <c r="E82" s="106">
        <f aca="true" t="shared" si="44" ref="E82:Q82">E81/E52*100</f>
        <v>0</v>
      </c>
      <c r="F82" s="442">
        <f t="shared" si="44"/>
        <v>0</v>
      </c>
      <c r="G82" s="442">
        <f t="shared" si="44"/>
        <v>0</v>
      </c>
      <c r="H82" s="442">
        <f t="shared" si="44"/>
        <v>0</v>
      </c>
      <c r="I82" s="442">
        <f t="shared" si="44"/>
        <v>0</v>
      </c>
      <c r="J82" s="442">
        <f t="shared" si="44"/>
        <v>6.3</v>
      </c>
      <c r="K82" s="442">
        <f t="shared" si="44"/>
        <v>0</v>
      </c>
      <c r="L82" s="442">
        <f t="shared" si="44"/>
        <v>0</v>
      </c>
      <c r="M82" s="442">
        <f t="shared" si="44"/>
        <v>0</v>
      </c>
      <c r="N82" s="442">
        <f t="shared" si="44"/>
        <v>0</v>
      </c>
      <c r="O82" s="442">
        <f t="shared" si="44"/>
        <v>0</v>
      </c>
      <c r="P82" s="54">
        <f t="shared" si="44"/>
        <v>0</v>
      </c>
      <c r="Q82" s="15">
        <f t="shared" si="44"/>
        <v>0.4</v>
      </c>
    </row>
    <row r="83" spans="1:17" s="8" customFormat="1" ht="21.75" customHeight="1">
      <c r="A83" s="796" t="s">
        <v>193</v>
      </c>
      <c r="B83" s="797"/>
      <c r="C83" s="797"/>
      <c r="D83" s="798"/>
      <c r="E83" s="355">
        <v>0</v>
      </c>
      <c r="F83" s="447">
        <v>0</v>
      </c>
      <c r="G83" s="447">
        <v>0</v>
      </c>
      <c r="H83" s="447">
        <v>1</v>
      </c>
      <c r="I83" s="447">
        <v>0</v>
      </c>
      <c r="J83" s="447">
        <v>0</v>
      </c>
      <c r="K83" s="447">
        <v>8</v>
      </c>
      <c r="L83" s="447">
        <v>2</v>
      </c>
      <c r="M83" s="447">
        <v>0</v>
      </c>
      <c r="N83" s="447">
        <v>0</v>
      </c>
      <c r="O83" s="515">
        <v>1</v>
      </c>
      <c r="P83" s="515">
        <v>0</v>
      </c>
      <c r="Q83" s="14">
        <f>SUM(E83:P83)</f>
        <v>12</v>
      </c>
    </row>
    <row r="84" spans="1:17" s="8" customFormat="1" ht="12.75" customHeight="1">
      <c r="A84" s="745" t="s">
        <v>43</v>
      </c>
      <c r="B84" s="746"/>
      <c r="C84" s="746"/>
      <c r="D84" s="747"/>
      <c r="E84" s="353">
        <f aca="true" t="shared" si="45" ref="E84:Q84">E83/E52*100</f>
        <v>0</v>
      </c>
      <c r="F84" s="442">
        <f t="shared" si="45"/>
        <v>0</v>
      </c>
      <c r="G84" s="442">
        <f t="shared" si="45"/>
        <v>0</v>
      </c>
      <c r="H84" s="442">
        <f t="shared" si="45"/>
        <v>1.6</v>
      </c>
      <c r="I84" s="442">
        <f t="shared" si="45"/>
        <v>0</v>
      </c>
      <c r="J84" s="442">
        <f t="shared" si="45"/>
        <v>0</v>
      </c>
      <c r="K84" s="442">
        <f t="shared" si="45"/>
        <v>12.5</v>
      </c>
      <c r="L84" s="442">
        <f t="shared" si="45"/>
        <v>3.8</v>
      </c>
      <c r="M84" s="442">
        <f t="shared" si="45"/>
        <v>0</v>
      </c>
      <c r="N84" s="442">
        <f t="shared" si="45"/>
        <v>0</v>
      </c>
      <c r="O84" s="54">
        <f t="shared" si="45"/>
        <v>1.8</v>
      </c>
      <c r="P84" s="54">
        <f t="shared" si="45"/>
        <v>0</v>
      </c>
      <c r="Q84" s="15">
        <f t="shared" si="45"/>
        <v>2.1</v>
      </c>
    </row>
    <row r="85" spans="1:17" s="3" customFormat="1" ht="12.75" customHeight="1">
      <c r="A85" s="757" t="s">
        <v>49</v>
      </c>
      <c r="B85" s="758"/>
      <c r="C85" s="758"/>
      <c r="D85" s="759"/>
      <c r="E85" s="105">
        <v>7</v>
      </c>
      <c r="F85" s="13">
        <v>6</v>
      </c>
      <c r="G85" s="13">
        <v>8</v>
      </c>
      <c r="H85" s="13">
        <v>8</v>
      </c>
      <c r="I85" s="13">
        <v>5</v>
      </c>
      <c r="J85" s="13">
        <v>8</v>
      </c>
      <c r="K85" s="13">
        <v>9</v>
      </c>
      <c r="L85" s="13">
        <v>12</v>
      </c>
      <c r="M85" s="13">
        <v>9</v>
      </c>
      <c r="N85" s="13">
        <v>4</v>
      </c>
      <c r="O85" s="13">
        <v>8</v>
      </c>
      <c r="P85" s="53">
        <v>6</v>
      </c>
      <c r="Q85" s="14">
        <f>SUM(E85:P85)</f>
        <v>90</v>
      </c>
    </row>
    <row r="86" spans="1:17" s="8" customFormat="1" ht="9.75" customHeight="1">
      <c r="A86" s="745" t="s">
        <v>43</v>
      </c>
      <c r="B86" s="746"/>
      <c r="C86" s="746"/>
      <c r="D86" s="747"/>
      <c r="E86" s="106">
        <f aca="true" t="shared" si="46" ref="E86:Q86">E85/E52*100</f>
        <v>25</v>
      </c>
      <c r="F86" s="442">
        <f t="shared" si="46"/>
        <v>18.2</v>
      </c>
      <c r="G86" s="442">
        <f t="shared" si="46"/>
        <v>12.7</v>
      </c>
      <c r="H86" s="442">
        <f t="shared" si="46"/>
        <v>12.9</v>
      </c>
      <c r="I86" s="442">
        <f t="shared" si="46"/>
        <v>10.9</v>
      </c>
      <c r="J86" s="442">
        <f t="shared" si="46"/>
        <v>25</v>
      </c>
      <c r="K86" s="442">
        <f t="shared" si="46"/>
        <v>14.1</v>
      </c>
      <c r="L86" s="442">
        <f t="shared" si="46"/>
        <v>23.1</v>
      </c>
      <c r="M86" s="442">
        <f t="shared" si="46"/>
        <v>15.8</v>
      </c>
      <c r="N86" s="442">
        <f t="shared" si="46"/>
        <v>10</v>
      </c>
      <c r="O86" s="442">
        <f t="shared" si="46"/>
        <v>14.5</v>
      </c>
      <c r="P86" s="54">
        <f t="shared" si="46"/>
        <v>15.8</v>
      </c>
      <c r="Q86" s="15">
        <f t="shared" si="46"/>
        <v>15.8</v>
      </c>
    </row>
    <row r="87" spans="1:17" s="3" customFormat="1" ht="11.25" customHeight="1">
      <c r="A87" s="757" t="s">
        <v>14</v>
      </c>
      <c r="B87" s="758"/>
      <c r="C87" s="758"/>
      <c r="D87" s="759"/>
      <c r="E87" s="105">
        <v>2</v>
      </c>
      <c r="F87" s="13">
        <v>5</v>
      </c>
      <c r="G87" s="13">
        <v>5</v>
      </c>
      <c r="H87" s="13">
        <v>5</v>
      </c>
      <c r="I87" s="13">
        <v>4</v>
      </c>
      <c r="J87" s="13">
        <v>3</v>
      </c>
      <c r="K87" s="13">
        <v>5</v>
      </c>
      <c r="L87" s="13">
        <v>4</v>
      </c>
      <c r="M87" s="13">
        <v>3</v>
      </c>
      <c r="N87" s="13">
        <v>2</v>
      </c>
      <c r="O87" s="13">
        <v>2</v>
      </c>
      <c r="P87" s="53">
        <v>3</v>
      </c>
      <c r="Q87" s="14">
        <f>SUM(E87:P87)</f>
        <v>43</v>
      </c>
    </row>
    <row r="88" spans="1:17" s="8" customFormat="1" ht="9.75" customHeight="1">
      <c r="A88" s="745" t="s">
        <v>43</v>
      </c>
      <c r="B88" s="746"/>
      <c r="C88" s="746"/>
      <c r="D88" s="747"/>
      <c r="E88" s="106">
        <f aca="true" t="shared" si="47" ref="E88:Q88">E87/E52*100</f>
        <v>7.1</v>
      </c>
      <c r="F88" s="442">
        <f t="shared" si="47"/>
        <v>15.2</v>
      </c>
      <c r="G88" s="442">
        <f t="shared" si="47"/>
        <v>7.9</v>
      </c>
      <c r="H88" s="442">
        <f t="shared" si="47"/>
        <v>8.1</v>
      </c>
      <c r="I88" s="442">
        <f t="shared" si="47"/>
        <v>8.7</v>
      </c>
      <c r="J88" s="442">
        <f t="shared" si="47"/>
        <v>9.4</v>
      </c>
      <c r="K88" s="442">
        <f t="shared" si="47"/>
        <v>7.8</v>
      </c>
      <c r="L88" s="442">
        <f t="shared" si="47"/>
        <v>7.7</v>
      </c>
      <c r="M88" s="442">
        <f t="shared" si="47"/>
        <v>5.3</v>
      </c>
      <c r="N88" s="442">
        <f t="shared" si="47"/>
        <v>5</v>
      </c>
      <c r="O88" s="442">
        <f t="shared" si="47"/>
        <v>3.6</v>
      </c>
      <c r="P88" s="54">
        <f t="shared" si="47"/>
        <v>7.9</v>
      </c>
      <c r="Q88" s="15">
        <f t="shared" si="47"/>
        <v>7.5</v>
      </c>
    </row>
    <row r="89" spans="1:17" s="3" customFormat="1" ht="10.5" customHeight="1">
      <c r="A89" s="777" t="s">
        <v>68</v>
      </c>
      <c r="B89" s="778"/>
      <c r="C89" s="778"/>
      <c r="D89" s="779"/>
      <c r="E89" s="113">
        <v>0</v>
      </c>
      <c r="F89" s="445">
        <v>0</v>
      </c>
      <c r="G89" s="445">
        <v>0</v>
      </c>
      <c r="H89" s="445">
        <v>0</v>
      </c>
      <c r="I89" s="445">
        <v>0</v>
      </c>
      <c r="J89" s="445">
        <v>0</v>
      </c>
      <c r="K89" s="445">
        <v>0</v>
      </c>
      <c r="L89" s="445">
        <v>0</v>
      </c>
      <c r="M89" s="445">
        <v>0</v>
      </c>
      <c r="N89" s="445">
        <v>0</v>
      </c>
      <c r="O89" s="445">
        <v>0</v>
      </c>
      <c r="P89" s="542">
        <v>0</v>
      </c>
      <c r="Q89" s="19">
        <f>SUM(E89:P89)</f>
        <v>0</v>
      </c>
    </row>
    <row r="90" spans="1:17" s="8" customFormat="1" ht="10.5" customHeight="1">
      <c r="A90" s="745" t="s">
        <v>43</v>
      </c>
      <c r="B90" s="746"/>
      <c r="C90" s="746"/>
      <c r="D90" s="747"/>
      <c r="E90" s="106">
        <f aca="true" t="shared" si="48" ref="E90:Q90">E89/E52*100</f>
        <v>0</v>
      </c>
      <c r="F90" s="442">
        <f t="shared" si="48"/>
        <v>0</v>
      </c>
      <c r="G90" s="442">
        <f t="shared" si="48"/>
        <v>0</v>
      </c>
      <c r="H90" s="442">
        <f t="shared" si="48"/>
        <v>0</v>
      </c>
      <c r="I90" s="442">
        <f t="shared" si="48"/>
        <v>0</v>
      </c>
      <c r="J90" s="442">
        <f t="shared" si="48"/>
        <v>0</v>
      </c>
      <c r="K90" s="442">
        <f t="shared" si="48"/>
        <v>0</v>
      </c>
      <c r="L90" s="442">
        <f t="shared" si="48"/>
        <v>0</v>
      </c>
      <c r="M90" s="442">
        <f t="shared" si="48"/>
        <v>0</v>
      </c>
      <c r="N90" s="442">
        <f t="shared" si="48"/>
        <v>0</v>
      </c>
      <c r="O90" s="442">
        <f t="shared" si="48"/>
        <v>0</v>
      </c>
      <c r="P90" s="54">
        <f t="shared" si="48"/>
        <v>0</v>
      </c>
      <c r="Q90" s="15">
        <f t="shared" si="48"/>
        <v>0</v>
      </c>
    </row>
    <row r="91" spans="1:17" s="3" customFormat="1" ht="10.5" customHeight="1">
      <c r="A91" s="757" t="s">
        <v>12</v>
      </c>
      <c r="B91" s="758"/>
      <c r="C91" s="758"/>
      <c r="D91" s="759"/>
      <c r="E91" s="354">
        <f aca="true" t="shared" si="49" ref="E91:P91">E52-E55-E75-E77-E79-E81-E83-E85-E87-E89</f>
        <v>1</v>
      </c>
      <c r="F91" s="447">
        <f t="shared" si="49"/>
        <v>2</v>
      </c>
      <c r="G91" s="447">
        <f t="shared" si="49"/>
        <v>0</v>
      </c>
      <c r="H91" s="447">
        <f t="shared" si="49"/>
        <v>0</v>
      </c>
      <c r="I91" s="447">
        <f t="shared" si="49"/>
        <v>1</v>
      </c>
      <c r="J91" s="447">
        <f t="shared" si="49"/>
        <v>0</v>
      </c>
      <c r="K91" s="447">
        <f t="shared" si="49"/>
        <v>0</v>
      </c>
      <c r="L91" s="447">
        <f t="shared" si="49"/>
        <v>0</v>
      </c>
      <c r="M91" s="447">
        <f t="shared" si="49"/>
        <v>0</v>
      </c>
      <c r="N91" s="447">
        <f t="shared" si="49"/>
        <v>0</v>
      </c>
      <c r="O91" s="447">
        <f t="shared" si="49"/>
        <v>1</v>
      </c>
      <c r="P91" s="447">
        <f t="shared" si="49"/>
        <v>0</v>
      </c>
      <c r="Q91" s="14">
        <f>SUM(E91:P91)</f>
        <v>5</v>
      </c>
    </row>
    <row r="92" spans="1:17" s="8" customFormat="1" ht="11.25" customHeight="1" thickBot="1">
      <c r="A92" s="751" t="s">
        <v>43</v>
      </c>
      <c r="B92" s="752"/>
      <c r="C92" s="752"/>
      <c r="D92" s="753"/>
      <c r="E92" s="108">
        <f aca="true" t="shared" si="50" ref="E92:Q92">E91/E52*100</f>
        <v>3.6</v>
      </c>
      <c r="F92" s="446">
        <f t="shared" si="50"/>
        <v>6.1</v>
      </c>
      <c r="G92" s="446">
        <f t="shared" si="50"/>
        <v>0</v>
      </c>
      <c r="H92" s="446">
        <f t="shared" si="50"/>
        <v>0</v>
      </c>
      <c r="I92" s="446">
        <f t="shared" si="50"/>
        <v>2.2</v>
      </c>
      <c r="J92" s="446">
        <f t="shared" si="50"/>
        <v>0</v>
      </c>
      <c r="K92" s="446">
        <f t="shared" si="50"/>
        <v>0</v>
      </c>
      <c r="L92" s="446">
        <f t="shared" si="50"/>
        <v>0</v>
      </c>
      <c r="M92" s="446">
        <f t="shared" si="50"/>
        <v>0</v>
      </c>
      <c r="N92" s="446">
        <f t="shared" si="50"/>
        <v>0</v>
      </c>
      <c r="O92" s="446">
        <f t="shared" si="50"/>
        <v>1.8</v>
      </c>
      <c r="P92" s="543">
        <f t="shared" si="50"/>
        <v>0</v>
      </c>
      <c r="Q92" s="16">
        <f t="shared" si="50"/>
        <v>0.9</v>
      </c>
    </row>
    <row r="94" spans="2:5" ht="12.75">
      <c r="B94" s="75"/>
      <c r="C94" s="75"/>
      <c r="D94" s="76"/>
      <c r="E94" s="77"/>
    </row>
  </sheetData>
  <sheetProtection/>
  <mergeCells count="76">
    <mergeCell ref="A1:Q1"/>
    <mergeCell ref="A4:A7"/>
    <mergeCell ref="B4:D4"/>
    <mergeCell ref="B5:D5"/>
    <mergeCell ref="B6:D6"/>
    <mergeCell ref="A2:D2"/>
    <mergeCell ref="A3:D3"/>
    <mergeCell ref="B7:D7"/>
    <mergeCell ref="A58:D58"/>
    <mergeCell ref="A59:A62"/>
    <mergeCell ref="B59:D59"/>
    <mergeCell ref="B60:D60"/>
    <mergeCell ref="B61:D61"/>
    <mergeCell ref="B62:D62"/>
    <mergeCell ref="A46:D46"/>
    <mergeCell ref="A48:D48"/>
    <mergeCell ref="A52:D52"/>
    <mergeCell ref="A53:D53"/>
    <mergeCell ref="A51:Q51"/>
    <mergeCell ref="A54:D54"/>
    <mergeCell ref="A55:D55"/>
    <mergeCell ref="A56:D56"/>
    <mergeCell ref="A57:D57"/>
    <mergeCell ref="A38:D38"/>
    <mergeCell ref="A39:D39"/>
    <mergeCell ref="A40:D40"/>
    <mergeCell ref="A86:D86"/>
    <mergeCell ref="A82:D82"/>
    <mergeCell ref="A47:D47"/>
    <mergeCell ref="A49:D49"/>
    <mergeCell ref="A50:D50"/>
    <mergeCell ref="A42:D42"/>
    <mergeCell ref="A44:D44"/>
    <mergeCell ref="A25:A28"/>
    <mergeCell ref="A29:D29"/>
    <mergeCell ref="A30:D30"/>
    <mergeCell ref="A32:D32"/>
    <mergeCell ref="A33:D33"/>
    <mergeCell ref="A34:D34"/>
    <mergeCell ref="A36:D36"/>
    <mergeCell ref="A37:D37"/>
    <mergeCell ref="A16:Q16"/>
    <mergeCell ref="B10:D10"/>
    <mergeCell ref="B11:D11"/>
    <mergeCell ref="A8:A11"/>
    <mergeCell ref="B8:D8"/>
    <mergeCell ref="B9:D9"/>
    <mergeCell ref="A12:A15"/>
    <mergeCell ref="A84:D84"/>
    <mergeCell ref="A87:D87"/>
    <mergeCell ref="A85:D85"/>
    <mergeCell ref="A17:D17"/>
    <mergeCell ref="A18:D18"/>
    <mergeCell ref="A19:D19"/>
    <mergeCell ref="A20:D20"/>
    <mergeCell ref="A21:A24"/>
    <mergeCell ref="B21:D21"/>
    <mergeCell ref="B22:D22"/>
    <mergeCell ref="A78:D78"/>
    <mergeCell ref="A79:D79"/>
    <mergeCell ref="A80:D80"/>
    <mergeCell ref="A83:D83"/>
    <mergeCell ref="A92:D92"/>
    <mergeCell ref="A89:D89"/>
    <mergeCell ref="A90:D90"/>
    <mergeCell ref="A91:D91"/>
    <mergeCell ref="A88:D88"/>
    <mergeCell ref="C65:D65"/>
    <mergeCell ref="C66:D66"/>
    <mergeCell ref="C67:C74"/>
    <mergeCell ref="A75:D75"/>
    <mergeCell ref="B63:B66"/>
    <mergeCell ref="C63:D63"/>
    <mergeCell ref="C64:D64"/>
    <mergeCell ref="A76:D76"/>
    <mergeCell ref="A77:D77"/>
  </mergeCells>
  <printOptions/>
  <pageMargins left="0.75" right="0.24" top="0.13" bottom="0.12" header="0.03" footer="0.1"/>
  <pageSetup horizontalDpi="120" verticalDpi="12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8"/>
  <dimension ref="A1:R94"/>
  <sheetViews>
    <sheetView showGridLines="0" view="pageBreakPreview" zoomScaleSheetLayoutView="100" zoomScalePageLayoutView="0" workbookViewId="0" topLeftCell="A1">
      <selection activeCell="P21" sqref="P21"/>
    </sheetView>
  </sheetViews>
  <sheetFormatPr defaultColWidth="9.00390625" defaultRowHeight="12.75"/>
  <cols>
    <col min="1" max="1" width="3.625" style="0" customWidth="1"/>
    <col min="2" max="3" width="3.25390625" style="0" customWidth="1"/>
    <col min="4" max="4" width="25.25390625" style="18" customWidth="1"/>
    <col min="5" max="17" width="6.25390625" style="18" customWidth="1"/>
  </cols>
  <sheetData>
    <row r="1" spans="1:17" s="5" customFormat="1" ht="12" customHeight="1" thickBot="1">
      <c r="A1" s="793" t="s">
        <v>154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</row>
    <row r="2" spans="1:17" s="5" customFormat="1" ht="12" customHeight="1" thickBot="1">
      <c r="A2" s="738" t="s">
        <v>0</v>
      </c>
      <c r="B2" s="739"/>
      <c r="C2" s="739"/>
      <c r="D2" s="740"/>
      <c r="E2" s="45" t="s">
        <v>183</v>
      </c>
      <c r="F2" s="43" t="s">
        <v>208</v>
      </c>
      <c r="G2" s="44" t="s">
        <v>209</v>
      </c>
      <c r="H2" s="44" t="s">
        <v>210</v>
      </c>
      <c r="I2" s="44" t="s">
        <v>211</v>
      </c>
      <c r="J2" s="44" t="s">
        <v>212</v>
      </c>
      <c r="K2" s="44" t="s">
        <v>213</v>
      </c>
      <c r="L2" s="44" t="s">
        <v>214</v>
      </c>
      <c r="M2" s="44" t="s">
        <v>215</v>
      </c>
      <c r="N2" s="44" t="s">
        <v>216</v>
      </c>
      <c r="O2" s="44" t="s">
        <v>217</v>
      </c>
      <c r="P2" s="44" t="s">
        <v>218</v>
      </c>
      <c r="Q2" s="45" t="s">
        <v>219</v>
      </c>
    </row>
    <row r="3" spans="1:17" s="6" customFormat="1" ht="12" customHeight="1" thickBot="1">
      <c r="A3" s="787" t="s">
        <v>1</v>
      </c>
      <c r="B3" s="788"/>
      <c r="C3" s="788"/>
      <c r="D3" s="789"/>
      <c r="E3" s="174">
        <v>447</v>
      </c>
      <c r="F3" s="58">
        <v>469</v>
      </c>
      <c r="G3" s="11">
        <v>493</v>
      </c>
      <c r="H3" s="11">
        <v>479</v>
      </c>
      <c r="I3" s="11">
        <v>463</v>
      </c>
      <c r="J3" s="11">
        <v>440</v>
      </c>
      <c r="K3" s="11">
        <v>424</v>
      </c>
      <c r="L3" s="11">
        <v>421</v>
      </c>
      <c r="M3" s="11">
        <v>434</v>
      </c>
      <c r="N3" s="11">
        <v>402</v>
      </c>
      <c r="O3" s="11">
        <v>403</v>
      </c>
      <c r="P3" s="11">
        <v>424</v>
      </c>
      <c r="Q3" s="10">
        <v>440</v>
      </c>
    </row>
    <row r="4" spans="1:17" s="5" customFormat="1" ht="12" customHeight="1" thickTop="1">
      <c r="A4" s="577" t="s">
        <v>56</v>
      </c>
      <c r="B4" s="808" t="s">
        <v>15</v>
      </c>
      <c r="C4" s="809"/>
      <c r="D4" s="810"/>
      <c r="E4" s="175">
        <v>347</v>
      </c>
      <c r="F4" s="59">
        <v>367</v>
      </c>
      <c r="G4" s="13">
        <v>384</v>
      </c>
      <c r="H4" s="13">
        <v>375</v>
      </c>
      <c r="I4" s="13">
        <v>365</v>
      </c>
      <c r="J4" s="13">
        <v>355</v>
      </c>
      <c r="K4" s="13">
        <v>346</v>
      </c>
      <c r="L4" s="13">
        <v>331</v>
      </c>
      <c r="M4" s="13">
        <v>338</v>
      </c>
      <c r="N4" s="13">
        <v>306</v>
      </c>
      <c r="O4" s="13">
        <v>303</v>
      </c>
      <c r="P4" s="13">
        <v>322</v>
      </c>
      <c r="Q4" s="12">
        <v>333</v>
      </c>
    </row>
    <row r="5" spans="1:17" s="7" customFormat="1" ht="10.5" customHeight="1">
      <c r="A5" s="577"/>
      <c r="B5" s="773" t="s">
        <v>129</v>
      </c>
      <c r="C5" s="746"/>
      <c r="D5" s="747"/>
      <c r="E5" s="176">
        <f aca="true" t="shared" si="0" ref="E5:Q5">E4/E3*100</f>
        <v>77.6</v>
      </c>
      <c r="F5" s="60">
        <f t="shared" si="0"/>
        <v>78.3</v>
      </c>
      <c r="G5" s="442">
        <f t="shared" si="0"/>
        <v>77.9</v>
      </c>
      <c r="H5" s="442">
        <f t="shared" si="0"/>
        <v>78.3</v>
      </c>
      <c r="I5" s="442">
        <f t="shared" si="0"/>
        <v>78.8</v>
      </c>
      <c r="J5" s="442">
        <f t="shared" si="0"/>
        <v>80.7</v>
      </c>
      <c r="K5" s="442">
        <f t="shared" si="0"/>
        <v>81.6</v>
      </c>
      <c r="L5" s="442">
        <f t="shared" si="0"/>
        <v>78.6</v>
      </c>
      <c r="M5" s="442">
        <f t="shared" si="0"/>
        <v>77.9</v>
      </c>
      <c r="N5" s="442">
        <f t="shared" si="0"/>
        <v>76.1</v>
      </c>
      <c r="O5" s="442">
        <f t="shared" si="0"/>
        <v>75.2</v>
      </c>
      <c r="P5" s="442">
        <f t="shared" si="0"/>
        <v>75.9</v>
      </c>
      <c r="Q5" s="537">
        <f t="shared" si="0"/>
        <v>75.7</v>
      </c>
    </row>
    <row r="6" spans="1:17" s="5" customFormat="1" ht="12" customHeight="1">
      <c r="A6" s="577"/>
      <c r="B6" s="805" t="s">
        <v>4</v>
      </c>
      <c r="C6" s="778"/>
      <c r="D6" s="779"/>
      <c r="E6" s="177">
        <f aca="true" t="shared" si="1" ref="E6:P6">E3-E4</f>
        <v>100</v>
      </c>
      <c r="F6" s="107">
        <f t="shared" si="1"/>
        <v>102</v>
      </c>
      <c r="G6" s="445">
        <f t="shared" si="1"/>
        <v>109</v>
      </c>
      <c r="H6" s="445">
        <f t="shared" si="1"/>
        <v>104</v>
      </c>
      <c r="I6" s="445">
        <f t="shared" si="1"/>
        <v>98</v>
      </c>
      <c r="J6" s="445">
        <f t="shared" si="1"/>
        <v>85</v>
      </c>
      <c r="K6" s="445">
        <f t="shared" si="1"/>
        <v>78</v>
      </c>
      <c r="L6" s="445">
        <f t="shared" si="1"/>
        <v>90</v>
      </c>
      <c r="M6" s="445">
        <f t="shared" si="1"/>
        <v>96</v>
      </c>
      <c r="N6" s="445">
        <f t="shared" si="1"/>
        <v>96</v>
      </c>
      <c r="O6" s="445">
        <f t="shared" si="1"/>
        <v>100</v>
      </c>
      <c r="P6" s="445">
        <f t="shared" si="1"/>
        <v>102</v>
      </c>
      <c r="Q6" s="538">
        <f>Q3-Q4</f>
        <v>107</v>
      </c>
    </row>
    <row r="7" spans="1:17" s="7" customFormat="1" ht="10.5" customHeight="1">
      <c r="A7" s="578"/>
      <c r="B7" s="773" t="s">
        <v>129</v>
      </c>
      <c r="C7" s="746"/>
      <c r="D7" s="747"/>
      <c r="E7" s="176">
        <f aca="true" t="shared" si="2" ref="E7:Q7">E6/E3*100</f>
        <v>22.4</v>
      </c>
      <c r="F7" s="60">
        <f t="shared" si="2"/>
        <v>21.7</v>
      </c>
      <c r="G7" s="442">
        <f t="shared" si="2"/>
        <v>22.1</v>
      </c>
      <c r="H7" s="442">
        <f t="shared" si="2"/>
        <v>21.7</v>
      </c>
      <c r="I7" s="442">
        <f t="shared" si="2"/>
        <v>21.2</v>
      </c>
      <c r="J7" s="442">
        <f t="shared" si="2"/>
        <v>19.3</v>
      </c>
      <c r="K7" s="442">
        <f t="shared" si="2"/>
        <v>18.4</v>
      </c>
      <c r="L7" s="442">
        <f t="shared" si="2"/>
        <v>21.4</v>
      </c>
      <c r="M7" s="442">
        <f t="shared" si="2"/>
        <v>22.1</v>
      </c>
      <c r="N7" s="442">
        <f t="shared" si="2"/>
        <v>23.9</v>
      </c>
      <c r="O7" s="442">
        <f t="shared" si="2"/>
        <v>24.8</v>
      </c>
      <c r="P7" s="442">
        <f t="shared" si="2"/>
        <v>24.1</v>
      </c>
      <c r="Q7" s="537">
        <f t="shared" si="2"/>
        <v>24.3</v>
      </c>
    </row>
    <row r="8" spans="1:17" s="5" customFormat="1" ht="12" customHeight="1">
      <c r="A8" s="577" t="s">
        <v>56</v>
      </c>
      <c r="B8" s="805" t="s">
        <v>5</v>
      </c>
      <c r="C8" s="778"/>
      <c r="D8" s="779"/>
      <c r="E8" s="177">
        <v>72</v>
      </c>
      <c r="F8" s="107">
        <v>78</v>
      </c>
      <c r="G8" s="445">
        <v>82</v>
      </c>
      <c r="H8" s="445">
        <v>87</v>
      </c>
      <c r="I8" s="445">
        <v>88</v>
      </c>
      <c r="J8" s="445">
        <v>80</v>
      </c>
      <c r="K8" s="445">
        <v>77</v>
      </c>
      <c r="L8" s="445">
        <v>71</v>
      </c>
      <c r="M8" s="445">
        <v>67</v>
      </c>
      <c r="N8" s="445">
        <v>55</v>
      </c>
      <c r="O8" s="445">
        <v>54</v>
      </c>
      <c r="P8" s="445">
        <v>60</v>
      </c>
      <c r="Q8" s="538">
        <v>68</v>
      </c>
    </row>
    <row r="9" spans="1:17" s="7" customFormat="1" ht="10.5" customHeight="1">
      <c r="A9" s="577"/>
      <c r="B9" s="773" t="s">
        <v>129</v>
      </c>
      <c r="C9" s="746"/>
      <c r="D9" s="747"/>
      <c r="E9" s="176">
        <f aca="true" t="shared" si="3" ref="E9:Q9">E8/E3*100</f>
        <v>16.1</v>
      </c>
      <c r="F9" s="60">
        <f t="shared" si="3"/>
        <v>16.6</v>
      </c>
      <c r="G9" s="442">
        <f t="shared" si="3"/>
        <v>16.6</v>
      </c>
      <c r="H9" s="442">
        <f t="shared" si="3"/>
        <v>18.2</v>
      </c>
      <c r="I9" s="442">
        <f t="shared" si="3"/>
        <v>19</v>
      </c>
      <c r="J9" s="442">
        <f t="shared" si="3"/>
        <v>18.2</v>
      </c>
      <c r="K9" s="442">
        <f t="shared" si="3"/>
        <v>18.2</v>
      </c>
      <c r="L9" s="442">
        <f t="shared" si="3"/>
        <v>16.9</v>
      </c>
      <c r="M9" s="442">
        <f t="shared" si="3"/>
        <v>15.4</v>
      </c>
      <c r="N9" s="442">
        <f t="shared" si="3"/>
        <v>13.7</v>
      </c>
      <c r="O9" s="442">
        <f t="shared" si="3"/>
        <v>13.4</v>
      </c>
      <c r="P9" s="442">
        <f t="shared" si="3"/>
        <v>14.2</v>
      </c>
      <c r="Q9" s="537">
        <f t="shared" si="3"/>
        <v>15.5</v>
      </c>
    </row>
    <row r="10" spans="1:17" s="5" customFormat="1" ht="12" customHeight="1">
      <c r="A10" s="577"/>
      <c r="B10" s="805" t="s">
        <v>6</v>
      </c>
      <c r="C10" s="778"/>
      <c r="D10" s="779"/>
      <c r="E10" s="175">
        <f aca="true" t="shared" si="4" ref="E10:P10">E3-E8</f>
        <v>375</v>
      </c>
      <c r="F10" s="59">
        <f t="shared" si="4"/>
        <v>391</v>
      </c>
      <c r="G10" s="13">
        <f t="shared" si="4"/>
        <v>411</v>
      </c>
      <c r="H10" s="13">
        <f t="shared" si="4"/>
        <v>392</v>
      </c>
      <c r="I10" s="13">
        <f t="shared" si="4"/>
        <v>375</v>
      </c>
      <c r="J10" s="13">
        <f t="shared" si="4"/>
        <v>360</v>
      </c>
      <c r="K10" s="13">
        <f t="shared" si="4"/>
        <v>347</v>
      </c>
      <c r="L10" s="13">
        <f t="shared" si="4"/>
        <v>350</v>
      </c>
      <c r="M10" s="13">
        <f t="shared" si="4"/>
        <v>367</v>
      </c>
      <c r="N10" s="13">
        <f t="shared" si="4"/>
        <v>347</v>
      </c>
      <c r="O10" s="13">
        <f t="shared" si="4"/>
        <v>349</v>
      </c>
      <c r="P10" s="13">
        <f t="shared" si="4"/>
        <v>364</v>
      </c>
      <c r="Q10" s="12">
        <f>Q3-Q8</f>
        <v>372</v>
      </c>
    </row>
    <row r="11" spans="1:17" s="7" customFormat="1" ht="10.5" customHeight="1">
      <c r="A11" s="578"/>
      <c r="B11" s="773" t="s">
        <v>129</v>
      </c>
      <c r="C11" s="746"/>
      <c r="D11" s="747"/>
      <c r="E11" s="176">
        <f aca="true" t="shared" si="5" ref="E11:Q11">E10/E3*100</f>
        <v>83.9</v>
      </c>
      <c r="F11" s="60">
        <f t="shared" si="5"/>
        <v>83.4</v>
      </c>
      <c r="G11" s="442">
        <f t="shared" si="5"/>
        <v>83.4</v>
      </c>
      <c r="H11" s="442">
        <f t="shared" si="5"/>
        <v>81.8</v>
      </c>
      <c r="I11" s="442">
        <f t="shared" si="5"/>
        <v>81</v>
      </c>
      <c r="J11" s="442">
        <f t="shared" si="5"/>
        <v>81.8</v>
      </c>
      <c r="K11" s="442">
        <f t="shared" si="5"/>
        <v>81.8</v>
      </c>
      <c r="L11" s="442">
        <f t="shared" si="5"/>
        <v>83.1</v>
      </c>
      <c r="M11" s="442">
        <f t="shared" si="5"/>
        <v>84.6</v>
      </c>
      <c r="N11" s="442">
        <f t="shared" si="5"/>
        <v>86.3</v>
      </c>
      <c r="O11" s="442">
        <f t="shared" si="5"/>
        <v>86.6</v>
      </c>
      <c r="P11" s="442">
        <f t="shared" si="5"/>
        <v>85.8</v>
      </c>
      <c r="Q11" s="537">
        <f t="shared" si="5"/>
        <v>84.5</v>
      </c>
    </row>
    <row r="12" spans="1:17" s="5" customFormat="1" ht="12" customHeight="1">
      <c r="A12" s="612" t="s">
        <v>56</v>
      </c>
      <c r="B12" s="68" t="s">
        <v>2</v>
      </c>
      <c r="C12" s="68"/>
      <c r="D12" s="69"/>
      <c r="E12" s="175">
        <v>254</v>
      </c>
      <c r="F12" s="59">
        <v>261</v>
      </c>
      <c r="G12" s="13">
        <v>271</v>
      </c>
      <c r="H12" s="13">
        <v>257</v>
      </c>
      <c r="I12" s="13">
        <v>245</v>
      </c>
      <c r="J12" s="13">
        <v>238</v>
      </c>
      <c r="K12" s="13">
        <v>232</v>
      </c>
      <c r="L12" s="13">
        <v>239</v>
      </c>
      <c r="M12" s="13">
        <v>249</v>
      </c>
      <c r="N12" s="13">
        <v>239</v>
      </c>
      <c r="O12" s="13">
        <v>233</v>
      </c>
      <c r="P12" s="13">
        <v>246</v>
      </c>
      <c r="Q12" s="12">
        <v>249</v>
      </c>
    </row>
    <row r="13" spans="1:17" s="7" customFormat="1" ht="10.5" customHeight="1">
      <c r="A13" s="577"/>
      <c r="B13" s="70" t="s">
        <v>129</v>
      </c>
      <c r="C13" s="70"/>
      <c r="D13" s="71"/>
      <c r="E13" s="176">
        <f aca="true" t="shared" si="6" ref="E13:Q13">E12/E3*100</f>
        <v>56.8</v>
      </c>
      <c r="F13" s="60">
        <f t="shared" si="6"/>
        <v>55.7</v>
      </c>
      <c r="G13" s="442">
        <f t="shared" si="6"/>
        <v>55</v>
      </c>
      <c r="H13" s="442">
        <f t="shared" si="6"/>
        <v>53.7</v>
      </c>
      <c r="I13" s="442">
        <f t="shared" si="6"/>
        <v>52.9</v>
      </c>
      <c r="J13" s="442">
        <f t="shared" si="6"/>
        <v>54.1</v>
      </c>
      <c r="K13" s="442">
        <f t="shared" si="6"/>
        <v>54.7</v>
      </c>
      <c r="L13" s="442">
        <f t="shared" si="6"/>
        <v>56.8</v>
      </c>
      <c r="M13" s="442">
        <f t="shared" si="6"/>
        <v>57.4</v>
      </c>
      <c r="N13" s="442">
        <f t="shared" si="6"/>
        <v>59.5</v>
      </c>
      <c r="O13" s="442">
        <f t="shared" si="6"/>
        <v>57.8</v>
      </c>
      <c r="P13" s="442">
        <f t="shared" si="6"/>
        <v>58</v>
      </c>
      <c r="Q13" s="537">
        <f t="shared" si="6"/>
        <v>56.6</v>
      </c>
    </row>
    <row r="14" spans="1:18" s="31" customFormat="1" ht="11.25" customHeight="1">
      <c r="A14" s="577"/>
      <c r="B14" s="91" t="s">
        <v>71</v>
      </c>
      <c r="C14" s="91"/>
      <c r="D14" s="92"/>
      <c r="E14" s="122">
        <f aca="true" t="shared" si="7" ref="E14:P14">E3-E12</f>
        <v>193</v>
      </c>
      <c r="F14" s="56">
        <f t="shared" si="7"/>
        <v>208</v>
      </c>
      <c r="G14" s="28">
        <f t="shared" si="7"/>
        <v>222</v>
      </c>
      <c r="H14" s="28">
        <f t="shared" si="7"/>
        <v>222</v>
      </c>
      <c r="I14" s="28">
        <f t="shared" si="7"/>
        <v>218</v>
      </c>
      <c r="J14" s="28">
        <f t="shared" si="7"/>
        <v>202</v>
      </c>
      <c r="K14" s="28">
        <f t="shared" si="7"/>
        <v>192</v>
      </c>
      <c r="L14" s="28">
        <f t="shared" si="7"/>
        <v>182</v>
      </c>
      <c r="M14" s="28">
        <f t="shared" si="7"/>
        <v>185</v>
      </c>
      <c r="N14" s="28">
        <f t="shared" si="7"/>
        <v>163</v>
      </c>
      <c r="O14" s="28">
        <f t="shared" si="7"/>
        <v>170</v>
      </c>
      <c r="P14" s="28">
        <f t="shared" si="7"/>
        <v>178</v>
      </c>
      <c r="Q14" s="41">
        <f>Q3-Q12</f>
        <v>191</v>
      </c>
      <c r="R14" s="30"/>
    </row>
    <row r="15" spans="1:18" s="31" customFormat="1" ht="11.25" customHeight="1" thickBot="1">
      <c r="A15" s="761"/>
      <c r="B15" s="481" t="s">
        <v>129</v>
      </c>
      <c r="C15" s="481"/>
      <c r="D15" s="482"/>
      <c r="E15" s="336">
        <f aca="true" t="shared" si="8" ref="E15:Q15">E14/E3*100</f>
        <v>43.2</v>
      </c>
      <c r="F15" s="215">
        <f t="shared" si="8"/>
        <v>44.3</v>
      </c>
      <c r="G15" s="450">
        <f t="shared" si="8"/>
        <v>45</v>
      </c>
      <c r="H15" s="450">
        <f t="shared" si="8"/>
        <v>46.3</v>
      </c>
      <c r="I15" s="450">
        <f t="shared" si="8"/>
        <v>47.1</v>
      </c>
      <c r="J15" s="450">
        <f t="shared" si="8"/>
        <v>45.9</v>
      </c>
      <c r="K15" s="450">
        <f t="shared" si="8"/>
        <v>45.3</v>
      </c>
      <c r="L15" s="450">
        <f t="shared" si="8"/>
        <v>43.2</v>
      </c>
      <c r="M15" s="450">
        <f t="shared" si="8"/>
        <v>42.6</v>
      </c>
      <c r="N15" s="450">
        <f t="shared" si="8"/>
        <v>40.5</v>
      </c>
      <c r="O15" s="450">
        <f t="shared" si="8"/>
        <v>42.2</v>
      </c>
      <c r="P15" s="450">
        <f t="shared" si="8"/>
        <v>42</v>
      </c>
      <c r="Q15" s="539">
        <f t="shared" si="8"/>
        <v>43.4</v>
      </c>
      <c r="R15" s="30"/>
    </row>
    <row r="16" spans="1:18" s="26" customFormat="1" ht="12" customHeight="1" thickBot="1">
      <c r="A16" s="793" t="s">
        <v>155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7"/>
      <c r="R16" s="27"/>
    </row>
    <row r="17" spans="1:18" s="31" customFormat="1" ht="10.5" customHeight="1" thickBot="1">
      <c r="A17" s="738" t="s">
        <v>0</v>
      </c>
      <c r="B17" s="739"/>
      <c r="C17" s="739"/>
      <c r="D17" s="740"/>
      <c r="E17" s="43" t="s">
        <v>208</v>
      </c>
      <c r="F17" s="44" t="s">
        <v>209</v>
      </c>
      <c r="G17" s="44" t="s">
        <v>210</v>
      </c>
      <c r="H17" s="44" t="s">
        <v>211</v>
      </c>
      <c r="I17" s="44" t="s">
        <v>212</v>
      </c>
      <c r="J17" s="44" t="s">
        <v>213</v>
      </c>
      <c r="K17" s="44" t="s">
        <v>214</v>
      </c>
      <c r="L17" s="44" t="s">
        <v>215</v>
      </c>
      <c r="M17" s="44" t="s">
        <v>216</v>
      </c>
      <c r="N17" s="44" t="s">
        <v>217</v>
      </c>
      <c r="O17" s="44" t="s">
        <v>218</v>
      </c>
      <c r="P17" s="45" t="s">
        <v>219</v>
      </c>
      <c r="Q17" s="62" t="s">
        <v>13</v>
      </c>
      <c r="R17" s="30"/>
    </row>
    <row r="18" spans="1:18" s="26" customFormat="1" ht="12" customHeight="1" thickBot="1">
      <c r="A18" s="787" t="s">
        <v>7</v>
      </c>
      <c r="B18" s="788"/>
      <c r="C18" s="788"/>
      <c r="D18" s="789"/>
      <c r="E18" s="52">
        <v>63</v>
      </c>
      <c r="F18" s="11">
        <v>48</v>
      </c>
      <c r="G18" s="11">
        <v>62</v>
      </c>
      <c r="H18" s="11">
        <v>54</v>
      </c>
      <c r="I18" s="11">
        <v>38</v>
      </c>
      <c r="J18" s="11">
        <v>39</v>
      </c>
      <c r="K18" s="11">
        <v>72</v>
      </c>
      <c r="L18" s="11">
        <v>54</v>
      </c>
      <c r="M18" s="11">
        <v>70</v>
      </c>
      <c r="N18" s="11">
        <v>83</v>
      </c>
      <c r="O18" s="11">
        <v>80</v>
      </c>
      <c r="P18" s="11">
        <v>79</v>
      </c>
      <c r="Q18" s="9">
        <f>SUM(E18:P18)</f>
        <v>742</v>
      </c>
      <c r="R18" s="27"/>
    </row>
    <row r="19" spans="1:18" s="26" customFormat="1" ht="12" customHeight="1" thickTop="1">
      <c r="A19" s="811" t="s">
        <v>2</v>
      </c>
      <c r="B19" s="809"/>
      <c r="C19" s="809"/>
      <c r="D19" s="810"/>
      <c r="E19" s="53">
        <v>26</v>
      </c>
      <c r="F19" s="13">
        <v>24</v>
      </c>
      <c r="G19" s="13">
        <v>33</v>
      </c>
      <c r="H19" s="13">
        <v>28</v>
      </c>
      <c r="I19" s="13">
        <v>16</v>
      </c>
      <c r="J19" s="13">
        <v>23</v>
      </c>
      <c r="K19" s="13">
        <v>33</v>
      </c>
      <c r="L19" s="13">
        <v>25</v>
      </c>
      <c r="M19" s="13">
        <v>38</v>
      </c>
      <c r="N19" s="13">
        <v>43</v>
      </c>
      <c r="O19" s="13">
        <v>43</v>
      </c>
      <c r="P19" s="13">
        <v>33</v>
      </c>
      <c r="Q19" s="14">
        <f>SUM(E19:P19)</f>
        <v>365</v>
      </c>
      <c r="R19" s="27"/>
    </row>
    <row r="20" spans="1:18" s="26" customFormat="1" ht="12" customHeight="1">
      <c r="A20" s="745" t="s">
        <v>44</v>
      </c>
      <c r="B20" s="746"/>
      <c r="C20" s="746"/>
      <c r="D20" s="747"/>
      <c r="E20" s="54">
        <f aca="true" t="shared" si="9" ref="E20:P20">E19/E18*100</f>
        <v>41.3</v>
      </c>
      <c r="F20" s="442">
        <f t="shared" si="9"/>
        <v>50</v>
      </c>
      <c r="G20" s="442">
        <f t="shared" si="9"/>
        <v>53.2</v>
      </c>
      <c r="H20" s="442">
        <f t="shared" si="9"/>
        <v>51.9</v>
      </c>
      <c r="I20" s="442">
        <f t="shared" si="9"/>
        <v>42.1</v>
      </c>
      <c r="J20" s="442">
        <f t="shared" si="9"/>
        <v>59</v>
      </c>
      <c r="K20" s="442">
        <f t="shared" si="9"/>
        <v>45.8</v>
      </c>
      <c r="L20" s="442">
        <f t="shared" si="9"/>
        <v>46.3</v>
      </c>
      <c r="M20" s="442">
        <f t="shared" si="9"/>
        <v>54.3</v>
      </c>
      <c r="N20" s="442">
        <f t="shared" si="9"/>
        <v>51.8</v>
      </c>
      <c r="O20" s="442">
        <f t="shared" si="9"/>
        <v>53.8</v>
      </c>
      <c r="P20" s="442">
        <f t="shared" si="9"/>
        <v>41.8</v>
      </c>
      <c r="Q20" s="15">
        <f>Q19/Q18*100</f>
        <v>49.2</v>
      </c>
      <c r="R20" s="27"/>
    </row>
    <row r="21" spans="1:18" s="26" customFormat="1" ht="12" customHeight="1">
      <c r="A21" s="799" t="s">
        <v>56</v>
      </c>
      <c r="B21" s="805" t="s">
        <v>8</v>
      </c>
      <c r="C21" s="778"/>
      <c r="D21" s="779"/>
      <c r="E21" s="53">
        <v>21</v>
      </c>
      <c r="F21" s="13">
        <v>17</v>
      </c>
      <c r="G21" s="13">
        <v>13</v>
      </c>
      <c r="H21" s="13">
        <v>11</v>
      </c>
      <c r="I21" s="13">
        <v>11</v>
      </c>
      <c r="J21" s="13">
        <v>8</v>
      </c>
      <c r="K21" s="13">
        <v>26</v>
      </c>
      <c r="L21" s="13">
        <v>23</v>
      </c>
      <c r="M21" s="13">
        <v>23</v>
      </c>
      <c r="N21" s="13">
        <v>24</v>
      </c>
      <c r="O21" s="13">
        <v>15</v>
      </c>
      <c r="P21" s="13">
        <v>8</v>
      </c>
      <c r="Q21" s="14">
        <f>SUM(E21:P21)</f>
        <v>200</v>
      </c>
      <c r="R21" s="27"/>
    </row>
    <row r="22" spans="1:18" s="26" customFormat="1" ht="12" customHeight="1">
      <c r="A22" s="800"/>
      <c r="B22" s="773" t="s">
        <v>44</v>
      </c>
      <c r="C22" s="746"/>
      <c r="D22" s="747"/>
      <c r="E22" s="54">
        <f aca="true" t="shared" si="10" ref="E22:P22">E21/E18*100</f>
        <v>33.3</v>
      </c>
      <c r="F22" s="442">
        <f t="shared" si="10"/>
        <v>35.4</v>
      </c>
      <c r="G22" s="442">
        <f t="shared" si="10"/>
        <v>21</v>
      </c>
      <c r="H22" s="442">
        <f t="shared" si="10"/>
        <v>20.4</v>
      </c>
      <c r="I22" s="442">
        <f t="shared" si="10"/>
        <v>28.9</v>
      </c>
      <c r="J22" s="442">
        <f t="shared" si="10"/>
        <v>20.5</v>
      </c>
      <c r="K22" s="442">
        <f t="shared" si="10"/>
        <v>36.1</v>
      </c>
      <c r="L22" s="442">
        <f t="shared" si="10"/>
        <v>42.6</v>
      </c>
      <c r="M22" s="442">
        <f t="shared" si="10"/>
        <v>32.9</v>
      </c>
      <c r="N22" s="442">
        <f t="shared" si="10"/>
        <v>28.9</v>
      </c>
      <c r="O22" s="442">
        <f t="shared" si="10"/>
        <v>18.8</v>
      </c>
      <c r="P22" s="442">
        <f t="shared" si="10"/>
        <v>10.1</v>
      </c>
      <c r="Q22" s="15">
        <f>Q21/Q18*100</f>
        <v>27</v>
      </c>
      <c r="R22" s="27"/>
    </row>
    <row r="23" spans="1:18" s="31" customFormat="1" ht="10.5" customHeight="1">
      <c r="A23" s="800"/>
      <c r="B23" s="68" t="s">
        <v>9</v>
      </c>
      <c r="C23" s="68"/>
      <c r="D23" s="69"/>
      <c r="E23" s="53">
        <f aca="true" t="shared" si="11" ref="E23:P23">E18-E21</f>
        <v>42</v>
      </c>
      <c r="F23" s="13">
        <f t="shared" si="11"/>
        <v>31</v>
      </c>
      <c r="G23" s="13">
        <f t="shared" si="11"/>
        <v>49</v>
      </c>
      <c r="H23" s="13">
        <f t="shared" si="11"/>
        <v>43</v>
      </c>
      <c r="I23" s="13">
        <f t="shared" si="11"/>
        <v>27</v>
      </c>
      <c r="J23" s="13">
        <f t="shared" si="11"/>
        <v>31</v>
      </c>
      <c r="K23" s="13">
        <f t="shared" si="11"/>
        <v>46</v>
      </c>
      <c r="L23" s="13">
        <f t="shared" si="11"/>
        <v>31</v>
      </c>
      <c r="M23" s="13">
        <f t="shared" si="11"/>
        <v>47</v>
      </c>
      <c r="N23" s="13">
        <f t="shared" si="11"/>
        <v>59</v>
      </c>
      <c r="O23" s="13">
        <f t="shared" si="11"/>
        <v>65</v>
      </c>
      <c r="P23" s="13">
        <f t="shared" si="11"/>
        <v>71</v>
      </c>
      <c r="Q23" s="14">
        <f>SUM(E23:P23)</f>
        <v>542</v>
      </c>
      <c r="R23" s="30"/>
    </row>
    <row r="24" spans="1:18" s="26" customFormat="1" ht="12" customHeight="1">
      <c r="A24" s="801"/>
      <c r="B24" s="70" t="s">
        <v>44</v>
      </c>
      <c r="C24" s="70"/>
      <c r="D24" s="71"/>
      <c r="E24" s="54">
        <f aca="true" t="shared" si="12" ref="E24:P24">E23/E18*100</f>
        <v>66.7</v>
      </c>
      <c r="F24" s="442">
        <f t="shared" si="12"/>
        <v>64.6</v>
      </c>
      <c r="G24" s="442">
        <f t="shared" si="12"/>
        <v>79</v>
      </c>
      <c r="H24" s="442">
        <f t="shared" si="12"/>
        <v>79.6</v>
      </c>
      <c r="I24" s="442">
        <f t="shared" si="12"/>
        <v>71.1</v>
      </c>
      <c r="J24" s="442">
        <f t="shared" si="12"/>
        <v>79.5</v>
      </c>
      <c r="K24" s="442">
        <f t="shared" si="12"/>
        <v>63.9</v>
      </c>
      <c r="L24" s="442">
        <f t="shared" si="12"/>
        <v>57.4</v>
      </c>
      <c r="M24" s="442">
        <f t="shared" si="12"/>
        <v>67.1</v>
      </c>
      <c r="N24" s="442">
        <f t="shared" si="12"/>
        <v>71.1</v>
      </c>
      <c r="O24" s="442">
        <f t="shared" si="12"/>
        <v>81.3</v>
      </c>
      <c r="P24" s="442">
        <f t="shared" si="12"/>
        <v>89.9</v>
      </c>
      <c r="Q24" s="15">
        <f>Q23/Q18*100</f>
        <v>73</v>
      </c>
      <c r="R24" s="27"/>
    </row>
    <row r="25" spans="1:18" s="31" customFormat="1" ht="11.25" customHeight="1">
      <c r="A25" s="799" t="s">
        <v>56</v>
      </c>
      <c r="B25" s="84" t="s">
        <v>16</v>
      </c>
      <c r="C25" s="68"/>
      <c r="D25" s="69"/>
      <c r="E25" s="53">
        <v>50</v>
      </c>
      <c r="F25" s="13">
        <v>35</v>
      </c>
      <c r="G25" s="13">
        <v>49</v>
      </c>
      <c r="H25" s="13">
        <v>39</v>
      </c>
      <c r="I25" s="13">
        <v>30</v>
      </c>
      <c r="J25" s="13">
        <v>32</v>
      </c>
      <c r="K25" s="13">
        <v>44</v>
      </c>
      <c r="L25" s="13">
        <v>37</v>
      </c>
      <c r="M25" s="13">
        <v>46</v>
      </c>
      <c r="N25" s="13">
        <v>56</v>
      </c>
      <c r="O25" s="13">
        <v>53</v>
      </c>
      <c r="P25" s="13">
        <v>55</v>
      </c>
      <c r="Q25" s="14">
        <f>SUM(E25:P25)</f>
        <v>526</v>
      </c>
      <c r="R25" s="30"/>
    </row>
    <row r="26" spans="1:17" s="1" customFormat="1" ht="12" customHeight="1">
      <c r="A26" s="800"/>
      <c r="B26" s="85" t="s">
        <v>44</v>
      </c>
      <c r="C26" s="70"/>
      <c r="D26" s="71"/>
      <c r="E26" s="54">
        <f aca="true" t="shared" si="13" ref="E26:P26">E25/E18*100</f>
        <v>79.4</v>
      </c>
      <c r="F26" s="442">
        <f t="shared" si="13"/>
        <v>72.9</v>
      </c>
      <c r="G26" s="442">
        <f t="shared" si="13"/>
        <v>79</v>
      </c>
      <c r="H26" s="442">
        <f t="shared" si="13"/>
        <v>72.2</v>
      </c>
      <c r="I26" s="442">
        <f t="shared" si="13"/>
        <v>78.9</v>
      </c>
      <c r="J26" s="442">
        <f t="shared" si="13"/>
        <v>82.1</v>
      </c>
      <c r="K26" s="442">
        <f t="shared" si="13"/>
        <v>61.1</v>
      </c>
      <c r="L26" s="442">
        <f t="shared" si="13"/>
        <v>68.5</v>
      </c>
      <c r="M26" s="442">
        <f t="shared" si="13"/>
        <v>65.7</v>
      </c>
      <c r="N26" s="442">
        <f t="shared" si="13"/>
        <v>67.5</v>
      </c>
      <c r="O26" s="442">
        <f t="shared" si="13"/>
        <v>66.3</v>
      </c>
      <c r="P26" s="442">
        <f t="shared" si="13"/>
        <v>69.6</v>
      </c>
      <c r="Q26" s="15">
        <f>Q25/Q18*100</f>
        <v>70.9</v>
      </c>
    </row>
    <row r="27" spans="1:17" s="1" customFormat="1" ht="12" customHeight="1">
      <c r="A27" s="800"/>
      <c r="B27" s="84" t="s">
        <v>4</v>
      </c>
      <c r="C27" s="68"/>
      <c r="D27" s="69"/>
      <c r="E27" s="53">
        <f aca="true" t="shared" si="14" ref="E27:P27">E18-E25</f>
        <v>13</v>
      </c>
      <c r="F27" s="13">
        <f t="shared" si="14"/>
        <v>13</v>
      </c>
      <c r="G27" s="13">
        <f t="shared" si="14"/>
        <v>13</v>
      </c>
      <c r="H27" s="13">
        <f t="shared" si="14"/>
        <v>15</v>
      </c>
      <c r="I27" s="13">
        <f t="shared" si="14"/>
        <v>8</v>
      </c>
      <c r="J27" s="13">
        <f t="shared" si="14"/>
        <v>7</v>
      </c>
      <c r="K27" s="13">
        <f t="shared" si="14"/>
        <v>28</v>
      </c>
      <c r="L27" s="13">
        <f t="shared" si="14"/>
        <v>17</v>
      </c>
      <c r="M27" s="13">
        <f t="shared" si="14"/>
        <v>24</v>
      </c>
      <c r="N27" s="13">
        <f t="shared" si="14"/>
        <v>27</v>
      </c>
      <c r="O27" s="13">
        <f t="shared" si="14"/>
        <v>27</v>
      </c>
      <c r="P27" s="13">
        <f t="shared" si="14"/>
        <v>24</v>
      </c>
      <c r="Q27" s="14">
        <f>SUM(E27:P27)</f>
        <v>216</v>
      </c>
    </row>
    <row r="28" spans="1:17" ht="12" customHeight="1">
      <c r="A28" s="801"/>
      <c r="B28" s="85" t="s">
        <v>44</v>
      </c>
      <c r="C28" s="70"/>
      <c r="D28" s="71"/>
      <c r="E28" s="54">
        <f aca="true" t="shared" si="15" ref="E28:P28">E27/E18*100</f>
        <v>20.6</v>
      </c>
      <c r="F28" s="442">
        <f t="shared" si="15"/>
        <v>27.1</v>
      </c>
      <c r="G28" s="442">
        <f t="shared" si="15"/>
        <v>21</v>
      </c>
      <c r="H28" s="442">
        <f t="shared" si="15"/>
        <v>27.8</v>
      </c>
      <c r="I28" s="442">
        <f t="shared" si="15"/>
        <v>21.1</v>
      </c>
      <c r="J28" s="442">
        <f t="shared" si="15"/>
        <v>17.9</v>
      </c>
      <c r="K28" s="442">
        <f t="shared" si="15"/>
        <v>38.9</v>
      </c>
      <c r="L28" s="442">
        <f t="shared" si="15"/>
        <v>31.5</v>
      </c>
      <c r="M28" s="442">
        <f t="shared" si="15"/>
        <v>34.3</v>
      </c>
      <c r="N28" s="442">
        <f t="shared" si="15"/>
        <v>32.5</v>
      </c>
      <c r="O28" s="442">
        <f t="shared" si="15"/>
        <v>33.8</v>
      </c>
      <c r="P28" s="442">
        <f t="shared" si="15"/>
        <v>30.4</v>
      </c>
      <c r="Q28" s="15">
        <f>Q27/Q18*100</f>
        <v>29.1</v>
      </c>
    </row>
    <row r="29" spans="1:17" ht="12" customHeight="1">
      <c r="A29" s="613" t="s">
        <v>37</v>
      </c>
      <c r="B29" s="614"/>
      <c r="C29" s="614"/>
      <c r="D29" s="615"/>
      <c r="E29" s="61">
        <v>31</v>
      </c>
      <c r="F29" s="448">
        <v>25</v>
      </c>
      <c r="G29" s="448">
        <v>26</v>
      </c>
      <c r="H29" s="448">
        <v>27</v>
      </c>
      <c r="I29" s="448">
        <v>16</v>
      </c>
      <c r="J29" s="448">
        <v>13</v>
      </c>
      <c r="K29" s="448">
        <v>38</v>
      </c>
      <c r="L29" s="448">
        <v>32</v>
      </c>
      <c r="M29" s="448">
        <v>39</v>
      </c>
      <c r="N29" s="448">
        <v>44</v>
      </c>
      <c r="O29" s="448">
        <v>25</v>
      </c>
      <c r="P29" s="448">
        <v>35</v>
      </c>
      <c r="Q29" s="14">
        <f>SUM(E29:P29)</f>
        <v>351</v>
      </c>
    </row>
    <row r="30" spans="1:17" s="8" customFormat="1" ht="10.5" customHeight="1">
      <c r="A30" s="745" t="s">
        <v>44</v>
      </c>
      <c r="B30" s="746"/>
      <c r="C30" s="746"/>
      <c r="D30" s="747"/>
      <c r="E30" s="163">
        <f aca="true" t="shared" si="16" ref="E30:P30">E29/E18*100</f>
        <v>49.2</v>
      </c>
      <c r="F30" s="449">
        <f t="shared" si="16"/>
        <v>52.1</v>
      </c>
      <c r="G30" s="449">
        <f t="shared" si="16"/>
        <v>41.9</v>
      </c>
      <c r="H30" s="449">
        <f t="shared" si="16"/>
        <v>50</v>
      </c>
      <c r="I30" s="449">
        <f t="shared" si="16"/>
        <v>42.1</v>
      </c>
      <c r="J30" s="449">
        <f t="shared" si="16"/>
        <v>33.3</v>
      </c>
      <c r="K30" s="449">
        <f t="shared" si="16"/>
        <v>52.8</v>
      </c>
      <c r="L30" s="449">
        <f t="shared" si="16"/>
        <v>59.3</v>
      </c>
      <c r="M30" s="449">
        <f t="shared" si="16"/>
        <v>55.7</v>
      </c>
      <c r="N30" s="449">
        <f t="shared" si="16"/>
        <v>53</v>
      </c>
      <c r="O30" s="449">
        <f t="shared" si="16"/>
        <v>31.3</v>
      </c>
      <c r="P30" s="449">
        <f t="shared" si="16"/>
        <v>44.3</v>
      </c>
      <c r="Q30" s="210">
        <f>Q29/Q18*100</f>
        <v>47.3</v>
      </c>
    </row>
    <row r="31" spans="1:17" ht="12" customHeight="1">
      <c r="A31" s="150" t="s">
        <v>120</v>
      </c>
      <c r="B31" s="151"/>
      <c r="C31" s="151"/>
      <c r="D31" s="152"/>
      <c r="E31" s="56">
        <v>0</v>
      </c>
      <c r="F31" s="28">
        <v>3</v>
      </c>
      <c r="G31" s="28">
        <v>3</v>
      </c>
      <c r="H31" s="28">
        <v>3</v>
      </c>
      <c r="I31" s="28">
        <v>1</v>
      </c>
      <c r="J31" s="28">
        <v>1</v>
      </c>
      <c r="K31" s="28">
        <v>4</v>
      </c>
      <c r="L31" s="28">
        <v>1</v>
      </c>
      <c r="M31" s="28">
        <v>1</v>
      </c>
      <c r="N31" s="28">
        <v>3</v>
      </c>
      <c r="O31" s="28">
        <v>6</v>
      </c>
      <c r="P31" s="28">
        <v>2</v>
      </c>
      <c r="Q31" s="14">
        <f>SUM(E31:P31)</f>
        <v>28</v>
      </c>
    </row>
    <row r="32" spans="1:17" s="8" customFormat="1" ht="10.5" customHeight="1">
      <c r="A32" s="745" t="s">
        <v>44</v>
      </c>
      <c r="B32" s="746"/>
      <c r="C32" s="746"/>
      <c r="D32" s="747"/>
      <c r="E32" s="163">
        <f aca="true" t="shared" si="17" ref="E32:P32">E31/E18*100</f>
        <v>0</v>
      </c>
      <c r="F32" s="449">
        <f t="shared" si="17"/>
        <v>6.3</v>
      </c>
      <c r="G32" s="449">
        <f t="shared" si="17"/>
        <v>4.8</v>
      </c>
      <c r="H32" s="449">
        <f t="shared" si="17"/>
        <v>5.6</v>
      </c>
      <c r="I32" s="449">
        <f t="shared" si="17"/>
        <v>2.6</v>
      </c>
      <c r="J32" s="449">
        <f t="shared" si="17"/>
        <v>2.6</v>
      </c>
      <c r="K32" s="449">
        <f t="shared" si="17"/>
        <v>5.6</v>
      </c>
      <c r="L32" s="449">
        <f t="shared" si="17"/>
        <v>1.9</v>
      </c>
      <c r="M32" s="449">
        <f t="shared" si="17"/>
        <v>1.4</v>
      </c>
      <c r="N32" s="449">
        <f t="shared" si="17"/>
        <v>3.6</v>
      </c>
      <c r="O32" s="449">
        <f t="shared" si="17"/>
        <v>7.5</v>
      </c>
      <c r="P32" s="449">
        <f t="shared" si="17"/>
        <v>2.5</v>
      </c>
      <c r="Q32" s="210">
        <f>Q31/Q18*100</f>
        <v>3.8</v>
      </c>
    </row>
    <row r="33" spans="1:17" ht="12" customHeight="1">
      <c r="A33" s="613" t="s">
        <v>38</v>
      </c>
      <c r="B33" s="614"/>
      <c r="C33" s="614"/>
      <c r="D33" s="615"/>
      <c r="E33" s="56">
        <v>13</v>
      </c>
      <c r="F33" s="28">
        <v>7</v>
      </c>
      <c r="G33" s="28">
        <v>18</v>
      </c>
      <c r="H33" s="28">
        <v>14</v>
      </c>
      <c r="I33" s="28">
        <v>10</v>
      </c>
      <c r="J33" s="28">
        <v>14</v>
      </c>
      <c r="K33" s="28">
        <v>22</v>
      </c>
      <c r="L33" s="28">
        <v>10</v>
      </c>
      <c r="M33" s="28">
        <v>20</v>
      </c>
      <c r="N33" s="28">
        <v>29</v>
      </c>
      <c r="O33" s="28">
        <v>28</v>
      </c>
      <c r="P33" s="28">
        <v>22</v>
      </c>
      <c r="Q33" s="14">
        <f>SUM(E33:P33)</f>
        <v>207</v>
      </c>
    </row>
    <row r="34" spans="1:17" s="8" customFormat="1" ht="10.5" customHeight="1">
      <c r="A34" s="745" t="s">
        <v>44</v>
      </c>
      <c r="B34" s="746"/>
      <c r="C34" s="746"/>
      <c r="D34" s="747"/>
      <c r="E34" s="163">
        <f aca="true" t="shared" si="18" ref="E34:P34">E33/E18*100</f>
        <v>20.6</v>
      </c>
      <c r="F34" s="449">
        <f t="shared" si="18"/>
        <v>14.6</v>
      </c>
      <c r="G34" s="449">
        <f t="shared" si="18"/>
        <v>29</v>
      </c>
      <c r="H34" s="449">
        <f t="shared" si="18"/>
        <v>25.9</v>
      </c>
      <c r="I34" s="449">
        <f t="shared" si="18"/>
        <v>26.3</v>
      </c>
      <c r="J34" s="449">
        <f t="shared" si="18"/>
        <v>35.9</v>
      </c>
      <c r="K34" s="449">
        <f t="shared" si="18"/>
        <v>30.6</v>
      </c>
      <c r="L34" s="449">
        <f t="shared" si="18"/>
        <v>18.5</v>
      </c>
      <c r="M34" s="449">
        <f t="shared" si="18"/>
        <v>28.6</v>
      </c>
      <c r="N34" s="449">
        <f t="shared" si="18"/>
        <v>34.9</v>
      </c>
      <c r="O34" s="449">
        <f t="shared" si="18"/>
        <v>35</v>
      </c>
      <c r="P34" s="449">
        <f t="shared" si="18"/>
        <v>27.8</v>
      </c>
      <c r="Q34" s="210">
        <f>Q33/Q18*100</f>
        <v>27.9</v>
      </c>
    </row>
    <row r="35" spans="1:17" ht="12" customHeight="1">
      <c r="A35" s="121" t="s">
        <v>121</v>
      </c>
      <c r="B35" s="153"/>
      <c r="C35" s="153"/>
      <c r="D35" s="154"/>
      <c r="E35" s="208">
        <v>1</v>
      </c>
      <c r="F35" s="99">
        <v>0</v>
      </c>
      <c r="G35" s="99">
        <v>3</v>
      </c>
      <c r="H35" s="99">
        <v>4</v>
      </c>
      <c r="I35" s="99">
        <v>1</v>
      </c>
      <c r="J35" s="99">
        <v>1</v>
      </c>
      <c r="K35" s="99">
        <v>3</v>
      </c>
      <c r="L35" s="99">
        <v>2</v>
      </c>
      <c r="M35" s="99">
        <v>4</v>
      </c>
      <c r="N35" s="99">
        <v>3</v>
      </c>
      <c r="O35" s="99">
        <v>9</v>
      </c>
      <c r="P35" s="99">
        <v>3</v>
      </c>
      <c r="Q35" s="14">
        <f>SUM(E35:P35)</f>
        <v>34</v>
      </c>
    </row>
    <row r="36" spans="1:17" s="8" customFormat="1" ht="10.5" customHeight="1">
      <c r="A36" s="745" t="s">
        <v>44</v>
      </c>
      <c r="B36" s="746"/>
      <c r="C36" s="746"/>
      <c r="D36" s="747"/>
      <c r="E36" s="163">
        <f aca="true" t="shared" si="19" ref="E36:P36">E35/E18*100</f>
        <v>1.6</v>
      </c>
      <c r="F36" s="449">
        <f t="shared" si="19"/>
        <v>0</v>
      </c>
      <c r="G36" s="449">
        <f t="shared" si="19"/>
        <v>4.8</v>
      </c>
      <c r="H36" s="449">
        <f t="shared" si="19"/>
        <v>7.4</v>
      </c>
      <c r="I36" s="449">
        <f t="shared" si="19"/>
        <v>2.6</v>
      </c>
      <c r="J36" s="449">
        <f t="shared" si="19"/>
        <v>2.6</v>
      </c>
      <c r="K36" s="449">
        <f t="shared" si="19"/>
        <v>4.2</v>
      </c>
      <c r="L36" s="449">
        <f t="shared" si="19"/>
        <v>3.7</v>
      </c>
      <c r="M36" s="449">
        <f t="shared" si="19"/>
        <v>5.7</v>
      </c>
      <c r="N36" s="449">
        <f t="shared" si="19"/>
        <v>3.6</v>
      </c>
      <c r="O36" s="449">
        <f t="shared" si="19"/>
        <v>11.3</v>
      </c>
      <c r="P36" s="449">
        <f t="shared" si="19"/>
        <v>3.8</v>
      </c>
      <c r="Q36" s="210">
        <f>Q35/Q18*100</f>
        <v>4.6</v>
      </c>
    </row>
    <row r="37" spans="1:17" ht="12" customHeight="1">
      <c r="A37" s="613" t="s">
        <v>39</v>
      </c>
      <c r="B37" s="614"/>
      <c r="C37" s="614"/>
      <c r="D37" s="615"/>
      <c r="E37" s="209">
        <v>10</v>
      </c>
      <c r="F37" s="423">
        <v>5</v>
      </c>
      <c r="G37" s="423">
        <v>6</v>
      </c>
      <c r="H37" s="423">
        <v>6</v>
      </c>
      <c r="I37" s="423">
        <v>5</v>
      </c>
      <c r="J37" s="423">
        <v>9</v>
      </c>
      <c r="K37" s="423">
        <v>5</v>
      </c>
      <c r="L37" s="423">
        <v>4</v>
      </c>
      <c r="M37" s="423">
        <v>6</v>
      </c>
      <c r="N37" s="423">
        <v>5</v>
      </c>
      <c r="O37" s="423">
        <v>11</v>
      </c>
      <c r="P37" s="423">
        <v>14</v>
      </c>
      <c r="Q37" s="14">
        <f>SUM(E37:P37)</f>
        <v>86</v>
      </c>
    </row>
    <row r="38" spans="1:17" s="8" customFormat="1" ht="9.75" customHeight="1">
      <c r="A38" s="745" t="s">
        <v>44</v>
      </c>
      <c r="B38" s="746"/>
      <c r="C38" s="746"/>
      <c r="D38" s="747"/>
      <c r="E38" s="163">
        <f aca="true" t="shared" si="20" ref="E38:P38">E37/E18*100</f>
        <v>15.9</v>
      </c>
      <c r="F38" s="449">
        <f t="shared" si="20"/>
        <v>10.4</v>
      </c>
      <c r="G38" s="449">
        <f t="shared" si="20"/>
        <v>9.7</v>
      </c>
      <c r="H38" s="449">
        <f t="shared" si="20"/>
        <v>11.1</v>
      </c>
      <c r="I38" s="449">
        <f t="shared" si="20"/>
        <v>13.2</v>
      </c>
      <c r="J38" s="449">
        <f t="shared" si="20"/>
        <v>23.1</v>
      </c>
      <c r="K38" s="449">
        <f t="shared" si="20"/>
        <v>6.9</v>
      </c>
      <c r="L38" s="449">
        <f t="shared" si="20"/>
        <v>7.4</v>
      </c>
      <c r="M38" s="449">
        <f t="shared" si="20"/>
        <v>8.6</v>
      </c>
      <c r="N38" s="449">
        <f t="shared" si="20"/>
        <v>6</v>
      </c>
      <c r="O38" s="449">
        <f t="shared" si="20"/>
        <v>13.8</v>
      </c>
      <c r="P38" s="449">
        <f t="shared" si="20"/>
        <v>17.7</v>
      </c>
      <c r="Q38" s="210">
        <f>Q37/Q18*100</f>
        <v>11.6</v>
      </c>
    </row>
    <row r="39" spans="1:18" s="31" customFormat="1" ht="11.25" customHeight="1">
      <c r="A39" s="613" t="s">
        <v>40</v>
      </c>
      <c r="B39" s="614"/>
      <c r="C39" s="614"/>
      <c r="D39" s="615"/>
      <c r="E39" s="208">
        <v>10</v>
      </c>
      <c r="F39" s="99">
        <v>7</v>
      </c>
      <c r="G39" s="99">
        <v>9</v>
      </c>
      <c r="H39" s="99">
        <v>6</v>
      </c>
      <c r="I39" s="99">
        <v>4</v>
      </c>
      <c r="J39" s="99">
        <v>3</v>
      </c>
      <c r="K39" s="99">
        <v>9</v>
      </c>
      <c r="L39" s="99">
        <v>8</v>
      </c>
      <c r="M39" s="99">
        <v>12</v>
      </c>
      <c r="N39" s="99">
        <v>8</v>
      </c>
      <c r="O39" s="99">
        <v>21</v>
      </c>
      <c r="P39" s="99">
        <v>6</v>
      </c>
      <c r="Q39" s="14">
        <f>SUM(E39:P39)</f>
        <v>103</v>
      </c>
      <c r="R39" s="30"/>
    </row>
    <row r="40" spans="1:18" s="212" customFormat="1" ht="11.25" customHeight="1">
      <c r="A40" s="745" t="s">
        <v>44</v>
      </c>
      <c r="B40" s="746"/>
      <c r="C40" s="746"/>
      <c r="D40" s="747"/>
      <c r="E40" s="163">
        <f aca="true" t="shared" si="21" ref="E40:P40">E39/E18*100</f>
        <v>15.9</v>
      </c>
      <c r="F40" s="449">
        <f t="shared" si="21"/>
        <v>14.6</v>
      </c>
      <c r="G40" s="449">
        <f t="shared" si="21"/>
        <v>14.5</v>
      </c>
      <c r="H40" s="449">
        <f t="shared" si="21"/>
        <v>11.1</v>
      </c>
      <c r="I40" s="449">
        <f t="shared" si="21"/>
        <v>10.5</v>
      </c>
      <c r="J40" s="449">
        <f t="shared" si="21"/>
        <v>7.7</v>
      </c>
      <c r="K40" s="449">
        <f t="shared" si="21"/>
        <v>12.5</v>
      </c>
      <c r="L40" s="449">
        <f t="shared" si="21"/>
        <v>14.8</v>
      </c>
      <c r="M40" s="449">
        <f t="shared" si="21"/>
        <v>17.1</v>
      </c>
      <c r="N40" s="449">
        <f t="shared" si="21"/>
        <v>9.6</v>
      </c>
      <c r="O40" s="449">
        <f t="shared" si="21"/>
        <v>26.3</v>
      </c>
      <c r="P40" s="449">
        <f t="shared" si="21"/>
        <v>7.6</v>
      </c>
      <c r="Q40" s="210">
        <f>Q39/Q18*100</f>
        <v>13.9</v>
      </c>
      <c r="R40" s="211"/>
    </row>
    <row r="41" spans="1:18" s="26" customFormat="1" ht="12" customHeight="1">
      <c r="A41" s="90" t="s">
        <v>77</v>
      </c>
      <c r="B41" s="91"/>
      <c r="C41" s="92"/>
      <c r="D41" s="117"/>
      <c r="E41" s="208">
        <v>19</v>
      </c>
      <c r="F41" s="99">
        <v>15</v>
      </c>
      <c r="G41" s="99">
        <v>19</v>
      </c>
      <c r="H41" s="99">
        <v>18</v>
      </c>
      <c r="I41" s="99">
        <v>12</v>
      </c>
      <c r="J41" s="99">
        <v>7</v>
      </c>
      <c r="K41" s="99">
        <v>32</v>
      </c>
      <c r="L41" s="99">
        <v>22</v>
      </c>
      <c r="M41" s="99">
        <v>32</v>
      </c>
      <c r="N41" s="99">
        <v>34</v>
      </c>
      <c r="O41" s="99">
        <v>27</v>
      </c>
      <c r="P41" s="99">
        <v>29</v>
      </c>
      <c r="Q41" s="14">
        <f>SUM(E41:P41)</f>
        <v>266</v>
      </c>
      <c r="R41" s="27"/>
    </row>
    <row r="42" spans="1:18" s="214" customFormat="1" ht="12" customHeight="1">
      <c r="A42" s="745" t="s">
        <v>44</v>
      </c>
      <c r="B42" s="746"/>
      <c r="C42" s="746"/>
      <c r="D42" s="747"/>
      <c r="E42" s="163">
        <f aca="true" t="shared" si="22" ref="E42:P42">E41/E18*100</f>
        <v>30.2</v>
      </c>
      <c r="F42" s="449">
        <f t="shared" si="22"/>
        <v>31.3</v>
      </c>
      <c r="G42" s="449">
        <f t="shared" si="22"/>
        <v>30.6</v>
      </c>
      <c r="H42" s="449">
        <f t="shared" si="22"/>
        <v>33.3</v>
      </c>
      <c r="I42" s="449">
        <f t="shared" si="22"/>
        <v>31.6</v>
      </c>
      <c r="J42" s="449">
        <f t="shared" si="22"/>
        <v>17.9</v>
      </c>
      <c r="K42" s="449">
        <f t="shared" si="22"/>
        <v>44.4</v>
      </c>
      <c r="L42" s="449">
        <f t="shared" si="22"/>
        <v>40.7</v>
      </c>
      <c r="M42" s="449">
        <f t="shared" si="22"/>
        <v>45.7</v>
      </c>
      <c r="N42" s="449">
        <f t="shared" si="22"/>
        <v>41</v>
      </c>
      <c r="O42" s="449">
        <f t="shared" si="22"/>
        <v>33.8</v>
      </c>
      <c r="P42" s="449">
        <f t="shared" si="22"/>
        <v>36.7</v>
      </c>
      <c r="Q42" s="210">
        <f>Q41/Q18*100</f>
        <v>35.8</v>
      </c>
      <c r="R42" s="213"/>
    </row>
    <row r="43" spans="1:18" s="26" customFormat="1" ht="12" customHeight="1">
      <c r="A43" s="155" t="s">
        <v>78</v>
      </c>
      <c r="B43" s="156"/>
      <c r="C43" s="157"/>
      <c r="D43" s="117"/>
      <c r="E43" s="209">
        <v>37</v>
      </c>
      <c r="F43" s="423">
        <v>25</v>
      </c>
      <c r="G43" s="423">
        <v>24</v>
      </c>
      <c r="H43" s="423">
        <v>24</v>
      </c>
      <c r="I43" s="423">
        <v>18</v>
      </c>
      <c r="J43" s="423">
        <v>20</v>
      </c>
      <c r="K43" s="423">
        <v>33</v>
      </c>
      <c r="L43" s="423">
        <v>21</v>
      </c>
      <c r="M43" s="423">
        <v>32</v>
      </c>
      <c r="N43" s="423">
        <v>33</v>
      </c>
      <c r="O43" s="423">
        <v>46</v>
      </c>
      <c r="P43" s="423">
        <v>33</v>
      </c>
      <c r="Q43" s="14">
        <f>SUM(E43:P43)</f>
        <v>346</v>
      </c>
      <c r="R43" s="27"/>
    </row>
    <row r="44" spans="1:18" s="214" customFormat="1" ht="12" customHeight="1">
      <c r="A44" s="745" t="s">
        <v>44</v>
      </c>
      <c r="B44" s="746"/>
      <c r="C44" s="746"/>
      <c r="D44" s="747"/>
      <c r="E44" s="163">
        <f aca="true" t="shared" si="23" ref="E44:P44">E43/E18*100</f>
        <v>58.7</v>
      </c>
      <c r="F44" s="449">
        <f t="shared" si="23"/>
        <v>52.1</v>
      </c>
      <c r="G44" s="449">
        <f t="shared" si="23"/>
        <v>38.7</v>
      </c>
      <c r="H44" s="449">
        <f t="shared" si="23"/>
        <v>44.4</v>
      </c>
      <c r="I44" s="449">
        <f t="shared" si="23"/>
        <v>47.4</v>
      </c>
      <c r="J44" s="449">
        <f t="shared" si="23"/>
        <v>51.3</v>
      </c>
      <c r="K44" s="449">
        <f t="shared" si="23"/>
        <v>45.8</v>
      </c>
      <c r="L44" s="449">
        <f t="shared" si="23"/>
        <v>38.9</v>
      </c>
      <c r="M44" s="449">
        <f t="shared" si="23"/>
        <v>45.7</v>
      </c>
      <c r="N44" s="449">
        <f t="shared" si="23"/>
        <v>39.8</v>
      </c>
      <c r="O44" s="449">
        <f t="shared" si="23"/>
        <v>57.5</v>
      </c>
      <c r="P44" s="449">
        <f t="shared" si="23"/>
        <v>41.8</v>
      </c>
      <c r="Q44" s="210">
        <f>Q43/Q18*100</f>
        <v>46.6</v>
      </c>
      <c r="R44" s="213"/>
    </row>
    <row r="45" spans="1:17" s="4" customFormat="1" ht="12" customHeight="1">
      <c r="A45" s="155" t="s">
        <v>122</v>
      </c>
      <c r="B45" s="158"/>
      <c r="C45" s="159"/>
      <c r="D45" s="117"/>
      <c r="E45" s="208">
        <v>3</v>
      </c>
      <c r="F45" s="99">
        <v>0</v>
      </c>
      <c r="G45" s="99">
        <v>0</v>
      </c>
      <c r="H45" s="99">
        <v>1</v>
      </c>
      <c r="I45" s="99">
        <v>0</v>
      </c>
      <c r="J45" s="99">
        <v>3</v>
      </c>
      <c r="K45" s="99">
        <v>1</v>
      </c>
      <c r="L45" s="99">
        <v>1</v>
      </c>
      <c r="M45" s="99">
        <v>3</v>
      </c>
      <c r="N45" s="99">
        <v>0</v>
      </c>
      <c r="O45" s="99">
        <v>3</v>
      </c>
      <c r="P45" s="99">
        <v>2</v>
      </c>
      <c r="Q45" s="14">
        <f>SUM(E45:P45)</f>
        <v>17</v>
      </c>
    </row>
    <row r="46" spans="1:17" s="8" customFormat="1" ht="12" customHeight="1">
      <c r="A46" s="745" t="s">
        <v>44</v>
      </c>
      <c r="B46" s="746"/>
      <c r="C46" s="746"/>
      <c r="D46" s="747"/>
      <c r="E46" s="163">
        <f aca="true" t="shared" si="24" ref="E46:P46">E45/E18*100</f>
        <v>4.8</v>
      </c>
      <c r="F46" s="449">
        <f t="shared" si="24"/>
        <v>0</v>
      </c>
      <c r="G46" s="449">
        <f t="shared" si="24"/>
        <v>0</v>
      </c>
      <c r="H46" s="449">
        <f t="shared" si="24"/>
        <v>1.9</v>
      </c>
      <c r="I46" s="449">
        <f t="shared" si="24"/>
        <v>0</v>
      </c>
      <c r="J46" s="449">
        <f t="shared" si="24"/>
        <v>7.7</v>
      </c>
      <c r="K46" s="449">
        <f t="shared" si="24"/>
        <v>1.4</v>
      </c>
      <c r="L46" s="449">
        <f t="shared" si="24"/>
        <v>1.9</v>
      </c>
      <c r="M46" s="449">
        <f t="shared" si="24"/>
        <v>4.3</v>
      </c>
      <c r="N46" s="449">
        <f t="shared" si="24"/>
        <v>0</v>
      </c>
      <c r="O46" s="449">
        <f t="shared" si="24"/>
        <v>3.8</v>
      </c>
      <c r="P46" s="449">
        <f t="shared" si="24"/>
        <v>2.5</v>
      </c>
      <c r="Q46" s="210">
        <f>Q45/Q18*100</f>
        <v>2.3</v>
      </c>
    </row>
    <row r="47" spans="1:17" s="3" customFormat="1" ht="11.25" customHeight="1">
      <c r="A47" s="565" t="s">
        <v>123</v>
      </c>
      <c r="B47" s="566"/>
      <c r="C47" s="566"/>
      <c r="D47" s="567"/>
      <c r="E47" s="209">
        <v>1</v>
      </c>
      <c r="F47" s="423">
        <v>1</v>
      </c>
      <c r="G47" s="423">
        <v>0</v>
      </c>
      <c r="H47" s="423">
        <v>0</v>
      </c>
      <c r="I47" s="423">
        <v>0</v>
      </c>
      <c r="J47" s="423">
        <v>0</v>
      </c>
      <c r="K47" s="423">
        <v>0</v>
      </c>
      <c r="L47" s="423">
        <v>0</v>
      </c>
      <c r="M47" s="423">
        <v>1</v>
      </c>
      <c r="N47" s="423">
        <v>0</v>
      </c>
      <c r="O47" s="423">
        <v>2</v>
      </c>
      <c r="P47" s="423">
        <v>1</v>
      </c>
      <c r="Q47" s="14">
        <f>SUM(E47:P47)</f>
        <v>6</v>
      </c>
    </row>
    <row r="48" spans="1:17" s="8" customFormat="1" ht="10.5" customHeight="1">
      <c r="A48" s="745" t="s">
        <v>44</v>
      </c>
      <c r="B48" s="746"/>
      <c r="C48" s="746"/>
      <c r="D48" s="747"/>
      <c r="E48" s="163">
        <f aca="true" t="shared" si="25" ref="E48:P48">E47/E18*100</f>
        <v>1.6</v>
      </c>
      <c r="F48" s="449">
        <f t="shared" si="25"/>
        <v>2.1</v>
      </c>
      <c r="G48" s="449">
        <f t="shared" si="25"/>
        <v>0</v>
      </c>
      <c r="H48" s="449">
        <f t="shared" si="25"/>
        <v>0</v>
      </c>
      <c r="I48" s="449">
        <f t="shared" si="25"/>
        <v>0</v>
      </c>
      <c r="J48" s="449">
        <f t="shared" si="25"/>
        <v>0</v>
      </c>
      <c r="K48" s="449">
        <f t="shared" si="25"/>
        <v>0</v>
      </c>
      <c r="L48" s="449">
        <f t="shared" si="25"/>
        <v>0</v>
      </c>
      <c r="M48" s="449">
        <f t="shared" si="25"/>
        <v>1.4</v>
      </c>
      <c r="N48" s="449">
        <f t="shared" si="25"/>
        <v>0</v>
      </c>
      <c r="O48" s="449">
        <f t="shared" si="25"/>
        <v>2.5</v>
      </c>
      <c r="P48" s="449">
        <f t="shared" si="25"/>
        <v>1.3</v>
      </c>
      <c r="Q48" s="210">
        <f>Q47/Q18*100</f>
        <v>0.8</v>
      </c>
    </row>
    <row r="49" spans="1:18" s="31" customFormat="1" ht="10.5" customHeight="1">
      <c r="A49" s="613" t="s">
        <v>25</v>
      </c>
      <c r="B49" s="614"/>
      <c r="C49" s="614"/>
      <c r="D49" s="615"/>
      <c r="E49" s="56">
        <v>1</v>
      </c>
      <c r="F49" s="28">
        <v>4</v>
      </c>
      <c r="G49" s="28">
        <v>1</v>
      </c>
      <c r="H49" s="28">
        <v>2</v>
      </c>
      <c r="I49" s="28">
        <v>1</v>
      </c>
      <c r="J49" s="28">
        <v>1</v>
      </c>
      <c r="K49" s="28">
        <v>4</v>
      </c>
      <c r="L49" s="28">
        <v>1</v>
      </c>
      <c r="M49" s="28">
        <v>1</v>
      </c>
      <c r="N49" s="28">
        <v>2</v>
      </c>
      <c r="O49" s="28">
        <v>6</v>
      </c>
      <c r="P49" s="28">
        <v>4</v>
      </c>
      <c r="Q49" s="14">
        <f>SUM(E49:P49)</f>
        <v>28</v>
      </c>
      <c r="R49" s="30"/>
    </row>
    <row r="50" spans="1:18" s="212" customFormat="1" ht="11.25" customHeight="1" thickBot="1">
      <c r="A50" s="751" t="s">
        <v>44</v>
      </c>
      <c r="B50" s="752"/>
      <c r="C50" s="752"/>
      <c r="D50" s="753"/>
      <c r="E50" s="215">
        <f aca="true" t="shared" si="26" ref="E50:P50">E49/E18*100</f>
        <v>1.6</v>
      </c>
      <c r="F50" s="450">
        <f t="shared" si="26"/>
        <v>8.3</v>
      </c>
      <c r="G50" s="450">
        <f t="shared" si="26"/>
        <v>1.6</v>
      </c>
      <c r="H50" s="450">
        <f t="shared" si="26"/>
        <v>3.7</v>
      </c>
      <c r="I50" s="450">
        <f t="shared" si="26"/>
        <v>2.6</v>
      </c>
      <c r="J50" s="450">
        <f t="shared" si="26"/>
        <v>2.6</v>
      </c>
      <c r="K50" s="450">
        <f t="shared" si="26"/>
        <v>5.6</v>
      </c>
      <c r="L50" s="450">
        <f t="shared" si="26"/>
        <v>1.9</v>
      </c>
      <c r="M50" s="450">
        <f t="shared" si="26"/>
        <v>1.4</v>
      </c>
      <c r="N50" s="450">
        <f t="shared" si="26"/>
        <v>2.4</v>
      </c>
      <c r="O50" s="450">
        <f t="shared" si="26"/>
        <v>7.5</v>
      </c>
      <c r="P50" s="450">
        <f t="shared" si="26"/>
        <v>5.1</v>
      </c>
      <c r="Q50" s="216">
        <f>Q49/Q18*100</f>
        <v>3.8</v>
      </c>
      <c r="R50" s="211"/>
    </row>
    <row r="51" spans="1:18" s="26" customFormat="1" ht="12" customHeight="1" thickBot="1">
      <c r="A51" s="793" t="s">
        <v>156</v>
      </c>
      <c r="B51" s="794"/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5"/>
      <c r="R51" s="27"/>
    </row>
    <row r="52" spans="1:17" s="3" customFormat="1" ht="12" customHeight="1" thickBot="1">
      <c r="A52" s="787" t="s">
        <v>11</v>
      </c>
      <c r="B52" s="788"/>
      <c r="C52" s="788"/>
      <c r="D52" s="789"/>
      <c r="E52" s="110">
        <v>42</v>
      </c>
      <c r="F52" s="11">
        <v>22</v>
      </c>
      <c r="G52" s="11">
        <v>75</v>
      </c>
      <c r="H52" s="11">
        <v>70</v>
      </c>
      <c r="I52" s="11">
        <v>58</v>
      </c>
      <c r="J52" s="11">
        <v>49</v>
      </c>
      <c r="K52" s="11">
        <v>77</v>
      </c>
      <c r="L52" s="11">
        <v>43</v>
      </c>
      <c r="M52" s="11">
        <v>103</v>
      </c>
      <c r="N52" s="11">
        <v>83</v>
      </c>
      <c r="O52" s="11">
        <v>58</v>
      </c>
      <c r="P52" s="52">
        <v>59</v>
      </c>
      <c r="Q52" s="9">
        <f>SUM(E52:P52)</f>
        <v>739</v>
      </c>
    </row>
    <row r="53" spans="1:17" s="3" customFormat="1" ht="12" customHeight="1" thickTop="1">
      <c r="A53" s="790" t="s">
        <v>197</v>
      </c>
      <c r="B53" s="791"/>
      <c r="C53" s="791"/>
      <c r="D53" s="792"/>
      <c r="E53" s="105">
        <v>17</v>
      </c>
      <c r="F53" s="13">
        <v>13</v>
      </c>
      <c r="G53" s="13">
        <v>46</v>
      </c>
      <c r="H53" s="13">
        <v>39</v>
      </c>
      <c r="I53" s="13">
        <v>23</v>
      </c>
      <c r="J53" s="13">
        <v>25</v>
      </c>
      <c r="K53" s="13">
        <v>29</v>
      </c>
      <c r="L53" s="13">
        <v>16</v>
      </c>
      <c r="M53" s="13">
        <v>49</v>
      </c>
      <c r="N53" s="13">
        <v>50</v>
      </c>
      <c r="O53" s="13">
        <v>30</v>
      </c>
      <c r="P53" s="53">
        <v>30</v>
      </c>
      <c r="Q53" s="14">
        <f>SUM(E53:P53)</f>
        <v>367</v>
      </c>
    </row>
    <row r="54" spans="1:17" s="8" customFormat="1" ht="9" customHeight="1">
      <c r="A54" s="745" t="s">
        <v>43</v>
      </c>
      <c r="B54" s="746"/>
      <c r="C54" s="746"/>
      <c r="D54" s="747"/>
      <c r="E54" s="106">
        <f aca="true" t="shared" si="27" ref="E54:P54">E53/E52*100</f>
        <v>40.5</v>
      </c>
      <c r="F54" s="442">
        <f t="shared" si="27"/>
        <v>59.1</v>
      </c>
      <c r="G54" s="442">
        <f t="shared" si="27"/>
        <v>61.3</v>
      </c>
      <c r="H54" s="442">
        <f t="shared" si="27"/>
        <v>55.7</v>
      </c>
      <c r="I54" s="442">
        <f t="shared" si="27"/>
        <v>39.7</v>
      </c>
      <c r="J54" s="442">
        <f t="shared" si="27"/>
        <v>51</v>
      </c>
      <c r="K54" s="442">
        <f t="shared" si="27"/>
        <v>37.7</v>
      </c>
      <c r="L54" s="442">
        <f t="shared" si="27"/>
        <v>37.2</v>
      </c>
      <c r="M54" s="442">
        <f t="shared" si="27"/>
        <v>47.6</v>
      </c>
      <c r="N54" s="442">
        <f t="shared" si="27"/>
        <v>60.2</v>
      </c>
      <c r="O54" s="442">
        <f t="shared" si="27"/>
        <v>51.7</v>
      </c>
      <c r="P54" s="54">
        <f t="shared" si="27"/>
        <v>50.8</v>
      </c>
      <c r="Q54" s="15">
        <f>Q53/Q52*100</f>
        <v>49.7</v>
      </c>
    </row>
    <row r="55" spans="1:17" s="3" customFormat="1" ht="13.5" customHeight="1">
      <c r="A55" s="757" t="s">
        <v>60</v>
      </c>
      <c r="B55" s="758"/>
      <c r="C55" s="758"/>
      <c r="D55" s="759"/>
      <c r="E55" s="105">
        <v>25</v>
      </c>
      <c r="F55" s="13">
        <v>10</v>
      </c>
      <c r="G55" s="13">
        <v>23</v>
      </c>
      <c r="H55" s="13">
        <v>35</v>
      </c>
      <c r="I55" s="13">
        <v>27</v>
      </c>
      <c r="J55" s="13">
        <v>24</v>
      </c>
      <c r="K55" s="13">
        <v>45</v>
      </c>
      <c r="L55" s="13">
        <v>23</v>
      </c>
      <c r="M55" s="13">
        <v>44</v>
      </c>
      <c r="N55" s="13">
        <v>50</v>
      </c>
      <c r="O55" s="13">
        <v>24</v>
      </c>
      <c r="P55" s="53">
        <v>32</v>
      </c>
      <c r="Q55" s="14">
        <f>SUM(E55:P55)</f>
        <v>362</v>
      </c>
    </row>
    <row r="56" spans="1:17" s="8" customFormat="1" ht="9" customHeight="1">
      <c r="A56" s="745" t="s">
        <v>43</v>
      </c>
      <c r="B56" s="746"/>
      <c r="C56" s="746"/>
      <c r="D56" s="747"/>
      <c r="E56" s="106">
        <f aca="true" t="shared" si="28" ref="E56:Q56">E55/E52*100</f>
        <v>59.5</v>
      </c>
      <c r="F56" s="442">
        <f t="shared" si="28"/>
        <v>45.5</v>
      </c>
      <c r="G56" s="442">
        <f t="shared" si="28"/>
        <v>30.7</v>
      </c>
      <c r="H56" s="442">
        <f t="shared" si="28"/>
        <v>50</v>
      </c>
      <c r="I56" s="442">
        <f t="shared" si="28"/>
        <v>46.6</v>
      </c>
      <c r="J56" s="442">
        <f t="shared" si="28"/>
        <v>49</v>
      </c>
      <c r="K56" s="442">
        <f t="shared" si="28"/>
        <v>58.4</v>
      </c>
      <c r="L56" s="442">
        <f t="shared" si="28"/>
        <v>53.5</v>
      </c>
      <c r="M56" s="442">
        <f t="shared" si="28"/>
        <v>42.7</v>
      </c>
      <c r="N56" s="442">
        <f t="shared" si="28"/>
        <v>60.2</v>
      </c>
      <c r="O56" s="442">
        <f t="shared" si="28"/>
        <v>41.4</v>
      </c>
      <c r="P56" s="54">
        <f t="shared" si="28"/>
        <v>54.2</v>
      </c>
      <c r="Q56" s="15">
        <f t="shared" si="28"/>
        <v>49</v>
      </c>
    </row>
    <row r="57" spans="1:17" s="3" customFormat="1" ht="12.75" customHeight="1">
      <c r="A57" s="748" t="s">
        <v>195</v>
      </c>
      <c r="B57" s="749"/>
      <c r="C57" s="749"/>
      <c r="D57" s="750"/>
      <c r="E57" s="105">
        <v>7</v>
      </c>
      <c r="F57" s="13">
        <v>4</v>
      </c>
      <c r="G57" s="13">
        <v>11</v>
      </c>
      <c r="H57" s="13">
        <v>14</v>
      </c>
      <c r="I57" s="13">
        <v>6</v>
      </c>
      <c r="J57" s="13">
        <v>8</v>
      </c>
      <c r="K57" s="13">
        <v>16</v>
      </c>
      <c r="L57" s="13">
        <v>11</v>
      </c>
      <c r="M57" s="13">
        <v>22</v>
      </c>
      <c r="N57" s="13">
        <v>33</v>
      </c>
      <c r="O57" s="13">
        <v>12</v>
      </c>
      <c r="P57" s="53">
        <v>21</v>
      </c>
      <c r="Q57" s="14">
        <f>SUM(E57:P57)</f>
        <v>165</v>
      </c>
    </row>
    <row r="58" spans="1:17" s="8" customFormat="1" ht="8.25" customHeight="1" thickBot="1">
      <c r="A58" s="751" t="s">
        <v>43</v>
      </c>
      <c r="B58" s="752"/>
      <c r="C58" s="752"/>
      <c r="D58" s="753"/>
      <c r="E58" s="111">
        <f aca="true" t="shared" si="29" ref="E58:Q58">E57/E52*100</f>
        <v>16.7</v>
      </c>
      <c r="F58" s="443">
        <f t="shared" si="29"/>
        <v>18.2</v>
      </c>
      <c r="G58" s="443">
        <f t="shared" si="29"/>
        <v>14.7</v>
      </c>
      <c r="H58" s="443">
        <f t="shared" si="29"/>
        <v>20</v>
      </c>
      <c r="I58" s="443">
        <f t="shared" si="29"/>
        <v>10.3</v>
      </c>
      <c r="J58" s="443">
        <f t="shared" si="29"/>
        <v>16.3</v>
      </c>
      <c r="K58" s="443">
        <f t="shared" si="29"/>
        <v>20.8</v>
      </c>
      <c r="L58" s="443">
        <f t="shared" si="29"/>
        <v>25.6</v>
      </c>
      <c r="M58" s="443">
        <f t="shared" si="29"/>
        <v>21.4</v>
      </c>
      <c r="N58" s="443">
        <f t="shared" si="29"/>
        <v>39.8</v>
      </c>
      <c r="O58" s="443">
        <f t="shared" si="29"/>
        <v>20.7</v>
      </c>
      <c r="P58" s="540">
        <f t="shared" si="29"/>
        <v>35.6</v>
      </c>
      <c r="Q58" s="86">
        <f t="shared" si="29"/>
        <v>22.3</v>
      </c>
    </row>
    <row r="59" spans="1:17" s="3" customFormat="1" ht="12.75" customHeight="1">
      <c r="A59" s="760" t="s">
        <v>56</v>
      </c>
      <c r="B59" s="762" t="s">
        <v>48</v>
      </c>
      <c r="C59" s="763"/>
      <c r="D59" s="764"/>
      <c r="E59" s="112">
        <v>24</v>
      </c>
      <c r="F59" s="444">
        <v>9</v>
      </c>
      <c r="G59" s="444">
        <v>17</v>
      </c>
      <c r="H59" s="444">
        <v>28</v>
      </c>
      <c r="I59" s="444">
        <v>19</v>
      </c>
      <c r="J59" s="444">
        <v>20</v>
      </c>
      <c r="K59" s="444">
        <v>25</v>
      </c>
      <c r="L59" s="444">
        <v>19</v>
      </c>
      <c r="M59" s="444">
        <v>36</v>
      </c>
      <c r="N59" s="444">
        <v>43</v>
      </c>
      <c r="O59" s="444">
        <v>20</v>
      </c>
      <c r="P59" s="541">
        <v>20</v>
      </c>
      <c r="Q59" s="87">
        <f>SUM(E59:P59)</f>
        <v>280</v>
      </c>
    </row>
    <row r="60" spans="1:17" s="8" customFormat="1" ht="9" customHeight="1">
      <c r="A60" s="577"/>
      <c r="B60" s="765" t="s">
        <v>130</v>
      </c>
      <c r="C60" s="766"/>
      <c r="D60" s="767"/>
      <c r="E60" s="106">
        <f aca="true" t="shared" si="30" ref="E60:Q60">E59/E52*100</f>
        <v>57.1</v>
      </c>
      <c r="F60" s="442">
        <f t="shared" si="30"/>
        <v>40.9</v>
      </c>
      <c r="G60" s="442">
        <f t="shared" si="30"/>
        <v>22.7</v>
      </c>
      <c r="H60" s="442">
        <f t="shared" si="30"/>
        <v>40</v>
      </c>
      <c r="I60" s="442">
        <f t="shared" si="30"/>
        <v>32.8</v>
      </c>
      <c r="J60" s="442">
        <f t="shared" si="30"/>
        <v>40.8</v>
      </c>
      <c r="K60" s="442">
        <f t="shared" si="30"/>
        <v>32.5</v>
      </c>
      <c r="L60" s="442">
        <f t="shared" si="30"/>
        <v>44.2</v>
      </c>
      <c r="M60" s="442">
        <f t="shared" si="30"/>
        <v>35</v>
      </c>
      <c r="N60" s="442">
        <f t="shared" si="30"/>
        <v>51.8</v>
      </c>
      <c r="O60" s="442">
        <f t="shared" si="30"/>
        <v>34.5</v>
      </c>
      <c r="P60" s="54">
        <f t="shared" si="30"/>
        <v>33.9</v>
      </c>
      <c r="Q60" s="15">
        <f t="shared" si="30"/>
        <v>37.9</v>
      </c>
    </row>
    <row r="61" spans="1:17" s="3" customFormat="1" ht="12.75" customHeight="1">
      <c r="A61" s="577"/>
      <c r="B61" s="768" t="s">
        <v>57</v>
      </c>
      <c r="C61" s="769"/>
      <c r="D61" s="770"/>
      <c r="E61" s="113">
        <f aca="true" t="shared" si="31" ref="E61:P61">E55-E59</f>
        <v>1</v>
      </c>
      <c r="F61" s="445">
        <f t="shared" si="31"/>
        <v>1</v>
      </c>
      <c r="G61" s="445">
        <f t="shared" si="31"/>
        <v>6</v>
      </c>
      <c r="H61" s="445">
        <f t="shared" si="31"/>
        <v>7</v>
      </c>
      <c r="I61" s="445">
        <f t="shared" si="31"/>
        <v>8</v>
      </c>
      <c r="J61" s="445">
        <f t="shared" si="31"/>
        <v>4</v>
      </c>
      <c r="K61" s="445">
        <f t="shared" si="31"/>
        <v>20</v>
      </c>
      <c r="L61" s="445">
        <f t="shared" si="31"/>
        <v>4</v>
      </c>
      <c r="M61" s="445">
        <f t="shared" si="31"/>
        <v>8</v>
      </c>
      <c r="N61" s="445">
        <f t="shared" si="31"/>
        <v>7</v>
      </c>
      <c r="O61" s="445">
        <f t="shared" si="31"/>
        <v>4</v>
      </c>
      <c r="P61" s="542">
        <f t="shared" si="31"/>
        <v>12</v>
      </c>
      <c r="Q61" s="19">
        <f>SUM(E61:P61)</f>
        <v>82</v>
      </c>
    </row>
    <row r="62" spans="1:17" s="2" customFormat="1" ht="9.75" customHeight="1" thickBot="1">
      <c r="A62" s="761"/>
      <c r="B62" s="771" t="s">
        <v>130</v>
      </c>
      <c r="C62" s="771"/>
      <c r="D62" s="772"/>
      <c r="E62" s="108">
        <f aca="true" t="shared" si="32" ref="E62:Q62">E61/E52*100</f>
        <v>2.4</v>
      </c>
      <c r="F62" s="446">
        <f t="shared" si="32"/>
        <v>4.5</v>
      </c>
      <c r="G62" s="446">
        <f t="shared" si="32"/>
        <v>8</v>
      </c>
      <c r="H62" s="446">
        <f t="shared" si="32"/>
        <v>10</v>
      </c>
      <c r="I62" s="446">
        <f t="shared" si="32"/>
        <v>13.8</v>
      </c>
      <c r="J62" s="446">
        <f t="shared" si="32"/>
        <v>8.2</v>
      </c>
      <c r="K62" s="446">
        <f t="shared" si="32"/>
        <v>26</v>
      </c>
      <c r="L62" s="446">
        <f t="shared" si="32"/>
        <v>9.3</v>
      </c>
      <c r="M62" s="446">
        <f t="shared" si="32"/>
        <v>7.8</v>
      </c>
      <c r="N62" s="446">
        <f t="shared" si="32"/>
        <v>8.4</v>
      </c>
      <c r="O62" s="446">
        <f t="shared" si="32"/>
        <v>6.9</v>
      </c>
      <c r="P62" s="543">
        <f t="shared" si="32"/>
        <v>20.3</v>
      </c>
      <c r="Q62" s="88">
        <f t="shared" si="32"/>
        <v>11.1</v>
      </c>
    </row>
    <row r="63" spans="1:17" s="3" customFormat="1" ht="12.75" customHeight="1">
      <c r="A63" s="80"/>
      <c r="B63" s="760" t="s">
        <v>56</v>
      </c>
      <c r="C63" s="782" t="s">
        <v>58</v>
      </c>
      <c r="D63" s="783"/>
      <c r="E63" s="112">
        <f aca="true" t="shared" si="33" ref="E63:P63">E61-E65</f>
        <v>0</v>
      </c>
      <c r="F63" s="444">
        <f t="shared" si="33"/>
        <v>0</v>
      </c>
      <c r="G63" s="444">
        <f t="shared" si="33"/>
        <v>0</v>
      </c>
      <c r="H63" s="444">
        <f t="shared" si="33"/>
        <v>0</v>
      </c>
      <c r="I63" s="444">
        <f t="shared" si="33"/>
        <v>0</v>
      </c>
      <c r="J63" s="444">
        <f t="shared" si="33"/>
        <v>0</v>
      </c>
      <c r="K63" s="444">
        <f t="shared" si="33"/>
        <v>0</v>
      </c>
      <c r="L63" s="444">
        <f t="shared" si="33"/>
        <v>0</v>
      </c>
      <c r="M63" s="444">
        <f t="shared" si="33"/>
        <v>0</v>
      </c>
      <c r="N63" s="444">
        <f t="shared" si="33"/>
        <v>0</v>
      </c>
      <c r="O63" s="444">
        <f t="shared" si="33"/>
        <v>0</v>
      </c>
      <c r="P63" s="541">
        <f t="shared" si="33"/>
        <v>0</v>
      </c>
      <c r="Q63" s="87">
        <f>SUM(E63:P63)</f>
        <v>0</v>
      </c>
    </row>
    <row r="64" spans="1:17" s="8" customFormat="1" ht="9" customHeight="1">
      <c r="A64" s="81"/>
      <c r="B64" s="780"/>
      <c r="C64" s="773" t="s">
        <v>131</v>
      </c>
      <c r="D64" s="747"/>
      <c r="E64" s="106">
        <f aca="true" t="shared" si="34" ref="E64:Q64">E63/E52*100</f>
        <v>0</v>
      </c>
      <c r="F64" s="442">
        <f t="shared" si="34"/>
        <v>0</v>
      </c>
      <c r="G64" s="442">
        <f t="shared" si="34"/>
        <v>0</v>
      </c>
      <c r="H64" s="442">
        <f t="shared" si="34"/>
        <v>0</v>
      </c>
      <c r="I64" s="442">
        <f t="shared" si="34"/>
        <v>0</v>
      </c>
      <c r="J64" s="442">
        <f t="shared" si="34"/>
        <v>0</v>
      </c>
      <c r="K64" s="442">
        <f t="shared" si="34"/>
        <v>0</v>
      </c>
      <c r="L64" s="442">
        <f t="shared" si="34"/>
        <v>0</v>
      </c>
      <c r="M64" s="442">
        <f t="shared" si="34"/>
        <v>0</v>
      </c>
      <c r="N64" s="442">
        <f t="shared" si="34"/>
        <v>0</v>
      </c>
      <c r="O64" s="442">
        <f t="shared" si="34"/>
        <v>0</v>
      </c>
      <c r="P64" s="54">
        <f t="shared" si="34"/>
        <v>0</v>
      </c>
      <c r="Q64" s="15">
        <f t="shared" si="34"/>
        <v>0</v>
      </c>
    </row>
    <row r="65" spans="1:17" s="3" customFormat="1" ht="12.75" customHeight="1">
      <c r="A65" s="80"/>
      <c r="B65" s="780"/>
      <c r="C65" s="774" t="s">
        <v>59</v>
      </c>
      <c r="D65" s="775"/>
      <c r="E65" s="105">
        <f>E67+E71+E73</f>
        <v>1</v>
      </c>
      <c r="F65" s="13">
        <f>F67+F71+F73</f>
        <v>1</v>
      </c>
      <c r="G65" s="13">
        <f>G67+G71+G73</f>
        <v>6</v>
      </c>
      <c r="H65" s="13">
        <f>H67+H71+H73</f>
        <v>7</v>
      </c>
      <c r="I65" s="13">
        <f aca="true" t="shared" si="35" ref="I65:N65">I67+I69+I71+I73</f>
        <v>8</v>
      </c>
      <c r="J65" s="13">
        <f t="shared" si="35"/>
        <v>4</v>
      </c>
      <c r="K65" s="13">
        <f t="shared" si="35"/>
        <v>20</v>
      </c>
      <c r="L65" s="13">
        <f t="shared" si="35"/>
        <v>4</v>
      </c>
      <c r="M65" s="13">
        <f t="shared" si="35"/>
        <v>8</v>
      </c>
      <c r="N65" s="13">
        <f t="shared" si="35"/>
        <v>7</v>
      </c>
      <c r="O65" s="13">
        <f>O67+O69+O71+O73</f>
        <v>4</v>
      </c>
      <c r="P65" s="53">
        <f>P67+P69+P71+P73</f>
        <v>12</v>
      </c>
      <c r="Q65" s="14">
        <f>SUM(E65:P65)</f>
        <v>82</v>
      </c>
    </row>
    <row r="66" spans="1:17" s="8" customFormat="1" ht="10.5" customHeight="1" thickBot="1">
      <c r="A66" s="81"/>
      <c r="B66" s="781"/>
      <c r="C66" s="776" t="s">
        <v>131</v>
      </c>
      <c r="D66" s="753"/>
      <c r="E66" s="108">
        <f aca="true" t="shared" si="36" ref="E66:Q66">E65/E52*100</f>
        <v>2.4</v>
      </c>
      <c r="F66" s="446">
        <f t="shared" si="36"/>
        <v>4.5</v>
      </c>
      <c r="G66" s="446">
        <f t="shared" si="36"/>
        <v>8</v>
      </c>
      <c r="H66" s="446">
        <f t="shared" si="36"/>
        <v>10</v>
      </c>
      <c r="I66" s="446">
        <f t="shared" si="36"/>
        <v>13.8</v>
      </c>
      <c r="J66" s="446">
        <f t="shared" si="36"/>
        <v>8.2</v>
      </c>
      <c r="K66" s="446">
        <f t="shared" si="36"/>
        <v>26</v>
      </c>
      <c r="L66" s="446">
        <f t="shared" si="36"/>
        <v>9.3</v>
      </c>
      <c r="M66" s="446">
        <f t="shared" si="36"/>
        <v>7.8</v>
      </c>
      <c r="N66" s="446">
        <f t="shared" si="36"/>
        <v>8.4</v>
      </c>
      <c r="O66" s="446">
        <f t="shared" si="36"/>
        <v>6.9</v>
      </c>
      <c r="P66" s="543">
        <f t="shared" si="36"/>
        <v>20.3</v>
      </c>
      <c r="Q66" s="16">
        <f t="shared" si="36"/>
        <v>11.1</v>
      </c>
    </row>
    <row r="67" spans="1:17" s="3" customFormat="1" ht="12" customHeight="1">
      <c r="A67" s="80"/>
      <c r="B67" s="83"/>
      <c r="C67" s="760" t="s">
        <v>56</v>
      </c>
      <c r="D67" s="101" t="s">
        <v>115</v>
      </c>
      <c r="E67" s="105">
        <v>0</v>
      </c>
      <c r="F67" s="13">
        <v>1</v>
      </c>
      <c r="G67" s="13">
        <v>3</v>
      </c>
      <c r="H67" s="13">
        <v>1</v>
      </c>
      <c r="I67" s="13">
        <v>0</v>
      </c>
      <c r="J67" s="13">
        <v>0</v>
      </c>
      <c r="K67" s="13">
        <v>0</v>
      </c>
      <c r="L67" s="13">
        <v>0</v>
      </c>
      <c r="M67" s="13">
        <v>3</v>
      </c>
      <c r="N67" s="13">
        <v>2</v>
      </c>
      <c r="O67" s="13">
        <v>1</v>
      </c>
      <c r="P67" s="53">
        <v>1</v>
      </c>
      <c r="Q67" s="14">
        <f>SUM(E67:P67)</f>
        <v>12</v>
      </c>
    </row>
    <row r="68" spans="1:17" s="8" customFormat="1" ht="9.75" customHeight="1">
      <c r="A68" s="81"/>
      <c r="B68" s="83"/>
      <c r="C68" s="577"/>
      <c r="D68" s="63" t="s">
        <v>132</v>
      </c>
      <c r="E68" s="106">
        <f aca="true" t="shared" si="37" ref="E68:Q68">E67/E52*100</f>
        <v>0</v>
      </c>
      <c r="F68" s="442">
        <f t="shared" si="37"/>
        <v>4.5</v>
      </c>
      <c r="G68" s="442">
        <f t="shared" si="37"/>
        <v>4</v>
      </c>
      <c r="H68" s="442">
        <f t="shared" si="37"/>
        <v>1.4</v>
      </c>
      <c r="I68" s="442">
        <f t="shared" si="37"/>
        <v>0</v>
      </c>
      <c r="J68" s="442">
        <f t="shared" si="37"/>
        <v>0</v>
      </c>
      <c r="K68" s="442">
        <f t="shared" si="37"/>
        <v>0</v>
      </c>
      <c r="L68" s="442">
        <f t="shared" si="37"/>
        <v>0</v>
      </c>
      <c r="M68" s="442">
        <f t="shared" si="37"/>
        <v>2.9</v>
      </c>
      <c r="N68" s="442">
        <f t="shared" si="37"/>
        <v>2.4</v>
      </c>
      <c r="O68" s="442">
        <f t="shared" si="37"/>
        <v>1.7</v>
      </c>
      <c r="P68" s="54">
        <f t="shared" si="37"/>
        <v>1.7</v>
      </c>
      <c r="Q68" s="15">
        <f t="shared" si="37"/>
        <v>1.6</v>
      </c>
    </row>
    <row r="69" spans="1:17" s="8" customFormat="1" ht="9.75" customHeight="1">
      <c r="A69" s="81"/>
      <c r="B69" s="83"/>
      <c r="C69" s="577"/>
      <c r="D69" s="79" t="s">
        <v>116</v>
      </c>
      <c r="E69" s="59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14</v>
      </c>
      <c r="L69" s="13">
        <v>0</v>
      </c>
      <c r="M69" s="13">
        <v>1</v>
      </c>
      <c r="N69" s="13">
        <v>0</v>
      </c>
      <c r="O69" s="13">
        <v>1</v>
      </c>
      <c r="P69" s="53">
        <v>0</v>
      </c>
      <c r="Q69" s="14">
        <f>SUM(E69:P69)</f>
        <v>16</v>
      </c>
    </row>
    <row r="70" spans="1:17" s="8" customFormat="1" ht="9.75" customHeight="1">
      <c r="A70" s="81"/>
      <c r="B70" s="83"/>
      <c r="C70" s="577"/>
      <c r="D70" s="63" t="s">
        <v>132</v>
      </c>
      <c r="E70" s="60">
        <f aca="true" t="shared" si="38" ref="E70:Q70">E69/E52*100</f>
        <v>0</v>
      </c>
      <c r="F70" s="442">
        <f t="shared" si="38"/>
        <v>0</v>
      </c>
      <c r="G70" s="442">
        <f t="shared" si="38"/>
        <v>0</v>
      </c>
      <c r="H70" s="442">
        <f t="shared" si="38"/>
        <v>0</v>
      </c>
      <c r="I70" s="442">
        <f t="shared" si="38"/>
        <v>0</v>
      </c>
      <c r="J70" s="442">
        <f t="shared" si="38"/>
        <v>0</v>
      </c>
      <c r="K70" s="442">
        <f t="shared" si="38"/>
        <v>18.2</v>
      </c>
      <c r="L70" s="442">
        <f t="shared" si="38"/>
        <v>0</v>
      </c>
      <c r="M70" s="442">
        <f t="shared" si="38"/>
        <v>1</v>
      </c>
      <c r="N70" s="442">
        <f t="shared" si="38"/>
        <v>0</v>
      </c>
      <c r="O70" s="442">
        <f t="shared" si="38"/>
        <v>1.7</v>
      </c>
      <c r="P70" s="54">
        <f t="shared" si="38"/>
        <v>0</v>
      </c>
      <c r="Q70" s="15">
        <f t="shared" si="38"/>
        <v>2.2</v>
      </c>
    </row>
    <row r="71" spans="1:17" s="3" customFormat="1" ht="9.75" customHeight="1">
      <c r="A71" s="80"/>
      <c r="B71" s="83"/>
      <c r="C71" s="577"/>
      <c r="D71" s="79" t="s">
        <v>117</v>
      </c>
      <c r="E71" s="105">
        <v>1</v>
      </c>
      <c r="F71" s="13">
        <v>0</v>
      </c>
      <c r="G71" s="13">
        <v>3</v>
      </c>
      <c r="H71" s="13">
        <v>4</v>
      </c>
      <c r="I71" s="13">
        <v>6</v>
      </c>
      <c r="J71" s="13">
        <v>2</v>
      </c>
      <c r="K71" s="13">
        <v>3</v>
      </c>
      <c r="L71" s="13">
        <v>3</v>
      </c>
      <c r="M71" s="13">
        <v>1</v>
      </c>
      <c r="N71" s="13">
        <v>4</v>
      </c>
      <c r="O71" s="13">
        <v>2</v>
      </c>
      <c r="P71" s="53">
        <v>6</v>
      </c>
      <c r="Q71" s="14">
        <f>SUM(E71:P71)</f>
        <v>35</v>
      </c>
    </row>
    <row r="72" spans="1:17" s="8" customFormat="1" ht="9" customHeight="1">
      <c r="A72" s="81"/>
      <c r="B72" s="83"/>
      <c r="C72" s="577"/>
      <c r="D72" s="63" t="s">
        <v>132</v>
      </c>
      <c r="E72" s="106">
        <f aca="true" t="shared" si="39" ref="E72:Q72">E71/E52*100</f>
        <v>2.4</v>
      </c>
      <c r="F72" s="442">
        <f t="shared" si="39"/>
        <v>0</v>
      </c>
      <c r="G72" s="442">
        <f t="shared" si="39"/>
        <v>4</v>
      </c>
      <c r="H72" s="442">
        <f t="shared" si="39"/>
        <v>5.7</v>
      </c>
      <c r="I72" s="442">
        <f t="shared" si="39"/>
        <v>10.3</v>
      </c>
      <c r="J72" s="442">
        <f t="shared" si="39"/>
        <v>4.1</v>
      </c>
      <c r="K72" s="442">
        <f t="shared" si="39"/>
        <v>3.9</v>
      </c>
      <c r="L72" s="442">
        <f t="shared" si="39"/>
        <v>7</v>
      </c>
      <c r="M72" s="442">
        <f t="shared" si="39"/>
        <v>1</v>
      </c>
      <c r="N72" s="442">
        <f t="shared" si="39"/>
        <v>4.8</v>
      </c>
      <c r="O72" s="442">
        <f t="shared" si="39"/>
        <v>3.4</v>
      </c>
      <c r="P72" s="54">
        <f t="shared" si="39"/>
        <v>10.2</v>
      </c>
      <c r="Q72" s="15">
        <f t="shared" si="39"/>
        <v>4.7</v>
      </c>
    </row>
    <row r="73" spans="1:17" s="2" customFormat="1" ht="12" customHeight="1">
      <c r="A73" s="82"/>
      <c r="B73" s="83"/>
      <c r="C73" s="577"/>
      <c r="D73" s="78" t="s">
        <v>118</v>
      </c>
      <c r="E73" s="105">
        <v>0</v>
      </c>
      <c r="F73" s="13">
        <v>0</v>
      </c>
      <c r="G73" s="13">
        <v>0</v>
      </c>
      <c r="H73" s="13">
        <v>2</v>
      </c>
      <c r="I73" s="13">
        <v>2</v>
      </c>
      <c r="J73" s="13">
        <v>2</v>
      </c>
      <c r="K73" s="13">
        <v>3</v>
      </c>
      <c r="L73" s="13">
        <v>1</v>
      </c>
      <c r="M73" s="13">
        <v>3</v>
      </c>
      <c r="N73" s="13">
        <v>1</v>
      </c>
      <c r="O73" s="13">
        <v>0</v>
      </c>
      <c r="P73" s="53">
        <v>5</v>
      </c>
      <c r="Q73" s="14">
        <f>SUM(E73:P73)</f>
        <v>19</v>
      </c>
    </row>
    <row r="74" spans="1:17" s="8" customFormat="1" ht="9" customHeight="1" thickBot="1">
      <c r="A74" s="89"/>
      <c r="B74" s="100"/>
      <c r="C74" s="761"/>
      <c r="D74" s="98" t="s">
        <v>132</v>
      </c>
      <c r="E74" s="108">
        <f aca="true" t="shared" si="40" ref="E74:Q74">E73/E52*100</f>
        <v>0</v>
      </c>
      <c r="F74" s="446">
        <f t="shared" si="40"/>
        <v>0</v>
      </c>
      <c r="G74" s="446">
        <f t="shared" si="40"/>
        <v>0</v>
      </c>
      <c r="H74" s="446">
        <f t="shared" si="40"/>
        <v>2.9</v>
      </c>
      <c r="I74" s="446">
        <f t="shared" si="40"/>
        <v>3.4</v>
      </c>
      <c r="J74" s="446">
        <f t="shared" si="40"/>
        <v>4.1</v>
      </c>
      <c r="K74" s="446">
        <f t="shared" si="40"/>
        <v>3.9</v>
      </c>
      <c r="L74" s="446">
        <f t="shared" si="40"/>
        <v>2.3</v>
      </c>
      <c r="M74" s="446">
        <f t="shared" si="40"/>
        <v>2.9</v>
      </c>
      <c r="N74" s="446">
        <f t="shared" si="40"/>
        <v>1.2</v>
      </c>
      <c r="O74" s="446">
        <f t="shared" si="40"/>
        <v>0</v>
      </c>
      <c r="P74" s="543">
        <f t="shared" si="40"/>
        <v>8.5</v>
      </c>
      <c r="Q74" s="16">
        <f t="shared" si="40"/>
        <v>2.6</v>
      </c>
    </row>
    <row r="75" spans="1:17" s="3" customFormat="1" ht="9.75" customHeight="1">
      <c r="A75" s="754" t="s">
        <v>17</v>
      </c>
      <c r="B75" s="755"/>
      <c r="C75" s="755"/>
      <c r="D75" s="756"/>
      <c r="E75" s="105">
        <v>0</v>
      </c>
      <c r="F75" s="13">
        <v>0</v>
      </c>
      <c r="G75" s="13">
        <v>4</v>
      </c>
      <c r="H75" s="13">
        <v>0</v>
      </c>
      <c r="I75" s="13">
        <v>9</v>
      </c>
      <c r="J75" s="13">
        <v>0</v>
      </c>
      <c r="K75" s="13">
        <v>0</v>
      </c>
      <c r="L75" s="13">
        <v>0</v>
      </c>
      <c r="M75" s="13">
        <v>27</v>
      </c>
      <c r="N75" s="13">
        <v>6</v>
      </c>
      <c r="O75" s="13">
        <v>10</v>
      </c>
      <c r="P75" s="53">
        <v>1</v>
      </c>
      <c r="Q75" s="14">
        <f>SUM(E75:P75)</f>
        <v>57</v>
      </c>
    </row>
    <row r="76" spans="1:17" s="8" customFormat="1" ht="9.75" customHeight="1">
      <c r="A76" s="745" t="s">
        <v>43</v>
      </c>
      <c r="B76" s="746"/>
      <c r="C76" s="746"/>
      <c r="D76" s="747"/>
      <c r="E76" s="106">
        <f aca="true" t="shared" si="41" ref="E76:Q76">E75/E52*100</f>
        <v>0</v>
      </c>
      <c r="F76" s="442">
        <f t="shared" si="41"/>
        <v>0</v>
      </c>
      <c r="G76" s="442">
        <f t="shared" si="41"/>
        <v>5.3</v>
      </c>
      <c r="H76" s="442">
        <f t="shared" si="41"/>
        <v>0</v>
      </c>
      <c r="I76" s="442">
        <f t="shared" si="41"/>
        <v>15.5</v>
      </c>
      <c r="J76" s="442">
        <f t="shared" si="41"/>
        <v>0</v>
      </c>
      <c r="K76" s="442">
        <f t="shared" si="41"/>
        <v>0</v>
      </c>
      <c r="L76" s="442">
        <f t="shared" si="41"/>
        <v>0</v>
      </c>
      <c r="M76" s="442">
        <f t="shared" si="41"/>
        <v>26.2</v>
      </c>
      <c r="N76" s="442">
        <f t="shared" si="41"/>
        <v>7.2</v>
      </c>
      <c r="O76" s="442">
        <f t="shared" si="41"/>
        <v>17.2</v>
      </c>
      <c r="P76" s="54">
        <f t="shared" si="41"/>
        <v>1.7</v>
      </c>
      <c r="Q76" s="15">
        <f t="shared" si="41"/>
        <v>7.7</v>
      </c>
    </row>
    <row r="77" spans="1:17" s="3" customFormat="1" ht="11.25" customHeight="1">
      <c r="A77" s="757" t="s">
        <v>18</v>
      </c>
      <c r="B77" s="758"/>
      <c r="C77" s="758"/>
      <c r="D77" s="759"/>
      <c r="E77" s="105">
        <v>3</v>
      </c>
      <c r="F77" s="13">
        <v>2</v>
      </c>
      <c r="G77" s="13">
        <v>13</v>
      </c>
      <c r="H77" s="13">
        <v>19</v>
      </c>
      <c r="I77" s="13">
        <v>7</v>
      </c>
      <c r="J77" s="13">
        <v>10</v>
      </c>
      <c r="K77" s="13">
        <v>8</v>
      </c>
      <c r="L77" s="13">
        <v>2</v>
      </c>
      <c r="M77" s="13">
        <v>7</v>
      </c>
      <c r="N77" s="13">
        <v>9</v>
      </c>
      <c r="O77" s="13">
        <v>7</v>
      </c>
      <c r="P77" s="53">
        <v>6</v>
      </c>
      <c r="Q77" s="14">
        <f>SUM(E77:P77)</f>
        <v>93</v>
      </c>
    </row>
    <row r="78" spans="1:17" s="8" customFormat="1" ht="9.75" customHeight="1">
      <c r="A78" s="745" t="s">
        <v>43</v>
      </c>
      <c r="B78" s="746"/>
      <c r="C78" s="746"/>
      <c r="D78" s="747"/>
      <c r="E78" s="106">
        <f aca="true" t="shared" si="42" ref="E78:Q78">E77/E52*100</f>
        <v>7.1</v>
      </c>
      <c r="F78" s="442">
        <f t="shared" si="42"/>
        <v>9.1</v>
      </c>
      <c r="G78" s="442">
        <f t="shared" si="42"/>
        <v>17.3</v>
      </c>
      <c r="H78" s="442">
        <f t="shared" si="42"/>
        <v>27.1</v>
      </c>
      <c r="I78" s="442">
        <f t="shared" si="42"/>
        <v>12.1</v>
      </c>
      <c r="J78" s="442">
        <f t="shared" si="42"/>
        <v>20.4</v>
      </c>
      <c r="K78" s="442">
        <f t="shared" si="42"/>
        <v>10.4</v>
      </c>
      <c r="L78" s="442">
        <f t="shared" si="42"/>
        <v>4.7</v>
      </c>
      <c r="M78" s="442">
        <f t="shared" si="42"/>
        <v>6.8</v>
      </c>
      <c r="N78" s="442">
        <f t="shared" si="42"/>
        <v>10.8</v>
      </c>
      <c r="O78" s="442">
        <f t="shared" si="42"/>
        <v>12.1</v>
      </c>
      <c r="P78" s="54">
        <f t="shared" si="42"/>
        <v>10.2</v>
      </c>
      <c r="Q78" s="15">
        <f t="shared" si="42"/>
        <v>12.6</v>
      </c>
    </row>
    <row r="79" spans="1:17" s="3" customFormat="1" ht="11.25" customHeight="1">
      <c r="A79" s="757" t="s">
        <v>229</v>
      </c>
      <c r="B79" s="758"/>
      <c r="C79" s="758"/>
      <c r="D79" s="759"/>
      <c r="E79" s="105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53">
        <v>0</v>
      </c>
      <c r="Q79" s="14">
        <f>SUM(E79:P79)</f>
        <v>0</v>
      </c>
    </row>
    <row r="80" spans="1:17" s="8" customFormat="1" ht="12.75" customHeight="1">
      <c r="A80" s="745" t="s">
        <v>43</v>
      </c>
      <c r="B80" s="746"/>
      <c r="C80" s="746"/>
      <c r="D80" s="747"/>
      <c r="E80" s="106">
        <f aca="true" t="shared" si="43" ref="E80:Q80">E79/E52*100</f>
        <v>0</v>
      </c>
      <c r="F80" s="442">
        <f t="shared" si="43"/>
        <v>0</v>
      </c>
      <c r="G80" s="442">
        <f t="shared" si="43"/>
        <v>0</v>
      </c>
      <c r="H80" s="442">
        <f t="shared" si="43"/>
        <v>0</v>
      </c>
      <c r="I80" s="442">
        <f t="shared" si="43"/>
        <v>0</v>
      </c>
      <c r="J80" s="442">
        <f t="shared" si="43"/>
        <v>0</v>
      </c>
      <c r="K80" s="442">
        <f t="shared" si="43"/>
        <v>0</v>
      </c>
      <c r="L80" s="442">
        <f t="shared" si="43"/>
        <v>0</v>
      </c>
      <c r="M80" s="442">
        <f t="shared" si="43"/>
        <v>0</v>
      </c>
      <c r="N80" s="442">
        <f t="shared" si="43"/>
        <v>0</v>
      </c>
      <c r="O80" s="442">
        <f t="shared" si="43"/>
        <v>0</v>
      </c>
      <c r="P80" s="54">
        <f t="shared" si="43"/>
        <v>0</v>
      </c>
      <c r="Q80" s="15">
        <f t="shared" si="43"/>
        <v>0</v>
      </c>
    </row>
    <row r="81" spans="1:17" s="8" customFormat="1" ht="12.75" customHeight="1">
      <c r="A81" s="90" t="s">
        <v>64</v>
      </c>
      <c r="B81" s="91"/>
      <c r="C81" s="92"/>
      <c r="D81" s="72"/>
      <c r="E81" s="105">
        <v>0</v>
      </c>
      <c r="F81" s="13">
        <v>0</v>
      </c>
      <c r="G81" s="13">
        <v>17</v>
      </c>
      <c r="H81" s="13">
        <v>0</v>
      </c>
      <c r="I81" s="13">
        <v>0</v>
      </c>
      <c r="J81" s="13">
        <v>1</v>
      </c>
      <c r="K81" s="13">
        <v>1</v>
      </c>
      <c r="L81" s="13">
        <v>0</v>
      </c>
      <c r="M81" s="13">
        <v>1</v>
      </c>
      <c r="N81" s="13">
        <v>0</v>
      </c>
      <c r="O81" s="13">
        <v>0</v>
      </c>
      <c r="P81" s="53">
        <v>0</v>
      </c>
      <c r="Q81" s="14">
        <f>SUM(E81:P81)</f>
        <v>20</v>
      </c>
    </row>
    <row r="82" spans="1:17" s="8" customFormat="1" ht="12.75" customHeight="1">
      <c r="A82" s="745" t="s">
        <v>43</v>
      </c>
      <c r="B82" s="746"/>
      <c r="C82" s="746"/>
      <c r="D82" s="747"/>
      <c r="E82" s="106">
        <f aca="true" t="shared" si="44" ref="E82:Q82">E81/E52*100</f>
        <v>0</v>
      </c>
      <c r="F82" s="442">
        <f t="shared" si="44"/>
        <v>0</v>
      </c>
      <c r="G82" s="442">
        <f t="shared" si="44"/>
        <v>22.7</v>
      </c>
      <c r="H82" s="442">
        <f t="shared" si="44"/>
        <v>0</v>
      </c>
      <c r="I82" s="442">
        <f t="shared" si="44"/>
        <v>0</v>
      </c>
      <c r="J82" s="442">
        <f t="shared" si="44"/>
        <v>2</v>
      </c>
      <c r="K82" s="442">
        <f t="shared" si="44"/>
        <v>1.3</v>
      </c>
      <c r="L82" s="442">
        <f t="shared" si="44"/>
        <v>0</v>
      </c>
      <c r="M82" s="442">
        <f t="shared" si="44"/>
        <v>1</v>
      </c>
      <c r="N82" s="442">
        <f t="shared" si="44"/>
        <v>0</v>
      </c>
      <c r="O82" s="442">
        <f t="shared" si="44"/>
        <v>0</v>
      </c>
      <c r="P82" s="54">
        <f t="shared" si="44"/>
        <v>0</v>
      </c>
      <c r="Q82" s="15">
        <f t="shared" si="44"/>
        <v>2.7</v>
      </c>
    </row>
    <row r="83" spans="1:17" s="8" customFormat="1" ht="21.75" customHeight="1">
      <c r="A83" s="796" t="s">
        <v>193</v>
      </c>
      <c r="B83" s="797"/>
      <c r="C83" s="797"/>
      <c r="D83" s="798"/>
      <c r="E83" s="355">
        <v>0</v>
      </c>
      <c r="F83" s="447">
        <v>0</v>
      </c>
      <c r="G83" s="447">
        <v>0</v>
      </c>
      <c r="H83" s="447">
        <v>1</v>
      </c>
      <c r="I83" s="447">
        <v>0</v>
      </c>
      <c r="J83" s="447">
        <v>2</v>
      </c>
      <c r="K83" s="447">
        <v>4</v>
      </c>
      <c r="L83" s="447">
        <v>0</v>
      </c>
      <c r="M83" s="447">
        <v>2</v>
      </c>
      <c r="N83" s="447">
        <v>4</v>
      </c>
      <c r="O83" s="515">
        <v>0</v>
      </c>
      <c r="P83" s="515">
        <v>1</v>
      </c>
      <c r="Q83" s="14">
        <f>SUM(E83:P83)</f>
        <v>14</v>
      </c>
    </row>
    <row r="84" spans="1:17" s="8" customFormat="1" ht="12.75" customHeight="1">
      <c r="A84" s="745" t="s">
        <v>43</v>
      </c>
      <c r="B84" s="746"/>
      <c r="C84" s="746"/>
      <c r="D84" s="747"/>
      <c r="E84" s="353">
        <f aca="true" t="shared" si="45" ref="E84:Q84">E83/E52*100</f>
        <v>0</v>
      </c>
      <c r="F84" s="442">
        <f t="shared" si="45"/>
        <v>0</v>
      </c>
      <c r="G84" s="442">
        <f t="shared" si="45"/>
        <v>0</v>
      </c>
      <c r="H84" s="442">
        <f t="shared" si="45"/>
        <v>1.4</v>
      </c>
      <c r="I84" s="442">
        <f t="shared" si="45"/>
        <v>0</v>
      </c>
      <c r="J84" s="442">
        <f t="shared" si="45"/>
        <v>4.1</v>
      </c>
      <c r="K84" s="442">
        <f t="shared" si="45"/>
        <v>5.2</v>
      </c>
      <c r="L84" s="442">
        <f t="shared" si="45"/>
        <v>0</v>
      </c>
      <c r="M84" s="442">
        <f t="shared" si="45"/>
        <v>1.9</v>
      </c>
      <c r="N84" s="442">
        <f t="shared" si="45"/>
        <v>4.8</v>
      </c>
      <c r="O84" s="54">
        <f t="shared" si="45"/>
        <v>0</v>
      </c>
      <c r="P84" s="54">
        <f t="shared" si="45"/>
        <v>1.7</v>
      </c>
      <c r="Q84" s="15">
        <f t="shared" si="45"/>
        <v>1.9</v>
      </c>
    </row>
    <row r="85" spans="1:17" s="3" customFormat="1" ht="12.75" customHeight="1">
      <c r="A85" s="757" t="s">
        <v>49</v>
      </c>
      <c r="B85" s="758"/>
      <c r="C85" s="758"/>
      <c r="D85" s="759"/>
      <c r="E85" s="105">
        <v>9</v>
      </c>
      <c r="F85" s="13">
        <v>7</v>
      </c>
      <c r="G85" s="13">
        <v>12</v>
      </c>
      <c r="H85" s="13">
        <v>11</v>
      </c>
      <c r="I85" s="13">
        <v>4</v>
      </c>
      <c r="J85" s="13">
        <v>7</v>
      </c>
      <c r="K85" s="13">
        <v>16</v>
      </c>
      <c r="L85" s="13">
        <v>11</v>
      </c>
      <c r="M85" s="13">
        <v>16</v>
      </c>
      <c r="N85" s="13">
        <v>11</v>
      </c>
      <c r="O85" s="13">
        <v>13</v>
      </c>
      <c r="P85" s="53">
        <v>11</v>
      </c>
      <c r="Q85" s="14">
        <f>SUM(E85:P85)</f>
        <v>128</v>
      </c>
    </row>
    <row r="86" spans="1:17" s="8" customFormat="1" ht="9.75" customHeight="1">
      <c r="A86" s="745" t="s">
        <v>43</v>
      </c>
      <c r="B86" s="746"/>
      <c r="C86" s="746"/>
      <c r="D86" s="747"/>
      <c r="E86" s="106">
        <f aca="true" t="shared" si="46" ref="E86:Q86">E85/E52*100</f>
        <v>21.4</v>
      </c>
      <c r="F86" s="442">
        <f t="shared" si="46"/>
        <v>31.8</v>
      </c>
      <c r="G86" s="442">
        <f t="shared" si="46"/>
        <v>16</v>
      </c>
      <c r="H86" s="442">
        <f t="shared" si="46"/>
        <v>15.7</v>
      </c>
      <c r="I86" s="442">
        <f t="shared" si="46"/>
        <v>6.9</v>
      </c>
      <c r="J86" s="442">
        <f t="shared" si="46"/>
        <v>14.3</v>
      </c>
      <c r="K86" s="442">
        <f t="shared" si="46"/>
        <v>20.8</v>
      </c>
      <c r="L86" s="442">
        <f t="shared" si="46"/>
        <v>25.6</v>
      </c>
      <c r="M86" s="442">
        <f t="shared" si="46"/>
        <v>15.5</v>
      </c>
      <c r="N86" s="442">
        <f t="shared" si="46"/>
        <v>13.3</v>
      </c>
      <c r="O86" s="442">
        <f t="shared" si="46"/>
        <v>22.4</v>
      </c>
      <c r="P86" s="54">
        <f t="shared" si="46"/>
        <v>18.6</v>
      </c>
      <c r="Q86" s="15">
        <f t="shared" si="46"/>
        <v>17.3</v>
      </c>
    </row>
    <row r="87" spans="1:17" s="3" customFormat="1" ht="11.25" customHeight="1">
      <c r="A87" s="757" t="s">
        <v>14</v>
      </c>
      <c r="B87" s="758"/>
      <c r="C87" s="758"/>
      <c r="D87" s="759"/>
      <c r="E87" s="105">
        <v>3</v>
      </c>
      <c r="F87" s="13">
        <v>2</v>
      </c>
      <c r="G87" s="13">
        <v>4</v>
      </c>
      <c r="H87" s="13">
        <v>4</v>
      </c>
      <c r="I87" s="13">
        <v>9</v>
      </c>
      <c r="J87" s="13">
        <v>5</v>
      </c>
      <c r="K87" s="13">
        <v>2</v>
      </c>
      <c r="L87" s="13">
        <v>3</v>
      </c>
      <c r="M87" s="13">
        <v>6</v>
      </c>
      <c r="N87" s="13">
        <v>2</v>
      </c>
      <c r="O87" s="13">
        <v>4</v>
      </c>
      <c r="P87" s="53">
        <v>4</v>
      </c>
      <c r="Q87" s="14">
        <f>SUM(E87:P87)</f>
        <v>48</v>
      </c>
    </row>
    <row r="88" spans="1:17" s="8" customFormat="1" ht="9.75" customHeight="1">
      <c r="A88" s="745" t="s">
        <v>43</v>
      </c>
      <c r="B88" s="746"/>
      <c r="C88" s="746"/>
      <c r="D88" s="747"/>
      <c r="E88" s="106">
        <f aca="true" t="shared" si="47" ref="E88:Q88">E87/E52*100</f>
        <v>7.1</v>
      </c>
      <c r="F88" s="442">
        <f t="shared" si="47"/>
        <v>9.1</v>
      </c>
      <c r="G88" s="442">
        <f t="shared" si="47"/>
        <v>5.3</v>
      </c>
      <c r="H88" s="442">
        <f t="shared" si="47"/>
        <v>5.7</v>
      </c>
      <c r="I88" s="442">
        <f t="shared" si="47"/>
        <v>15.5</v>
      </c>
      <c r="J88" s="442">
        <f t="shared" si="47"/>
        <v>10.2</v>
      </c>
      <c r="K88" s="442">
        <f t="shared" si="47"/>
        <v>2.6</v>
      </c>
      <c r="L88" s="442">
        <f t="shared" si="47"/>
        <v>7</v>
      </c>
      <c r="M88" s="442">
        <f t="shared" si="47"/>
        <v>5.8</v>
      </c>
      <c r="N88" s="442">
        <f t="shared" si="47"/>
        <v>2.4</v>
      </c>
      <c r="O88" s="442">
        <f t="shared" si="47"/>
        <v>6.9</v>
      </c>
      <c r="P88" s="54">
        <f t="shared" si="47"/>
        <v>6.8</v>
      </c>
      <c r="Q88" s="15">
        <f t="shared" si="47"/>
        <v>6.5</v>
      </c>
    </row>
    <row r="89" spans="1:17" s="3" customFormat="1" ht="10.5" customHeight="1">
      <c r="A89" s="777" t="s">
        <v>68</v>
      </c>
      <c r="B89" s="778"/>
      <c r="C89" s="778"/>
      <c r="D89" s="779"/>
      <c r="E89" s="113">
        <v>0</v>
      </c>
      <c r="F89" s="445">
        <v>0</v>
      </c>
      <c r="G89" s="445">
        <v>1</v>
      </c>
      <c r="H89" s="445">
        <v>0</v>
      </c>
      <c r="I89" s="445">
        <v>2</v>
      </c>
      <c r="J89" s="445">
        <v>0</v>
      </c>
      <c r="K89" s="445">
        <v>1</v>
      </c>
      <c r="L89" s="445">
        <v>1</v>
      </c>
      <c r="M89" s="445">
        <v>0</v>
      </c>
      <c r="N89" s="445">
        <v>0</v>
      </c>
      <c r="O89" s="445">
        <v>0</v>
      </c>
      <c r="P89" s="542">
        <v>0</v>
      </c>
      <c r="Q89" s="19">
        <f>SUM(E89:P89)</f>
        <v>5</v>
      </c>
    </row>
    <row r="90" spans="1:17" s="8" customFormat="1" ht="10.5" customHeight="1">
      <c r="A90" s="745" t="s">
        <v>43</v>
      </c>
      <c r="B90" s="746"/>
      <c r="C90" s="746"/>
      <c r="D90" s="747"/>
      <c r="E90" s="106">
        <f aca="true" t="shared" si="48" ref="E90:Q90">E89/E52*100</f>
        <v>0</v>
      </c>
      <c r="F90" s="442">
        <f t="shared" si="48"/>
        <v>0</v>
      </c>
      <c r="G90" s="442">
        <f t="shared" si="48"/>
        <v>1.3</v>
      </c>
      <c r="H90" s="442">
        <f t="shared" si="48"/>
        <v>0</v>
      </c>
      <c r="I90" s="442">
        <f t="shared" si="48"/>
        <v>3.4</v>
      </c>
      <c r="J90" s="442">
        <f t="shared" si="48"/>
        <v>0</v>
      </c>
      <c r="K90" s="442">
        <f t="shared" si="48"/>
        <v>1.3</v>
      </c>
      <c r="L90" s="442">
        <f t="shared" si="48"/>
        <v>2.3</v>
      </c>
      <c r="M90" s="442">
        <f t="shared" si="48"/>
        <v>0</v>
      </c>
      <c r="N90" s="442">
        <f t="shared" si="48"/>
        <v>0</v>
      </c>
      <c r="O90" s="442">
        <f t="shared" si="48"/>
        <v>0</v>
      </c>
      <c r="P90" s="54">
        <f t="shared" si="48"/>
        <v>0</v>
      </c>
      <c r="Q90" s="15">
        <f t="shared" si="48"/>
        <v>0.7</v>
      </c>
    </row>
    <row r="91" spans="1:17" s="3" customFormat="1" ht="10.5" customHeight="1">
      <c r="A91" s="757" t="s">
        <v>12</v>
      </c>
      <c r="B91" s="758"/>
      <c r="C91" s="758"/>
      <c r="D91" s="759"/>
      <c r="E91" s="354">
        <f aca="true" t="shared" si="49" ref="E91:P91">E52-E55-E75-E77-E79-E81-E83-E85-E87-E89</f>
        <v>2</v>
      </c>
      <c r="F91" s="447">
        <f t="shared" si="49"/>
        <v>1</v>
      </c>
      <c r="G91" s="447">
        <f t="shared" si="49"/>
        <v>1</v>
      </c>
      <c r="H91" s="447">
        <f t="shared" si="49"/>
        <v>0</v>
      </c>
      <c r="I91" s="447">
        <f t="shared" si="49"/>
        <v>0</v>
      </c>
      <c r="J91" s="447">
        <f t="shared" si="49"/>
        <v>0</v>
      </c>
      <c r="K91" s="447">
        <f t="shared" si="49"/>
        <v>0</v>
      </c>
      <c r="L91" s="447">
        <f t="shared" si="49"/>
        <v>3</v>
      </c>
      <c r="M91" s="447">
        <f t="shared" si="49"/>
        <v>0</v>
      </c>
      <c r="N91" s="447">
        <f t="shared" si="49"/>
        <v>1</v>
      </c>
      <c r="O91" s="447">
        <f t="shared" si="49"/>
        <v>0</v>
      </c>
      <c r="P91" s="447">
        <f t="shared" si="49"/>
        <v>4</v>
      </c>
      <c r="Q91" s="14">
        <f>SUM(E91:P91)</f>
        <v>12</v>
      </c>
    </row>
    <row r="92" spans="1:17" s="8" customFormat="1" ht="11.25" customHeight="1" thickBot="1">
      <c r="A92" s="751" t="s">
        <v>43</v>
      </c>
      <c r="B92" s="752"/>
      <c r="C92" s="752"/>
      <c r="D92" s="753"/>
      <c r="E92" s="108">
        <f aca="true" t="shared" si="50" ref="E92:Q92">E91/E52*100</f>
        <v>4.8</v>
      </c>
      <c r="F92" s="446">
        <f t="shared" si="50"/>
        <v>4.5</v>
      </c>
      <c r="G92" s="446">
        <f t="shared" si="50"/>
        <v>1.3</v>
      </c>
      <c r="H92" s="446">
        <f t="shared" si="50"/>
        <v>0</v>
      </c>
      <c r="I92" s="446">
        <f t="shared" si="50"/>
        <v>0</v>
      </c>
      <c r="J92" s="446">
        <f t="shared" si="50"/>
        <v>0</v>
      </c>
      <c r="K92" s="446">
        <f t="shared" si="50"/>
        <v>0</v>
      </c>
      <c r="L92" s="446">
        <f t="shared" si="50"/>
        <v>7</v>
      </c>
      <c r="M92" s="446">
        <f t="shared" si="50"/>
        <v>0</v>
      </c>
      <c r="N92" s="446">
        <f t="shared" si="50"/>
        <v>1.2</v>
      </c>
      <c r="O92" s="446">
        <f t="shared" si="50"/>
        <v>0</v>
      </c>
      <c r="P92" s="543">
        <f t="shared" si="50"/>
        <v>6.8</v>
      </c>
      <c r="Q92" s="16">
        <f t="shared" si="50"/>
        <v>1.6</v>
      </c>
    </row>
    <row r="94" spans="2:5" ht="12.75">
      <c r="B94" s="75"/>
      <c r="C94" s="75"/>
      <c r="D94" s="76"/>
      <c r="E94" s="77"/>
    </row>
  </sheetData>
  <sheetProtection/>
  <mergeCells count="76">
    <mergeCell ref="A1:Q1"/>
    <mergeCell ref="A4:A7"/>
    <mergeCell ref="B4:D4"/>
    <mergeCell ref="B5:D5"/>
    <mergeCell ref="B6:D6"/>
    <mergeCell ref="A2:D2"/>
    <mergeCell ref="A3:D3"/>
    <mergeCell ref="B7:D7"/>
    <mergeCell ref="A58:D58"/>
    <mergeCell ref="A59:A62"/>
    <mergeCell ref="B59:D59"/>
    <mergeCell ref="B60:D60"/>
    <mergeCell ref="B61:D61"/>
    <mergeCell ref="B62:D62"/>
    <mergeCell ref="A46:D46"/>
    <mergeCell ref="A48:D48"/>
    <mergeCell ref="A52:D52"/>
    <mergeCell ref="A53:D53"/>
    <mergeCell ref="A51:Q51"/>
    <mergeCell ref="A54:D54"/>
    <mergeCell ref="A55:D55"/>
    <mergeCell ref="A56:D56"/>
    <mergeCell ref="A57:D57"/>
    <mergeCell ref="A38:D38"/>
    <mergeCell ref="A39:D39"/>
    <mergeCell ref="A40:D40"/>
    <mergeCell ref="A86:D86"/>
    <mergeCell ref="A82:D82"/>
    <mergeCell ref="A47:D47"/>
    <mergeCell ref="A49:D49"/>
    <mergeCell ref="A50:D50"/>
    <mergeCell ref="A42:D42"/>
    <mergeCell ref="A44:D44"/>
    <mergeCell ref="A25:A28"/>
    <mergeCell ref="A29:D29"/>
    <mergeCell ref="A30:D30"/>
    <mergeCell ref="A32:D32"/>
    <mergeCell ref="A33:D33"/>
    <mergeCell ref="A34:D34"/>
    <mergeCell ref="A36:D36"/>
    <mergeCell ref="A37:D37"/>
    <mergeCell ref="A16:Q16"/>
    <mergeCell ref="B10:D10"/>
    <mergeCell ref="B11:D11"/>
    <mergeCell ref="A8:A11"/>
    <mergeCell ref="B8:D8"/>
    <mergeCell ref="B9:D9"/>
    <mergeCell ref="A12:A15"/>
    <mergeCell ref="A84:D84"/>
    <mergeCell ref="A87:D87"/>
    <mergeCell ref="A85:D85"/>
    <mergeCell ref="A17:D17"/>
    <mergeCell ref="A18:D18"/>
    <mergeCell ref="A19:D19"/>
    <mergeCell ref="A20:D20"/>
    <mergeCell ref="A21:A24"/>
    <mergeCell ref="B21:D21"/>
    <mergeCell ref="B22:D22"/>
    <mergeCell ref="A78:D78"/>
    <mergeCell ref="A79:D79"/>
    <mergeCell ref="A80:D80"/>
    <mergeCell ref="A83:D83"/>
    <mergeCell ref="A92:D92"/>
    <mergeCell ref="A89:D89"/>
    <mergeCell ref="A90:D90"/>
    <mergeCell ref="A91:D91"/>
    <mergeCell ref="A88:D88"/>
    <mergeCell ref="C65:D65"/>
    <mergeCell ref="C66:D66"/>
    <mergeCell ref="C67:C74"/>
    <mergeCell ref="A75:D75"/>
    <mergeCell ref="B63:B66"/>
    <mergeCell ref="C63:D63"/>
    <mergeCell ref="C64:D64"/>
    <mergeCell ref="A76:D76"/>
    <mergeCell ref="A77:D77"/>
  </mergeCells>
  <printOptions/>
  <pageMargins left="0.75" right="0.27" top="0.2" bottom="0.17" header="0.08" footer="0.1"/>
  <pageSetup horizontalDpi="120" verticalDpi="12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9"/>
  <dimension ref="A1:R94"/>
  <sheetViews>
    <sheetView showGridLines="0" view="pageBreakPreview" zoomScaleSheetLayoutView="100" zoomScalePageLayoutView="0" workbookViewId="0" topLeftCell="A57">
      <selection activeCell="P93" sqref="P93"/>
    </sheetView>
  </sheetViews>
  <sheetFormatPr defaultColWidth="4.875" defaultRowHeight="12.75"/>
  <cols>
    <col min="1" max="1" width="3.625" style="0" customWidth="1"/>
    <col min="2" max="3" width="3.25390625" style="0" customWidth="1"/>
    <col min="4" max="4" width="25.25390625" style="18" customWidth="1"/>
    <col min="5" max="17" width="6.25390625" style="18" customWidth="1"/>
  </cols>
  <sheetData>
    <row r="1" spans="1:17" s="5" customFormat="1" ht="12" customHeight="1" thickBot="1">
      <c r="A1" s="793" t="s">
        <v>157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</row>
    <row r="2" spans="1:17" s="5" customFormat="1" ht="12" customHeight="1" thickBot="1">
      <c r="A2" s="738" t="s">
        <v>0</v>
      </c>
      <c r="B2" s="739"/>
      <c r="C2" s="739"/>
      <c r="D2" s="740"/>
      <c r="E2" s="45" t="s">
        <v>183</v>
      </c>
      <c r="F2" s="43" t="s">
        <v>208</v>
      </c>
      <c r="G2" s="44" t="s">
        <v>209</v>
      </c>
      <c r="H2" s="44" t="s">
        <v>210</v>
      </c>
      <c r="I2" s="44" t="s">
        <v>211</v>
      </c>
      <c r="J2" s="44" t="s">
        <v>212</v>
      </c>
      <c r="K2" s="44" t="s">
        <v>213</v>
      </c>
      <c r="L2" s="44" t="s">
        <v>214</v>
      </c>
      <c r="M2" s="44" t="s">
        <v>215</v>
      </c>
      <c r="N2" s="44" t="s">
        <v>216</v>
      </c>
      <c r="O2" s="44" t="s">
        <v>217</v>
      </c>
      <c r="P2" s="44" t="s">
        <v>218</v>
      </c>
      <c r="Q2" s="45" t="s">
        <v>219</v>
      </c>
    </row>
    <row r="3" spans="1:17" s="6" customFormat="1" ht="12" customHeight="1" thickBot="1">
      <c r="A3" s="787" t="s">
        <v>1</v>
      </c>
      <c r="B3" s="788"/>
      <c r="C3" s="788"/>
      <c r="D3" s="789"/>
      <c r="E3" s="174">
        <v>122</v>
      </c>
      <c r="F3" s="58">
        <v>135</v>
      </c>
      <c r="G3" s="11">
        <v>137</v>
      </c>
      <c r="H3" s="11">
        <v>138</v>
      </c>
      <c r="I3" s="11">
        <v>131</v>
      </c>
      <c r="J3" s="11">
        <v>123</v>
      </c>
      <c r="K3" s="11">
        <v>118</v>
      </c>
      <c r="L3" s="11">
        <v>112</v>
      </c>
      <c r="M3" s="11">
        <v>99</v>
      </c>
      <c r="N3" s="11">
        <v>83</v>
      </c>
      <c r="O3" s="11">
        <v>104</v>
      </c>
      <c r="P3" s="11">
        <v>115</v>
      </c>
      <c r="Q3" s="10">
        <v>141</v>
      </c>
    </row>
    <row r="4" spans="1:17" s="5" customFormat="1" ht="12" customHeight="1" thickTop="1">
      <c r="A4" s="577" t="s">
        <v>56</v>
      </c>
      <c r="B4" s="808" t="s">
        <v>15</v>
      </c>
      <c r="C4" s="809"/>
      <c r="D4" s="810"/>
      <c r="E4" s="175">
        <v>80</v>
      </c>
      <c r="F4" s="59">
        <v>94</v>
      </c>
      <c r="G4" s="13">
        <v>98</v>
      </c>
      <c r="H4" s="13">
        <v>99</v>
      </c>
      <c r="I4" s="13">
        <v>95</v>
      </c>
      <c r="J4" s="13">
        <v>93</v>
      </c>
      <c r="K4" s="13">
        <v>88</v>
      </c>
      <c r="L4" s="13">
        <v>78</v>
      </c>
      <c r="M4" s="13">
        <v>59</v>
      </c>
      <c r="N4" s="13">
        <v>49</v>
      </c>
      <c r="O4" s="13">
        <v>65</v>
      </c>
      <c r="P4" s="13">
        <v>69</v>
      </c>
      <c r="Q4" s="12">
        <v>85</v>
      </c>
    </row>
    <row r="5" spans="1:17" s="7" customFormat="1" ht="10.5" customHeight="1">
      <c r="A5" s="577"/>
      <c r="B5" s="773" t="s">
        <v>129</v>
      </c>
      <c r="C5" s="746"/>
      <c r="D5" s="747"/>
      <c r="E5" s="176">
        <f aca="true" t="shared" si="0" ref="E5:Q5">E4/E3*100</f>
        <v>65.6</v>
      </c>
      <c r="F5" s="60">
        <f t="shared" si="0"/>
        <v>69.6</v>
      </c>
      <c r="G5" s="442">
        <f t="shared" si="0"/>
        <v>71.5</v>
      </c>
      <c r="H5" s="442">
        <f t="shared" si="0"/>
        <v>71.7</v>
      </c>
      <c r="I5" s="442">
        <f t="shared" si="0"/>
        <v>72.5</v>
      </c>
      <c r="J5" s="442">
        <f t="shared" si="0"/>
        <v>75.6</v>
      </c>
      <c r="K5" s="442">
        <f t="shared" si="0"/>
        <v>74.6</v>
      </c>
      <c r="L5" s="442">
        <f t="shared" si="0"/>
        <v>69.6</v>
      </c>
      <c r="M5" s="442">
        <f t="shared" si="0"/>
        <v>59.6</v>
      </c>
      <c r="N5" s="442">
        <f t="shared" si="0"/>
        <v>59</v>
      </c>
      <c r="O5" s="442">
        <f t="shared" si="0"/>
        <v>62.5</v>
      </c>
      <c r="P5" s="442">
        <f t="shared" si="0"/>
        <v>60</v>
      </c>
      <c r="Q5" s="537">
        <f t="shared" si="0"/>
        <v>60.3</v>
      </c>
    </row>
    <row r="6" spans="1:17" s="5" customFormat="1" ht="12" customHeight="1">
      <c r="A6" s="577"/>
      <c r="B6" s="805" t="s">
        <v>4</v>
      </c>
      <c r="C6" s="778"/>
      <c r="D6" s="779"/>
      <c r="E6" s="177">
        <f aca="true" t="shared" si="1" ref="E6:P6">E3-E4</f>
        <v>42</v>
      </c>
      <c r="F6" s="107">
        <f t="shared" si="1"/>
        <v>41</v>
      </c>
      <c r="G6" s="445">
        <f t="shared" si="1"/>
        <v>39</v>
      </c>
      <c r="H6" s="445">
        <f t="shared" si="1"/>
        <v>39</v>
      </c>
      <c r="I6" s="445">
        <f t="shared" si="1"/>
        <v>36</v>
      </c>
      <c r="J6" s="445">
        <f t="shared" si="1"/>
        <v>30</v>
      </c>
      <c r="K6" s="445">
        <f t="shared" si="1"/>
        <v>30</v>
      </c>
      <c r="L6" s="445">
        <f t="shared" si="1"/>
        <v>34</v>
      </c>
      <c r="M6" s="445">
        <f t="shared" si="1"/>
        <v>40</v>
      </c>
      <c r="N6" s="445">
        <f t="shared" si="1"/>
        <v>34</v>
      </c>
      <c r="O6" s="445">
        <f t="shared" si="1"/>
        <v>39</v>
      </c>
      <c r="P6" s="445">
        <f t="shared" si="1"/>
        <v>46</v>
      </c>
      <c r="Q6" s="538">
        <f>Q3-Q4</f>
        <v>56</v>
      </c>
    </row>
    <row r="7" spans="1:17" s="7" customFormat="1" ht="10.5" customHeight="1">
      <c r="A7" s="578"/>
      <c r="B7" s="773" t="s">
        <v>129</v>
      </c>
      <c r="C7" s="746"/>
      <c r="D7" s="747"/>
      <c r="E7" s="176">
        <f aca="true" t="shared" si="2" ref="E7:Q7">E6/E3*100</f>
        <v>34.4</v>
      </c>
      <c r="F7" s="60">
        <f t="shared" si="2"/>
        <v>30.4</v>
      </c>
      <c r="G7" s="442">
        <f t="shared" si="2"/>
        <v>28.5</v>
      </c>
      <c r="H7" s="442">
        <f t="shared" si="2"/>
        <v>28.3</v>
      </c>
      <c r="I7" s="442">
        <f t="shared" si="2"/>
        <v>27.5</v>
      </c>
      <c r="J7" s="442">
        <f t="shared" si="2"/>
        <v>24.4</v>
      </c>
      <c r="K7" s="442">
        <f t="shared" si="2"/>
        <v>25.4</v>
      </c>
      <c r="L7" s="442">
        <f t="shared" si="2"/>
        <v>30.4</v>
      </c>
      <c r="M7" s="442">
        <f t="shared" si="2"/>
        <v>40.4</v>
      </c>
      <c r="N7" s="442">
        <f t="shared" si="2"/>
        <v>41</v>
      </c>
      <c r="O7" s="442">
        <f t="shared" si="2"/>
        <v>37.5</v>
      </c>
      <c r="P7" s="442">
        <f t="shared" si="2"/>
        <v>40</v>
      </c>
      <c r="Q7" s="537">
        <f t="shared" si="2"/>
        <v>39.7</v>
      </c>
    </row>
    <row r="8" spans="1:17" s="5" customFormat="1" ht="12" customHeight="1">
      <c r="A8" s="577" t="s">
        <v>56</v>
      </c>
      <c r="B8" s="805" t="s">
        <v>5</v>
      </c>
      <c r="C8" s="778"/>
      <c r="D8" s="779"/>
      <c r="E8" s="177">
        <v>20</v>
      </c>
      <c r="F8" s="107">
        <v>28</v>
      </c>
      <c r="G8" s="445">
        <v>28</v>
      </c>
      <c r="H8" s="445">
        <v>24</v>
      </c>
      <c r="I8" s="445">
        <v>25</v>
      </c>
      <c r="J8" s="445">
        <v>24</v>
      </c>
      <c r="K8" s="445">
        <v>20</v>
      </c>
      <c r="L8" s="445">
        <v>17</v>
      </c>
      <c r="M8" s="445">
        <v>11</v>
      </c>
      <c r="N8" s="445">
        <v>9</v>
      </c>
      <c r="O8" s="445">
        <v>8</v>
      </c>
      <c r="P8" s="445">
        <v>11</v>
      </c>
      <c r="Q8" s="538">
        <v>17</v>
      </c>
    </row>
    <row r="9" spans="1:17" s="7" customFormat="1" ht="10.5" customHeight="1">
      <c r="A9" s="577"/>
      <c r="B9" s="773" t="s">
        <v>129</v>
      </c>
      <c r="C9" s="746"/>
      <c r="D9" s="747"/>
      <c r="E9" s="176">
        <f aca="true" t="shared" si="3" ref="E9:Q9">E8/E3*100</f>
        <v>16.4</v>
      </c>
      <c r="F9" s="60">
        <f t="shared" si="3"/>
        <v>20.7</v>
      </c>
      <c r="G9" s="442">
        <f t="shared" si="3"/>
        <v>20.4</v>
      </c>
      <c r="H9" s="442">
        <f t="shared" si="3"/>
        <v>17.4</v>
      </c>
      <c r="I9" s="442">
        <f t="shared" si="3"/>
        <v>19.1</v>
      </c>
      <c r="J9" s="442">
        <f t="shared" si="3"/>
        <v>19.5</v>
      </c>
      <c r="K9" s="442">
        <f t="shared" si="3"/>
        <v>16.9</v>
      </c>
      <c r="L9" s="442">
        <f t="shared" si="3"/>
        <v>15.2</v>
      </c>
      <c r="M9" s="442">
        <f t="shared" si="3"/>
        <v>11.1</v>
      </c>
      <c r="N9" s="442">
        <f t="shared" si="3"/>
        <v>10.8</v>
      </c>
      <c r="O9" s="442">
        <f t="shared" si="3"/>
        <v>7.7</v>
      </c>
      <c r="P9" s="442">
        <f t="shared" si="3"/>
        <v>9.6</v>
      </c>
      <c r="Q9" s="537">
        <f t="shared" si="3"/>
        <v>12.1</v>
      </c>
    </row>
    <row r="10" spans="1:17" s="5" customFormat="1" ht="12" customHeight="1">
      <c r="A10" s="577"/>
      <c r="B10" s="805" t="s">
        <v>24</v>
      </c>
      <c r="C10" s="778"/>
      <c r="D10" s="779"/>
      <c r="E10" s="175">
        <f aca="true" t="shared" si="4" ref="E10:P10">E3-E8</f>
        <v>102</v>
      </c>
      <c r="F10" s="59">
        <f t="shared" si="4"/>
        <v>107</v>
      </c>
      <c r="G10" s="13">
        <f t="shared" si="4"/>
        <v>109</v>
      </c>
      <c r="H10" s="13">
        <f t="shared" si="4"/>
        <v>114</v>
      </c>
      <c r="I10" s="13">
        <f t="shared" si="4"/>
        <v>106</v>
      </c>
      <c r="J10" s="13">
        <f t="shared" si="4"/>
        <v>99</v>
      </c>
      <c r="K10" s="13">
        <f t="shared" si="4"/>
        <v>98</v>
      </c>
      <c r="L10" s="13">
        <f t="shared" si="4"/>
        <v>95</v>
      </c>
      <c r="M10" s="13">
        <f t="shared" si="4"/>
        <v>88</v>
      </c>
      <c r="N10" s="13">
        <f t="shared" si="4"/>
        <v>74</v>
      </c>
      <c r="O10" s="13">
        <f t="shared" si="4"/>
        <v>96</v>
      </c>
      <c r="P10" s="13">
        <f t="shared" si="4"/>
        <v>104</v>
      </c>
      <c r="Q10" s="12">
        <f>Q3-Q8</f>
        <v>124</v>
      </c>
    </row>
    <row r="11" spans="1:17" s="7" customFormat="1" ht="10.5" customHeight="1">
      <c r="A11" s="578"/>
      <c r="B11" s="773" t="s">
        <v>129</v>
      </c>
      <c r="C11" s="746"/>
      <c r="D11" s="747"/>
      <c r="E11" s="176">
        <f aca="true" t="shared" si="5" ref="E11:Q11">E10/E3*100</f>
        <v>83.6</v>
      </c>
      <c r="F11" s="60">
        <f t="shared" si="5"/>
        <v>79.3</v>
      </c>
      <c r="G11" s="442">
        <f t="shared" si="5"/>
        <v>79.6</v>
      </c>
      <c r="H11" s="442">
        <f t="shared" si="5"/>
        <v>82.6</v>
      </c>
      <c r="I11" s="442">
        <f t="shared" si="5"/>
        <v>80.9</v>
      </c>
      <c r="J11" s="442">
        <f t="shared" si="5"/>
        <v>80.5</v>
      </c>
      <c r="K11" s="442">
        <f t="shared" si="5"/>
        <v>83.1</v>
      </c>
      <c r="L11" s="442">
        <f t="shared" si="5"/>
        <v>84.8</v>
      </c>
      <c r="M11" s="442">
        <f t="shared" si="5"/>
        <v>88.9</v>
      </c>
      <c r="N11" s="442">
        <f t="shared" si="5"/>
        <v>89.2</v>
      </c>
      <c r="O11" s="442">
        <f t="shared" si="5"/>
        <v>92.3</v>
      </c>
      <c r="P11" s="442">
        <f t="shared" si="5"/>
        <v>90.4</v>
      </c>
      <c r="Q11" s="537">
        <f t="shared" si="5"/>
        <v>87.9</v>
      </c>
    </row>
    <row r="12" spans="1:17" s="5" customFormat="1" ht="12" customHeight="1">
      <c r="A12" s="612" t="s">
        <v>56</v>
      </c>
      <c r="B12" s="68" t="s">
        <v>2</v>
      </c>
      <c r="C12" s="68"/>
      <c r="D12" s="69"/>
      <c r="E12" s="175">
        <v>87</v>
      </c>
      <c r="F12" s="59">
        <v>89</v>
      </c>
      <c r="G12" s="13">
        <v>91</v>
      </c>
      <c r="H12" s="13">
        <v>87</v>
      </c>
      <c r="I12" s="13">
        <v>82</v>
      </c>
      <c r="J12" s="13">
        <v>73</v>
      </c>
      <c r="K12" s="13">
        <v>70</v>
      </c>
      <c r="L12" s="13">
        <v>72</v>
      </c>
      <c r="M12" s="13">
        <v>68</v>
      </c>
      <c r="N12" s="13">
        <v>57</v>
      </c>
      <c r="O12" s="13">
        <v>72</v>
      </c>
      <c r="P12" s="13">
        <v>75</v>
      </c>
      <c r="Q12" s="12">
        <v>86</v>
      </c>
    </row>
    <row r="13" spans="1:17" s="7" customFormat="1" ht="10.5" customHeight="1">
      <c r="A13" s="577"/>
      <c r="B13" s="70" t="s">
        <v>129</v>
      </c>
      <c r="C13" s="70"/>
      <c r="D13" s="71"/>
      <c r="E13" s="176">
        <f aca="true" t="shared" si="6" ref="E13:Q13">E12/E3*100</f>
        <v>71.3</v>
      </c>
      <c r="F13" s="60">
        <f t="shared" si="6"/>
        <v>65.9</v>
      </c>
      <c r="G13" s="442">
        <f t="shared" si="6"/>
        <v>66.4</v>
      </c>
      <c r="H13" s="442">
        <f t="shared" si="6"/>
        <v>63</v>
      </c>
      <c r="I13" s="442">
        <f t="shared" si="6"/>
        <v>62.6</v>
      </c>
      <c r="J13" s="442">
        <f t="shared" si="6"/>
        <v>59.3</v>
      </c>
      <c r="K13" s="442">
        <f t="shared" si="6"/>
        <v>59.3</v>
      </c>
      <c r="L13" s="442">
        <f t="shared" si="6"/>
        <v>64.3</v>
      </c>
      <c r="M13" s="442">
        <f t="shared" si="6"/>
        <v>68.7</v>
      </c>
      <c r="N13" s="442">
        <f t="shared" si="6"/>
        <v>68.7</v>
      </c>
      <c r="O13" s="442">
        <f t="shared" si="6"/>
        <v>69.2</v>
      </c>
      <c r="P13" s="442">
        <f t="shared" si="6"/>
        <v>65.2</v>
      </c>
      <c r="Q13" s="537">
        <f t="shared" si="6"/>
        <v>61</v>
      </c>
    </row>
    <row r="14" spans="1:18" s="31" customFormat="1" ht="11.25" customHeight="1">
      <c r="A14" s="577"/>
      <c r="B14" s="91" t="s">
        <v>71</v>
      </c>
      <c r="C14" s="91"/>
      <c r="D14" s="92"/>
      <c r="E14" s="122">
        <f aca="true" t="shared" si="7" ref="E14:P14">E3-E12</f>
        <v>35</v>
      </c>
      <c r="F14" s="56">
        <f t="shared" si="7"/>
        <v>46</v>
      </c>
      <c r="G14" s="28">
        <f t="shared" si="7"/>
        <v>46</v>
      </c>
      <c r="H14" s="28">
        <f t="shared" si="7"/>
        <v>51</v>
      </c>
      <c r="I14" s="28">
        <f t="shared" si="7"/>
        <v>49</v>
      </c>
      <c r="J14" s="28">
        <f t="shared" si="7"/>
        <v>50</v>
      </c>
      <c r="K14" s="28">
        <f t="shared" si="7"/>
        <v>48</v>
      </c>
      <c r="L14" s="28">
        <f t="shared" si="7"/>
        <v>40</v>
      </c>
      <c r="M14" s="28">
        <f t="shared" si="7"/>
        <v>31</v>
      </c>
      <c r="N14" s="28">
        <f t="shared" si="7"/>
        <v>26</v>
      </c>
      <c r="O14" s="28">
        <f t="shared" si="7"/>
        <v>32</v>
      </c>
      <c r="P14" s="28">
        <f t="shared" si="7"/>
        <v>40</v>
      </c>
      <c r="Q14" s="41">
        <f>Q3-Q12</f>
        <v>55</v>
      </c>
      <c r="R14" s="30"/>
    </row>
    <row r="15" spans="1:18" s="31" customFormat="1" ht="11.25" customHeight="1" thickBot="1">
      <c r="A15" s="761"/>
      <c r="B15" s="481" t="s">
        <v>129</v>
      </c>
      <c r="C15" s="481"/>
      <c r="D15" s="482"/>
      <c r="E15" s="336">
        <f aca="true" t="shared" si="8" ref="E15:Q15">E14/E3*100</f>
        <v>28.7</v>
      </c>
      <c r="F15" s="215">
        <f t="shared" si="8"/>
        <v>34.1</v>
      </c>
      <c r="G15" s="450">
        <f t="shared" si="8"/>
        <v>33.6</v>
      </c>
      <c r="H15" s="450">
        <f t="shared" si="8"/>
        <v>37</v>
      </c>
      <c r="I15" s="450">
        <f t="shared" si="8"/>
        <v>37.4</v>
      </c>
      <c r="J15" s="450">
        <f t="shared" si="8"/>
        <v>40.7</v>
      </c>
      <c r="K15" s="450">
        <f t="shared" si="8"/>
        <v>40.7</v>
      </c>
      <c r="L15" s="450">
        <f t="shared" si="8"/>
        <v>35.7</v>
      </c>
      <c r="M15" s="450">
        <f t="shared" si="8"/>
        <v>31.3</v>
      </c>
      <c r="N15" s="450">
        <f t="shared" si="8"/>
        <v>31.3</v>
      </c>
      <c r="O15" s="450">
        <f t="shared" si="8"/>
        <v>30.8</v>
      </c>
      <c r="P15" s="450">
        <f t="shared" si="8"/>
        <v>34.8</v>
      </c>
      <c r="Q15" s="539">
        <f t="shared" si="8"/>
        <v>39</v>
      </c>
      <c r="R15" s="30"/>
    </row>
    <row r="16" spans="1:18" s="26" customFormat="1" ht="12" customHeight="1" thickBot="1">
      <c r="A16" s="793" t="s">
        <v>158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7"/>
      <c r="R16" s="27"/>
    </row>
    <row r="17" spans="1:18" s="31" customFormat="1" ht="10.5" customHeight="1" thickBot="1">
      <c r="A17" s="738" t="s">
        <v>0</v>
      </c>
      <c r="B17" s="739"/>
      <c r="C17" s="739"/>
      <c r="D17" s="740"/>
      <c r="E17" s="43" t="s">
        <v>208</v>
      </c>
      <c r="F17" s="44" t="s">
        <v>209</v>
      </c>
      <c r="G17" s="44" t="s">
        <v>210</v>
      </c>
      <c r="H17" s="44" t="s">
        <v>211</v>
      </c>
      <c r="I17" s="44" t="s">
        <v>212</v>
      </c>
      <c r="J17" s="44" t="s">
        <v>213</v>
      </c>
      <c r="K17" s="44" t="s">
        <v>214</v>
      </c>
      <c r="L17" s="44" t="s">
        <v>215</v>
      </c>
      <c r="M17" s="44" t="s">
        <v>216</v>
      </c>
      <c r="N17" s="44" t="s">
        <v>217</v>
      </c>
      <c r="O17" s="44" t="s">
        <v>218</v>
      </c>
      <c r="P17" s="45" t="s">
        <v>219</v>
      </c>
      <c r="Q17" s="62" t="s">
        <v>13</v>
      </c>
      <c r="R17" s="30"/>
    </row>
    <row r="18" spans="1:18" s="26" customFormat="1" ht="12" customHeight="1" thickBot="1">
      <c r="A18" s="787" t="s">
        <v>7</v>
      </c>
      <c r="B18" s="788"/>
      <c r="C18" s="788"/>
      <c r="D18" s="789"/>
      <c r="E18" s="52">
        <v>25</v>
      </c>
      <c r="F18" s="11">
        <v>12</v>
      </c>
      <c r="G18" s="11">
        <v>20</v>
      </c>
      <c r="H18" s="11">
        <v>12</v>
      </c>
      <c r="I18" s="11">
        <v>16</v>
      </c>
      <c r="J18" s="11">
        <v>14</v>
      </c>
      <c r="K18" s="11">
        <v>22</v>
      </c>
      <c r="L18" s="11">
        <v>28</v>
      </c>
      <c r="M18" s="11">
        <v>23</v>
      </c>
      <c r="N18" s="11">
        <v>41</v>
      </c>
      <c r="O18" s="11">
        <v>29</v>
      </c>
      <c r="P18" s="11">
        <v>30</v>
      </c>
      <c r="Q18" s="9">
        <f>SUM(E18:P18)</f>
        <v>272</v>
      </c>
      <c r="R18" s="27"/>
    </row>
    <row r="19" spans="1:18" s="26" customFormat="1" ht="12" customHeight="1" thickTop="1">
      <c r="A19" s="811" t="s">
        <v>2</v>
      </c>
      <c r="B19" s="809"/>
      <c r="C19" s="809"/>
      <c r="D19" s="810"/>
      <c r="E19" s="53">
        <v>9</v>
      </c>
      <c r="F19" s="13">
        <v>6</v>
      </c>
      <c r="G19" s="13">
        <v>10</v>
      </c>
      <c r="H19" s="13">
        <v>5</v>
      </c>
      <c r="I19" s="13">
        <v>7</v>
      </c>
      <c r="J19" s="13">
        <v>5</v>
      </c>
      <c r="K19" s="13">
        <v>13</v>
      </c>
      <c r="L19" s="13">
        <v>20</v>
      </c>
      <c r="M19" s="13">
        <v>14</v>
      </c>
      <c r="N19" s="13">
        <v>28</v>
      </c>
      <c r="O19" s="13">
        <v>15</v>
      </c>
      <c r="P19" s="13">
        <v>12</v>
      </c>
      <c r="Q19" s="14">
        <f>SUM(E19:P19)</f>
        <v>144</v>
      </c>
      <c r="R19" s="27"/>
    </row>
    <row r="20" spans="1:18" s="26" customFormat="1" ht="12" customHeight="1">
      <c r="A20" s="745" t="s">
        <v>44</v>
      </c>
      <c r="B20" s="746"/>
      <c r="C20" s="746"/>
      <c r="D20" s="747"/>
      <c r="E20" s="54">
        <f aca="true" t="shared" si="9" ref="E20:P20">E19/E18*100</f>
        <v>36</v>
      </c>
      <c r="F20" s="442">
        <f t="shared" si="9"/>
        <v>50</v>
      </c>
      <c r="G20" s="442">
        <f t="shared" si="9"/>
        <v>50</v>
      </c>
      <c r="H20" s="442">
        <f t="shared" si="9"/>
        <v>41.7</v>
      </c>
      <c r="I20" s="442">
        <f t="shared" si="9"/>
        <v>43.8</v>
      </c>
      <c r="J20" s="442">
        <f t="shared" si="9"/>
        <v>35.7</v>
      </c>
      <c r="K20" s="442">
        <f t="shared" si="9"/>
        <v>59.1</v>
      </c>
      <c r="L20" s="442">
        <f t="shared" si="9"/>
        <v>71.4</v>
      </c>
      <c r="M20" s="442">
        <f t="shared" si="9"/>
        <v>60.9</v>
      </c>
      <c r="N20" s="442">
        <f t="shared" si="9"/>
        <v>68.3</v>
      </c>
      <c r="O20" s="442">
        <f t="shared" si="9"/>
        <v>51.7</v>
      </c>
      <c r="P20" s="442">
        <f t="shared" si="9"/>
        <v>40</v>
      </c>
      <c r="Q20" s="15">
        <f>Q19/Q18*100</f>
        <v>52.9</v>
      </c>
      <c r="R20" s="27"/>
    </row>
    <row r="21" spans="1:18" s="26" customFormat="1" ht="12" customHeight="1">
      <c r="A21" s="799" t="s">
        <v>56</v>
      </c>
      <c r="B21" s="778" t="s">
        <v>8</v>
      </c>
      <c r="C21" s="778"/>
      <c r="D21" s="779"/>
      <c r="E21" s="53">
        <v>7</v>
      </c>
      <c r="F21" s="13">
        <v>3</v>
      </c>
      <c r="G21" s="13">
        <v>1</v>
      </c>
      <c r="H21" s="13">
        <v>5</v>
      </c>
      <c r="I21" s="13">
        <v>4</v>
      </c>
      <c r="J21" s="13">
        <v>5</v>
      </c>
      <c r="K21" s="13">
        <v>16</v>
      </c>
      <c r="L21" s="13">
        <v>16</v>
      </c>
      <c r="M21" s="13">
        <v>15</v>
      </c>
      <c r="N21" s="13">
        <v>8</v>
      </c>
      <c r="O21" s="13">
        <v>9</v>
      </c>
      <c r="P21" s="13">
        <v>9</v>
      </c>
      <c r="Q21" s="14">
        <f>SUM(E21:P21)</f>
        <v>98</v>
      </c>
      <c r="R21" s="27"/>
    </row>
    <row r="22" spans="1:18" s="26" customFormat="1" ht="12" customHeight="1">
      <c r="A22" s="800"/>
      <c r="B22" s="746" t="s">
        <v>44</v>
      </c>
      <c r="C22" s="746"/>
      <c r="D22" s="747"/>
      <c r="E22" s="54">
        <f aca="true" t="shared" si="10" ref="E22:P22">E21/E18*100</f>
        <v>28</v>
      </c>
      <c r="F22" s="442">
        <f t="shared" si="10"/>
        <v>25</v>
      </c>
      <c r="G22" s="442">
        <f t="shared" si="10"/>
        <v>5</v>
      </c>
      <c r="H22" s="442">
        <f t="shared" si="10"/>
        <v>41.7</v>
      </c>
      <c r="I22" s="442">
        <f t="shared" si="10"/>
        <v>25</v>
      </c>
      <c r="J22" s="442">
        <f t="shared" si="10"/>
        <v>35.7</v>
      </c>
      <c r="K22" s="442">
        <f t="shared" si="10"/>
        <v>72.7</v>
      </c>
      <c r="L22" s="442">
        <f t="shared" si="10"/>
        <v>57.1</v>
      </c>
      <c r="M22" s="442">
        <f t="shared" si="10"/>
        <v>65.2</v>
      </c>
      <c r="N22" s="442">
        <f t="shared" si="10"/>
        <v>19.5</v>
      </c>
      <c r="O22" s="442">
        <f t="shared" si="10"/>
        <v>31</v>
      </c>
      <c r="P22" s="442">
        <f t="shared" si="10"/>
        <v>30</v>
      </c>
      <c r="Q22" s="15">
        <f>Q21/Q18*100</f>
        <v>36</v>
      </c>
      <c r="R22" s="27"/>
    </row>
    <row r="23" spans="1:18" s="31" customFormat="1" ht="10.5" customHeight="1">
      <c r="A23" s="800"/>
      <c r="B23" s="68" t="s">
        <v>9</v>
      </c>
      <c r="C23" s="68"/>
      <c r="D23" s="69"/>
      <c r="E23" s="53">
        <f aca="true" t="shared" si="11" ref="E23:P23">E18-E21</f>
        <v>18</v>
      </c>
      <c r="F23" s="13">
        <f t="shared" si="11"/>
        <v>9</v>
      </c>
      <c r="G23" s="13">
        <f t="shared" si="11"/>
        <v>19</v>
      </c>
      <c r="H23" s="13">
        <f t="shared" si="11"/>
        <v>7</v>
      </c>
      <c r="I23" s="13">
        <f t="shared" si="11"/>
        <v>12</v>
      </c>
      <c r="J23" s="13">
        <f t="shared" si="11"/>
        <v>9</v>
      </c>
      <c r="K23" s="13">
        <f t="shared" si="11"/>
        <v>6</v>
      </c>
      <c r="L23" s="13">
        <f t="shared" si="11"/>
        <v>12</v>
      </c>
      <c r="M23" s="13">
        <f t="shared" si="11"/>
        <v>8</v>
      </c>
      <c r="N23" s="13">
        <f t="shared" si="11"/>
        <v>33</v>
      </c>
      <c r="O23" s="13">
        <f t="shared" si="11"/>
        <v>20</v>
      </c>
      <c r="P23" s="13">
        <f t="shared" si="11"/>
        <v>21</v>
      </c>
      <c r="Q23" s="14">
        <f>SUM(E23:P23)</f>
        <v>174</v>
      </c>
      <c r="R23" s="30"/>
    </row>
    <row r="24" spans="1:18" s="26" customFormat="1" ht="12" customHeight="1">
      <c r="A24" s="801"/>
      <c r="B24" s="70" t="s">
        <v>44</v>
      </c>
      <c r="C24" s="70"/>
      <c r="D24" s="71"/>
      <c r="E24" s="54">
        <f aca="true" t="shared" si="12" ref="E24:P24">E23/E18*100</f>
        <v>72</v>
      </c>
      <c r="F24" s="442">
        <f t="shared" si="12"/>
        <v>75</v>
      </c>
      <c r="G24" s="442">
        <f t="shared" si="12"/>
        <v>95</v>
      </c>
      <c r="H24" s="442">
        <f t="shared" si="12"/>
        <v>58.3</v>
      </c>
      <c r="I24" s="442">
        <f t="shared" si="12"/>
        <v>75</v>
      </c>
      <c r="J24" s="442">
        <f t="shared" si="12"/>
        <v>64.3</v>
      </c>
      <c r="K24" s="442">
        <f t="shared" si="12"/>
        <v>27.3</v>
      </c>
      <c r="L24" s="442">
        <f t="shared" si="12"/>
        <v>42.9</v>
      </c>
      <c r="M24" s="442">
        <f t="shared" si="12"/>
        <v>34.8</v>
      </c>
      <c r="N24" s="442">
        <f t="shared" si="12"/>
        <v>80.5</v>
      </c>
      <c r="O24" s="442">
        <f t="shared" si="12"/>
        <v>69</v>
      </c>
      <c r="P24" s="442">
        <f t="shared" si="12"/>
        <v>70</v>
      </c>
      <c r="Q24" s="15">
        <f>Q23/Q18*100</f>
        <v>64</v>
      </c>
      <c r="R24" s="27"/>
    </row>
    <row r="25" spans="1:18" s="31" customFormat="1" ht="11.25" customHeight="1">
      <c r="A25" s="802" t="s">
        <v>56</v>
      </c>
      <c r="B25" s="84" t="s">
        <v>16</v>
      </c>
      <c r="C25" s="68"/>
      <c r="D25" s="69"/>
      <c r="E25" s="53">
        <v>22</v>
      </c>
      <c r="F25" s="13">
        <v>11</v>
      </c>
      <c r="G25" s="13">
        <v>13</v>
      </c>
      <c r="H25" s="13">
        <v>8</v>
      </c>
      <c r="I25" s="13">
        <v>12</v>
      </c>
      <c r="J25" s="13">
        <v>9</v>
      </c>
      <c r="K25" s="13">
        <v>9</v>
      </c>
      <c r="L25" s="13">
        <v>9</v>
      </c>
      <c r="M25" s="13">
        <v>16</v>
      </c>
      <c r="N25" s="13">
        <v>29</v>
      </c>
      <c r="O25" s="13">
        <v>14</v>
      </c>
      <c r="P25" s="13">
        <v>20</v>
      </c>
      <c r="Q25" s="14">
        <f>SUM(E25:P25)</f>
        <v>172</v>
      </c>
      <c r="R25" s="30"/>
    </row>
    <row r="26" spans="1:17" s="1" customFormat="1" ht="12" customHeight="1">
      <c r="A26" s="803"/>
      <c r="B26" s="85" t="s">
        <v>44</v>
      </c>
      <c r="C26" s="70"/>
      <c r="D26" s="71"/>
      <c r="E26" s="54">
        <f aca="true" t="shared" si="13" ref="E26:P26">E25/E18*100</f>
        <v>88</v>
      </c>
      <c r="F26" s="442">
        <f t="shared" si="13"/>
        <v>91.7</v>
      </c>
      <c r="G26" s="442">
        <f t="shared" si="13"/>
        <v>65</v>
      </c>
      <c r="H26" s="442">
        <f t="shared" si="13"/>
        <v>66.7</v>
      </c>
      <c r="I26" s="442">
        <f t="shared" si="13"/>
        <v>75</v>
      </c>
      <c r="J26" s="442">
        <f t="shared" si="13"/>
        <v>64.3</v>
      </c>
      <c r="K26" s="442">
        <f t="shared" si="13"/>
        <v>40.9</v>
      </c>
      <c r="L26" s="442">
        <f t="shared" si="13"/>
        <v>32.1</v>
      </c>
      <c r="M26" s="442">
        <f t="shared" si="13"/>
        <v>69.6</v>
      </c>
      <c r="N26" s="442">
        <f t="shared" si="13"/>
        <v>70.7</v>
      </c>
      <c r="O26" s="442">
        <f t="shared" si="13"/>
        <v>48.3</v>
      </c>
      <c r="P26" s="442">
        <f t="shared" si="13"/>
        <v>66.7</v>
      </c>
      <c r="Q26" s="15">
        <f>Q25/Q18*100</f>
        <v>63.2</v>
      </c>
    </row>
    <row r="27" spans="1:17" s="1" customFormat="1" ht="12" customHeight="1">
      <c r="A27" s="803"/>
      <c r="B27" s="84" t="s">
        <v>4</v>
      </c>
      <c r="C27" s="68"/>
      <c r="D27" s="69"/>
      <c r="E27" s="53">
        <f aca="true" t="shared" si="14" ref="E27:P27">E18-E25</f>
        <v>3</v>
      </c>
      <c r="F27" s="13">
        <f t="shared" si="14"/>
        <v>1</v>
      </c>
      <c r="G27" s="13">
        <f t="shared" si="14"/>
        <v>7</v>
      </c>
      <c r="H27" s="13">
        <f t="shared" si="14"/>
        <v>4</v>
      </c>
      <c r="I27" s="13">
        <f t="shared" si="14"/>
        <v>4</v>
      </c>
      <c r="J27" s="13">
        <f t="shared" si="14"/>
        <v>5</v>
      </c>
      <c r="K27" s="13">
        <f t="shared" si="14"/>
        <v>13</v>
      </c>
      <c r="L27" s="13">
        <f t="shared" si="14"/>
        <v>19</v>
      </c>
      <c r="M27" s="13">
        <f t="shared" si="14"/>
        <v>7</v>
      </c>
      <c r="N27" s="13">
        <f t="shared" si="14"/>
        <v>12</v>
      </c>
      <c r="O27" s="13">
        <f t="shared" si="14"/>
        <v>15</v>
      </c>
      <c r="P27" s="13">
        <f t="shared" si="14"/>
        <v>10</v>
      </c>
      <c r="Q27" s="14">
        <f>SUM(E27:P27)</f>
        <v>100</v>
      </c>
    </row>
    <row r="28" spans="1:17" ht="12" customHeight="1">
      <c r="A28" s="804"/>
      <c r="B28" s="85" t="s">
        <v>44</v>
      </c>
      <c r="C28" s="70"/>
      <c r="D28" s="71"/>
      <c r="E28" s="54">
        <f aca="true" t="shared" si="15" ref="E28:P28">E27/E18*100</f>
        <v>12</v>
      </c>
      <c r="F28" s="442">
        <f t="shared" si="15"/>
        <v>8.3</v>
      </c>
      <c r="G28" s="442">
        <f t="shared" si="15"/>
        <v>35</v>
      </c>
      <c r="H28" s="442">
        <f t="shared" si="15"/>
        <v>33.3</v>
      </c>
      <c r="I28" s="442">
        <f t="shared" si="15"/>
        <v>25</v>
      </c>
      <c r="J28" s="442">
        <f t="shared" si="15"/>
        <v>35.7</v>
      </c>
      <c r="K28" s="442">
        <f t="shared" si="15"/>
        <v>59.1</v>
      </c>
      <c r="L28" s="442">
        <f t="shared" si="15"/>
        <v>67.9</v>
      </c>
      <c r="M28" s="442">
        <f t="shared" si="15"/>
        <v>30.4</v>
      </c>
      <c r="N28" s="442">
        <f t="shared" si="15"/>
        <v>29.3</v>
      </c>
      <c r="O28" s="442">
        <f t="shared" si="15"/>
        <v>51.7</v>
      </c>
      <c r="P28" s="442">
        <f t="shared" si="15"/>
        <v>33.3</v>
      </c>
      <c r="Q28" s="15">
        <f>Q27/Q18*100</f>
        <v>36.8</v>
      </c>
    </row>
    <row r="29" spans="1:17" ht="12" customHeight="1">
      <c r="A29" s="585" t="s">
        <v>37</v>
      </c>
      <c r="B29" s="586"/>
      <c r="C29" s="586"/>
      <c r="D29" s="587"/>
      <c r="E29" s="61">
        <v>13</v>
      </c>
      <c r="F29" s="448">
        <v>7</v>
      </c>
      <c r="G29" s="448">
        <v>12</v>
      </c>
      <c r="H29" s="448">
        <v>5</v>
      </c>
      <c r="I29" s="448">
        <v>4</v>
      </c>
      <c r="J29" s="448">
        <v>9</v>
      </c>
      <c r="K29" s="448">
        <v>18</v>
      </c>
      <c r="L29" s="448">
        <v>23</v>
      </c>
      <c r="M29" s="448">
        <v>20</v>
      </c>
      <c r="N29" s="448">
        <v>25</v>
      </c>
      <c r="O29" s="448">
        <v>19</v>
      </c>
      <c r="P29" s="448">
        <v>19</v>
      </c>
      <c r="Q29" s="14">
        <f>SUM(E29:P29)</f>
        <v>174</v>
      </c>
    </row>
    <row r="30" spans="1:17" s="8" customFormat="1" ht="10.5" customHeight="1">
      <c r="A30" s="745" t="s">
        <v>44</v>
      </c>
      <c r="B30" s="746"/>
      <c r="C30" s="746"/>
      <c r="D30" s="747"/>
      <c r="E30" s="163">
        <f aca="true" t="shared" si="16" ref="E30:P30">E29/E18*100</f>
        <v>52</v>
      </c>
      <c r="F30" s="449">
        <f t="shared" si="16"/>
        <v>58.3</v>
      </c>
      <c r="G30" s="449">
        <f t="shared" si="16"/>
        <v>60</v>
      </c>
      <c r="H30" s="449">
        <f t="shared" si="16"/>
        <v>41.7</v>
      </c>
      <c r="I30" s="449">
        <f t="shared" si="16"/>
        <v>25</v>
      </c>
      <c r="J30" s="449">
        <f t="shared" si="16"/>
        <v>64.3</v>
      </c>
      <c r="K30" s="449">
        <f t="shared" si="16"/>
        <v>81.8</v>
      </c>
      <c r="L30" s="449">
        <f t="shared" si="16"/>
        <v>82.1</v>
      </c>
      <c r="M30" s="449">
        <f t="shared" si="16"/>
        <v>87</v>
      </c>
      <c r="N30" s="449">
        <f t="shared" si="16"/>
        <v>61</v>
      </c>
      <c r="O30" s="449">
        <f t="shared" si="16"/>
        <v>65.5</v>
      </c>
      <c r="P30" s="449">
        <f t="shared" si="16"/>
        <v>63.3</v>
      </c>
      <c r="Q30" s="210">
        <f>Q29/Q18*100</f>
        <v>64</v>
      </c>
    </row>
    <row r="31" spans="1:17" ht="12" customHeight="1">
      <c r="A31" s="150" t="s">
        <v>120</v>
      </c>
      <c r="B31" s="151"/>
      <c r="C31" s="151"/>
      <c r="D31" s="152"/>
      <c r="E31" s="56">
        <v>2</v>
      </c>
      <c r="F31" s="28">
        <v>1</v>
      </c>
      <c r="G31" s="28">
        <v>1</v>
      </c>
      <c r="H31" s="28">
        <v>0</v>
      </c>
      <c r="I31" s="28">
        <v>0</v>
      </c>
      <c r="J31" s="28">
        <v>0</v>
      </c>
      <c r="K31" s="28">
        <v>1</v>
      </c>
      <c r="L31" s="28">
        <v>1</v>
      </c>
      <c r="M31" s="28">
        <v>0</v>
      </c>
      <c r="N31" s="28">
        <v>3</v>
      </c>
      <c r="O31" s="28">
        <v>0</v>
      </c>
      <c r="P31" s="28">
        <v>2</v>
      </c>
      <c r="Q31" s="14">
        <f>SUM(E31:P31)</f>
        <v>11</v>
      </c>
    </row>
    <row r="32" spans="1:17" s="8" customFormat="1" ht="10.5" customHeight="1">
      <c r="A32" s="745" t="s">
        <v>44</v>
      </c>
      <c r="B32" s="746"/>
      <c r="C32" s="746"/>
      <c r="D32" s="747"/>
      <c r="E32" s="163">
        <f aca="true" t="shared" si="17" ref="E32:P32">E31/E18*100</f>
        <v>8</v>
      </c>
      <c r="F32" s="449">
        <f t="shared" si="17"/>
        <v>8.3</v>
      </c>
      <c r="G32" s="449">
        <f t="shared" si="17"/>
        <v>5</v>
      </c>
      <c r="H32" s="449">
        <f t="shared" si="17"/>
        <v>0</v>
      </c>
      <c r="I32" s="449">
        <f t="shared" si="17"/>
        <v>0</v>
      </c>
      <c r="J32" s="449">
        <f t="shared" si="17"/>
        <v>0</v>
      </c>
      <c r="K32" s="449">
        <f t="shared" si="17"/>
        <v>4.5</v>
      </c>
      <c r="L32" s="449">
        <f t="shared" si="17"/>
        <v>3.6</v>
      </c>
      <c r="M32" s="449">
        <f t="shared" si="17"/>
        <v>0</v>
      </c>
      <c r="N32" s="449">
        <f t="shared" si="17"/>
        <v>7.3</v>
      </c>
      <c r="O32" s="449">
        <f t="shared" si="17"/>
        <v>0</v>
      </c>
      <c r="P32" s="449">
        <f t="shared" si="17"/>
        <v>6.7</v>
      </c>
      <c r="Q32" s="210">
        <f>Q31/Q18*100</f>
        <v>4</v>
      </c>
    </row>
    <row r="33" spans="1:17" ht="12" customHeight="1">
      <c r="A33" s="585" t="s">
        <v>38</v>
      </c>
      <c r="B33" s="586"/>
      <c r="C33" s="586"/>
      <c r="D33" s="587"/>
      <c r="E33" s="56">
        <v>4</v>
      </c>
      <c r="F33" s="28">
        <v>3</v>
      </c>
      <c r="G33" s="28">
        <v>3</v>
      </c>
      <c r="H33" s="28">
        <v>6</v>
      </c>
      <c r="I33" s="28">
        <v>4</v>
      </c>
      <c r="J33" s="28">
        <v>4</v>
      </c>
      <c r="K33" s="28">
        <v>3</v>
      </c>
      <c r="L33" s="28">
        <v>6</v>
      </c>
      <c r="M33" s="28">
        <v>4</v>
      </c>
      <c r="N33" s="28">
        <v>9</v>
      </c>
      <c r="O33" s="28">
        <v>5</v>
      </c>
      <c r="P33" s="28">
        <v>9</v>
      </c>
      <c r="Q33" s="14">
        <f>SUM(E33:P33)</f>
        <v>60</v>
      </c>
    </row>
    <row r="34" spans="1:17" s="8" customFormat="1" ht="10.5" customHeight="1">
      <c r="A34" s="745" t="s">
        <v>44</v>
      </c>
      <c r="B34" s="746"/>
      <c r="C34" s="746"/>
      <c r="D34" s="747"/>
      <c r="E34" s="163">
        <f aca="true" t="shared" si="18" ref="E34:P34">E33/E18*100</f>
        <v>16</v>
      </c>
      <c r="F34" s="449">
        <f t="shared" si="18"/>
        <v>25</v>
      </c>
      <c r="G34" s="449">
        <f t="shared" si="18"/>
        <v>15</v>
      </c>
      <c r="H34" s="449">
        <f t="shared" si="18"/>
        <v>50</v>
      </c>
      <c r="I34" s="449">
        <f t="shared" si="18"/>
        <v>25</v>
      </c>
      <c r="J34" s="449">
        <f t="shared" si="18"/>
        <v>28.6</v>
      </c>
      <c r="K34" s="449">
        <f t="shared" si="18"/>
        <v>13.6</v>
      </c>
      <c r="L34" s="449">
        <f t="shared" si="18"/>
        <v>21.4</v>
      </c>
      <c r="M34" s="449">
        <f t="shared" si="18"/>
        <v>17.4</v>
      </c>
      <c r="N34" s="449">
        <f t="shared" si="18"/>
        <v>22</v>
      </c>
      <c r="O34" s="449">
        <f t="shared" si="18"/>
        <v>17.2</v>
      </c>
      <c r="P34" s="449">
        <f t="shared" si="18"/>
        <v>30</v>
      </c>
      <c r="Q34" s="210">
        <f>Q33/Q18*100</f>
        <v>22.1</v>
      </c>
    </row>
    <row r="35" spans="1:17" ht="12" customHeight="1">
      <c r="A35" s="121" t="s">
        <v>121</v>
      </c>
      <c r="B35" s="153"/>
      <c r="C35" s="153"/>
      <c r="D35" s="154"/>
      <c r="E35" s="208">
        <v>0</v>
      </c>
      <c r="F35" s="99">
        <v>2</v>
      </c>
      <c r="G35" s="99">
        <v>1</v>
      </c>
      <c r="H35" s="99">
        <v>0</v>
      </c>
      <c r="I35" s="99">
        <v>2</v>
      </c>
      <c r="J35" s="99">
        <v>0</v>
      </c>
      <c r="K35" s="99">
        <v>0</v>
      </c>
      <c r="L35" s="99">
        <v>1</v>
      </c>
      <c r="M35" s="99">
        <v>0</v>
      </c>
      <c r="N35" s="99">
        <v>2</v>
      </c>
      <c r="O35" s="99">
        <v>2</v>
      </c>
      <c r="P35" s="99">
        <v>1</v>
      </c>
      <c r="Q35" s="14">
        <f>SUM(E35:P35)</f>
        <v>11</v>
      </c>
    </row>
    <row r="36" spans="1:17" s="8" customFormat="1" ht="10.5" customHeight="1">
      <c r="A36" s="745" t="s">
        <v>44</v>
      </c>
      <c r="B36" s="746"/>
      <c r="C36" s="746"/>
      <c r="D36" s="747"/>
      <c r="E36" s="163">
        <f aca="true" t="shared" si="19" ref="E36:P36">E35/E18*100</f>
        <v>0</v>
      </c>
      <c r="F36" s="449">
        <f t="shared" si="19"/>
        <v>16.7</v>
      </c>
      <c r="G36" s="449">
        <f t="shared" si="19"/>
        <v>5</v>
      </c>
      <c r="H36" s="449">
        <f t="shared" si="19"/>
        <v>0</v>
      </c>
      <c r="I36" s="449">
        <f t="shared" si="19"/>
        <v>12.5</v>
      </c>
      <c r="J36" s="449">
        <f t="shared" si="19"/>
        <v>0</v>
      </c>
      <c r="K36" s="449">
        <f t="shared" si="19"/>
        <v>0</v>
      </c>
      <c r="L36" s="449">
        <f t="shared" si="19"/>
        <v>3.6</v>
      </c>
      <c r="M36" s="449">
        <f t="shared" si="19"/>
        <v>0</v>
      </c>
      <c r="N36" s="449">
        <f t="shared" si="19"/>
        <v>4.9</v>
      </c>
      <c r="O36" s="449">
        <f t="shared" si="19"/>
        <v>6.9</v>
      </c>
      <c r="P36" s="449">
        <f t="shared" si="19"/>
        <v>3.3</v>
      </c>
      <c r="Q36" s="210">
        <f>Q35/Q18*100</f>
        <v>4</v>
      </c>
    </row>
    <row r="37" spans="1:17" ht="12" customHeight="1">
      <c r="A37" s="585" t="s">
        <v>39</v>
      </c>
      <c r="B37" s="586"/>
      <c r="C37" s="586"/>
      <c r="D37" s="587"/>
      <c r="E37" s="209">
        <v>4</v>
      </c>
      <c r="F37" s="423">
        <v>1</v>
      </c>
      <c r="G37" s="423">
        <v>1</v>
      </c>
      <c r="H37" s="423">
        <v>2</v>
      </c>
      <c r="I37" s="423">
        <v>2</v>
      </c>
      <c r="J37" s="423">
        <v>1</v>
      </c>
      <c r="K37" s="423">
        <v>0</v>
      </c>
      <c r="L37" s="423">
        <v>1</v>
      </c>
      <c r="M37" s="423">
        <v>2</v>
      </c>
      <c r="N37" s="423">
        <v>2</v>
      </c>
      <c r="O37" s="423">
        <v>0</v>
      </c>
      <c r="P37" s="423">
        <v>2</v>
      </c>
      <c r="Q37" s="14">
        <f>SUM(E37:P37)</f>
        <v>18</v>
      </c>
    </row>
    <row r="38" spans="1:17" s="8" customFormat="1" ht="9.75" customHeight="1">
      <c r="A38" s="745" t="s">
        <v>44</v>
      </c>
      <c r="B38" s="746"/>
      <c r="C38" s="746"/>
      <c r="D38" s="747"/>
      <c r="E38" s="163">
        <f aca="true" t="shared" si="20" ref="E38:P38">E37/E18*100</f>
        <v>16</v>
      </c>
      <c r="F38" s="449">
        <f t="shared" si="20"/>
        <v>8.3</v>
      </c>
      <c r="G38" s="449">
        <f t="shared" si="20"/>
        <v>5</v>
      </c>
      <c r="H38" s="449">
        <f t="shared" si="20"/>
        <v>16.7</v>
      </c>
      <c r="I38" s="449">
        <f t="shared" si="20"/>
        <v>12.5</v>
      </c>
      <c r="J38" s="449">
        <f t="shared" si="20"/>
        <v>7.1</v>
      </c>
      <c r="K38" s="449">
        <f t="shared" si="20"/>
        <v>0</v>
      </c>
      <c r="L38" s="449">
        <f t="shared" si="20"/>
        <v>3.6</v>
      </c>
      <c r="M38" s="449">
        <f t="shared" si="20"/>
        <v>8.7</v>
      </c>
      <c r="N38" s="449">
        <f t="shared" si="20"/>
        <v>4.9</v>
      </c>
      <c r="O38" s="449">
        <f t="shared" si="20"/>
        <v>0</v>
      </c>
      <c r="P38" s="449">
        <f t="shared" si="20"/>
        <v>6.7</v>
      </c>
      <c r="Q38" s="210">
        <f>Q37/Q18*100</f>
        <v>6.6</v>
      </c>
    </row>
    <row r="39" spans="1:18" s="31" customFormat="1" ht="11.25" customHeight="1">
      <c r="A39" s="613" t="s">
        <v>40</v>
      </c>
      <c r="B39" s="614"/>
      <c r="C39" s="614"/>
      <c r="D39" s="615"/>
      <c r="E39" s="208">
        <v>2</v>
      </c>
      <c r="F39" s="99">
        <v>1</v>
      </c>
      <c r="G39" s="99">
        <v>2</v>
      </c>
      <c r="H39" s="99">
        <v>2</v>
      </c>
      <c r="I39" s="99">
        <v>1</v>
      </c>
      <c r="J39" s="99">
        <v>1</v>
      </c>
      <c r="K39" s="99">
        <v>1</v>
      </c>
      <c r="L39" s="99">
        <v>1</v>
      </c>
      <c r="M39" s="99">
        <v>0</v>
      </c>
      <c r="N39" s="99">
        <v>3</v>
      </c>
      <c r="O39" s="99">
        <v>1</v>
      </c>
      <c r="P39" s="99">
        <v>1</v>
      </c>
      <c r="Q39" s="14">
        <f>SUM(E39:P39)</f>
        <v>16</v>
      </c>
      <c r="R39" s="30"/>
    </row>
    <row r="40" spans="1:18" s="212" customFormat="1" ht="11.25" customHeight="1">
      <c r="A40" s="745" t="s">
        <v>44</v>
      </c>
      <c r="B40" s="746"/>
      <c r="C40" s="746"/>
      <c r="D40" s="747"/>
      <c r="E40" s="163">
        <f aca="true" t="shared" si="21" ref="E40:P40">E39/E18*100</f>
        <v>8</v>
      </c>
      <c r="F40" s="449">
        <f t="shared" si="21"/>
        <v>8.3</v>
      </c>
      <c r="G40" s="449">
        <f t="shared" si="21"/>
        <v>10</v>
      </c>
      <c r="H40" s="449">
        <f t="shared" si="21"/>
        <v>16.7</v>
      </c>
      <c r="I40" s="449">
        <f t="shared" si="21"/>
        <v>6.3</v>
      </c>
      <c r="J40" s="449">
        <f t="shared" si="21"/>
        <v>7.1</v>
      </c>
      <c r="K40" s="449">
        <f t="shared" si="21"/>
        <v>4.5</v>
      </c>
      <c r="L40" s="449">
        <f t="shared" si="21"/>
        <v>3.6</v>
      </c>
      <c r="M40" s="449">
        <f t="shared" si="21"/>
        <v>0</v>
      </c>
      <c r="N40" s="449">
        <f t="shared" si="21"/>
        <v>7.3</v>
      </c>
      <c r="O40" s="449">
        <f t="shared" si="21"/>
        <v>3.4</v>
      </c>
      <c r="P40" s="449">
        <f t="shared" si="21"/>
        <v>3.3</v>
      </c>
      <c r="Q40" s="210">
        <f>Q39/Q18*100</f>
        <v>5.9</v>
      </c>
      <c r="R40" s="211"/>
    </row>
    <row r="41" spans="1:18" s="26" customFormat="1" ht="12" customHeight="1">
      <c r="A41" s="90" t="s">
        <v>77</v>
      </c>
      <c r="B41" s="91"/>
      <c r="C41" s="92"/>
      <c r="D41" s="117"/>
      <c r="E41" s="208">
        <v>5</v>
      </c>
      <c r="F41" s="99">
        <v>3</v>
      </c>
      <c r="G41" s="99">
        <v>9</v>
      </c>
      <c r="H41" s="99">
        <v>5</v>
      </c>
      <c r="I41" s="99">
        <v>6</v>
      </c>
      <c r="J41" s="99">
        <v>6</v>
      </c>
      <c r="K41" s="99">
        <v>15</v>
      </c>
      <c r="L41" s="99">
        <v>21</v>
      </c>
      <c r="M41" s="99">
        <v>10</v>
      </c>
      <c r="N41" s="99">
        <v>19</v>
      </c>
      <c r="O41" s="99">
        <v>18</v>
      </c>
      <c r="P41" s="99">
        <v>18</v>
      </c>
      <c r="Q41" s="14">
        <f>SUM(E41:P41)</f>
        <v>135</v>
      </c>
      <c r="R41" s="27"/>
    </row>
    <row r="42" spans="1:18" s="214" customFormat="1" ht="12" customHeight="1">
      <c r="A42" s="745" t="s">
        <v>44</v>
      </c>
      <c r="B42" s="746"/>
      <c r="C42" s="746"/>
      <c r="D42" s="747"/>
      <c r="E42" s="163">
        <f aca="true" t="shared" si="22" ref="E42:P42">E41/E18*100</f>
        <v>20</v>
      </c>
      <c r="F42" s="449">
        <f t="shared" si="22"/>
        <v>25</v>
      </c>
      <c r="G42" s="449">
        <f t="shared" si="22"/>
        <v>45</v>
      </c>
      <c r="H42" s="449">
        <f t="shared" si="22"/>
        <v>41.7</v>
      </c>
      <c r="I42" s="449">
        <f t="shared" si="22"/>
        <v>37.5</v>
      </c>
      <c r="J42" s="449">
        <f t="shared" si="22"/>
        <v>42.9</v>
      </c>
      <c r="K42" s="449">
        <f t="shared" si="22"/>
        <v>68.2</v>
      </c>
      <c r="L42" s="449">
        <f t="shared" si="22"/>
        <v>75</v>
      </c>
      <c r="M42" s="449">
        <f t="shared" si="22"/>
        <v>43.5</v>
      </c>
      <c r="N42" s="449">
        <f t="shared" si="22"/>
        <v>46.3</v>
      </c>
      <c r="O42" s="449">
        <f t="shared" si="22"/>
        <v>62.1</v>
      </c>
      <c r="P42" s="449">
        <f t="shared" si="22"/>
        <v>60</v>
      </c>
      <c r="Q42" s="210">
        <f>Q41/Q18*100</f>
        <v>49.6</v>
      </c>
      <c r="R42" s="213"/>
    </row>
    <row r="43" spans="1:18" s="26" customFormat="1" ht="12" customHeight="1">
      <c r="A43" s="155" t="s">
        <v>78</v>
      </c>
      <c r="B43" s="156"/>
      <c r="C43" s="157"/>
      <c r="D43" s="117"/>
      <c r="E43" s="209">
        <v>8</v>
      </c>
      <c r="F43" s="423">
        <v>5</v>
      </c>
      <c r="G43" s="423">
        <v>8</v>
      </c>
      <c r="H43" s="423">
        <v>4</v>
      </c>
      <c r="I43" s="423">
        <v>6</v>
      </c>
      <c r="J43" s="423">
        <v>8</v>
      </c>
      <c r="K43" s="423">
        <v>1</v>
      </c>
      <c r="L43" s="423">
        <v>7</v>
      </c>
      <c r="M43" s="423">
        <v>9</v>
      </c>
      <c r="N43" s="423">
        <v>11</v>
      </c>
      <c r="O43" s="423">
        <v>9</v>
      </c>
      <c r="P43" s="423">
        <v>5</v>
      </c>
      <c r="Q43" s="14">
        <f>SUM(E43:P43)</f>
        <v>81</v>
      </c>
      <c r="R43" s="27"/>
    </row>
    <row r="44" spans="1:18" s="214" customFormat="1" ht="12" customHeight="1">
      <c r="A44" s="745" t="s">
        <v>44</v>
      </c>
      <c r="B44" s="746"/>
      <c r="C44" s="746"/>
      <c r="D44" s="747"/>
      <c r="E44" s="163">
        <f aca="true" t="shared" si="23" ref="E44:P44">E43/E18*100</f>
        <v>32</v>
      </c>
      <c r="F44" s="449">
        <f t="shared" si="23"/>
        <v>41.7</v>
      </c>
      <c r="G44" s="449">
        <f t="shared" si="23"/>
        <v>40</v>
      </c>
      <c r="H44" s="449">
        <f t="shared" si="23"/>
        <v>33.3</v>
      </c>
      <c r="I44" s="449">
        <f t="shared" si="23"/>
        <v>37.5</v>
      </c>
      <c r="J44" s="449">
        <f t="shared" si="23"/>
        <v>57.1</v>
      </c>
      <c r="K44" s="449">
        <f t="shared" si="23"/>
        <v>4.5</v>
      </c>
      <c r="L44" s="449">
        <f t="shared" si="23"/>
        <v>25</v>
      </c>
      <c r="M44" s="449">
        <f t="shared" si="23"/>
        <v>39.1</v>
      </c>
      <c r="N44" s="449">
        <f t="shared" si="23"/>
        <v>26.8</v>
      </c>
      <c r="O44" s="449">
        <f t="shared" si="23"/>
        <v>31</v>
      </c>
      <c r="P44" s="449">
        <f t="shared" si="23"/>
        <v>16.7</v>
      </c>
      <c r="Q44" s="210">
        <f>Q43/Q18*100</f>
        <v>29.8</v>
      </c>
      <c r="R44" s="213"/>
    </row>
    <row r="45" spans="1:17" s="4" customFormat="1" ht="12" customHeight="1">
      <c r="A45" s="155" t="s">
        <v>122</v>
      </c>
      <c r="B45" s="158"/>
      <c r="C45" s="159"/>
      <c r="D45" s="117"/>
      <c r="E45" s="208">
        <v>0</v>
      </c>
      <c r="F45" s="99">
        <v>0</v>
      </c>
      <c r="G45" s="99">
        <v>0</v>
      </c>
      <c r="H45" s="99">
        <v>0</v>
      </c>
      <c r="I45" s="99">
        <v>0</v>
      </c>
      <c r="J45" s="99">
        <v>1</v>
      </c>
      <c r="K45" s="99">
        <v>0</v>
      </c>
      <c r="L45" s="99">
        <v>0</v>
      </c>
      <c r="M45" s="99">
        <v>0</v>
      </c>
      <c r="N45" s="99">
        <v>2</v>
      </c>
      <c r="O45" s="99">
        <v>3</v>
      </c>
      <c r="P45" s="99">
        <v>0</v>
      </c>
      <c r="Q45" s="14">
        <f>SUM(E45:P45)</f>
        <v>6</v>
      </c>
    </row>
    <row r="46" spans="1:17" s="8" customFormat="1" ht="12" customHeight="1">
      <c r="A46" s="745" t="s">
        <v>44</v>
      </c>
      <c r="B46" s="746"/>
      <c r="C46" s="746"/>
      <c r="D46" s="747"/>
      <c r="E46" s="163">
        <f aca="true" t="shared" si="24" ref="E46:P46">E45/E18*100</f>
        <v>0</v>
      </c>
      <c r="F46" s="449">
        <f t="shared" si="24"/>
        <v>0</v>
      </c>
      <c r="G46" s="449">
        <f t="shared" si="24"/>
        <v>0</v>
      </c>
      <c r="H46" s="449">
        <f t="shared" si="24"/>
        <v>0</v>
      </c>
      <c r="I46" s="449">
        <f t="shared" si="24"/>
        <v>0</v>
      </c>
      <c r="J46" s="449">
        <f t="shared" si="24"/>
        <v>7.1</v>
      </c>
      <c r="K46" s="449">
        <f t="shared" si="24"/>
        <v>0</v>
      </c>
      <c r="L46" s="449">
        <f t="shared" si="24"/>
        <v>0</v>
      </c>
      <c r="M46" s="449">
        <f t="shared" si="24"/>
        <v>0</v>
      </c>
      <c r="N46" s="449">
        <f t="shared" si="24"/>
        <v>4.9</v>
      </c>
      <c r="O46" s="449">
        <f t="shared" si="24"/>
        <v>10.3</v>
      </c>
      <c r="P46" s="449">
        <f t="shared" si="24"/>
        <v>0</v>
      </c>
      <c r="Q46" s="210">
        <f>Q45/Q18*100</f>
        <v>2.2</v>
      </c>
    </row>
    <row r="47" spans="1:17" s="3" customFormat="1" ht="11.25" customHeight="1">
      <c r="A47" s="565" t="s">
        <v>123</v>
      </c>
      <c r="B47" s="566"/>
      <c r="C47" s="566"/>
      <c r="D47" s="567"/>
      <c r="E47" s="209">
        <v>1</v>
      </c>
      <c r="F47" s="423">
        <v>0</v>
      </c>
      <c r="G47" s="423">
        <v>0</v>
      </c>
      <c r="H47" s="423">
        <v>0</v>
      </c>
      <c r="I47" s="423">
        <v>0</v>
      </c>
      <c r="J47" s="423">
        <v>0</v>
      </c>
      <c r="K47" s="423">
        <v>0</v>
      </c>
      <c r="L47" s="423">
        <v>0</v>
      </c>
      <c r="M47" s="423">
        <v>0</v>
      </c>
      <c r="N47" s="423">
        <v>0</v>
      </c>
      <c r="O47" s="423">
        <v>1</v>
      </c>
      <c r="P47" s="423">
        <v>0</v>
      </c>
      <c r="Q47" s="14">
        <f>SUM(E47:P47)</f>
        <v>2</v>
      </c>
    </row>
    <row r="48" spans="1:17" s="8" customFormat="1" ht="10.5" customHeight="1">
      <c r="A48" s="745" t="s">
        <v>44</v>
      </c>
      <c r="B48" s="746"/>
      <c r="C48" s="746"/>
      <c r="D48" s="747"/>
      <c r="E48" s="163">
        <f aca="true" t="shared" si="25" ref="E48:P48">E47/E18*100</f>
        <v>4</v>
      </c>
      <c r="F48" s="449">
        <f t="shared" si="25"/>
        <v>0</v>
      </c>
      <c r="G48" s="449">
        <f t="shared" si="25"/>
        <v>0</v>
      </c>
      <c r="H48" s="449">
        <f t="shared" si="25"/>
        <v>0</v>
      </c>
      <c r="I48" s="449">
        <f t="shared" si="25"/>
        <v>0</v>
      </c>
      <c r="J48" s="449">
        <f t="shared" si="25"/>
        <v>0</v>
      </c>
      <c r="K48" s="449">
        <f t="shared" si="25"/>
        <v>0</v>
      </c>
      <c r="L48" s="449">
        <f t="shared" si="25"/>
        <v>0</v>
      </c>
      <c r="M48" s="449">
        <f t="shared" si="25"/>
        <v>0</v>
      </c>
      <c r="N48" s="449">
        <f t="shared" si="25"/>
        <v>0</v>
      </c>
      <c r="O48" s="449">
        <f t="shared" si="25"/>
        <v>3.4</v>
      </c>
      <c r="P48" s="449">
        <f t="shared" si="25"/>
        <v>0</v>
      </c>
      <c r="Q48" s="210">
        <f>Q47/Q18*100</f>
        <v>0.7</v>
      </c>
    </row>
    <row r="49" spans="1:18" s="31" customFormat="1" ht="10.5" customHeight="1">
      <c r="A49" s="585" t="s">
        <v>25</v>
      </c>
      <c r="B49" s="586"/>
      <c r="C49" s="586"/>
      <c r="D49" s="587"/>
      <c r="E49" s="56">
        <v>0</v>
      </c>
      <c r="F49" s="28">
        <v>1</v>
      </c>
      <c r="G49" s="28">
        <v>0</v>
      </c>
      <c r="H49" s="28">
        <v>0</v>
      </c>
      <c r="I49" s="28">
        <v>0</v>
      </c>
      <c r="J49" s="28">
        <v>0</v>
      </c>
      <c r="K49" s="28">
        <v>1</v>
      </c>
      <c r="L49" s="28">
        <v>0</v>
      </c>
      <c r="M49" s="28">
        <v>2</v>
      </c>
      <c r="N49" s="28">
        <v>1</v>
      </c>
      <c r="O49" s="28">
        <v>0</v>
      </c>
      <c r="P49" s="28">
        <v>0</v>
      </c>
      <c r="Q49" s="19">
        <f>SUM(E49:P49)</f>
        <v>5</v>
      </c>
      <c r="R49" s="30"/>
    </row>
    <row r="50" spans="1:18" s="212" customFormat="1" ht="11.25" customHeight="1" thickBot="1">
      <c r="A50" s="751" t="s">
        <v>44</v>
      </c>
      <c r="B50" s="752"/>
      <c r="C50" s="752"/>
      <c r="D50" s="753"/>
      <c r="E50" s="215">
        <f aca="true" t="shared" si="26" ref="E50:P50">E49/E18*100</f>
        <v>0</v>
      </c>
      <c r="F50" s="450">
        <f t="shared" si="26"/>
        <v>8.3</v>
      </c>
      <c r="G50" s="450">
        <f t="shared" si="26"/>
        <v>0</v>
      </c>
      <c r="H50" s="450">
        <f t="shared" si="26"/>
        <v>0</v>
      </c>
      <c r="I50" s="450">
        <f t="shared" si="26"/>
        <v>0</v>
      </c>
      <c r="J50" s="450">
        <f t="shared" si="26"/>
        <v>0</v>
      </c>
      <c r="K50" s="450">
        <f t="shared" si="26"/>
        <v>4.5</v>
      </c>
      <c r="L50" s="450">
        <f t="shared" si="26"/>
        <v>0</v>
      </c>
      <c r="M50" s="450">
        <f t="shared" si="26"/>
        <v>8.7</v>
      </c>
      <c r="N50" s="450">
        <f t="shared" si="26"/>
        <v>2.4</v>
      </c>
      <c r="O50" s="450">
        <f t="shared" si="26"/>
        <v>0</v>
      </c>
      <c r="P50" s="450">
        <f t="shared" si="26"/>
        <v>0</v>
      </c>
      <c r="Q50" s="216">
        <f>Q49/Q18*100</f>
        <v>1.8</v>
      </c>
      <c r="R50" s="211"/>
    </row>
    <row r="51" spans="1:18" s="26" customFormat="1" ht="12" customHeight="1" thickBot="1">
      <c r="A51" s="793" t="s">
        <v>159</v>
      </c>
      <c r="B51" s="794"/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5"/>
      <c r="R51" s="27"/>
    </row>
    <row r="52" spans="1:17" s="3" customFormat="1" ht="12" customHeight="1" thickBot="1">
      <c r="A52" s="787" t="s">
        <v>11</v>
      </c>
      <c r="B52" s="788"/>
      <c r="C52" s="788"/>
      <c r="D52" s="789"/>
      <c r="E52" s="110">
        <v>12</v>
      </c>
      <c r="F52" s="11">
        <v>11</v>
      </c>
      <c r="G52" s="11">
        <v>19</v>
      </c>
      <c r="H52" s="11">
        <v>18</v>
      </c>
      <c r="I52" s="11">
        <v>24</v>
      </c>
      <c r="J52" s="11">
        <v>18</v>
      </c>
      <c r="K52" s="11">
        <v>26</v>
      </c>
      <c r="L52" s="11">
        <v>42</v>
      </c>
      <c r="M52" s="11">
        <v>38</v>
      </c>
      <c r="N52" s="11">
        <v>20</v>
      </c>
      <c r="O52" s="11">
        <v>17</v>
      </c>
      <c r="P52" s="52">
        <v>6</v>
      </c>
      <c r="Q52" s="9">
        <f>SUM(E52:P52)</f>
        <v>251</v>
      </c>
    </row>
    <row r="53" spans="1:17" s="3" customFormat="1" ht="12" customHeight="1" thickTop="1">
      <c r="A53" s="790" t="s">
        <v>197</v>
      </c>
      <c r="B53" s="791"/>
      <c r="C53" s="791"/>
      <c r="D53" s="792"/>
      <c r="E53" s="105">
        <v>7</v>
      </c>
      <c r="F53" s="13">
        <v>4</v>
      </c>
      <c r="G53" s="13">
        <v>14</v>
      </c>
      <c r="H53" s="13">
        <v>9</v>
      </c>
      <c r="I53" s="13">
        <v>16</v>
      </c>
      <c r="J53" s="13">
        <v>8</v>
      </c>
      <c r="K53" s="13">
        <v>11</v>
      </c>
      <c r="L53" s="13">
        <v>24</v>
      </c>
      <c r="M53" s="13">
        <v>24</v>
      </c>
      <c r="N53" s="13">
        <v>13</v>
      </c>
      <c r="O53" s="13">
        <v>12</v>
      </c>
      <c r="P53" s="53">
        <v>2</v>
      </c>
      <c r="Q53" s="14">
        <f>SUM(E53:P53)</f>
        <v>144</v>
      </c>
    </row>
    <row r="54" spans="1:17" s="8" customFormat="1" ht="9" customHeight="1">
      <c r="A54" s="745" t="s">
        <v>43</v>
      </c>
      <c r="B54" s="746"/>
      <c r="C54" s="746"/>
      <c r="D54" s="747"/>
      <c r="E54" s="106">
        <f aca="true" t="shared" si="27" ref="E54:P54">E53/E52*100</f>
        <v>58.3</v>
      </c>
      <c r="F54" s="442">
        <f t="shared" si="27"/>
        <v>36.4</v>
      </c>
      <c r="G54" s="442">
        <f t="shared" si="27"/>
        <v>73.7</v>
      </c>
      <c r="H54" s="442">
        <f t="shared" si="27"/>
        <v>50</v>
      </c>
      <c r="I54" s="442">
        <f t="shared" si="27"/>
        <v>66.7</v>
      </c>
      <c r="J54" s="442">
        <f t="shared" si="27"/>
        <v>44.4</v>
      </c>
      <c r="K54" s="442">
        <f t="shared" si="27"/>
        <v>42.3</v>
      </c>
      <c r="L54" s="442">
        <f t="shared" si="27"/>
        <v>57.1</v>
      </c>
      <c r="M54" s="442">
        <f t="shared" si="27"/>
        <v>63.2</v>
      </c>
      <c r="N54" s="442">
        <f t="shared" si="27"/>
        <v>65</v>
      </c>
      <c r="O54" s="442">
        <f t="shared" si="27"/>
        <v>70.6</v>
      </c>
      <c r="P54" s="54">
        <f t="shared" si="27"/>
        <v>33.3</v>
      </c>
      <c r="Q54" s="15">
        <f>Q53/Q52*100</f>
        <v>57.4</v>
      </c>
    </row>
    <row r="55" spans="1:17" s="3" customFormat="1" ht="13.5" customHeight="1">
      <c r="A55" s="757" t="s">
        <v>60</v>
      </c>
      <c r="B55" s="758"/>
      <c r="C55" s="758"/>
      <c r="D55" s="759"/>
      <c r="E55" s="105">
        <v>9</v>
      </c>
      <c r="F55" s="13">
        <v>5</v>
      </c>
      <c r="G55" s="13">
        <v>7</v>
      </c>
      <c r="H55" s="13">
        <v>7</v>
      </c>
      <c r="I55" s="13">
        <v>5</v>
      </c>
      <c r="J55" s="13">
        <v>8</v>
      </c>
      <c r="K55" s="13">
        <v>11</v>
      </c>
      <c r="L55" s="13">
        <v>23</v>
      </c>
      <c r="M55" s="13">
        <v>13</v>
      </c>
      <c r="N55" s="13">
        <v>8</v>
      </c>
      <c r="O55" s="13">
        <v>6</v>
      </c>
      <c r="P55" s="53">
        <v>4</v>
      </c>
      <c r="Q55" s="14">
        <f>SUM(E55:P55)</f>
        <v>106</v>
      </c>
    </row>
    <row r="56" spans="1:17" s="8" customFormat="1" ht="9" customHeight="1">
      <c r="A56" s="745" t="s">
        <v>43</v>
      </c>
      <c r="B56" s="746"/>
      <c r="C56" s="746"/>
      <c r="D56" s="747"/>
      <c r="E56" s="106">
        <f aca="true" t="shared" si="28" ref="E56:Q56">E55/E52*100</f>
        <v>75</v>
      </c>
      <c r="F56" s="442">
        <f t="shared" si="28"/>
        <v>45.5</v>
      </c>
      <c r="G56" s="442">
        <f t="shared" si="28"/>
        <v>36.8</v>
      </c>
      <c r="H56" s="442">
        <f t="shared" si="28"/>
        <v>38.9</v>
      </c>
      <c r="I56" s="442">
        <f t="shared" si="28"/>
        <v>20.8</v>
      </c>
      <c r="J56" s="442">
        <f t="shared" si="28"/>
        <v>44.4</v>
      </c>
      <c r="K56" s="442">
        <f t="shared" si="28"/>
        <v>42.3</v>
      </c>
      <c r="L56" s="442">
        <f t="shared" si="28"/>
        <v>54.8</v>
      </c>
      <c r="M56" s="442">
        <f t="shared" si="28"/>
        <v>34.2</v>
      </c>
      <c r="N56" s="442">
        <f t="shared" si="28"/>
        <v>40</v>
      </c>
      <c r="O56" s="442">
        <f t="shared" si="28"/>
        <v>35.3</v>
      </c>
      <c r="P56" s="54">
        <f t="shared" si="28"/>
        <v>66.7</v>
      </c>
      <c r="Q56" s="15">
        <f t="shared" si="28"/>
        <v>42.2</v>
      </c>
    </row>
    <row r="57" spans="1:17" s="3" customFormat="1" ht="12.75" customHeight="1">
      <c r="A57" s="748" t="s">
        <v>195</v>
      </c>
      <c r="B57" s="749"/>
      <c r="C57" s="749"/>
      <c r="D57" s="750"/>
      <c r="E57" s="105">
        <v>6</v>
      </c>
      <c r="F57" s="13">
        <v>1</v>
      </c>
      <c r="G57" s="13">
        <v>5</v>
      </c>
      <c r="H57" s="13">
        <v>1</v>
      </c>
      <c r="I57" s="13">
        <v>2</v>
      </c>
      <c r="J57" s="13">
        <v>3</v>
      </c>
      <c r="K57" s="13">
        <v>4</v>
      </c>
      <c r="L57" s="13">
        <v>16</v>
      </c>
      <c r="M57" s="13">
        <v>7</v>
      </c>
      <c r="N57" s="13">
        <v>6</v>
      </c>
      <c r="O57" s="13">
        <v>5</v>
      </c>
      <c r="P57" s="53">
        <v>1</v>
      </c>
      <c r="Q57" s="14">
        <f>SUM(E57:P57)</f>
        <v>57</v>
      </c>
    </row>
    <row r="58" spans="1:17" s="8" customFormat="1" ht="8.25" customHeight="1" thickBot="1">
      <c r="A58" s="751" t="s">
        <v>43</v>
      </c>
      <c r="B58" s="752"/>
      <c r="C58" s="752"/>
      <c r="D58" s="753"/>
      <c r="E58" s="111">
        <f aca="true" t="shared" si="29" ref="E58:Q58">E57/E52*100</f>
        <v>50</v>
      </c>
      <c r="F58" s="443">
        <f t="shared" si="29"/>
        <v>9.1</v>
      </c>
      <c r="G58" s="443">
        <f t="shared" si="29"/>
        <v>26.3</v>
      </c>
      <c r="H58" s="443">
        <f t="shared" si="29"/>
        <v>5.6</v>
      </c>
      <c r="I58" s="443">
        <f t="shared" si="29"/>
        <v>8.3</v>
      </c>
      <c r="J58" s="443">
        <f t="shared" si="29"/>
        <v>16.7</v>
      </c>
      <c r="K58" s="443">
        <f t="shared" si="29"/>
        <v>15.4</v>
      </c>
      <c r="L58" s="443">
        <f t="shared" si="29"/>
        <v>38.1</v>
      </c>
      <c r="M58" s="443">
        <f t="shared" si="29"/>
        <v>18.4</v>
      </c>
      <c r="N58" s="443">
        <f t="shared" si="29"/>
        <v>30</v>
      </c>
      <c r="O58" s="443">
        <f t="shared" si="29"/>
        <v>29.4</v>
      </c>
      <c r="P58" s="540">
        <f t="shared" si="29"/>
        <v>16.7</v>
      </c>
      <c r="Q58" s="86">
        <f t="shared" si="29"/>
        <v>22.7</v>
      </c>
    </row>
    <row r="59" spans="1:17" s="3" customFormat="1" ht="12.75" customHeight="1">
      <c r="A59" s="760" t="s">
        <v>56</v>
      </c>
      <c r="B59" s="762" t="s">
        <v>48</v>
      </c>
      <c r="C59" s="763"/>
      <c r="D59" s="764"/>
      <c r="E59" s="112">
        <v>9</v>
      </c>
      <c r="F59" s="444">
        <v>5</v>
      </c>
      <c r="G59" s="444">
        <v>7</v>
      </c>
      <c r="H59" s="444">
        <v>4</v>
      </c>
      <c r="I59" s="444">
        <v>5</v>
      </c>
      <c r="J59" s="444">
        <v>7</v>
      </c>
      <c r="K59" s="444">
        <v>6</v>
      </c>
      <c r="L59" s="444">
        <v>8</v>
      </c>
      <c r="M59" s="444">
        <v>9</v>
      </c>
      <c r="N59" s="444">
        <v>7</v>
      </c>
      <c r="O59" s="444">
        <v>4</v>
      </c>
      <c r="P59" s="541">
        <v>4</v>
      </c>
      <c r="Q59" s="87">
        <f>SUM(E59:P59)</f>
        <v>75</v>
      </c>
    </row>
    <row r="60" spans="1:17" s="8" customFormat="1" ht="9" customHeight="1">
      <c r="A60" s="577"/>
      <c r="B60" s="765" t="s">
        <v>130</v>
      </c>
      <c r="C60" s="766"/>
      <c r="D60" s="767"/>
      <c r="E60" s="106">
        <f aca="true" t="shared" si="30" ref="E60:Q60">E59/E52*100</f>
        <v>75</v>
      </c>
      <c r="F60" s="442">
        <f t="shared" si="30"/>
        <v>45.5</v>
      </c>
      <c r="G60" s="442">
        <f t="shared" si="30"/>
        <v>36.8</v>
      </c>
      <c r="H60" s="442">
        <f t="shared" si="30"/>
        <v>22.2</v>
      </c>
      <c r="I60" s="442">
        <f t="shared" si="30"/>
        <v>20.8</v>
      </c>
      <c r="J60" s="442">
        <f t="shared" si="30"/>
        <v>38.9</v>
      </c>
      <c r="K60" s="442">
        <f t="shared" si="30"/>
        <v>23.1</v>
      </c>
      <c r="L60" s="442">
        <f t="shared" si="30"/>
        <v>19</v>
      </c>
      <c r="M60" s="442">
        <f t="shared" si="30"/>
        <v>23.7</v>
      </c>
      <c r="N60" s="442">
        <f t="shared" si="30"/>
        <v>35</v>
      </c>
      <c r="O60" s="442">
        <f t="shared" si="30"/>
        <v>23.5</v>
      </c>
      <c r="P60" s="54">
        <f t="shared" si="30"/>
        <v>66.7</v>
      </c>
      <c r="Q60" s="15">
        <f t="shared" si="30"/>
        <v>29.9</v>
      </c>
    </row>
    <row r="61" spans="1:17" s="3" customFormat="1" ht="12.75" customHeight="1">
      <c r="A61" s="577"/>
      <c r="B61" s="768" t="s">
        <v>57</v>
      </c>
      <c r="C61" s="769"/>
      <c r="D61" s="770"/>
      <c r="E61" s="113">
        <f aca="true" t="shared" si="31" ref="E61:P61">E55-E59</f>
        <v>0</v>
      </c>
      <c r="F61" s="445">
        <f t="shared" si="31"/>
        <v>0</v>
      </c>
      <c r="G61" s="445">
        <f t="shared" si="31"/>
        <v>0</v>
      </c>
      <c r="H61" s="445">
        <f t="shared" si="31"/>
        <v>3</v>
      </c>
      <c r="I61" s="445">
        <f t="shared" si="31"/>
        <v>0</v>
      </c>
      <c r="J61" s="445">
        <f t="shared" si="31"/>
        <v>1</v>
      </c>
      <c r="K61" s="445">
        <f t="shared" si="31"/>
        <v>5</v>
      </c>
      <c r="L61" s="445">
        <f t="shared" si="31"/>
        <v>15</v>
      </c>
      <c r="M61" s="445">
        <f t="shared" si="31"/>
        <v>4</v>
      </c>
      <c r="N61" s="445">
        <f t="shared" si="31"/>
        <v>1</v>
      </c>
      <c r="O61" s="445">
        <f t="shared" si="31"/>
        <v>2</v>
      </c>
      <c r="P61" s="542">
        <f t="shared" si="31"/>
        <v>0</v>
      </c>
      <c r="Q61" s="19">
        <f>SUM(E61:P61)</f>
        <v>31</v>
      </c>
    </row>
    <row r="62" spans="1:17" s="2" customFormat="1" ht="9.75" customHeight="1" thickBot="1">
      <c r="A62" s="761"/>
      <c r="B62" s="771" t="s">
        <v>130</v>
      </c>
      <c r="C62" s="771"/>
      <c r="D62" s="772"/>
      <c r="E62" s="108">
        <f aca="true" t="shared" si="32" ref="E62:Q62">E61/E52*100</f>
        <v>0</v>
      </c>
      <c r="F62" s="446">
        <f t="shared" si="32"/>
        <v>0</v>
      </c>
      <c r="G62" s="446">
        <f t="shared" si="32"/>
        <v>0</v>
      </c>
      <c r="H62" s="446">
        <f t="shared" si="32"/>
        <v>16.7</v>
      </c>
      <c r="I62" s="446">
        <f t="shared" si="32"/>
        <v>0</v>
      </c>
      <c r="J62" s="446">
        <f t="shared" si="32"/>
        <v>5.6</v>
      </c>
      <c r="K62" s="446">
        <f t="shared" si="32"/>
        <v>19.2</v>
      </c>
      <c r="L62" s="446">
        <f t="shared" si="32"/>
        <v>35.7</v>
      </c>
      <c r="M62" s="446">
        <f t="shared" si="32"/>
        <v>10.5</v>
      </c>
      <c r="N62" s="446">
        <f t="shared" si="32"/>
        <v>5</v>
      </c>
      <c r="O62" s="446">
        <f t="shared" si="32"/>
        <v>11.8</v>
      </c>
      <c r="P62" s="543">
        <f t="shared" si="32"/>
        <v>0</v>
      </c>
      <c r="Q62" s="88">
        <f t="shared" si="32"/>
        <v>12.4</v>
      </c>
    </row>
    <row r="63" spans="1:17" s="3" customFormat="1" ht="12.75" customHeight="1">
      <c r="A63" s="80"/>
      <c r="B63" s="760" t="s">
        <v>56</v>
      </c>
      <c r="C63" s="782" t="s">
        <v>58</v>
      </c>
      <c r="D63" s="783"/>
      <c r="E63" s="112">
        <f aca="true" t="shared" si="33" ref="E63:P63">E61-E65</f>
        <v>0</v>
      </c>
      <c r="F63" s="444">
        <f t="shared" si="33"/>
        <v>0</v>
      </c>
      <c r="G63" s="444">
        <f t="shared" si="33"/>
        <v>0</v>
      </c>
      <c r="H63" s="444">
        <f t="shared" si="33"/>
        <v>0</v>
      </c>
      <c r="I63" s="444">
        <f t="shared" si="33"/>
        <v>0</v>
      </c>
      <c r="J63" s="444">
        <f t="shared" si="33"/>
        <v>0</v>
      </c>
      <c r="K63" s="444">
        <f t="shared" si="33"/>
        <v>0</v>
      </c>
      <c r="L63" s="444">
        <f t="shared" si="33"/>
        <v>0</v>
      </c>
      <c r="M63" s="444">
        <f t="shared" si="33"/>
        <v>0</v>
      </c>
      <c r="N63" s="444">
        <f t="shared" si="33"/>
        <v>0</v>
      </c>
      <c r="O63" s="444">
        <f t="shared" si="33"/>
        <v>0</v>
      </c>
      <c r="P63" s="541">
        <f t="shared" si="33"/>
        <v>0</v>
      </c>
      <c r="Q63" s="87">
        <f>SUM(E63:P63)</f>
        <v>0</v>
      </c>
    </row>
    <row r="64" spans="1:17" s="8" customFormat="1" ht="9" customHeight="1">
      <c r="A64" s="81"/>
      <c r="B64" s="780"/>
      <c r="C64" s="773" t="s">
        <v>131</v>
      </c>
      <c r="D64" s="747"/>
      <c r="E64" s="106">
        <f aca="true" t="shared" si="34" ref="E64:Q64">E63/E52*100</f>
        <v>0</v>
      </c>
      <c r="F64" s="442">
        <f t="shared" si="34"/>
        <v>0</v>
      </c>
      <c r="G64" s="442">
        <f t="shared" si="34"/>
        <v>0</v>
      </c>
      <c r="H64" s="442">
        <f t="shared" si="34"/>
        <v>0</v>
      </c>
      <c r="I64" s="442">
        <f t="shared" si="34"/>
        <v>0</v>
      </c>
      <c r="J64" s="442">
        <f t="shared" si="34"/>
        <v>0</v>
      </c>
      <c r="K64" s="442">
        <f t="shared" si="34"/>
        <v>0</v>
      </c>
      <c r="L64" s="442">
        <f t="shared" si="34"/>
        <v>0</v>
      </c>
      <c r="M64" s="442">
        <f t="shared" si="34"/>
        <v>0</v>
      </c>
      <c r="N64" s="442">
        <f t="shared" si="34"/>
        <v>0</v>
      </c>
      <c r="O64" s="442">
        <f t="shared" si="34"/>
        <v>0</v>
      </c>
      <c r="P64" s="54">
        <f t="shared" si="34"/>
        <v>0</v>
      </c>
      <c r="Q64" s="15">
        <f t="shared" si="34"/>
        <v>0</v>
      </c>
    </row>
    <row r="65" spans="1:17" s="3" customFormat="1" ht="12.75" customHeight="1">
      <c r="A65" s="80"/>
      <c r="B65" s="780"/>
      <c r="C65" s="774" t="s">
        <v>59</v>
      </c>
      <c r="D65" s="775"/>
      <c r="E65" s="105">
        <f>E67+E71+E73</f>
        <v>0</v>
      </c>
      <c r="F65" s="13">
        <f>F67+F71+F73</f>
        <v>0</v>
      </c>
      <c r="G65" s="13">
        <f>G67+G71+G73</f>
        <v>0</v>
      </c>
      <c r="H65" s="13">
        <f>H67+H71+H73</f>
        <v>3</v>
      </c>
      <c r="I65" s="13">
        <f aca="true" t="shared" si="35" ref="I65:N65">I67+I69+I71+I73</f>
        <v>0</v>
      </c>
      <c r="J65" s="13">
        <f t="shared" si="35"/>
        <v>1</v>
      </c>
      <c r="K65" s="13">
        <f t="shared" si="35"/>
        <v>5</v>
      </c>
      <c r="L65" s="13">
        <f t="shared" si="35"/>
        <v>15</v>
      </c>
      <c r="M65" s="13">
        <f t="shared" si="35"/>
        <v>4</v>
      </c>
      <c r="N65" s="13">
        <f t="shared" si="35"/>
        <v>1</v>
      </c>
      <c r="O65" s="13">
        <f>O67+O69+O71+O73</f>
        <v>2</v>
      </c>
      <c r="P65" s="53">
        <f>P67+P69+P71+P73</f>
        <v>0</v>
      </c>
      <c r="Q65" s="14">
        <f>SUM(E65:P65)</f>
        <v>31</v>
      </c>
    </row>
    <row r="66" spans="1:17" s="8" customFormat="1" ht="10.5" customHeight="1" thickBot="1">
      <c r="A66" s="81"/>
      <c r="B66" s="781"/>
      <c r="C66" s="776" t="s">
        <v>131</v>
      </c>
      <c r="D66" s="753"/>
      <c r="E66" s="108">
        <f aca="true" t="shared" si="36" ref="E66:Q66">E65/E52*100</f>
        <v>0</v>
      </c>
      <c r="F66" s="446">
        <f t="shared" si="36"/>
        <v>0</v>
      </c>
      <c r="G66" s="446">
        <f t="shared" si="36"/>
        <v>0</v>
      </c>
      <c r="H66" s="446">
        <f t="shared" si="36"/>
        <v>16.7</v>
      </c>
      <c r="I66" s="446">
        <f t="shared" si="36"/>
        <v>0</v>
      </c>
      <c r="J66" s="446">
        <f t="shared" si="36"/>
        <v>5.6</v>
      </c>
      <c r="K66" s="446">
        <f t="shared" si="36"/>
        <v>19.2</v>
      </c>
      <c r="L66" s="446">
        <f t="shared" si="36"/>
        <v>35.7</v>
      </c>
      <c r="M66" s="446">
        <f t="shared" si="36"/>
        <v>10.5</v>
      </c>
      <c r="N66" s="446">
        <f t="shared" si="36"/>
        <v>5</v>
      </c>
      <c r="O66" s="446">
        <f t="shared" si="36"/>
        <v>11.8</v>
      </c>
      <c r="P66" s="543">
        <f t="shared" si="36"/>
        <v>0</v>
      </c>
      <c r="Q66" s="16">
        <f t="shared" si="36"/>
        <v>12.4</v>
      </c>
    </row>
    <row r="67" spans="1:17" s="3" customFormat="1" ht="12" customHeight="1">
      <c r="A67" s="80"/>
      <c r="B67" s="83"/>
      <c r="C67" s="760" t="s">
        <v>56</v>
      </c>
      <c r="D67" s="101" t="s">
        <v>115</v>
      </c>
      <c r="E67" s="105">
        <v>0</v>
      </c>
      <c r="F67" s="13">
        <v>0</v>
      </c>
      <c r="G67" s="13">
        <v>0</v>
      </c>
      <c r="H67" s="13">
        <v>1</v>
      </c>
      <c r="I67" s="13">
        <v>0</v>
      </c>
      <c r="J67" s="13">
        <v>0</v>
      </c>
      <c r="K67" s="13">
        <v>0</v>
      </c>
      <c r="L67" s="13">
        <v>1</v>
      </c>
      <c r="M67" s="13">
        <v>0</v>
      </c>
      <c r="N67" s="13">
        <v>0</v>
      </c>
      <c r="O67" s="13">
        <v>1</v>
      </c>
      <c r="P67" s="53">
        <v>0</v>
      </c>
      <c r="Q67" s="14">
        <f>SUM(E67:P67)</f>
        <v>3</v>
      </c>
    </row>
    <row r="68" spans="1:17" s="8" customFormat="1" ht="9.75" customHeight="1">
      <c r="A68" s="81"/>
      <c r="B68" s="83"/>
      <c r="C68" s="577"/>
      <c r="D68" s="63" t="s">
        <v>132</v>
      </c>
      <c r="E68" s="106">
        <f aca="true" t="shared" si="37" ref="E68:Q68">E67/E52*100</f>
        <v>0</v>
      </c>
      <c r="F68" s="442">
        <f t="shared" si="37"/>
        <v>0</v>
      </c>
      <c r="G68" s="442">
        <f t="shared" si="37"/>
        <v>0</v>
      </c>
      <c r="H68" s="442">
        <f t="shared" si="37"/>
        <v>5.6</v>
      </c>
      <c r="I68" s="442">
        <f t="shared" si="37"/>
        <v>0</v>
      </c>
      <c r="J68" s="442">
        <f t="shared" si="37"/>
        <v>0</v>
      </c>
      <c r="K68" s="442">
        <f t="shared" si="37"/>
        <v>0</v>
      </c>
      <c r="L68" s="442">
        <f t="shared" si="37"/>
        <v>2.4</v>
      </c>
      <c r="M68" s="442">
        <f t="shared" si="37"/>
        <v>0</v>
      </c>
      <c r="N68" s="442">
        <f t="shared" si="37"/>
        <v>0</v>
      </c>
      <c r="O68" s="442">
        <f t="shared" si="37"/>
        <v>5.9</v>
      </c>
      <c r="P68" s="54">
        <f t="shared" si="37"/>
        <v>0</v>
      </c>
      <c r="Q68" s="15">
        <f t="shared" si="37"/>
        <v>1.2</v>
      </c>
    </row>
    <row r="69" spans="1:17" s="8" customFormat="1" ht="9.75" customHeight="1">
      <c r="A69" s="81"/>
      <c r="B69" s="83"/>
      <c r="C69" s="577"/>
      <c r="D69" s="79" t="s">
        <v>116</v>
      </c>
      <c r="E69" s="59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4</v>
      </c>
      <c r="L69" s="13">
        <v>10</v>
      </c>
      <c r="M69" s="13">
        <v>1</v>
      </c>
      <c r="N69" s="13">
        <v>0</v>
      </c>
      <c r="O69" s="13">
        <v>0</v>
      </c>
      <c r="P69" s="53">
        <v>0</v>
      </c>
      <c r="Q69" s="14">
        <f>SUM(E69:P69)</f>
        <v>15</v>
      </c>
    </row>
    <row r="70" spans="1:17" s="8" customFormat="1" ht="9.75" customHeight="1">
      <c r="A70" s="81"/>
      <c r="B70" s="83"/>
      <c r="C70" s="577"/>
      <c r="D70" s="63" t="s">
        <v>132</v>
      </c>
      <c r="E70" s="60">
        <f aca="true" t="shared" si="38" ref="E70:Q70">E69/E52*100</f>
        <v>0</v>
      </c>
      <c r="F70" s="442">
        <f t="shared" si="38"/>
        <v>0</v>
      </c>
      <c r="G70" s="442">
        <f t="shared" si="38"/>
        <v>0</v>
      </c>
      <c r="H70" s="442">
        <f t="shared" si="38"/>
        <v>0</v>
      </c>
      <c r="I70" s="442">
        <f t="shared" si="38"/>
        <v>0</v>
      </c>
      <c r="J70" s="442">
        <f t="shared" si="38"/>
        <v>0</v>
      </c>
      <c r="K70" s="442">
        <f t="shared" si="38"/>
        <v>15.4</v>
      </c>
      <c r="L70" s="442">
        <f t="shared" si="38"/>
        <v>23.8</v>
      </c>
      <c r="M70" s="442">
        <f t="shared" si="38"/>
        <v>2.6</v>
      </c>
      <c r="N70" s="442">
        <f t="shared" si="38"/>
        <v>0</v>
      </c>
      <c r="O70" s="442">
        <f t="shared" si="38"/>
        <v>0</v>
      </c>
      <c r="P70" s="54">
        <f t="shared" si="38"/>
        <v>0</v>
      </c>
      <c r="Q70" s="15">
        <f t="shared" si="38"/>
        <v>6</v>
      </c>
    </row>
    <row r="71" spans="1:17" s="3" customFormat="1" ht="9.75" customHeight="1">
      <c r="A71" s="80"/>
      <c r="B71" s="83"/>
      <c r="C71" s="577"/>
      <c r="D71" s="79" t="s">
        <v>117</v>
      </c>
      <c r="E71" s="105">
        <v>0</v>
      </c>
      <c r="F71" s="13">
        <v>0</v>
      </c>
      <c r="G71" s="13">
        <v>0</v>
      </c>
      <c r="H71" s="13">
        <v>1</v>
      </c>
      <c r="I71" s="13">
        <v>0</v>
      </c>
      <c r="J71" s="13">
        <v>0</v>
      </c>
      <c r="K71" s="13">
        <v>1</v>
      </c>
      <c r="L71" s="13">
        <v>3</v>
      </c>
      <c r="M71" s="13">
        <v>2</v>
      </c>
      <c r="N71" s="13">
        <v>0</v>
      </c>
      <c r="O71" s="13">
        <v>1</v>
      </c>
      <c r="P71" s="53">
        <v>0</v>
      </c>
      <c r="Q71" s="14">
        <f>SUM(E71:P71)</f>
        <v>8</v>
      </c>
    </row>
    <row r="72" spans="1:17" s="8" customFormat="1" ht="9" customHeight="1">
      <c r="A72" s="81"/>
      <c r="B72" s="83"/>
      <c r="C72" s="577"/>
      <c r="D72" s="63" t="s">
        <v>132</v>
      </c>
      <c r="E72" s="106">
        <f aca="true" t="shared" si="39" ref="E72:Q72">E71/E52*100</f>
        <v>0</v>
      </c>
      <c r="F72" s="442">
        <f t="shared" si="39"/>
        <v>0</v>
      </c>
      <c r="G72" s="442">
        <f t="shared" si="39"/>
        <v>0</v>
      </c>
      <c r="H72" s="442">
        <f t="shared" si="39"/>
        <v>5.6</v>
      </c>
      <c r="I72" s="442">
        <f t="shared" si="39"/>
        <v>0</v>
      </c>
      <c r="J72" s="442">
        <f t="shared" si="39"/>
        <v>0</v>
      </c>
      <c r="K72" s="442">
        <f t="shared" si="39"/>
        <v>3.8</v>
      </c>
      <c r="L72" s="442">
        <f t="shared" si="39"/>
        <v>7.1</v>
      </c>
      <c r="M72" s="442">
        <f t="shared" si="39"/>
        <v>5.3</v>
      </c>
      <c r="N72" s="442">
        <f t="shared" si="39"/>
        <v>0</v>
      </c>
      <c r="O72" s="442">
        <f t="shared" si="39"/>
        <v>5.9</v>
      </c>
      <c r="P72" s="54">
        <f t="shared" si="39"/>
        <v>0</v>
      </c>
      <c r="Q72" s="15">
        <f t="shared" si="39"/>
        <v>3.2</v>
      </c>
    </row>
    <row r="73" spans="1:17" s="2" customFormat="1" ht="12" customHeight="1">
      <c r="A73" s="82"/>
      <c r="B73" s="83"/>
      <c r="C73" s="577"/>
      <c r="D73" s="78" t="s">
        <v>118</v>
      </c>
      <c r="E73" s="105">
        <v>0</v>
      </c>
      <c r="F73" s="13">
        <v>0</v>
      </c>
      <c r="G73" s="13">
        <v>0</v>
      </c>
      <c r="H73" s="13">
        <v>1</v>
      </c>
      <c r="I73" s="13">
        <v>0</v>
      </c>
      <c r="J73" s="13">
        <v>1</v>
      </c>
      <c r="K73" s="13">
        <v>0</v>
      </c>
      <c r="L73" s="13">
        <v>1</v>
      </c>
      <c r="M73" s="13">
        <v>1</v>
      </c>
      <c r="N73" s="13">
        <v>1</v>
      </c>
      <c r="O73" s="13">
        <v>0</v>
      </c>
      <c r="P73" s="53">
        <v>0</v>
      </c>
      <c r="Q73" s="14">
        <f>SUM(E73:P73)</f>
        <v>5</v>
      </c>
    </row>
    <row r="74" spans="1:17" s="8" customFormat="1" ht="9" customHeight="1" thickBot="1">
      <c r="A74" s="89"/>
      <c r="B74" s="100"/>
      <c r="C74" s="761"/>
      <c r="D74" s="98" t="s">
        <v>132</v>
      </c>
      <c r="E74" s="108">
        <f aca="true" t="shared" si="40" ref="E74:Q74">E73/E52*100</f>
        <v>0</v>
      </c>
      <c r="F74" s="446">
        <f t="shared" si="40"/>
        <v>0</v>
      </c>
      <c r="G74" s="446">
        <f t="shared" si="40"/>
        <v>0</v>
      </c>
      <c r="H74" s="446">
        <f t="shared" si="40"/>
        <v>5.6</v>
      </c>
      <c r="I74" s="446">
        <f t="shared" si="40"/>
        <v>0</v>
      </c>
      <c r="J74" s="446">
        <f t="shared" si="40"/>
        <v>5.6</v>
      </c>
      <c r="K74" s="446">
        <f t="shared" si="40"/>
        <v>0</v>
      </c>
      <c r="L74" s="446">
        <f t="shared" si="40"/>
        <v>2.4</v>
      </c>
      <c r="M74" s="446">
        <f t="shared" si="40"/>
        <v>2.6</v>
      </c>
      <c r="N74" s="446">
        <f t="shared" si="40"/>
        <v>5</v>
      </c>
      <c r="O74" s="446">
        <f t="shared" si="40"/>
        <v>0</v>
      </c>
      <c r="P74" s="543">
        <f t="shared" si="40"/>
        <v>0</v>
      </c>
      <c r="Q74" s="16">
        <f t="shared" si="40"/>
        <v>2</v>
      </c>
    </row>
    <row r="75" spans="1:17" s="3" customFormat="1" ht="9.75" customHeight="1">
      <c r="A75" s="754" t="s">
        <v>17</v>
      </c>
      <c r="B75" s="755"/>
      <c r="C75" s="755"/>
      <c r="D75" s="756"/>
      <c r="E75" s="105">
        <v>0</v>
      </c>
      <c r="F75" s="13">
        <v>0</v>
      </c>
      <c r="G75" s="13">
        <v>1</v>
      </c>
      <c r="H75" s="13">
        <v>0</v>
      </c>
      <c r="I75" s="13">
        <v>2</v>
      </c>
      <c r="J75" s="13">
        <v>1</v>
      </c>
      <c r="K75" s="13">
        <v>0</v>
      </c>
      <c r="L75" s="13">
        <v>0</v>
      </c>
      <c r="M75" s="13">
        <v>9</v>
      </c>
      <c r="N75" s="13">
        <v>2</v>
      </c>
      <c r="O75" s="13">
        <v>1</v>
      </c>
      <c r="P75" s="53">
        <v>0</v>
      </c>
      <c r="Q75" s="14">
        <f>SUM(E75:P75)</f>
        <v>16</v>
      </c>
    </row>
    <row r="76" spans="1:17" s="8" customFormat="1" ht="9.75" customHeight="1">
      <c r="A76" s="745" t="s">
        <v>43</v>
      </c>
      <c r="B76" s="746"/>
      <c r="C76" s="746"/>
      <c r="D76" s="747"/>
      <c r="E76" s="106">
        <f aca="true" t="shared" si="41" ref="E76:Q76">E75/E52*100</f>
        <v>0</v>
      </c>
      <c r="F76" s="442">
        <f t="shared" si="41"/>
        <v>0</v>
      </c>
      <c r="G76" s="442">
        <f t="shared" si="41"/>
        <v>5.3</v>
      </c>
      <c r="H76" s="442">
        <f t="shared" si="41"/>
        <v>0</v>
      </c>
      <c r="I76" s="442">
        <f t="shared" si="41"/>
        <v>8.3</v>
      </c>
      <c r="J76" s="442">
        <f t="shared" si="41"/>
        <v>5.6</v>
      </c>
      <c r="K76" s="442">
        <f t="shared" si="41"/>
        <v>0</v>
      </c>
      <c r="L76" s="442">
        <f t="shared" si="41"/>
        <v>0</v>
      </c>
      <c r="M76" s="442">
        <f t="shared" si="41"/>
        <v>23.7</v>
      </c>
      <c r="N76" s="442">
        <f t="shared" si="41"/>
        <v>10</v>
      </c>
      <c r="O76" s="442">
        <f t="shared" si="41"/>
        <v>5.9</v>
      </c>
      <c r="P76" s="54">
        <f t="shared" si="41"/>
        <v>0</v>
      </c>
      <c r="Q76" s="15">
        <f t="shared" si="41"/>
        <v>6.4</v>
      </c>
    </row>
    <row r="77" spans="1:17" s="3" customFormat="1" ht="11.25" customHeight="1">
      <c r="A77" s="757" t="s">
        <v>18</v>
      </c>
      <c r="B77" s="758"/>
      <c r="C77" s="758"/>
      <c r="D77" s="759"/>
      <c r="E77" s="105">
        <v>0</v>
      </c>
      <c r="F77" s="13">
        <v>2</v>
      </c>
      <c r="G77" s="13">
        <v>5</v>
      </c>
      <c r="H77" s="13">
        <v>6</v>
      </c>
      <c r="I77" s="13">
        <v>5</v>
      </c>
      <c r="J77" s="13">
        <v>2</v>
      </c>
      <c r="K77" s="13">
        <v>3</v>
      </c>
      <c r="L77" s="13">
        <v>1</v>
      </c>
      <c r="M77" s="13">
        <v>6</v>
      </c>
      <c r="N77" s="13">
        <v>5</v>
      </c>
      <c r="O77" s="13">
        <v>3</v>
      </c>
      <c r="P77" s="53">
        <v>1</v>
      </c>
      <c r="Q77" s="14">
        <f>SUM(E77:P77)</f>
        <v>39</v>
      </c>
    </row>
    <row r="78" spans="1:17" s="8" customFormat="1" ht="9.75" customHeight="1">
      <c r="A78" s="745" t="s">
        <v>43</v>
      </c>
      <c r="B78" s="746"/>
      <c r="C78" s="746"/>
      <c r="D78" s="747"/>
      <c r="E78" s="106">
        <f aca="true" t="shared" si="42" ref="E78:Q78">E77/E52*100</f>
        <v>0</v>
      </c>
      <c r="F78" s="442">
        <f t="shared" si="42"/>
        <v>18.2</v>
      </c>
      <c r="G78" s="442">
        <f t="shared" si="42"/>
        <v>26.3</v>
      </c>
      <c r="H78" s="442">
        <f t="shared" si="42"/>
        <v>33.3</v>
      </c>
      <c r="I78" s="442">
        <f t="shared" si="42"/>
        <v>20.8</v>
      </c>
      <c r="J78" s="442">
        <f t="shared" si="42"/>
        <v>11.1</v>
      </c>
      <c r="K78" s="442">
        <f t="shared" si="42"/>
        <v>11.5</v>
      </c>
      <c r="L78" s="442">
        <f t="shared" si="42"/>
        <v>2.4</v>
      </c>
      <c r="M78" s="442">
        <f t="shared" si="42"/>
        <v>15.8</v>
      </c>
      <c r="N78" s="442">
        <f t="shared" si="42"/>
        <v>25</v>
      </c>
      <c r="O78" s="442">
        <f t="shared" si="42"/>
        <v>17.6</v>
      </c>
      <c r="P78" s="54">
        <f t="shared" si="42"/>
        <v>16.7</v>
      </c>
      <c r="Q78" s="15">
        <f t="shared" si="42"/>
        <v>15.5</v>
      </c>
    </row>
    <row r="79" spans="1:17" s="3" customFormat="1" ht="11.25" customHeight="1">
      <c r="A79" s="757" t="s">
        <v>229</v>
      </c>
      <c r="B79" s="758"/>
      <c r="C79" s="758"/>
      <c r="D79" s="759"/>
      <c r="E79" s="105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53">
        <v>0</v>
      </c>
      <c r="Q79" s="14">
        <f>SUM(E79:P79)</f>
        <v>0</v>
      </c>
    </row>
    <row r="80" spans="1:17" s="8" customFormat="1" ht="12.75" customHeight="1">
      <c r="A80" s="745" t="s">
        <v>43</v>
      </c>
      <c r="B80" s="746"/>
      <c r="C80" s="746"/>
      <c r="D80" s="747"/>
      <c r="E80" s="106">
        <f aca="true" t="shared" si="43" ref="E80:Q80">E79/E52*100</f>
        <v>0</v>
      </c>
      <c r="F80" s="442">
        <f t="shared" si="43"/>
        <v>0</v>
      </c>
      <c r="G80" s="442">
        <f t="shared" si="43"/>
        <v>0</v>
      </c>
      <c r="H80" s="442">
        <f t="shared" si="43"/>
        <v>0</v>
      </c>
      <c r="I80" s="442">
        <f t="shared" si="43"/>
        <v>0</v>
      </c>
      <c r="J80" s="442">
        <f t="shared" si="43"/>
        <v>0</v>
      </c>
      <c r="K80" s="442">
        <f t="shared" si="43"/>
        <v>0</v>
      </c>
      <c r="L80" s="442">
        <f t="shared" si="43"/>
        <v>0</v>
      </c>
      <c r="M80" s="442">
        <f t="shared" si="43"/>
        <v>0</v>
      </c>
      <c r="N80" s="442">
        <f t="shared" si="43"/>
        <v>0</v>
      </c>
      <c r="O80" s="442">
        <f t="shared" si="43"/>
        <v>0</v>
      </c>
      <c r="P80" s="54">
        <f t="shared" si="43"/>
        <v>0</v>
      </c>
      <c r="Q80" s="15">
        <f t="shared" si="43"/>
        <v>0</v>
      </c>
    </row>
    <row r="81" spans="1:17" s="8" customFormat="1" ht="12.75" customHeight="1">
      <c r="A81" s="90" t="s">
        <v>64</v>
      </c>
      <c r="B81" s="91"/>
      <c r="C81" s="92"/>
      <c r="D81" s="72"/>
      <c r="E81" s="105">
        <v>0</v>
      </c>
      <c r="F81" s="13">
        <v>0</v>
      </c>
      <c r="G81" s="13">
        <v>0</v>
      </c>
      <c r="H81" s="13">
        <v>0</v>
      </c>
      <c r="I81" s="13">
        <v>4</v>
      </c>
      <c r="J81" s="13">
        <v>0</v>
      </c>
      <c r="K81" s="13">
        <v>0</v>
      </c>
      <c r="L81" s="13">
        <v>1</v>
      </c>
      <c r="M81" s="13">
        <v>0</v>
      </c>
      <c r="N81" s="13">
        <v>0</v>
      </c>
      <c r="O81" s="13">
        <v>0</v>
      </c>
      <c r="P81" s="53">
        <v>0</v>
      </c>
      <c r="Q81" s="14">
        <f>SUM(E81:P81)</f>
        <v>5</v>
      </c>
    </row>
    <row r="82" spans="1:17" s="8" customFormat="1" ht="12.75" customHeight="1">
      <c r="A82" s="745" t="s">
        <v>43</v>
      </c>
      <c r="B82" s="746"/>
      <c r="C82" s="746"/>
      <c r="D82" s="747"/>
      <c r="E82" s="106">
        <f aca="true" t="shared" si="44" ref="E82:Q82">E81/E52*100</f>
        <v>0</v>
      </c>
      <c r="F82" s="442">
        <f t="shared" si="44"/>
        <v>0</v>
      </c>
      <c r="G82" s="442">
        <f t="shared" si="44"/>
        <v>0</v>
      </c>
      <c r="H82" s="442">
        <f t="shared" si="44"/>
        <v>0</v>
      </c>
      <c r="I82" s="442">
        <f t="shared" si="44"/>
        <v>16.7</v>
      </c>
      <c r="J82" s="442">
        <f t="shared" si="44"/>
        <v>0</v>
      </c>
      <c r="K82" s="442">
        <f t="shared" si="44"/>
        <v>0</v>
      </c>
      <c r="L82" s="442">
        <f t="shared" si="44"/>
        <v>2.4</v>
      </c>
      <c r="M82" s="442">
        <f t="shared" si="44"/>
        <v>0</v>
      </c>
      <c r="N82" s="442">
        <f t="shared" si="44"/>
        <v>0</v>
      </c>
      <c r="O82" s="442">
        <f t="shared" si="44"/>
        <v>0</v>
      </c>
      <c r="P82" s="54">
        <f t="shared" si="44"/>
        <v>0</v>
      </c>
      <c r="Q82" s="15">
        <f t="shared" si="44"/>
        <v>2</v>
      </c>
    </row>
    <row r="83" spans="1:17" s="8" customFormat="1" ht="21.75" customHeight="1">
      <c r="A83" s="796" t="s">
        <v>193</v>
      </c>
      <c r="B83" s="797"/>
      <c r="C83" s="797"/>
      <c r="D83" s="798"/>
      <c r="E83" s="355">
        <v>0</v>
      </c>
      <c r="F83" s="447">
        <v>0</v>
      </c>
      <c r="G83" s="447">
        <v>1</v>
      </c>
      <c r="H83" s="447">
        <v>0</v>
      </c>
      <c r="I83" s="447">
        <v>1</v>
      </c>
      <c r="J83" s="447">
        <v>1</v>
      </c>
      <c r="K83" s="447">
        <v>3</v>
      </c>
      <c r="L83" s="447">
        <v>4</v>
      </c>
      <c r="M83" s="447">
        <v>1</v>
      </c>
      <c r="N83" s="447">
        <v>1</v>
      </c>
      <c r="O83" s="515">
        <v>0</v>
      </c>
      <c r="P83" s="515">
        <v>0</v>
      </c>
      <c r="Q83" s="14">
        <f>SUM(E83:P83)</f>
        <v>12</v>
      </c>
    </row>
    <row r="84" spans="1:17" s="8" customFormat="1" ht="12.75" customHeight="1">
      <c r="A84" s="745" t="s">
        <v>43</v>
      </c>
      <c r="B84" s="746"/>
      <c r="C84" s="746"/>
      <c r="D84" s="747"/>
      <c r="E84" s="353">
        <f aca="true" t="shared" si="45" ref="E84:Q84">E83/E52*100</f>
        <v>0</v>
      </c>
      <c r="F84" s="442">
        <f t="shared" si="45"/>
        <v>0</v>
      </c>
      <c r="G84" s="442">
        <f t="shared" si="45"/>
        <v>5.3</v>
      </c>
      <c r="H84" s="442">
        <f t="shared" si="45"/>
        <v>0</v>
      </c>
      <c r="I84" s="442">
        <f t="shared" si="45"/>
        <v>4.2</v>
      </c>
      <c r="J84" s="442">
        <f t="shared" si="45"/>
        <v>5.6</v>
      </c>
      <c r="K84" s="442">
        <f t="shared" si="45"/>
        <v>11.5</v>
      </c>
      <c r="L84" s="442">
        <f t="shared" si="45"/>
        <v>9.5</v>
      </c>
      <c r="M84" s="442">
        <f t="shared" si="45"/>
        <v>2.6</v>
      </c>
      <c r="N84" s="442">
        <f t="shared" si="45"/>
        <v>5</v>
      </c>
      <c r="O84" s="54">
        <f t="shared" si="45"/>
        <v>0</v>
      </c>
      <c r="P84" s="54">
        <f t="shared" si="45"/>
        <v>0</v>
      </c>
      <c r="Q84" s="15">
        <f t="shared" si="45"/>
        <v>4.8</v>
      </c>
    </row>
    <row r="85" spans="1:17" s="3" customFormat="1" ht="12.75" customHeight="1">
      <c r="A85" s="757" t="s">
        <v>49</v>
      </c>
      <c r="B85" s="758"/>
      <c r="C85" s="758"/>
      <c r="D85" s="759"/>
      <c r="E85" s="105">
        <v>2</v>
      </c>
      <c r="F85" s="13">
        <v>3</v>
      </c>
      <c r="G85" s="13">
        <v>2</v>
      </c>
      <c r="H85" s="13">
        <v>1</v>
      </c>
      <c r="I85" s="13">
        <v>5</v>
      </c>
      <c r="J85" s="13">
        <v>3</v>
      </c>
      <c r="K85" s="13">
        <v>8</v>
      </c>
      <c r="L85" s="13">
        <v>10</v>
      </c>
      <c r="M85" s="13">
        <v>6</v>
      </c>
      <c r="N85" s="13">
        <v>1</v>
      </c>
      <c r="O85" s="13">
        <v>4</v>
      </c>
      <c r="P85" s="53">
        <v>1</v>
      </c>
      <c r="Q85" s="14">
        <f>SUM(E85:P85)</f>
        <v>46</v>
      </c>
    </row>
    <row r="86" spans="1:17" s="8" customFormat="1" ht="9.75" customHeight="1">
      <c r="A86" s="745" t="s">
        <v>43</v>
      </c>
      <c r="B86" s="746"/>
      <c r="C86" s="746"/>
      <c r="D86" s="747"/>
      <c r="E86" s="106">
        <f aca="true" t="shared" si="46" ref="E86:Q86">E85/E52*100</f>
        <v>16.7</v>
      </c>
      <c r="F86" s="442">
        <f t="shared" si="46"/>
        <v>27.3</v>
      </c>
      <c r="G86" s="442">
        <f t="shared" si="46"/>
        <v>10.5</v>
      </c>
      <c r="H86" s="442">
        <f t="shared" si="46"/>
        <v>5.6</v>
      </c>
      <c r="I86" s="442">
        <f t="shared" si="46"/>
        <v>20.8</v>
      </c>
      <c r="J86" s="442">
        <f t="shared" si="46"/>
        <v>16.7</v>
      </c>
      <c r="K86" s="442">
        <f t="shared" si="46"/>
        <v>30.8</v>
      </c>
      <c r="L86" s="442">
        <f t="shared" si="46"/>
        <v>23.8</v>
      </c>
      <c r="M86" s="442">
        <f t="shared" si="46"/>
        <v>15.8</v>
      </c>
      <c r="N86" s="442">
        <f t="shared" si="46"/>
        <v>5</v>
      </c>
      <c r="O86" s="442">
        <f t="shared" si="46"/>
        <v>23.5</v>
      </c>
      <c r="P86" s="54">
        <f t="shared" si="46"/>
        <v>16.7</v>
      </c>
      <c r="Q86" s="15">
        <f t="shared" si="46"/>
        <v>18.3</v>
      </c>
    </row>
    <row r="87" spans="1:17" s="3" customFormat="1" ht="11.25" customHeight="1">
      <c r="A87" s="757" t="s">
        <v>14</v>
      </c>
      <c r="B87" s="758"/>
      <c r="C87" s="758"/>
      <c r="D87" s="759"/>
      <c r="E87" s="105">
        <v>1</v>
      </c>
      <c r="F87" s="13">
        <v>1</v>
      </c>
      <c r="G87" s="13">
        <v>1</v>
      </c>
      <c r="H87" s="13">
        <v>4</v>
      </c>
      <c r="I87" s="13">
        <v>2</v>
      </c>
      <c r="J87" s="13">
        <v>3</v>
      </c>
      <c r="K87" s="13">
        <v>1</v>
      </c>
      <c r="L87" s="13">
        <v>2</v>
      </c>
      <c r="M87" s="13">
        <v>3</v>
      </c>
      <c r="N87" s="13">
        <v>2</v>
      </c>
      <c r="O87" s="13">
        <v>3</v>
      </c>
      <c r="P87" s="53">
        <v>0</v>
      </c>
      <c r="Q87" s="14">
        <f>SUM(E87:P87)</f>
        <v>23</v>
      </c>
    </row>
    <row r="88" spans="1:17" s="8" customFormat="1" ht="9.75" customHeight="1">
      <c r="A88" s="745" t="s">
        <v>43</v>
      </c>
      <c r="B88" s="746"/>
      <c r="C88" s="746"/>
      <c r="D88" s="747"/>
      <c r="E88" s="106">
        <f aca="true" t="shared" si="47" ref="E88:Q88">E87/E52*100</f>
        <v>8.3</v>
      </c>
      <c r="F88" s="442">
        <f t="shared" si="47"/>
        <v>9.1</v>
      </c>
      <c r="G88" s="442">
        <f t="shared" si="47"/>
        <v>5.3</v>
      </c>
      <c r="H88" s="442">
        <f t="shared" si="47"/>
        <v>22.2</v>
      </c>
      <c r="I88" s="442">
        <f t="shared" si="47"/>
        <v>8.3</v>
      </c>
      <c r="J88" s="442">
        <f t="shared" si="47"/>
        <v>16.7</v>
      </c>
      <c r="K88" s="442">
        <f t="shared" si="47"/>
        <v>3.8</v>
      </c>
      <c r="L88" s="442">
        <f t="shared" si="47"/>
        <v>4.8</v>
      </c>
      <c r="M88" s="442">
        <f t="shared" si="47"/>
        <v>7.9</v>
      </c>
      <c r="N88" s="442">
        <f t="shared" si="47"/>
        <v>10</v>
      </c>
      <c r="O88" s="442">
        <f t="shared" si="47"/>
        <v>17.6</v>
      </c>
      <c r="P88" s="54">
        <f t="shared" si="47"/>
        <v>0</v>
      </c>
      <c r="Q88" s="15">
        <f t="shared" si="47"/>
        <v>9.2</v>
      </c>
    </row>
    <row r="89" spans="1:17" s="3" customFormat="1" ht="10.5" customHeight="1">
      <c r="A89" s="777" t="s">
        <v>68</v>
      </c>
      <c r="B89" s="778"/>
      <c r="C89" s="778"/>
      <c r="D89" s="779"/>
      <c r="E89" s="113">
        <v>0</v>
      </c>
      <c r="F89" s="445">
        <v>0</v>
      </c>
      <c r="G89" s="445">
        <v>0</v>
      </c>
      <c r="H89" s="445">
        <v>0</v>
      </c>
      <c r="I89" s="445">
        <v>0</v>
      </c>
      <c r="J89" s="445">
        <v>0</v>
      </c>
      <c r="K89" s="445">
        <v>0</v>
      </c>
      <c r="L89" s="445">
        <v>0</v>
      </c>
      <c r="M89" s="445">
        <v>0</v>
      </c>
      <c r="N89" s="445">
        <v>0</v>
      </c>
      <c r="O89" s="445">
        <v>0</v>
      </c>
      <c r="P89" s="542">
        <v>0</v>
      </c>
      <c r="Q89" s="19">
        <f>SUM(E89:P89)</f>
        <v>0</v>
      </c>
    </row>
    <row r="90" spans="1:17" s="8" customFormat="1" ht="10.5" customHeight="1">
      <c r="A90" s="745" t="s">
        <v>43</v>
      </c>
      <c r="B90" s="746"/>
      <c r="C90" s="746"/>
      <c r="D90" s="747"/>
      <c r="E90" s="106">
        <f aca="true" t="shared" si="48" ref="E90:Q90">E89/E52*100</f>
        <v>0</v>
      </c>
      <c r="F90" s="442">
        <f t="shared" si="48"/>
        <v>0</v>
      </c>
      <c r="G90" s="442">
        <f t="shared" si="48"/>
        <v>0</v>
      </c>
      <c r="H90" s="442">
        <f t="shared" si="48"/>
        <v>0</v>
      </c>
      <c r="I90" s="442">
        <f t="shared" si="48"/>
        <v>0</v>
      </c>
      <c r="J90" s="442">
        <f t="shared" si="48"/>
        <v>0</v>
      </c>
      <c r="K90" s="442">
        <f t="shared" si="48"/>
        <v>0</v>
      </c>
      <c r="L90" s="442">
        <f t="shared" si="48"/>
        <v>0</v>
      </c>
      <c r="M90" s="442">
        <f t="shared" si="48"/>
        <v>0</v>
      </c>
      <c r="N90" s="442">
        <f t="shared" si="48"/>
        <v>0</v>
      </c>
      <c r="O90" s="442">
        <f t="shared" si="48"/>
        <v>0</v>
      </c>
      <c r="P90" s="54">
        <f t="shared" si="48"/>
        <v>0</v>
      </c>
      <c r="Q90" s="15">
        <f t="shared" si="48"/>
        <v>0</v>
      </c>
    </row>
    <row r="91" spans="1:17" s="3" customFormat="1" ht="10.5" customHeight="1">
      <c r="A91" s="757" t="s">
        <v>12</v>
      </c>
      <c r="B91" s="758"/>
      <c r="C91" s="758"/>
      <c r="D91" s="759"/>
      <c r="E91" s="354">
        <f aca="true" t="shared" si="49" ref="E91:P91">E52-E55-E75-E77-E79-E81-E83-E85-E87-E89</f>
        <v>0</v>
      </c>
      <c r="F91" s="447">
        <f t="shared" si="49"/>
        <v>0</v>
      </c>
      <c r="G91" s="447">
        <f t="shared" si="49"/>
        <v>2</v>
      </c>
      <c r="H91" s="447">
        <f t="shared" si="49"/>
        <v>0</v>
      </c>
      <c r="I91" s="447">
        <f t="shared" si="49"/>
        <v>0</v>
      </c>
      <c r="J91" s="447">
        <f t="shared" si="49"/>
        <v>0</v>
      </c>
      <c r="K91" s="447">
        <f t="shared" si="49"/>
        <v>0</v>
      </c>
      <c r="L91" s="447">
        <f t="shared" si="49"/>
        <v>1</v>
      </c>
      <c r="M91" s="447">
        <f t="shared" si="49"/>
        <v>0</v>
      </c>
      <c r="N91" s="447">
        <f t="shared" si="49"/>
        <v>1</v>
      </c>
      <c r="O91" s="447">
        <f t="shared" si="49"/>
        <v>0</v>
      </c>
      <c r="P91" s="447">
        <f t="shared" si="49"/>
        <v>0</v>
      </c>
      <c r="Q91" s="14">
        <f>SUM(E91:P91)</f>
        <v>4</v>
      </c>
    </row>
    <row r="92" spans="1:17" s="8" customFormat="1" ht="11.25" customHeight="1" thickBot="1">
      <c r="A92" s="751" t="s">
        <v>43</v>
      </c>
      <c r="B92" s="752"/>
      <c r="C92" s="752"/>
      <c r="D92" s="753"/>
      <c r="E92" s="108">
        <f aca="true" t="shared" si="50" ref="E92:Q92">E91/E52*100</f>
        <v>0</v>
      </c>
      <c r="F92" s="446">
        <f t="shared" si="50"/>
        <v>0</v>
      </c>
      <c r="G92" s="446">
        <f t="shared" si="50"/>
        <v>10.5</v>
      </c>
      <c r="H92" s="446">
        <f t="shared" si="50"/>
        <v>0</v>
      </c>
      <c r="I92" s="446">
        <f t="shared" si="50"/>
        <v>0</v>
      </c>
      <c r="J92" s="446">
        <f t="shared" si="50"/>
        <v>0</v>
      </c>
      <c r="K92" s="446">
        <f t="shared" si="50"/>
        <v>0</v>
      </c>
      <c r="L92" s="446">
        <f t="shared" si="50"/>
        <v>2.4</v>
      </c>
      <c r="M92" s="446">
        <f t="shared" si="50"/>
        <v>0</v>
      </c>
      <c r="N92" s="446">
        <f t="shared" si="50"/>
        <v>5</v>
      </c>
      <c r="O92" s="446">
        <f t="shared" si="50"/>
        <v>0</v>
      </c>
      <c r="P92" s="543">
        <f t="shared" si="50"/>
        <v>0</v>
      </c>
      <c r="Q92" s="16">
        <f t="shared" si="50"/>
        <v>1.6</v>
      </c>
    </row>
    <row r="94" spans="2:5" ht="12.75">
      <c r="B94" s="75"/>
      <c r="C94" s="75"/>
      <c r="D94" s="76"/>
      <c r="E94" s="77"/>
    </row>
  </sheetData>
  <sheetProtection/>
  <mergeCells count="76">
    <mergeCell ref="A1:Q1"/>
    <mergeCell ref="A4:A7"/>
    <mergeCell ref="B4:D4"/>
    <mergeCell ref="B5:D5"/>
    <mergeCell ref="B6:D6"/>
    <mergeCell ref="A2:D2"/>
    <mergeCell ref="A3:D3"/>
    <mergeCell ref="B7:D7"/>
    <mergeCell ref="A58:D58"/>
    <mergeCell ref="A59:A62"/>
    <mergeCell ref="B59:D59"/>
    <mergeCell ref="B60:D60"/>
    <mergeCell ref="B61:D61"/>
    <mergeCell ref="B62:D62"/>
    <mergeCell ref="A46:D46"/>
    <mergeCell ref="A48:D48"/>
    <mergeCell ref="A52:D52"/>
    <mergeCell ref="A53:D53"/>
    <mergeCell ref="A51:Q51"/>
    <mergeCell ref="A54:D54"/>
    <mergeCell ref="A55:D55"/>
    <mergeCell ref="A56:D56"/>
    <mergeCell ref="A57:D57"/>
    <mergeCell ref="A38:D38"/>
    <mergeCell ref="A39:D39"/>
    <mergeCell ref="A40:D40"/>
    <mergeCell ref="A86:D86"/>
    <mergeCell ref="A82:D82"/>
    <mergeCell ref="A47:D47"/>
    <mergeCell ref="A49:D49"/>
    <mergeCell ref="A50:D50"/>
    <mergeCell ref="A42:D42"/>
    <mergeCell ref="A44:D44"/>
    <mergeCell ref="A25:A28"/>
    <mergeCell ref="A29:D29"/>
    <mergeCell ref="A30:D30"/>
    <mergeCell ref="A32:D32"/>
    <mergeCell ref="A33:D33"/>
    <mergeCell ref="A34:D34"/>
    <mergeCell ref="A36:D36"/>
    <mergeCell ref="A37:D37"/>
    <mergeCell ref="A16:Q16"/>
    <mergeCell ref="B10:D10"/>
    <mergeCell ref="B11:D11"/>
    <mergeCell ref="A8:A11"/>
    <mergeCell ref="B8:D8"/>
    <mergeCell ref="B9:D9"/>
    <mergeCell ref="A12:A15"/>
    <mergeCell ref="A84:D84"/>
    <mergeCell ref="A87:D87"/>
    <mergeCell ref="A85:D85"/>
    <mergeCell ref="A17:D17"/>
    <mergeCell ref="A18:D18"/>
    <mergeCell ref="A19:D19"/>
    <mergeCell ref="A20:D20"/>
    <mergeCell ref="A21:A24"/>
    <mergeCell ref="B21:D21"/>
    <mergeCell ref="B22:D22"/>
    <mergeCell ref="A78:D78"/>
    <mergeCell ref="A79:D79"/>
    <mergeCell ref="A80:D80"/>
    <mergeCell ref="A83:D83"/>
    <mergeCell ref="A92:D92"/>
    <mergeCell ref="A89:D89"/>
    <mergeCell ref="A90:D90"/>
    <mergeCell ref="A91:D91"/>
    <mergeCell ref="A88:D88"/>
    <mergeCell ref="C65:D65"/>
    <mergeCell ref="C66:D66"/>
    <mergeCell ref="C67:C74"/>
    <mergeCell ref="A75:D75"/>
    <mergeCell ref="B63:B66"/>
    <mergeCell ref="C63:D63"/>
    <mergeCell ref="C64:D64"/>
    <mergeCell ref="A76:D76"/>
    <mergeCell ref="A77:D77"/>
  </mergeCells>
  <printOptions/>
  <pageMargins left="0.75" right="0.14" top="0.17" bottom="0.07" header="0.06" footer="0.08"/>
  <pageSetup horizontalDpi="120" verticalDpi="12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0"/>
  <dimension ref="A1:R94"/>
  <sheetViews>
    <sheetView showGridLines="0" zoomScalePageLayoutView="0" workbookViewId="0" topLeftCell="A1">
      <selection activeCell="P22" sqref="P22"/>
    </sheetView>
  </sheetViews>
  <sheetFormatPr defaultColWidth="4.875" defaultRowHeight="12.75"/>
  <cols>
    <col min="1" max="1" width="3.625" style="0" customWidth="1"/>
    <col min="2" max="3" width="3.25390625" style="0" customWidth="1"/>
    <col min="4" max="4" width="25.25390625" style="18" customWidth="1"/>
    <col min="5" max="17" width="6.25390625" style="18" customWidth="1"/>
    <col min="18" max="18" width="4.875" style="50" customWidth="1"/>
  </cols>
  <sheetData>
    <row r="1" spans="1:18" s="5" customFormat="1" ht="12" customHeight="1" thickBot="1">
      <c r="A1" s="793" t="s">
        <v>162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  <c r="R1" s="17"/>
    </row>
    <row r="2" spans="1:18" s="5" customFormat="1" ht="12" customHeight="1" thickBot="1">
      <c r="A2" s="738" t="s">
        <v>0</v>
      </c>
      <c r="B2" s="739"/>
      <c r="C2" s="739"/>
      <c r="D2" s="740"/>
      <c r="E2" s="45" t="s">
        <v>183</v>
      </c>
      <c r="F2" s="43" t="s">
        <v>208</v>
      </c>
      <c r="G2" s="44" t="s">
        <v>209</v>
      </c>
      <c r="H2" s="44" t="s">
        <v>210</v>
      </c>
      <c r="I2" s="44" t="s">
        <v>211</v>
      </c>
      <c r="J2" s="44" t="s">
        <v>212</v>
      </c>
      <c r="K2" s="44" t="s">
        <v>213</v>
      </c>
      <c r="L2" s="44" t="s">
        <v>214</v>
      </c>
      <c r="M2" s="44" t="s">
        <v>215</v>
      </c>
      <c r="N2" s="44" t="s">
        <v>216</v>
      </c>
      <c r="O2" s="44" t="s">
        <v>217</v>
      </c>
      <c r="P2" s="44" t="s">
        <v>218</v>
      </c>
      <c r="Q2" s="45" t="s">
        <v>219</v>
      </c>
      <c r="R2" s="17"/>
    </row>
    <row r="3" spans="1:18" s="6" customFormat="1" ht="12" customHeight="1" thickBot="1">
      <c r="A3" s="787" t="s">
        <v>1</v>
      </c>
      <c r="B3" s="788"/>
      <c r="C3" s="788"/>
      <c r="D3" s="789"/>
      <c r="E3" s="174">
        <v>131</v>
      </c>
      <c r="F3" s="58">
        <v>164</v>
      </c>
      <c r="G3" s="11">
        <v>177</v>
      </c>
      <c r="H3" s="11">
        <v>187</v>
      </c>
      <c r="I3" s="11">
        <v>175</v>
      </c>
      <c r="J3" s="11">
        <v>182</v>
      </c>
      <c r="K3" s="11">
        <v>168</v>
      </c>
      <c r="L3" s="11">
        <v>152</v>
      </c>
      <c r="M3" s="11">
        <v>151</v>
      </c>
      <c r="N3" s="11">
        <v>148</v>
      </c>
      <c r="O3" s="11">
        <v>149</v>
      </c>
      <c r="P3" s="11">
        <v>156</v>
      </c>
      <c r="Q3" s="10">
        <v>172</v>
      </c>
      <c r="R3" s="46"/>
    </row>
    <row r="4" spans="1:18" s="5" customFormat="1" ht="12" customHeight="1" thickTop="1">
      <c r="A4" s="577" t="s">
        <v>56</v>
      </c>
      <c r="B4" s="808" t="s">
        <v>15</v>
      </c>
      <c r="C4" s="809"/>
      <c r="D4" s="810"/>
      <c r="E4" s="175">
        <v>88</v>
      </c>
      <c r="F4" s="59">
        <v>118</v>
      </c>
      <c r="G4" s="13">
        <v>130</v>
      </c>
      <c r="H4" s="13">
        <v>138</v>
      </c>
      <c r="I4" s="13">
        <v>132</v>
      </c>
      <c r="J4" s="13">
        <v>136</v>
      </c>
      <c r="K4" s="13">
        <v>133</v>
      </c>
      <c r="L4" s="13">
        <v>119</v>
      </c>
      <c r="M4" s="13">
        <v>112</v>
      </c>
      <c r="N4" s="13">
        <v>105</v>
      </c>
      <c r="O4" s="13">
        <v>106</v>
      </c>
      <c r="P4" s="13">
        <v>114</v>
      </c>
      <c r="Q4" s="12">
        <v>124</v>
      </c>
      <c r="R4" s="17"/>
    </row>
    <row r="5" spans="1:18" s="7" customFormat="1" ht="10.5" customHeight="1">
      <c r="A5" s="577"/>
      <c r="B5" s="773" t="s">
        <v>129</v>
      </c>
      <c r="C5" s="746"/>
      <c r="D5" s="747"/>
      <c r="E5" s="176">
        <f aca="true" t="shared" si="0" ref="E5:Q5">E4/E3*100</f>
        <v>67.2</v>
      </c>
      <c r="F5" s="60">
        <f t="shared" si="0"/>
        <v>72</v>
      </c>
      <c r="G5" s="442">
        <f t="shared" si="0"/>
        <v>73.4</v>
      </c>
      <c r="H5" s="442">
        <f t="shared" si="0"/>
        <v>73.8</v>
      </c>
      <c r="I5" s="442">
        <f t="shared" si="0"/>
        <v>75.4</v>
      </c>
      <c r="J5" s="442">
        <f t="shared" si="0"/>
        <v>74.7</v>
      </c>
      <c r="K5" s="442">
        <f t="shared" si="0"/>
        <v>79.2</v>
      </c>
      <c r="L5" s="442">
        <f t="shared" si="0"/>
        <v>78.3</v>
      </c>
      <c r="M5" s="442">
        <f t="shared" si="0"/>
        <v>74.2</v>
      </c>
      <c r="N5" s="442">
        <f t="shared" si="0"/>
        <v>70.9</v>
      </c>
      <c r="O5" s="442">
        <f t="shared" si="0"/>
        <v>71.1</v>
      </c>
      <c r="P5" s="442">
        <f t="shared" si="0"/>
        <v>73.1</v>
      </c>
      <c r="Q5" s="537">
        <f t="shared" si="0"/>
        <v>72.1</v>
      </c>
      <c r="R5" s="47"/>
    </row>
    <row r="6" spans="1:18" s="5" customFormat="1" ht="12" customHeight="1">
      <c r="A6" s="577"/>
      <c r="B6" s="805" t="s">
        <v>4</v>
      </c>
      <c r="C6" s="778"/>
      <c r="D6" s="779"/>
      <c r="E6" s="177">
        <f aca="true" t="shared" si="1" ref="E6:P6">E3-E4</f>
        <v>43</v>
      </c>
      <c r="F6" s="107">
        <f t="shared" si="1"/>
        <v>46</v>
      </c>
      <c r="G6" s="445">
        <f t="shared" si="1"/>
        <v>47</v>
      </c>
      <c r="H6" s="445">
        <f t="shared" si="1"/>
        <v>49</v>
      </c>
      <c r="I6" s="445">
        <f t="shared" si="1"/>
        <v>43</v>
      </c>
      <c r="J6" s="445">
        <f t="shared" si="1"/>
        <v>46</v>
      </c>
      <c r="K6" s="445">
        <f t="shared" si="1"/>
        <v>35</v>
      </c>
      <c r="L6" s="445">
        <f t="shared" si="1"/>
        <v>33</v>
      </c>
      <c r="M6" s="445">
        <f t="shared" si="1"/>
        <v>39</v>
      </c>
      <c r="N6" s="445">
        <f t="shared" si="1"/>
        <v>43</v>
      </c>
      <c r="O6" s="445">
        <f t="shared" si="1"/>
        <v>43</v>
      </c>
      <c r="P6" s="445">
        <f t="shared" si="1"/>
        <v>42</v>
      </c>
      <c r="Q6" s="538">
        <f>Q3-Q4</f>
        <v>48</v>
      </c>
      <c r="R6" s="17"/>
    </row>
    <row r="7" spans="1:18" s="7" customFormat="1" ht="10.5" customHeight="1">
      <c r="A7" s="578"/>
      <c r="B7" s="773" t="s">
        <v>129</v>
      </c>
      <c r="C7" s="746"/>
      <c r="D7" s="747"/>
      <c r="E7" s="176">
        <f aca="true" t="shared" si="2" ref="E7:Q7">E6/E3*100</f>
        <v>32.8</v>
      </c>
      <c r="F7" s="60">
        <f t="shared" si="2"/>
        <v>28</v>
      </c>
      <c r="G7" s="442">
        <f t="shared" si="2"/>
        <v>26.6</v>
      </c>
      <c r="H7" s="442">
        <f t="shared" si="2"/>
        <v>26.2</v>
      </c>
      <c r="I7" s="442">
        <f t="shared" si="2"/>
        <v>24.6</v>
      </c>
      <c r="J7" s="442">
        <f t="shared" si="2"/>
        <v>25.3</v>
      </c>
      <c r="K7" s="442">
        <f t="shared" si="2"/>
        <v>20.8</v>
      </c>
      <c r="L7" s="442">
        <f t="shared" si="2"/>
        <v>21.7</v>
      </c>
      <c r="M7" s="442">
        <f t="shared" si="2"/>
        <v>25.8</v>
      </c>
      <c r="N7" s="442">
        <f t="shared" si="2"/>
        <v>29.1</v>
      </c>
      <c r="O7" s="442">
        <f t="shared" si="2"/>
        <v>28.9</v>
      </c>
      <c r="P7" s="442">
        <f t="shared" si="2"/>
        <v>26.9</v>
      </c>
      <c r="Q7" s="537">
        <f t="shared" si="2"/>
        <v>27.9</v>
      </c>
      <c r="R7" s="47"/>
    </row>
    <row r="8" spans="1:18" s="5" customFormat="1" ht="12" customHeight="1">
      <c r="A8" s="577" t="s">
        <v>56</v>
      </c>
      <c r="B8" s="805" t="s">
        <v>5</v>
      </c>
      <c r="C8" s="778"/>
      <c r="D8" s="779"/>
      <c r="E8" s="177">
        <v>25</v>
      </c>
      <c r="F8" s="107">
        <v>38</v>
      </c>
      <c r="G8" s="445">
        <v>45</v>
      </c>
      <c r="H8" s="445">
        <v>43</v>
      </c>
      <c r="I8" s="445">
        <v>44</v>
      </c>
      <c r="J8" s="445">
        <v>46</v>
      </c>
      <c r="K8" s="445">
        <v>40</v>
      </c>
      <c r="L8" s="445">
        <v>27</v>
      </c>
      <c r="M8" s="445">
        <v>21</v>
      </c>
      <c r="N8" s="445">
        <v>17</v>
      </c>
      <c r="O8" s="445">
        <v>16</v>
      </c>
      <c r="P8" s="445">
        <v>20</v>
      </c>
      <c r="Q8" s="538">
        <v>27</v>
      </c>
      <c r="R8" s="17"/>
    </row>
    <row r="9" spans="1:18" s="7" customFormat="1" ht="10.5" customHeight="1">
      <c r="A9" s="577"/>
      <c r="B9" s="773" t="s">
        <v>129</v>
      </c>
      <c r="C9" s="746"/>
      <c r="D9" s="747"/>
      <c r="E9" s="176">
        <f aca="true" t="shared" si="3" ref="E9:Q9">E8/E3*100</f>
        <v>19.1</v>
      </c>
      <c r="F9" s="60">
        <f t="shared" si="3"/>
        <v>23.2</v>
      </c>
      <c r="G9" s="442">
        <f t="shared" si="3"/>
        <v>25.4</v>
      </c>
      <c r="H9" s="442">
        <f t="shared" si="3"/>
        <v>23</v>
      </c>
      <c r="I9" s="442">
        <f t="shared" si="3"/>
        <v>25.1</v>
      </c>
      <c r="J9" s="442">
        <f t="shared" si="3"/>
        <v>25.3</v>
      </c>
      <c r="K9" s="442">
        <f t="shared" si="3"/>
        <v>23.8</v>
      </c>
      <c r="L9" s="442">
        <f t="shared" si="3"/>
        <v>17.8</v>
      </c>
      <c r="M9" s="442">
        <f t="shared" si="3"/>
        <v>13.9</v>
      </c>
      <c r="N9" s="442">
        <f t="shared" si="3"/>
        <v>11.5</v>
      </c>
      <c r="O9" s="442">
        <f t="shared" si="3"/>
        <v>10.7</v>
      </c>
      <c r="P9" s="442">
        <f t="shared" si="3"/>
        <v>12.8</v>
      </c>
      <c r="Q9" s="537">
        <f t="shared" si="3"/>
        <v>15.7</v>
      </c>
      <c r="R9" s="47"/>
    </row>
    <row r="10" spans="1:18" s="5" customFormat="1" ht="12" customHeight="1">
      <c r="A10" s="577"/>
      <c r="B10" s="805" t="s">
        <v>6</v>
      </c>
      <c r="C10" s="778"/>
      <c r="D10" s="779"/>
      <c r="E10" s="175">
        <f aca="true" t="shared" si="4" ref="E10:P10">E3-E8</f>
        <v>106</v>
      </c>
      <c r="F10" s="59">
        <f t="shared" si="4"/>
        <v>126</v>
      </c>
      <c r="G10" s="13">
        <f t="shared" si="4"/>
        <v>132</v>
      </c>
      <c r="H10" s="13">
        <f t="shared" si="4"/>
        <v>144</v>
      </c>
      <c r="I10" s="13">
        <f t="shared" si="4"/>
        <v>131</v>
      </c>
      <c r="J10" s="13">
        <f t="shared" si="4"/>
        <v>136</v>
      </c>
      <c r="K10" s="13">
        <f t="shared" si="4"/>
        <v>128</v>
      </c>
      <c r="L10" s="13">
        <f t="shared" si="4"/>
        <v>125</v>
      </c>
      <c r="M10" s="13">
        <f t="shared" si="4"/>
        <v>130</v>
      </c>
      <c r="N10" s="13">
        <f t="shared" si="4"/>
        <v>131</v>
      </c>
      <c r="O10" s="13">
        <f t="shared" si="4"/>
        <v>133</v>
      </c>
      <c r="P10" s="13">
        <f t="shared" si="4"/>
        <v>136</v>
      </c>
      <c r="Q10" s="12">
        <f>Q3-Q8</f>
        <v>145</v>
      </c>
      <c r="R10" s="17"/>
    </row>
    <row r="11" spans="1:18" s="7" customFormat="1" ht="10.5" customHeight="1">
      <c r="A11" s="578"/>
      <c r="B11" s="773" t="s">
        <v>129</v>
      </c>
      <c r="C11" s="746"/>
      <c r="D11" s="747"/>
      <c r="E11" s="176">
        <f aca="true" t="shared" si="5" ref="E11:Q11">E10/E3*100</f>
        <v>80.9</v>
      </c>
      <c r="F11" s="60">
        <f t="shared" si="5"/>
        <v>76.8</v>
      </c>
      <c r="G11" s="442">
        <f t="shared" si="5"/>
        <v>74.6</v>
      </c>
      <c r="H11" s="442">
        <f t="shared" si="5"/>
        <v>77</v>
      </c>
      <c r="I11" s="442">
        <f t="shared" si="5"/>
        <v>74.9</v>
      </c>
      <c r="J11" s="442">
        <f t="shared" si="5"/>
        <v>74.7</v>
      </c>
      <c r="K11" s="442">
        <f t="shared" si="5"/>
        <v>76.2</v>
      </c>
      <c r="L11" s="442">
        <f t="shared" si="5"/>
        <v>82.2</v>
      </c>
      <c r="M11" s="442">
        <f t="shared" si="5"/>
        <v>86.1</v>
      </c>
      <c r="N11" s="442">
        <f t="shared" si="5"/>
        <v>88.5</v>
      </c>
      <c r="O11" s="442">
        <f t="shared" si="5"/>
        <v>89.3</v>
      </c>
      <c r="P11" s="442">
        <f t="shared" si="5"/>
        <v>87.2</v>
      </c>
      <c r="Q11" s="537">
        <f t="shared" si="5"/>
        <v>84.3</v>
      </c>
      <c r="R11" s="47"/>
    </row>
    <row r="12" spans="1:18" s="5" customFormat="1" ht="12" customHeight="1">
      <c r="A12" s="612" t="s">
        <v>56</v>
      </c>
      <c r="B12" s="68" t="s">
        <v>2</v>
      </c>
      <c r="C12" s="68"/>
      <c r="D12" s="69"/>
      <c r="E12" s="175">
        <v>82</v>
      </c>
      <c r="F12" s="59">
        <v>88</v>
      </c>
      <c r="G12" s="13">
        <v>93</v>
      </c>
      <c r="H12" s="13">
        <v>98</v>
      </c>
      <c r="I12" s="13">
        <v>80</v>
      </c>
      <c r="J12" s="13">
        <v>84</v>
      </c>
      <c r="K12" s="13">
        <v>74</v>
      </c>
      <c r="L12" s="13">
        <v>77</v>
      </c>
      <c r="M12" s="13">
        <v>84</v>
      </c>
      <c r="N12" s="13">
        <v>84</v>
      </c>
      <c r="O12" s="13">
        <v>85</v>
      </c>
      <c r="P12" s="13">
        <v>90</v>
      </c>
      <c r="Q12" s="12">
        <v>94</v>
      </c>
      <c r="R12" s="17"/>
    </row>
    <row r="13" spans="1:18" s="7" customFormat="1" ht="10.5" customHeight="1">
      <c r="A13" s="577"/>
      <c r="B13" s="70" t="s">
        <v>129</v>
      </c>
      <c r="C13" s="70"/>
      <c r="D13" s="71"/>
      <c r="E13" s="176">
        <f aca="true" t="shared" si="6" ref="E13:Q13">E12/E3*100</f>
        <v>62.6</v>
      </c>
      <c r="F13" s="60">
        <f t="shared" si="6"/>
        <v>53.7</v>
      </c>
      <c r="G13" s="442">
        <f t="shared" si="6"/>
        <v>52.5</v>
      </c>
      <c r="H13" s="442">
        <f t="shared" si="6"/>
        <v>52.4</v>
      </c>
      <c r="I13" s="442">
        <f t="shared" si="6"/>
        <v>45.7</v>
      </c>
      <c r="J13" s="442">
        <f t="shared" si="6"/>
        <v>46.2</v>
      </c>
      <c r="K13" s="442">
        <f t="shared" si="6"/>
        <v>44</v>
      </c>
      <c r="L13" s="442">
        <f t="shared" si="6"/>
        <v>50.7</v>
      </c>
      <c r="M13" s="442">
        <f t="shared" si="6"/>
        <v>55.6</v>
      </c>
      <c r="N13" s="442">
        <f t="shared" si="6"/>
        <v>56.8</v>
      </c>
      <c r="O13" s="442">
        <f t="shared" si="6"/>
        <v>57</v>
      </c>
      <c r="P13" s="442">
        <f t="shared" si="6"/>
        <v>57.7</v>
      </c>
      <c r="Q13" s="537">
        <f t="shared" si="6"/>
        <v>54.7</v>
      </c>
      <c r="R13" s="47"/>
    </row>
    <row r="14" spans="1:18" s="31" customFormat="1" ht="11.25" customHeight="1">
      <c r="A14" s="577"/>
      <c r="B14" s="91" t="s">
        <v>71</v>
      </c>
      <c r="C14" s="91"/>
      <c r="D14" s="92"/>
      <c r="E14" s="122">
        <f aca="true" t="shared" si="7" ref="E14:P14">E3-E12</f>
        <v>49</v>
      </c>
      <c r="F14" s="56">
        <f t="shared" si="7"/>
        <v>76</v>
      </c>
      <c r="G14" s="28">
        <f t="shared" si="7"/>
        <v>84</v>
      </c>
      <c r="H14" s="28">
        <f t="shared" si="7"/>
        <v>89</v>
      </c>
      <c r="I14" s="28">
        <f t="shared" si="7"/>
        <v>95</v>
      </c>
      <c r="J14" s="28">
        <f t="shared" si="7"/>
        <v>98</v>
      </c>
      <c r="K14" s="28">
        <f t="shared" si="7"/>
        <v>94</v>
      </c>
      <c r="L14" s="28">
        <f t="shared" si="7"/>
        <v>75</v>
      </c>
      <c r="M14" s="28">
        <f t="shared" si="7"/>
        <v>67</v>
      </c>
      <c r="N14" s="28">
        <f t="shared" si="7"/>
        <v>64</v>
      </c>
      <c r="O14" s="28">
        <f t="shared" si="7"/>
        <v>64</v>
      </c>
      <c r="P14" s="28">
        <f t="shared" si="7"/>
        <v>66</v>
      </c>
      <c r="Q14" s="41">
        <f>Q3-Q12</f>
        <v>78</v>
      </c>
      <c r="R14" s="48"/>
    </row>
    <row r="15" spans="1:18" s="31" customFormat="1" ht="11.25" customHeight="1" thickBot="1">
      <c r="A15" s="761"/>
      <c r="B15" s="481" t="s">
        <v>129</v>
      </c>
      <c r="C15" s="481"/>
      <c r="D15" s="482"/>
      <c r="E15" s="336">
        <f aca="true" t="shared" si="8" ref="E15:Q15">E14/E3*100</f>
        <v>37.4</v>
      </c>
      <c r="F15" s="215">
        <f t="shared" si="8"/>
        <v>46.3</v>
      </c>
      <c r="G15" s="450">
        <f t="shared" si="8"/>
        <v>47.5</v>
      </c>
      <c r="H15" s="450">
        <f t="shared" si="8"/>
        <v>47.6</v>
      </c>
      <c r="I15" s="450">
        <f t="shared" si="8"/>
        <v>54.3</v>
      </c>
      <c r="J15" s="450">
        <f t="shared" si="8"/>
        <v>53.8</v>
      </c>
      <c r="K15" s="450">
        <f t="shared" si="8"/>
        <v>56</v>
      </c>
      <c r="L15" s="450">
        <f t="shared" si="8"/>
        <v>49.3</v>
      </c>
      <c r="M15" s="450">
        <f t="shared" si="8"/>
        <v>44.4</v>
      </c>
      <c r="N15" s="450">
        <f t="shared" si="8"/>
        <v>43.2</v>
      </c>
      <c r="O15" s="450">
        <f t="shared" si="8"/>
        <v>43</v>
      </c>
      <c r="P15" s="450">
        <f t="shared" si="8"/>
        <v>42.3</v>
      </c>
      <c r="Q15" s="539">
        <f t="shared" si="8"/>
        <v>45.3</v>
      </c>
      <c r="R15" s="48"/>
    </row>
    <row r="16" spans="1:18" s="26" customFormat="1" ht="12" customHeight="1" thickBot="1">
      <c r="A16" s="793" t="s">
        <v>161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7"/>
      <c r="R16" s="49"/>
    </row>
    <row r="17" spans="1:18" s="31" customFormat="1" ht="10.5" customHeight="1" thickBot="1">
      <c r="A17" s="738" t="s">
        <v>0</v>
      </c>
      <c r="B17" s="739"/>
      <c r="C17" s="739"/>
      <c r="D17" s="740"/>
      <c r="E17" s="43" t="s">
        <v>208</v>
      </c>
      <c r="F17" s="44" t="s">
        <v>209</v>
      </c>
      <c r="G17" s="44" t="s">
        <v>210</v>
      </c>
      <c r="H17" s="44" t="s">
        <v>211</v>
      </c>
      <c r="I17" s="44" t="s">
        <v>212</v>
      </c>
      <c r="J17" s="44" t="s">
        <v>213</v>
      </c>
      <c r="K17" s="44" t="s">
        <v>214</v>
      </c>
      <c r="L17" s="44" t="s">
        <v>215</v>
      </c>
      <c r="M17" s="44" t="s">
        <v>216</v>
      </c>
      <c r="N17" s="44" t="s">
        <v>217</v>
      </c>
      <c r="O17" s="44" t="s">
        <v>218</v>
      </c>
      <c r="P17" s="45" t="s">
        <v>219</v>
      </c>
      <c r="Q17" s="62" t="s">
        <v>13</v>
      </c>
      <c r="R17" s="48"/>
    </row>
    <row r="18" spans="1:18" s="26" customFormat="1" ht="12" customHeight="1" thickBot="1">
      <c r="A18" s="787" t="s">
        <v>7</v>
      </c>
      <c r="B18" s="788"/>
      <c r="C18" s="788"/>
      <c r="D18" s="789"/>
      <c r="E18" s="52">
        <v>50</v>
      </c>
      <c r="F18" s="11">
        <v>30</v>
      </c>
      <c r="G18" s="11">
        <v>37</v>
      </c>
      <c r="H18" s="11">
        <v>27</v>
      </c>
      <c r="I18" s="11">
        <v>26</v>
      </c>
      <c r="J18" s="11">
        <v>19</v>
      </c>
      <c r="K18" s="11">
        <v>18</v>
      </c>
      <c r="L18" s="11">
        <v>27</v>
      </c>
      <c r="M18" s="11">
        <v>36</v>
      </c>
      <c r="N18" s="11">
        <v>37</v>
      </c>
      <c r="O18" s="11">
        <v>31</v>
      </c>
      <c r="P18" s="11">
        <v>38</v>
      </c>
      <c r="Q18" s="9">
        <f>SUM(E18:P18)</f>
        <v>376</v>
      </c>
      <c r="R18" s="27"/>
    </row>
    <row r="19" spans="1:18" s="26" customFormat="1" ht="12" customHeight="1" thickTop="1">
      <c r="A19" s="811" t="s">
        <v>2</v>
      </c>
      <c r="B19" s="809"/>
      <c r="C19" s="809"/>
      <c r="D19" s="810"/>
      <c r="E19" s="53">
        <v>18</v>
      </c>
      <c r="F19" s="13">
        <v>14</v>
      </c>
      <c r="G19" s="13">
        <v>19</v>
      </c>
      <c r="H19" s="13">
        <v>8</v>
      </c>
      <c r="I19" s="13">
        <v>9</v>
      </c>
      <c r="J19" s="13">
        <v>6</v>
      </c>
      <c r="K19" s="13">
        <v>13</v>
      </c>
      <c r="L19" s="13">
        <v>19</v>
      </c>
      <c r="M19" s="13">
        <v>22</v>
      </c>
      <c r="N19" s="13">
        <v>18</v>
      </c>
      <c r="O19" s="13">
        <v>12</v>
      </c>
      <c r="P19" s="13">
        <v>15</v>
      </c>
      <c r="Q19" s="14">
        <f>SUM(E19:P19)</f>
        <v>173</v>
      </c>
      <c r="R19" s="27"/>
    </row>
    <row r="20" spans="1:18" s="26" customFormat="1" ht="12" customHeight="1">
      <c r="A20" s="745" t="s">
        <v>44</v>
      </c>
      <c r="B20" s="746"/>
      <c r="C20" s="746"/>
      <c r="D20" s="747"/>
      <c r="E20" s="54">
        <f aca="true" t="shared" si="9" ref="E20:P20">E19/E18*100</f>
        <v>36</v>
      </c>
      <c r="F20" s="442">
        <f t="shared" si="9"/>
        <v>46.7</v>
      </c>
      <c r="G20" s="442">
        <f t="shared" si="9"/>
        <v>51.4</v>
      </c>
      <c r="H20" s="442">
        <f t="shared" si="9"/>
        <v>29.6</v>
      </c>
      <c r="I20" s="442">
        <f t="shared" si="9"/>
        <v>34.6</v>
      </c>
      <c r="J20" s="442">
        <f t="shared" si="9"/>
        <v>31.6</v>
      </c>
      <c r="K20" s="442">
        <f t="shared" si="9"/>
        <v>72.2</v>
      </c>
      <c r="L20" s="442">
        <f t="shared" si="9"/>
        <v>70.4</v>
      </c>
      <c r="M20" s="442">
        <f t="shared" si="9"/>
        <v>61.1</v>
      </c>
      <c r="N20" s="442">
        <f t="shared" si="9"/>
        <v>48.6</v>
      </c>
      <c r="O20" s="442">
        <f t="shared" si="9"/>
        <v>38.7</v>
      </c>
      <c r="P20" s="442">
        <f t="shared" si="9"/>
        <v>39.5</v>
      </c>
      <c r="Q20" s="15">
        <f>Q19/Q18*100</f>
        <v>46</v>
      </c>
      <c r="R20" s="27"/>
    </row>
    <row r="21" spans="1:18" s="26" customFormat="1" ht="12" customHeight="1">
      <c r="A21" s="799" t="s">
        <v>56</v>
      </c>
      <c r="B21" s="805" t="s">
        <v>8</v>
      </c>
      <c r="C21" s="778"/>
      <c r="D21" s="779"/>
      <c r="E21" s="53">
        <v>13</v>
      </c>
      <c r="F21" s="13">
        <v>9</v>
      </c>
      <c r="G21" s="13">
        <v>8</v>
      </c>
      <c r="H21" s="13">
        <v>10</v>
      </c>
      <c r="I21" s="13">
        <v>11</v>
      </c>
      <c r="J21" s="13">
        <v>6</v>
      </c>
      <c r="K21" s="13">
        <v>4</v>
      </c>
      <c r="L21" s="13">
        <v>9</v>
      </c>
      <c r="M21" s="13">
        <v>14</v>
      </c>
      <c r="N21" s="13">
        <v>10</v>
      </c>
      <c r="O21" s="13">
        <v>3</v>
      </c>
      <c r="P21" s="13">
        <v>6</v>
      </c>
      <c r="Q21" s="14">
        <f>SUM(E21:P21)</f>
        <v>103</v>
      </c>
      <c r="R21" s="27"/>
    </row>
    <row r="22" spans="1:18" s="26" customFormat="1" ht="12" customHeight="1">
      <c r="A22" s="800"/>
      <c r="B22" s="773" t="s">
        <v>44</v>
      </c>
      <c r="C22" s="746"/>
      <c r="D22" s="747"/>
      <c r="E22" s="54">
        <f aca="true" t="shared" si="10" ref="E22:P22">E21/E18*100</f>
        <v>26</v>
      </c>
      <c r="F22" s="442">
        <f t="shared" si="10"/>
        <v>30</v>
      </c>
      <c r="G22" s="442">
        <f t="shared" si="10"/>
        <v>21.6</v>
      </c>
      <c r="H22" s="442">
        <f t="shared" si="10"/>
        <v>37</v>
      </c>
      <c r="I22" s="442">
        <f t="shared" si="10"/>
        <v>42.3</v>
      </c>
      <c r="J22" s="442">
        <f t="shared" si="10"/>
        <v>31.6</v>
      </c>
      <c r="K22" s="442">
        <f t="shared" si="10"/>
        <v>22.2</v>
      </c>
      <c r="L22" s="442">
        <f t="shared" si="10"/>
        <v>33.3</v>
      </c>
      <c r="M22" s="442">
        <f t="shared" si="10"/>
        <v>38.9</v>
      </c>
      <c r="N22" s="442">
        <f t="shared" si="10"/>
        <v>27</v>
      </c>
      <c r="O22" s="442">
        <f t="shared" si="10"/>
        <v>9.7</v>
      </c>
      <c r="P22" s="442">
        <f t="shared" si="10"/>
        <v>15.8</v>
      </c>
      <c r="Q22" s="15">
        <f>Q21/Q18*100</f>
        <v>27.4</v>
      </c>
      <c r="R22" s="27"/>
    </row>
    <row r="23" spans="1:18" s="31" customFormat="1" ht="10.5" customHeight="1">
      <c r="A23" s="800"/>
      <c r="B23" s="68" t="s">
        <v>9</v>
      </c>
      <c r="C23" s="68"/>
      <c r="D23" s="69"/>
      <c r="E23" s="53">
        <f aca="true" t="shared" si="11" ref="E23:P23">E18-E21</f>
        <v>37</v>
      </c>
      <c r="F23" s="13">
        <f t="shared" si="11"/>
        <v>21</v>
      </c>
      <c r="G23" s="13">
        <f t="shared" si="11"/>
        <v>29</v>
      </c>
      <c r="H23" s="13">
        <f t="shared" si="11"/>
        <v>17</v>
      </c>
      <c r="I23" s="13">
        <f t="shared" si="11"/>
        <v>15</v>
      </c>
      <c r="J23" s="13">
        <f t="shared" si="11"/>
        <v>13</v>
      </c>
      <c r="K23" s="13">
        <f t="shared" si="11"/>
        <v>14</v>
      </c>
      <c r="L23" s="13">
        <f t="shared" si="11"/>
        <v>18</v>
      </c>
      <c r="M23" s="13">
        <f t="shared" si="11"/>
        <v>22</v>
      </c>
      <c r="N23" s="13">
        <f t="shared" si="11"/>
        <v>27</v>
      </c>
      <c r="O23" s="13">
        <f t="shared" si="11"/>
        <v>28</v>
      </c>
      <c r="P23" s="13">
        <f t="shared" si="11"/>
        <v>32</v>
      </c>
      <c r="Q23" s="14">
        <f>SUM(E23:P23)</f>
        <v>273</v>
      </c>
      <c r="R23" s="30"/>
    </row>
    <row r="24" spans="1:18" s="26" customFormat="1" ht="12" customHeight="1">
      <c r="A24" s="801"/>
      <c r="B24" s="70" t="s">
        <v>44</v>
      </c>
      <c r="C24" s="70"/>
      <c r="D24" s="71"/>
      <c r="E24" s="54">
        <f aca="true" t="shared" si="12" ref="E24:P24">E23/E18*100</f>
        <v>74</v>
      </c>
      <c r="F24" s="442">
        <f t="shared" si="12"/>
        <v>70</v>
      </c>
      <c r="G24" s="442">
        <f t="shared" si="12"/>
        <v>78.4</v>
      </c>
      <c r="H24" s="442">
        <f t="shared" si="12"/>
        <v>63</v>
      </c>
      <c r="I24" s="442">
        <f t="shared" si="12"/>
        <v>57.7</v>
      </c>
      <c r="J24" s="442">
        <f t="shared" si="12"/>
        <v>68.4</v>
      </c>
      <c r="K24" s="442">
        <f t="shared" si="12"/>
        <v>77.8</v>
      </c>
      <c r="L24" s="442">
        <f t="shared" si="12"/>
        <v>66.7</v>
      </c>
      <c r="M24" s="442">
        <f t="shared" si="12"/>
        <v>61.1</v>
      </c>
      <c r="N24" s="442">
        <f t="shared" si="12"/>
        <v>73</v>
      </c>
      <c r="O24" s="442">
        <f t="shared" si="12"/>
        <v>90.3</v>
      </c>
      <c r="P24" s="442">
        <f t="shared" si="12"/>
        <v>84.2</v>
      </c>
      <c r="Q24" s="15">
        <f>Q23/Q18*100</f>
        <v>72.6</v>
      </c>
      <c r="R24" s="27"/>
    </row>
    <row r="25" spans="1:18" s="31" customFormat="1" ht="11.25" customHeight="1">
      <c r="A25" s="799" t="s">
        <v>56</v>
      </c>
      <c r="B25" s="84" t="s">
        <v>16</v>
      </c>
      <c r="C25" s="68"/>
      <c r="D25" s="69"/>
      <c r="E25" s="53">
        <v>40</v>
      </c>
      <c r="F25" s="13">
        <v>21</v>
      </c>
      <c r="G25" s="13">
        <v>27</v>
      </c>
      <c r="H25" s="13">
        <v>17</v>
      </c>
      <c r="I25" s="13">
        <v>18</v>
      </c>
      <c r="J25" s="13">
        <v>16</v>
      </c>
      <c r="K25" s="13">
        <v>10</v>
      </c>
      <c r="L25" s="13">
        <v>14</v>
      </c>
      <c r="M25" s="13">
        <v>21</v>
      </c>
      <c r="N25" s="13">
        <v>21</v>
      </c>
      <c r="O25" s="13">
        <v>26</v>
      </c>
      <c r="P25" s="13">
        <v>25</v>
      </c>
      <c r="Q25" s="14">
        <f>SUM(E25:P25)</f>
        <v>256</v>
      </c>
      <c r="R25" s="30"/>
    </row>
    <row r="26" spans="1:17" s="1" customFormat="1" ht="12" customHeight="1">
      <c r="A26" s="800"/>
      <c r="B26" s="85" t="s">
        <v>44</v>
      </c>
      <c r="C26" s="70"/>
      <c r="D26" s="71"/>
      <c r="E26" s="54">
        <f aca="true" t="shared" si="13" ref="E26:P26">E25/E18*100</f>
        <v>80</v>
      </c>
      <c r="F26" s="442">
        <f t="shared" si="13"/>
        <v>70</v>
      </c>
      <c r="G26" s="442">
        <f t="shared" si="13"/>
        <v>73</v>
      </c>
      <c r="H26" s="442">
        <f t="shared" si="13"/>
        <v>63</v>
      </c>
      <c r="I26" s="442">
        <f t="shared" si="13"/>
        <v>69.2</v>
      </c>
      <c r="J26" s="442">
        <f t="shared" si="13"/>
        <v>84.2</v>
      </c>
      <c r="K26" s="442">
        <f t="shared" si="13"/>
        <v>55.6</v>
      </c>
      <c r="L26" s="442">
        <f t="shared" si="13"/>
        <v>51.9</v>
      </c>
      <c r="M26" s="442">
        <f t="shared" si="13"/>
        <v>58.3</v>
      </c>
      <c r="N26" s="442">
        <f t="shared" si="13"/>
        <v>56.8</v>
      </c>
      <c r="O26" s="442">
        <f t="shared" si="13"/>
        <v>83.9</v>
      </c>
      <c r="P26" s="442">
        <f t="shared" si="13"/>
        <v>65.8</v>
      </c>
      <c r="Q26" s="15">
        <f>Q25/Q18*100</f>
        <v>68.1</v>
      </c>
    </row>
    <row r="27" spans="1:17" s="1" customFormat="1" ht="12" customHeight="1">
      <c r="A27" s="800"/>
      <c r="B27" s="84" t="s">
        <v>4</v>
      </c>
      <c r="C27" s="68"/>
      <c r="D27" s="69"/>
      <c r="E27" s="53">
        <f aca="true" t="shared" si="14" ref="E27:P27">E18-E25</f>
        <v>10</v>
      </c>
      <c r="F27" s="13">
        <f t="shared" si="14"/>
        <v>9</v>
      </c>
      <c r="G27" s="13">
        <f t="shared" si="14"/>
        <v>10</v>
      </c>
      <c r="H27" s="13">
        <f t="shared" si="14"/>
        <v>10</v>
      </c>
      <c r="I27" s="13">
        <f t="shared" si="14"/>
        <v>8</v>
      </c>
      <c r="J27" s="13">
        <f t="shared" si="14"/>
        <v>3</v>
      </c>
      <c r="K27" s="13">
        <f t="shared" si="14"/>
        <v>8</v>
      </c>
      <c r="L27" s="13">
        <f t="shared" si="14"/>
        <v>13</v>
      </c>
      <c r="M27" s="13">
        <f t="shared" si="14"/>
        <v>15</v>
      </c>
      <c r="N27" s="13">
        <f t="shared" si="14"/>
        <v>16</v>
      </c>
      <c r="O27" s="13">
        <f t="shared" si="14"/>
        <v>5</v>
      </c>
      <c r="P27" s="13">
        <f t="shared" si="14"/>
        <v>13</v>
      </c>
      <c r="Q27" s="14">
        <f>SUM(E27:P27)</f>
        <v>120</v>
      </c>
    </row>
    <row r="28" spans="1:18" ht="12" customHeight="1">
      <c r="A28" s="801"/>
      <c r="B28" s="85" t="s">
        <v>44</v>
      </c>
      <c r="C28" s="70"/>
      <c r="D28" s="71"/>
      <c r="E28" s="54">
        <f aca="true" t="shared" si="15" ref="E28:P28">E27/E18*100</f>
        <v>20</v>
      </c>
      <c r="F28" s="442">
        <f t="shared" si="15"/>
        <v>30</v>
      </c>
      <c r="G28" s="442">
        <f t="shared" si="15"/>
        <v>27</v>
      </c>
      <c r="H28" s="442">
        <f t="shared" si="15"/>
        <v>37</v>
      </c>
      <c r="I28" s="442">
        <f t="shared" si="15"/>
        <v>30.8</v>
      </c>
      <c r="J28" s="442">
        <f t="shared" si="15"/>
        <v>15.8</v>
      </c>
      <c r="K28" s="442">
        <f t="shared" si="15"/>
        <v>44.4</v>
      </c>
      <c r="L28" s="442">
        <f t="shared" si="15"/>
        <v>48.1</v>
      </c>
      <c r="M28" s="442">
        <f t="shared" si="15"/>
        <v>41.7</v>
      </c>
      <c r="N28" s="442">
        <f t="shared" si="15"/>
        <v>43.2</v>
      </c>
      <c r="O28" s="442">
        <f t="shared" si="15"/>
        <v>16.1</v>
      </c>
      <c r="P28" s="442">
        <f t="shared" si="15"/>
        <v>34.2</v>
      </c>
      <c r="Q28" s="15">
        <f>Q27/Q18*100</f>
        <v>31.9</v>
      </c>
      <c r="R28"/>
    </row>
    <row r="29" spans="1:18" ht="12" customHeight="1">
      <c r="A29" s="613" t="s">
        <v>37</v>
      </c>
      <c r="B29" s="614"/>
      <c r="C29" s="614"/>
      <c r="D29" s="615"/>
      <c r="E29" s="61">
        <v>23</v>
      </c>
      <c r="F29" s="448">
        <v>17</v>
      </c>
      <c r="G29" s="448">
        <v>16</v>
      </c>
      <c r="H29" s="448">
        <v>20</v>
      </c>
      <c r="I29" s="448">
        <v>13</v>
      </c>
      <c r="J29" s="448">
        <v>11</v>
      </c>
      <c r="K29" s="448">
        <v>11</v>
      </c>
      <c r="L29" s="448">
        <v>22</v>
      </c>
      <c r="M29" s="448">
        <v>26</v>
      </c>
      <c r="N29" s="448">
        <v>23</v>
      </c>
      <c r="O29" s="448">
        <v>16</v>
      </c>
      <c r="P29" s="448">
        <v>24</v>
      </c>
      <c r="Q29" s="14">
        <f>SUM(E29:P29)</f>
        <v>222</v>
      </c>
      <c r="R29"/>
    </row>
    <row r="30" spans="1:17" s="8" customFormat="1" ht="10.5" customHeight="1">
      <c r="A30" s="745" t="s">
        <v>44</v>
      </c>
      <c r="B30" s="746"/>
      <c r="C30" s="746"/>
      <c r="D30" s="747"/>
      <c r="E30" s="163">
        <f aca="true" t="shared" si="16" ref="E30:P30">E29/E18*100</f>
        <v>46</v>
      </c>
      <c r="F30" s="449">
        <f t="shared" si="16"/>
        <v>56.7</v>
      </c>
      <c r="G30" s="449">
        <f t="shared" si="16"/>
        <v>43.2</v>
      </c>
      <c r="H30" s="449">
        <f t="shared" si="16"/>
        <v>74.1</v>
      </c>
      <c r="I30" s="449">
        <f t="shared" si="16"/>
        <v>50</v>
      </c>
      <c r="J30" s="449">
        <f t="shared" si="16"/>
        <v>57.9</v>
      </c>
      <c r="K30" s="449">
        <f t="shared" si="16"/>
        <v>61.1</v>
      </c>
      <c r="L30" s="449">
        <f t="shared" si="16"/>
        <v>81.5</v>
      </c>
      <c r="M30" s="449">
        <f t="shared" si="16"/>
        <v>72.2</v>
      </c>
      <c r="N30" s="449">
        <f t="shared" si="16"/>
        <v>62.2</v>
      </c>
      <c r="O30" s="449">
        <f t="shared" si="16"/>
        <v>51.6</v>
      </c>
      <c r="P30" s="449">
        <f t="shared" si="16"/>
        <v>63.2</v>
      </c>
      <c r="Q30" s="210">
        <f>Q29/Q18*100</f>
        <v>59</v>
      </c>
    </row>
    <row r="31" spans="1:18" ht="12" customHeight="1">
      <c r="A31" s="150" t="s">
        <v>120</v>
      </c>
      <c r="B31" s="151"/>
      <c r="C31" s="151"/>
      <c r="D31" s="152"/>
      <c r="E31" s="56">
        <v>2</v>
      </c>
      <c r="F31" s="28">
        <v>4</v>
      </c>
      <c r="G31" s="28">
        <v>4</v>
      </c>
      <c r="H31" s="28">
        <v>0</v>
      </c>
      <c r="I31" s="28">
        <v>0</v>
      </c>
      <c r="J31" s="28">
        <v>1</v>
      </c>
      <c r="K31" s="28">
        <v>1</v>
      </c>
      <c r="L31" s="28">
        <v>2</v>
      </c>
      <c r="M31" s="28">
        <v>0</v>
      </c>
      <c r="N31" s="28">
        <v>1</v>
      </c>
      <c r="O31" s="28">
        <v>2</v>
      </c>
      <c r="P31" s="28">
        <v>0</v>
      </c>
      <c r="Q31" s="14">
        <f>SUM(E31:P31)</f>
        <v>17</v>
      </c>
      <c r="R31"/>
    </row>
    <row r="32" spans="1:17" s="8" customFormat="1" ht="10.5" customHeight="1">
      <c r="A32" s="745" t="s">
        <v>44</v>
      </c>
      <c r="B32" s="746"/>
      <c r="C32" s="746"/>
      <c r="D32" s="747"/>
      <c r="E32" s="163">
        <f aca="true" t="shared" si="17" ref="E32:P32">E31/E18*100</f>
        <v>4</v>
      </c>
      <c r="F32" s="449">
        <f t="shared" si="17"/>
        <v>13.3</v>
      </c>
      <c r="G32" s="449">
        <f t="shared" si="17"/>
        <v>10.8</v>
      </c>
      <c r="H32" s="449">
        <f t="shared" si="17"/>
        <v>0</v>
      </c>
      <c r="I32" s="449">
        <f t="shared" si="17"/>
        <v>0</v>
      </c>
      <c r="J32" s="449">
        <f t="shared" si="17"/>
        <v>5.3</v>
      </c>
      <c r="K32" s="449">
        <f t="shared" si="17"/>
        <v>5.6</v>
      </c>
      <c r="L32" s="449">
        <f t="shared" si="17"/>
        <v>7.4</v>
      </c>
      <c r="M32" s="449">
        <f t="shared" si="17"/>
        <v>0</v>
      </c>
      <c r="N32" s="449">
        <f t="shared" si="17"/>
        <v>2.7</v>
      </c>
      <c r="O32" s="449">
        <f t="shared" si="17"/>
        <v>6.5</v>
      </c>
      <c r="P32" s="449">
        <f t="shared" si="17"/>
        <v>0</v>
      </c>
      <c r="Q32" s="210">
        <f>Q31/Q18*100</f>
        <v>4.5</v>
      </c>
    </row>
    <row r="33" spans="1:18" ht="12" customHeight="1">
      <c r="A33" s="613" t="s">
        <v>38</v>
      </c>
      <c r="B33" s="614"/>
      <c r="C33" s="614"/>
      <c r="D33" s="615"/>
      <c r="E33" s="56">
        <v>5</v>
      </c>
      <c r="F33" s="28">
        <v>3</v>
      </c>
      <c r="G33" s="28">
        <v>7</v>
      </c>
      <c r="H33" s="28">
        <v>6</v>
      </c>
      <c r="I33" s="28">
        <v>5</v>
      </c>
      <c r="J33" s="28">
        <v>6</v>
      </c>
      <c r="K33" s="28">
        <v>4</v>
      </c>
      <c r="L33" s="28">
        <v>11</v>
      </c>
      <c r="M33" s="28">
        <v>11</v>
      </c>
      <c r="N33" s="28">
        <v>5</v>
      </c>
      <c r="O33" s="28">
        <v>7</v>
      </c>
      <c r="P33" s="28">
        <v>11</v>
      </c>
      <c r="Q33" s="14">
        <f>SUM(E33:P33)</f>
        <v>81</v>
      </c>
      <c r="R33"/>
    </row>
    <row r="34" spans="1:17" s="8" customFormat="1" ht="10.5" customHeight="1">
      <c r="A34" s="745" t="s">
        <v>44</v>
      </c>
      <c r="B34" s="746"/>
      <c r="C34" s="746"/>
      <c r="D34" s="747"/>
      <c r="E34" s="163">
        <f aca="true" t="shared" si="18" ref="E34:P34">E33/E18*100</f>
        <v>10</v>
      </c>
      <c r="F34" s="449">
        <f t="shared" si="18"/>
        <v>10</v>
      </c>
      <c r="G34" s="449">
        <f t="shared" si="18"/>
        <v>18.9</v>
      </c>
      <c r="H34" s="449">
        <f t="shared" si="18"/>
        <v>22.2</v>
      </c>
      <c r="I34" s="449">
        <f t="shared" si="18"/>
        <v>19.2</v>
      </c>
      <c r="J34" s="449">
        <f t="shared" si="18"/>
        <v>31.6</v>
      </c>
      <c r="K34" s="449">
        <f t="shared" si="18"/>
        <v>22.2</v>
      </c>
      <c r="L34" s="449">
        <f t="shared" si="18"/>
        <v>40.7</v>
      </c>
      <c r="M34" s="449">
        <f t="shared" si="18"/>
        <v>30.6</v>
      </c>
      <c r="N34" s="449">
        <f t="shared" si="18"/>
        <v>13.5</v>
      </c>
      <c r="O34" s="449">
        <f t="shared" si="18"/>
        <v>22.6</v>
      </c>
      <c r="P34" s="449">
        <f t="shared" si="18"/>
        <v>28.9</v>
      </c>
      <c r="Q34" s="210">
        <f>Q33/Q18*100</f>
        <v>21.5</v>
      </c>
    </row>
    <row r="35" spans="1:18" ht="12" customHeight="1">
      <c r="A35" s="121" t="s">
        <v>121</v>
      </c>
      <c r="B35" s="153"/>
      <c r="C35" s="153"/>
      <c r="D35" s="154"/>
      <c r="E35" s="208">
        <v>0</v>
      </c>
      <c r="F35" s="99">
        <v>0</v>
      </c>
      <c r="G35" s="99">
        <v>0</v>
      </c>
      <c r="H35" s="99">
        <v>0</v>
      </c>
      <c r="I35" s="99">
        <v>2</v>
      </c>
      <c r="J35" s="99">
        <v>0</v>
      </c>
      <c r="K35" s="99">
        <v>2</v>
      </c>
      <c r="L35" s="99">
        <v>3</v>
      </c>
      <c r="M35" s="99">
        <v>2</v>
      </c>
      <c r="N35" s="99">
        <v>0</v>
      </c>
      <c r="O35" s="99">
        <v>0</v>
      </c>
      <c r="P35" s="99">
        <v>1</v>
      </c>
      <c r="Q35" s="14">
        <f>SUM(E35:P35)</f>
        <v>10</v>
      </c>
      <c r="R35"/>
    </row>
    <row r="36" spans="1:17" s="8" customFormat="1" ht="10.5" customHeight="1">
      <c r="A36" s="745" t="s">
        <v>44</v>
      </c>
      <c r="B36" s="746"/>
      <c r="C36" s="746"/>
      <c r="D36" s="747"/>
      <c r="E36" s="163">
        <f aca="true" t="shared" si="19" ref="E36:P36">E35/E18*100</f>
        <v>0</v>
      </c>
      <c r="F36" s="449">
        <f t="shared" si="19"/>
        <v>0</v>
      </c>
      <c r="G36" s="449">
        <f t="shared" si="19"/>
        <v>0</v>
      </c>
      <c r="H36" s="449">
        <f t="shared" si="19"/>
        <v>0</v>
      </c>
      <c r="I36" s="449">
        <f t="shared" si="19"/>
        <v>7.7</v>
      </c>
      <c r="J36" s="449">
        <f t="shared" si="19"/>
        <v>0</v>
      </c>
      <c r="K36" s="449">
        <f t="shared" si="19"/>
        <v>11.1</v>
      </c>
      <c r="L36" s="449">
        <f t="shared" si="19"/>
        <v>11.1</v>
      </c>
      <c r="M36" s="449">
        <f t="shared" si="19"/>
        <v>5.6</v>
      </c>
      <c r="N36" s="449">
        <f t="shared" si="19"/>
        <v>0</v>
      </c>
      <c r="O36" s="449">
        <f t="shared" si="19"/>
        <v>0</v>
      </c>
      <c r="P36" s="449">
        <f t="shared" si="19"/>
        <v>2.6</v>
      </c>
      <c r="Q36" s="210">
        <f>Q35/Q18*100</f>
        <v>2.7</v>
      </c>
    </row>
    <row r="37" spans="1:18" ht="12" customHeight="1">
      <c r="A37" s="613" t="s">
        <v>39</v>
      </c>
      <c r="B37" s="614"/>
      <c r="C37" s="614"/>
      <c r="D37" s="615"/>
      <c r="E37" s="209">
        <v>4</v>
      </c>
      <c r="F37" s="423">
        <v>2</v>
      </c>
      <c r="G37" s="423">
        <v>1</v>
      </c>
      <c r="H37" s="423">
        <v>0</v>
      </c>
      <c r="I37" s="423">
        <v>3</v>
      </c>
      <c r="J37" s="423">
        <v>1</v>
      </c>
      <c r="K37" s="423">
        <v>0</v>
      </c>
      <c r="L37" s="423">
        <v>1</v>
      </c>
      <c r="M37" s="423">
        <v>0</v>
      </c>
      <c r="N37" s="423">
        <v>2</v>
      </c>
      <c r="O37" s="423">
        <v>2</v>
      </c>
      <c r="P37" s="423">
        <v>2</v>
      </c>
      <c r="Q37" s="14">
        <f>SUM(E37:P37)</f>
        <v>18</v>
      </c>
      <c r="R37"/>
    </row>
    <row r="38" spans="1:17" s="8" customFormat="1" ht="9.75" customHeight="1">
      <c r="A38" s="745" t="s">
        <v>44</v>
      </c>
      <c r="B38" s="746"/>
      <c r="C38" s="746"/>
      <c r="D38" s="747"/>
      <c r="E38" s="163">
        <f aca="true" t="shared" si="20" ref="E38:P38">E37/E18*100</f>
        <v>8</v>
      </c>
      <c r="F38" s="449">
        <f t="shared" si="20"/>
        <v>6.7</v>
      </c>
      <c r="G38" s="449">
        <f t="shared" si="20"/>
        <v>2.7</v>
      </c>
      <c r="H38" s="449">
        <f t="shared" si="20"/>
        <v>0</v>
      </c>
      <c r="I38" s="449">
        <f t="shared" si="20"/>
        <v>11.5</v>
      </c>
      <c r="J38" s="449">
        <f t="shared" si="20"/>
        <v>5.3</v>
      </c>
      <c r="K38" s="449">
        <f t="shared" si="20"/>
        <v>0</v>
      </c>
      <c r="L38" s="449">
        <f t="shared" si="20"/>
        <v>3.7</v>
      </c>
      <c r="M38" s="449">
        <f t="shared" si="20"/>
        <v>0</v>
      </c>
      <c r="N38" s="449">
        <f t="shared" si="20"/>
        <v>5.4</v>
      </c>
      <c r="O38" s="449">
        <f t="shared" si="20"/>
        <v>6.5</v>
      </c>
      <c r="P38" s="449">
        <f t="shared" si="20"/>
        <v>5.3</v>
      </c>
      <c r="Q38" s="210">
        <f>Q37/Q18*100</f>
        <v>4.8</v>
      </c>
    </row>
    <row r="39" spans="1:18" s="31" customFormat="1" ht="11.25" customHeight="1">
      <c r="A39" s="613" t="s">
        <v>41</v>
      </c>
      <c r="B39" s="614"/>
      <c r="C39" s="614"/>
      <c r="D39" s="615"/>
      <c r="E39" s="208">
        <v>4</v>
      </c>
      <c r="F39" s="99">
        <v>2</v>
      </c>
      <c r="G39" s="99">
        <v>3</v>
      </c>
      <c r="H39" s="99">
        <v>1</v>
      </c>
      <c r="I39" s="99">
        <v>4</v>
      </c>
      <c r="J39" s="99">
        <v>1</v>
      </c>
      <c r="K39" s="99">
        <v>2</v>
      </c>
      <c r="L39" s="99">
        <v>7</v>
      </c>
      <c r="M39" s="99">
        <v>5</v>
      </c>
      <c r="N39" s="99">
        <v>4</v>
      </c>
      <c r="O39" s="99">
        <v>4</v>
      </c>
      <c r="P39" s="99">
        <v>4</v>
      </c>
      <c r="Q39" s="14">
        <f>SUM(E39:P39)</f>
        <v>41</v>
      </c>
      <c r="R39" s="30"/>
    </row>
    <row r="40" spans="1:18" s="212" customFormat="1" ht="11.25" customHeight="1">
      <c r="A40" s="745" t="s">
        <v>44</v>
      </c>
      <c r="B40" s="746"/>
      <c r="C40" s="746"/>
      <c r="D40" s="747"/>
      <c r="E40" s="163">
        <f aca="true" t="shared" si="21" ref="E40:P40">E39/E18*100</f>
        <v>8</v>
      </c>
      <c r="F40" s="449">
        <f t="shared" si="21"/>
        <v>6.7</v>
      </c>
      <c r="G40" s="449">
        <f t="shared" si="21"/>
        <v>8.1</v>
      </c>
      <c r="H40" s="449">
        <f t="shared" si="21"/>
        <v>3.7</v>
      </c>
      <c r="I40" s="449">
        <f t="shared" si="21"/>
        <v>15.4</v>
      </c>
      <c r="J40" s="449">
        <f t="shared" si="21"/>
        <v>5.3</v>
      </c>
      <c r="K40" s="449">
        <f t="shared" si="21"/>
        <v>11.1</v>
      </c>
      <c r="L40" s="449">
        <f t="shared" si="21"/>
        <v>25.9</v>
      </c>
      <c r="M40" s="449">
        <f t="shared" si="21"/>
        <v>13.9</v>
      </c>
      <c r="N40" s="449">
        <f t="shared" si="21"/>
        <v>10.8</v>
      </c>
      <c r="O40" s="449">
        <f t="shared" si="21"/>
        <v>12.9</v>
      </c>
      <c r="P40" s="449">
        <f t="shared" si="21"/>
        <v>10.5</v>
      </c>
      <c r="Q40" s="210">
        <f>Q39/Q18*100</f>
        <v>10.9</v>
      </c>
      <c r="R40" s="211"/>
    </row>
    <row r="41" spans="1:18" s="26" customFormat="1" ht="12" customHeight="1">
      <c r="A41" s="90" t="s">
        <v>77</v>
      </c>
      <c r="B41" s="91"/>
      <c r="C41" s="92"/>
      <c r="D41" s="117"/>
      <c r="E41" s="208">
        <v>15</v>
      </c>
      <c r="F41" s="99">
        <v>11</v>
      </c>
      <c r="G41" s="99">
        <v>13</v>
      </c>
      <c r="H41" s="99">
        <v>10</v>
      </c>
      <c r="I41" s="99">
        <v>10</v>
      </c>
      <c r="J41" s="99">
        <v>5</v>
      </c>
      <c r="K41" s="99">
        <v>10</v>
      </c>
      <c r="L41" s="99">
        <v>18</v>
      </c>
      <c r="M41" s="99">
        <v>17</v>
      </c>
      <c r="N41" s="99">
        <v>21</v>
      </c>
      <c r="O41" s="99">
        <v>8</v>
      </c>
      <c r="P41" s="99">
        <v>16</v>
      </c>
      <c r="Q41" s="14">
        <f>SUM(E41:P41)</f>
        <v>154</v>
      </c>
      <c r="R41" s="27"/>
    </row>
    <row r="42" spans="1:18" s="214" customFormat="1" ht="12" customHeight="1">
      <c r="A42" s="745" t="s">
        <v>44</v>
      </c>
      <c r="B42" s="746"/>
      <c r="C42" s="746"/>
      <c r="D42" s="747"/>
      <c r="E42" s="163">
        <f aca="true" t="shared" si="22" ref="E42:P42">E41/E18*100</f>
        <v>30</v>
      </c>
      <c r="F42" s="449">
        <f t="shared" si="22"/>
        <v>36.7</v>
      </c>
      <c r="G42" s="449">
        <f t="shared" si="22"/>
        <v>35.1</v>
      </c>
      <c r="H42" s="449">
        <f t="shared" si="22"/>
        <v>37</v>
      </c>
      <c r="I42" s="449">
        <f t="shared" si="22"/>
        <v>38.5</v>
      </c>
      <c r="J42" s="449">
        <f t="shared" si="22"/>
        <v>26.3</v>
      </c>
      <c r="K42" s="449">
        <f t="shared" si="22"/>
        <v>55.6</v>
      </c>
      <c r="L42" s="449">
        <f t="shared" si="22"/>
        <v>66.7</v>
      </c>
      <c r="M42" s="449">
        <f t="shared" si="22"/>
        <v>47.2</v>
      </c>
      <c r="N42" s="449">
        <f t="shared" si="22"/>
        <v>56.8</v>
      </c>
      <c r="O42" s="449">
        <f t="shared" si="22"/>
        <v>25.8</v>
      </c>
      <c r="P42" s="449">
        <f t="shared" si="22"/>
        <v>42.1</v>
      </c>
      <c r="Q42" s="210">
        <f>Q41/Q18*100</f>
        <v>41</v>
      </c>
      <c r="R42" s="213"/>
    </row>
    <row r="43" spans="1:18" s="26" customFormat="1" ht="12" customHeight="1">
      <c r="A43" s="155" t="s">
        <v>78</v>
      </c>
      <c r="B43" s="156"/>
      <c r="C43" s="157"/>
      <c r="D43" s="117"/>
      <c r="E43" s="209">
        <v>22</v>
      </c>
      <c r="F43" s="423">
        <v>7</v>
      </c>
      <c r="G43" s="423">
        <v>13</v>
      </c>
      <c r="H43" s="423">
        <v>7</v>
      </c>
      <c r="I43" s="423">
        <v>7</v>
      </c>
      <c r="J43" s="423">
        <v>7</v>
      </c>
      <c r="K43" s="423">
        <v>4</v>
      </c>
      <c r="L43" s="423">
        <v>2</v>
      </c>
      <c r="M43" s="423">
        <v>11</v>
      </c>
      <c r="N43" s="423">
        <v>8</v>
      </c>
      <c r="O43" s="423">
        <v>13</v>
      </c>
      <c r="P43" s="423">
        <v>8</v>
      </c>
      <c r="Q43" s="14">
        <f>SUM(E43:P43)</f>
        <v>109</v>
      </c>
      <c r="R43" s="27"/>
    </row>
    <row r="44" spans="1:18" s="214" customFormat="1" ht="12" customHeight="1">
      <c r="A44" s="745" t="s">
        <v>44</v>
      </c>
      <c r="B44" s="746"/>
      <c r="C44" s="746"/>
      <c r="D44" s="747"/>
      <c r="E44" s="163">
        <f aca="true" t="shared" si="23" ref="E44:P44">E43/E18*100</f>
        <v>44</v>
      </c>
      <c r="F44" s="449">
        <f t="shared" si="23"/>
        <v>23.3</v>
      </c>
      <c r="G44" s="449">
        <f t="shared" si="23"/>
        <v>35.1</v>
      </c>
      <c r="H44" s="449">
        <f t="shared" si="23"/>
        <v>25.9</v>
      </c>
      <c r="I44" s="449">
        <f t="shared" si="23"/>
        <v>26.9</v>
      </c>
      <c r="J44" s="449">
        <f t="shared" si="23"/>
        <v>36.8</v>
      </c>
      <c r="K44" s="449">
        <f t="shared" si="23"/>
        <v>22.2</v>
      </c>
      <c r="L44" s="449">
        <f t="shared" si="23"/>
        <v>7.4</v>
      </c>
      <c r="M44" s="449">
        <f t="shared" si="23"/>
        <v>30.6</v>
      </c>
      <c r="N44" s="449">
        <f t="shared" si="23"/>
        <v>21.6</v>
      </c>
      <c r="O44" s="449">
        <f t="shared" si="23"/>
        <v>41.9</v>
      </c>
      <c r="P44" s="449">
        <f t="shared" si="23"/>
        <v>21.1</v>
      </c>
      <c r="Q44" s="210">
        <f>Q43/Q18*100</f>
        <v>29</v>
      </c>
      <c r="R44" s="213"/>
    </row>
    <row r="45" spans="1:17" s="4" customFormat="1" ht="12" customHeight="1">
      <c r="A45" s="155" t="s">
        <v>122</v>
      </c>
      <c r="B45" s="158"/>
      <c r="C45" s="159"/>
      <c r="D45" s="117"/>
      <c r="E45" s="208">
        <v>1</v>
      </c>
      <c r="F45" s="99">
        <v>1</v>
      </c>
      <c r="G45" s="99">
        <v>0</v>
      </c>
      <c r="H45" s="99">
        <v>0</v>
      </c>
      <c r="I45" s="99">
        <v>1</v>
      </c>
      <c r="J45" s="99">
        <v>0</v>
      </c>
      <c r="K45" s="99">
        <v>0</v>
      </c>
      <c r="L45" s="99">
        <v>1</v>
      </c>
      <c r="M45" s="99">
        <v>0</v>
      </c>
      <c r="N45" s="99">
        <v>0</v>
      </c>
      <c r="O45" s="99">
        <v>1</v>
      </c>
      <c r="P45" s="99">
        <v>1</v>
      </c>
      <c r="Q45" s="14">
        <f>SUM(E45:P45)</f>
        <v>6</v>
      </c>
    </row>
    <row r="46" spans="1:17" s="8" customFormat="1" ht="12" customHeight="1">
      <c r="A46" s="745" t="s">
        <v>44</v>
      </c>
      <c r="B46" s="746"/>
      <c r="C46" s="746"/>
      <c r="D46" s="747"/>
      <c r="E46" s="163">
        <f aca="true" t="shared" si="24" ref="E46:P46">E45/E18*100</f>
        <v>2</v>
      </c>
      <c r="F46" s="449">
        <f t="shared" si="24"/>
        <v>3.3</v>
      </c>
      <c r="G46" s="449">
        <f t="shared" si="24"/>
        <v>0</v>
      </c>
      <c r="H46" s="449">
        <f t="shared" si="24"/>
        <v>0</v>
      </c>
      <c r="I46" s="449">
        <f t="shared" si="24"/>
        <v>3.8</v>
      </c>
      <c r="J46" s="449">
        <f t="shared" si="24"/>
        <v>0</v>
      </c>
      <c r="K46" s="449">
        <f t="shared" si="24"/>
        <v>0</v>
      </c>
      <c r="L46" s="449">
        <f t="shared" si="24"/>
        <v>3.7</v>
      </c>
      <c r="M46" s="449">
        <f t="shared" si="24"/>
        <v>0</v>
      </c>
      <c r="N46" s="449">
        <f t="shared" si="24"/>
        <v>0</v>
      </c>
      <c r="O46" s="449">
        <f t="shared" si="24"/>
        <v>3.2</v>
      </c>
      <c r="P46" s="449">
        <f t="shared" si="24"/>
        <v>2.6</v>
      </c>
      <c r="Q46" s="210">
        <f>Q45/Q18*100</f>
        <v>1.6</v>
      </c>
    </row>
    <row r="47" spans="1:17" s="3" customFormat="1" ht="11.25" customHeight="1">
      <c r="A47" s="565" t="s">
        <v>123</v>
      </c>
      <c r="B47" s="566"/>
      <c r="C47" s="566"/>
      <c r="D47" s="567"/>
      <c r="E47" s="209">
        <v>0</v>
      </c>
      <c r="F47" s="423">
        <v>0</v>
      </c>
      <c r="G47" s="423">
        <v>0</v>
      </c>
      <c r="H47" s="423">
        <v>1</v>
      </c>
      <c r="I47" s="423">
        <v>0</v>
      </c>
      <c r="J47" s="423">
        <v>0</v>
      </c>
      <c r="K47" s="423">
        <v>0</v>
      </c>
      <c r="L47" s="423">
        <v>0</v>
      </c>
      <c r="M47" s="423">
        <v>0</v>
      </c>
      <c r="N47" s="423">
        <v>0</v>
      </c>
      <c r="O47" s="423">
        <v>0</v>
      </c>
      <c r="P47" s="423">
        <v>0</v>
      </c>
      <c r="Q47" s="14">
        <f>SUM(E47:P47)</f>
        <v>1</v>
      </c>
    </row>
    <row r="48" spans="1:17" s="8" customFormat="1" ht="10.5" customHeight="1">
      <c r="A48" s="745" t="s">
        <v>44</v>
      </c>
      <c r="B48" s="746"/>
      <c r="C48" s="746"/>
      <c r="D48" s="747"/>
      <c r="E48" s="163">
        <f aca="true" t="shared" si="25" ref="E48:P48">E47/E18*100</f>
        <v>0</v>
      </c>
      <c r="F48" s="449">
        <f t="shared" si="25"/>
        <v>0</v>
      </c>
      <c r="G48" s="449">
        <f t="shared" si="25"/>
        <v>0</v>
      </c>
      <c r="H48" s="449">
        <f t="shared" si="25"/>
        <v>3.7</v>
      </c>
      <c r="I48" s="449">
        <f t="shared" si="25"/>
        <v>0</v>
      </c>
      <c r="J48" s="449">
        <f t="shared" si="25"/>
        <v>0</v>
      </c>
      <c r="K48" s="449">
        <f t="shared" si="25"/>
        <v>0</v>
      </c>
      <c r="L48" s="449">
        <f t="shared" si="25"/>
        <v>0</v>
      </c>
      <c r="M48" s="449">
        <f t="shared" si="25"/>
        <v>0</v>
      </c>
      <c r="N48" s="449">
        <f t="shared" si="25"/>
        <v>0</v>
      </c>
      <c r="O48" s="449">
        <f t="shared" si="25"/>
        <v>0</v>
      </c>
      <c r="P48" s="449">
        <f t="shared" si="25"/>
        <v>0</v>
      </c>
      <c r="Q48" s="210">
        <f>Q47/Q18*100</f>
        <v>0.3</v>
      </c>
    </row>
    <row r="49" spans="1:18" s="31" customFormat="1" ht="10.5" customHeight="1">
      <c r="A49" s="613" t="s">
        <v>25</v>
      </c>
      <c r="B49" s="614"/>
      <c r="C49" s="614"/>
      <c r="D49" s="615"/>
      <c r="E49" s="56">
        <v>1</v>
      </c>
      <c r="F49" s="28">
        <v>0</v>
      </c>
      <c r="G49" s="28">
        <v>1</v>
      </c>
      <c r="H49" s="28">
        <v>0</v>
      </c>
      <c r="I49" s="28">
        <v>2</v>
      </c>
      <c r="J49" s="28">
        <v>2</v>
      </c>
      <c r="K49" s="28">
        <v>0</v>
      </c>
      <c r="L49" s="28">
        <v>3</v>
      </c>
      <c r="M49" s="28">
        <v>0</v>
      </c>
      <c r="N49" s="28">
        <v>3</v>
      </c>
      <c r="O49" s="28">
        <v>1</v>
      </c>
      <c r="P49" s="28">
        <v>0</v>
      </c>
      <c r="Q49" s="19">
        <f>SUM(E49:P49)</f>
        <v>13</v>
      </c>
      <c r="R49" s="30"/>
    </row>
    <row r="50" spans="1:18" s="212" customFormat="1" ht="11.25" customHeight="1" thickBot="1">
      <c r="A50" s="751" t="s">
        <v>44</v>
      </c>
      <c r="B50" s="752"/>
      <c r="C50" s="752"/>
      <c r="D50" s="753"/>
      <c r="E50" s="215">
        <f aca="true" t="shared" si="26" ref="E50:P50">E49/E18*100</f>
        <v>2</v>
      </c>
      <c r="F50" s="450">
        <f t="shared" si="26"/>
        <v>0</v>
      </c>
      <c r="G50" s="450">
        <f t="shared" si="26"/>
        <v>2.7</v>
      </c>
      <c r="H50" s="450">
        <f t="shared" si="26"/>
        <v>0</v>
      </c>
      <c r="I50" s="450">
        <f t="shared" si="26"/>
        <v>7.7</v>
      </c>
      <c r="J50" s="450">
        <f t="shared" si="26"/>
        <v>10.5</v>
      </c>
      <c r="K50" s="450">
        <f t="shared" si="26"/>
        <v>0</v>
      </c>
      <c r="L50" s="450">
        <f t="shared" si="26"/>
        <v>11.1</v>
      </c>
      <c r="M50" s="450">
        <f t="shared" si="26"/>
        <v>0</v>
      </c>
      <c r="N50" s="450">
        <f t="shared" si="26"/>
        <v>8.1</v>
      </c>
      <c r="O50" s="450">
        <f t="shared" si="26"/>
        <v>3.2</v>
      </c>
      <c r="P50" s="450">
        <f t="shared" si="26"/>
        <v>0</v>
      </c>
      <c r="Q50" s="216">
        <f>Q49/Q18*100</f>
        <v>3.5</v>
      </c>
      <c r="R50" s="211"/>
    </row>
    <row r="51" spans="1:18" s="26" customFormat="1" ht="12" customHeight="1" thickBot="1">
      <c r="A51" s="793" t="s">
        <v>160</v>
      </c>
      <c r="B51" s="794"/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5"/>
      <c r="R51" s="49"/>
    </row>
    <row r="52" spans="1:17" s="3" customFormat="1" ht="12" customHeight="1" thickBot="1">
      <c r="A52" s="787" t="s">
        <v>11</v>
      </c>
      <c r="B52" s="788"/>
      <c r="C52" s="788"/>
      <c r="D52" s="789"/>
      <c r="E52" s="110">
        <v>16</v>
      </c>
      <c r="F52" s="11">
        <v>16</v>
      </c>
      <c r="G52" s="11">
        <v>27</v>
      </c>
      <c r="H52" s="11">
        <v>39</v>
      </c>
      <c r="I52" s="11">
        <v>18</v>
      </c>
      <c r="J52" s="11">
        <v>32</v>
      </c>
      <c r="K52" s="11">
        <v>34</v>
      </c>
      <c r="L52" s="11">
        <v>28</v>
      </c>
      <c r="M52" s="11">
        <v>40</v>
      </c>
      <c r="N52" s="11">
        <v>36</v>
      </c>
      <c r="O52" s="11">
        <v>24</v>
      </c>
      <c r="P52" s="52">
        <v>20</v>
      </c>
      <c r="Q52" s="9">
        <f>SUM(E52:P52)</f>
        <v>330</v>
      </c>
    </row>
    <row r="53" spans="1:17" s="3" customFormat="1" ht="12" customHeight="1" thickTop="1">
      <c r="A53" s="790" t="s">
        <v>197</v>
      </c>
      <c r="B53" s="791"/>
      <c r="C53" s="791"/>
      <c r="D53" s="792"/>
      <c r="E53" s="105">
        <v>11</v>
      </c>
      <c r="F53" s="13">
        <v>9</v>
      </c>
      <c r="G53" s="13">
        <v>15</v>
      </c>
      <c r="H53" s="13">
        <v>26</v>
      </c>
      <c r="I53" s="13">
        <v>6</v>
      </c>
      <c r="J53" s="13">
        <v>15</v>
      </c>
      <c r="K53" s="13">
        <v>11</v>
      </c>
      <c r="L53" s="13">
        <v>12</v>
      </c>
      <c r="M53" s="13">
        <v>22</v>
      </c>
      <c r="N53" s="13">
        <v>16</v>
      </c>
      <c r="O53" s="13">
        <v>7</v>
      </c>
      <c r="P53" s="53">
        <v>10</v>
      </c>
      <c r="Q53" s="14">
        <f>SUM(E53:P53)</f>
        <v>160</v>
      </c>
    </row>
    <row r="54" spans="1:17" s="8" customFormat="1" ht="9" customHeight="1">
      <c r="A54" s="745" t="s">
        <v>43</v>
      </c>
      <c r="B54" s="746"/>
      <c r="C54" s="746"/>
      <c r="D54" s="747"/>
      <c r="E54" s="106">
        <f aca="true" t="shared" si="27" ref="E54:P54">E53/E52*100</f>
        <v>68.8</v>
      </c>
      <c r="F54" s="442">
        <f t="shared" si="27"/>
        <v>56.3</v>
      </c>
      <c r="G54" s="442">
        <f t="shared" si="27"/>
        <v>55.6</v>
      </c>
      <c r="H54" s="442">
        <f t="shared" si="27"/>
        <v>66.7</v>
      </c>
      <c r="I54" s="442">
        <f t="shared" si="27"/>
        <v>33.3</v>
      </c>
      <c r="J54" s="442">
        <f t="shared" si="27"/>
        <v>46.9</v>
      </c>
      <c r="K54" s="442">
        <f t="shared" si="27"/>
        <v>32.4</v>
      </c>
      <c r="L54" s="442">
        <f t="shared" si="27"/>
        <v>42.9</v>
      </c>
      <c r="M54" s="442">
        <f t="shared" si="27"/>
        <v>55</v>
      </c>
      <c r="N54" s="442">
        <f t="shared" si="27"/>
        <v>44.4</v>
      </c>
      <c r="O54" s="442">
        <f t="shared" si="27"/>
        <v>29.2</v>
      </c>
      <c r="P54" s="54">
        <f t="shared" si="27"/>
        <v>50</v>
      </c>
      <c r="Q54" s="15">
        <f>Q53/Q52*100</f>
        <v>48.5</v>
      </c>
    </row>
    <row r="55" spans="1:17" s="3" customFormat="1" ht="13.5" customHeight="1">
      <c r="A55" s="757" t="s">
        <v>60</v>
      </c>
      <c r="B55" s="758"/>
      <c r="C55" s="758"/>
      <c r="D55" s="759"/>
      <c r="E55" s="105">
        <v>8</v>
      </c>
      <c r="F55" s="13">
        <v>9</v>
      </c>
      <c r="G55" s="13">
        <v>13</v>
      </c>
      <c r="H55" s="13">
        <v>14</v>
      </c>
      <c r="I55" s="13">
        <v>10</v>
      </c>
      <c r="J55" s="13">
        <v>17</v>
      </c>
      <c r="K55" s="13">
        <v>17</v>
      </c>
      <c r="L55" s="13">
        <v>7</v>
      </c>
      <c r="M55" s="13">
        <v>16</v>
      </c>
      <c r="N55" s="13">
        <v>14</v>
      </c>
      <c r="O55" s="13">
        <v>13</v>
      </c>
      <c r="P55" s="53">
        <v>11</v>
      </c>
      <c r="Q55" s="14">
        <f>SUM(E55:P55)</f>
        <v>149</v>
      </c>
    </row>
    <row r="56" spans="1:17" s="8" customFormat="1" ht="9" customHeight="1">
      <c r="A56" s="745" t="s">
        <v>43</v>
      </c>
      <c r="B56" s="746"/>
      <c r="C56" s="746"/>
      <c r="D56" s="747"/>
      <c r="E56" s="106">
        <f aca="true" t="shared" si="28" ref="E56:Q56">E55/E52*100</f>
        <v>50</v>
      </c>
      <c r="F56" s="442">
        <f t="shared" si="28"/>
        <v>56.3</v>
      </c>
      <c r="G56" s="442">
        <f t="shared" si="28"/>
        <v>48.1</v>
      </c>
      <c r="H56" s="442">
        <f t="shared" si="28"/>
        <v>35.9</v>
      </c>
      <c r="I56" s="442">
        <f t="shared" si="28"/>
        <v>55.6</v>
      </c>
      <c r="J56" s="442">
        <f t="shared" si="28"/>
        <v>53.1</v>
      </c>
      <c r="K56" s="442">
        <f t="shared" si="28"/>
        <v>50</v>
      </c>
      <c r="L56" s="442">
        <f t="shared" si="28"/>
        <v>25</v>
      </c>
      <c r="M56" s="442">
        <f t="shared" si="28"/>
        <v>40</v>
      </c>
      <c r="N56" s="442">
        <f t="shared" si="28"/>
        <v>38.9</v>
      </c>
      <c r="O56" s="442">
        <f t="shared" si="28"/>
        <v>54.2</v>
      </c>
      <c r="P56" s="54">
        <f t="shared" si="28"/>
        <v>55</v>
      </c>
      <c r="Q56" s="15">
        <f t="shared" si="28"/>
        <v>45.2</v>
      </c>
    </row>
    <row r="57" spans="1:17" s="3" customFormat="1" ht="12.75" customHeight="1">
      <c r="A57" s="748" t="s">
        <v>195</v>
      </c>
      <c r="B57" s="749"/>
      <c r="C57" s="749"/>
      <c r="D57" s="750"/>
      <c r="E57" s="105">
        <v>5</v>
      </c>
      <c r="F57" s="13">
        <v>4</v>
      </c>
      <c r="G57" s="13">
        <v>6</v>
      </c>
      <c r="H57" s="13">
        <v>9</v>
      </c>
      <c r="I57" s="13">
        <v>3</v>
      </c>
      <c r="J57" s="13">
        <v>7</v>
      </c>
      <c r="K57" s="13">
        <v>4</v>
      </c>
      <c r="L57" s="13">
        <v>4</v>
      </c>
      <c r="M57" s="13">
        <v>9</v>
      </c>
      <c r="N57" s="13">
        <v>7</v>
      </c>
      <c r="O57" s="13">
        <v>3</v>
      </c>
      <c r="P57" s="53">
        <v>5</v>
      </c>
      <c r="Q57" s="14">
        <f>SUM(E57:P57)</f>
        <v>66</v>
      </c>
    </row>
    <row r="58" spans="1:17" s="8" customFormat="1" ht="8.25" customHeight="1" thickBot="1">
      <c r="A58" s="751" t="s">
        <v>43</v>
      </c>
      <c r="B58" s="752"/>
      <c r="C58" s="752"/>
      <c r="D58" s="753"/>
      <c r="E58" s="111">
        <f aca="true" t="shared" si="29" ref="E58:Q58">E57/E52*100</f>
        <v>31.3</v>
      </c>
      <c r="F58" s="443">
        <f t="shared" si="29"/>
        <v>25</v>
      </c>
      <c r="G58" s="443">
        <f t="shared" si="29"/>
        <v>22.2</v>
      </c>
      <c r="H58" s="443">
        <f t="shared" si="29"/>
        <v>23.1</v>
      </c>
      <c r="I58" s="443">
        <f t="shared" si="29"/>
        <v>16.7</v>
      </c>
      <c r="J58" s="443">
        <f t="shared" si="29"/>
        <v>21.9</v>
      </c>
      <c r="K58" s="443">
        <f t="shared" si="29"/>
        <v>11.8</v>
      </c>
      <c r="L58" s="443">
        <f t="shared" si="29"/>
        <v>14.3</v>
      </c>
      <c r="M58" s="443">
        <f t="shared" si="29"/>
        <v>22.5</v>
      </c>
      <c r="N58" s="443">
        <f t="shared" si="29"/>
        <v>19.4</v>
      </c>
      <c r="O58" s="443">
        <f t="shared" si="29"/>
        <v>12.5</v>
      </c>
      <c r="P58" s="540">
        <f t="shared" si="29"/>
        <v>25</v>
      </c>
      <c r="Q58" s="86">
        <f t="shared" si="29"/>
        <v>20</v>
      </c>
    </row>
    <row r="59" spans="1:17" s="3" customFormat="1" ht="12.75" customHeight="1">
      <c r="A59" s="760" t="s">
        <v>56</v>
      </c>
      <c r="B59" s="762" t="s">
        <v>48</v>
      </c>
      <c r="C59" s="763"/>
      <c r="D59" s="764"/>
      <c r="E59" s="112">
        <v>8</v>
      </c>
      <c r="F59" s="444">
        <v>7</v>
      </c>
      <c r="G59" s="444">
        <v>12</v>
      </c>
      <c r="H59" s="444">
        <v>12</v>
      </c>
      <c r="I59" s="444">
        <v>5</v>
      </c>
      <c r="J59" s="444">
        <v>13</v>
      </c>
      <c r="K59" s="444">
        <v>9</v>
      </c>
      <c r="L59" s="444">
        <v>7</v>
      </c>
      <c r="M59" s="444">
        <v>14</v>
      </c>
      <c r="N59" s="444">
        <v>11</v>
      </c>
      <c r="O59" s="444">
        <v>8</v>
      </c>
      <c r="P59" s="541">
        <v>7</v>
      </c>
      <c r="Q59" s="87">
        <f>SUM(E59:P59)</f>
        <v>113</v>
      </c>
    </row>
    <row r="60" spans="1:17" s="8" customFormat="1" ht="9" customHeight="1">
      <c r="A60" s="577"/>
      <c r="B60" s="765" t="s">
        <v>130</v>
      </c>
      <c r="C60" s="766"/>
      <c r="D60" s="767"/>
      <c r="E60" s="106">
        <f aca="true" t="shared" si="30" ref="E60:Q60">E59/E52*100</f>
        <v>50</v>
      </c>
      <c r="F60" s="442">
        <f t="shared" si="30"/>
        <v>43.8</v>
      </c>
      <c r="G60" s="442">
        <f t="shared" si="30"/>
        <v>44.4</v>
      </c>
      <c r="H60" s="442">
        <f t="shared" si="30"/>
        <v>30.8</v>
      </c>
      <c r="I60" s="442">
        <f t="shared" si="30"/>
        <v>27.8</v>
      </c>
      <c r="J60" s="442">
        <f t="shared" si="30"/>
        <v>40.6</v>
      </c>
      <c r="K60" s="442">
        <f t="shared" si="30"/>
        <v>26.5</v>
      </c>
      <c r="L60" s="442">
        <f t="shared" si="30"/>
        <v>25</v>
      </c>
      <c r="M60" s="442">
        <f t="shared" si="30"/>
        <v>35</v>
      </c>
      <c r="N60" s="442">
        <f t="shared" si="30"/>
        <v>30.6</v>
      </c>
      <c r="O60" s="442">
        <f t="shared" si="30"/>
        <v>33.3</v>
      </c>
      <c r="P60" s="54">
        <f t="shared" si="30"/>
        <v>35</v>
      </c>
      <c r="Q60" s="15">
        <f t="shared" si="30"/>
        <v>34.2</v>
      </c>
    </row>
    <row r="61" spans="1:17" s="3" customFormat="1" ht="12.75" customHeight="1">
      <c r="A61" s="577"/>
      <c r="B61" s="768" t="s">
        <v>57</v>
      </c>
      <c r="C61" s="769"/>
      <c r="D61" s="770"/>
      <c r="E61" s="113">
        <f aca="true" t="shared" si="31" ref="E61:P61">E55-E59</f>
        <v>0</v>
      </c>
      <c r="F61" s="445">
        <f t="shared" si="31"/>
        <v>2</v>
      </c>
      <c r="G61" s="445">
        <f t="shared" si="31"/>
        <v>1</v>
      </c>
      <c r="H61" s="445">
        <f t="shared" si="31"/>
        <v>2</v>
      </c>
      <c r="I61" s="445">
        <f t="shared" si="31"/>
        <v>5</v>
      </c>
      <c r="J61" s="445">
        <f t="shared" si="31"/>
        <v>4</v>
      </c>
      <c r="K61" s="445">
        <f t="shared" si="31"/>
        <v>8</v>
      </c>
      <c r="L61" s="445">
        <f t="shared" si="31"/>
        <v>0</v>
      </c>
      <c r="M61" s="445">
        <f t="shared" si="31"/>
        <v>2</v>
      </c>
      <c r="N61" s="445">
        <f t="shared" si="31"/>
        <v>3</v>
      </c>
      <c r="O61" s="445">
        <f t="shared" si="31"/>
        <v>5</v>
      </c>
      <c r="P61" s="542">
        <f t="shared" si="31"/>
        <v>4</v>
      </c>
      <c r="Q61" s="19">
        <f>SUM(E61:P61)</f>
        <v>36</v>
      </c>
    </row>
    <row r="62" spans="1:17" s="2" customFormat="1" ht="9.75" customHeight="1" thickBot="1">
      <c r="A62" s="761"/>
      <c r="B62" s="771" t="s">
        <v>130</v>
      </c>
      <c r="C62" s="771"/>
      <c r="D62" s="772"/>
      <c r="E62" s="108">
        <f aca="true" t="shared" si="32" ref="E62:Q62">E61/E52*100</f>
        <v>0</v>
      </c>
      <c r="F62" s="446">
        <f t="shared" si="32"/>
        <v>12.5</v>
      </c>
      <c r="G62" s="446">
        <f t="shared" si="32"/>
        <v>3.7</v>
      </c>
      <c r="H62" s="446">
        <f t="shared" si="32"/>
        <v>5.1</v>
      </c>
      <c r="I62" s="446">
        <f t="shared" si="32"/>
        <v>27.8</v>
      </c>
      <c r="J62" s="446">
        <f t="shared" si="32"/>
        <v>12.5</v>
      </c>
      <c r="K62" s="446">
        <f t="shared" si="32"/>
        <v>23.5</v>
      </c>
      <c r="L62" s="446">
        <f t="shared" si="32"/>
        <v>0</v>
      </c>
      <c r="M62" s="446">
        <f t="shared" si="32"/>
        <v>5</v>
      </c>
      <c r="N62" s="446">
        <f t="shared" si="32"/>
        <v>8.3</v>
      </c>
      <c r="O62" s="446">
        <f t="shared" si="32"/>
        <v>20.8</v>
      </c>
      <c r="P62" s="543">
        <f t="shared" si="32"/>
        <v>20</v>
      </c>
      <c r="Q62" s="88">
        <f t="shared" si="32"/>
        <v>10.9</v>
      </c>
    </row>
    <row r="63" spans="1:17" s="3" customFormat="1" ht="12.75" customHeight="1">
      <c r="A63" s="80"/>
      <c r="B63" s="760" t="s">
        <v>56</v>
      </c>
      <c r="C63" s="782" t="s">
        <v>58</v>
      </c>
      <c r="D63" s="783"/>
      <c r="E63" s="112">
        <f aca="true" t="shared" si="33" ref="E63:P63">E61-E65</f>
        <v>0</v>
      </c>
      <c r="F63" s="444">
        <f t="shared" si="33"/>
        <v>0</v>
      </c>
      <c r="G63" s="444">
        <f t="shared" si="33"/>
        <v>0</v>
      </c>
      <c r="H63" s="444">
        <f t="shared" si="33"/>
        <v>0</v>
      </c>
      <c r="I63" s="444">
        <f t="shared" si="33"/>
        <v>0</v>
      </c>
      <c r="J63" s="444">
        <f t="shared" si="33"/>
        <v>0</v>
      </c>
      <c r="K63" s="444">
        <f t="shared" si="33"/>
        <v>0</v>
      </c>
      <c r="L63" s="444">
        <f t="shared" si="33"/>
        <v>0</v>
      </c>
      <c r="M63" s="444">
        <f t="shared" si="33"/>
        <v>0</v>
      </c>
      <c r="N63" s="444">
        <f t="shared" si="33"/>
        <v>0</v>
      </c>
      <c r="O63" s="444">
        <f t="shared" si="33"/>
        <v>0</v>
      </c>
      <c r="P63" s="541">
        <f t="shared" si="33"/>
        <v>0</v>
      </c>
      <c r="Q63" s="87">
        <f>SUM(E63:P63)</f>
        <v>0</v>
      </c>
    </row>
    <row r="64" spans="1:17" s="8" customFormat="1" ht="9" customHeight="1">
      <c r="A64" s="81"/>
      <c r="B64" s="780"/>
      <c r="C64" s="773" t="s">
        <v>131</v>
      </c>
      <c r="D64" s="747"/>
      <c r="E64" s="106">
        <f aca="true" t="shared" si="34" ref="E64:Q64">E63/E52*100</f>
        <v>0</v>
      </c>
      <c r="F64" s="442">
        <f t="shared" si="34"/>
        <v>0</v>
      </c>
      <c r="G64" s="442">
        <f t="shared" si="34"/>
        <v>0</v>
      </c>
      <c r="H64" s="442">
        <f t="shared" si="34"/>
        <v>0</v>
      </c>
      <c r="I64" s="442">
        <f t="shared" si="34"/>
        <v>0</v>
      </c>
      <c r="J64" s="442">
        <f t="shared" si="34"/>
        <v>0</v>
      </c>
      <c r="K64" s="442">
        <f t="shared" si="34"/>
        <v>0</v>
      </c>
      <c r="L64" s="442">
        <f t="shared" si="34"/>
        <v>0</v>
      </c>
      <c r="M64" s="442">
        <f t="shared" si="34"/>
        <v>0</v>
      </c>
      <c r="N64" s="442">
        <f t="shared" si="34"/>
        <v>0</v>
      </c>
      <c r="O64" s="442">
        <f t="shared" si="34"/>
        <v>0</v>
      </c>
      <c r="P64" s="54">
        <f t="shared" si="34"/>
        <v>0</v>
      </c>
      <c r="Q64" s="15">
        <f t="shared" si="34"/>
        <v>0</v>
      </c>
    </row>
    <row r="65" spans="1:17" s="3" customFormat="1" ht="12.75" customHeight="1">
      <c r="A65" s="80"/>
      <c r="B65" s="780"/>
      <c r="C65" s="774" t="s">
        <v>59</v>
      </c>
      <c r="D65" s="775"/>
      <c r="E65" s="105">
        <f>E67+E71+E73</f>
        <v>0</v>
      </c>
      <c r="F65" s="13">
        <f>F67+F71+F73</f>
        <v>2</v>
      </c>
      <c r="G65" s="13">
        <f>G67+G71+G73</f>
        <v>1</v>
      </c>
      <c r="H65" s="13">
        <f>H67+H71+H73</f>
        <v>2</v>
      </c>
      <c r="I65" s="13">
        <f aca="true" t="shared" si="35" ref="I65:N65">I67+I69+I71+I73</f>
        <v>5</v>
      </c>
      <c r="J65" s="13">
        <f t="shared" si="35"/>
        <v>4</v>
      </c>
      <c r="K65" s="13">
        <f t="shared" si="35"/>
        <v>8</v>
      </c>
      <c r="L65" s="13">
        <f t="shared" si="35"/>
        <v>0</v>
      </c>
      <c r="M65" s="13">
        <f t="shared" si="35"/>
        <v>2</v>
      </c>
      <c r="N65" s="13">
        <f t="shared" si="35"/>
        <v>3</v>
      </c>
      <c r="O65" s="13">
        <f>O67+O69+O71+O73</f>
        <v>5</v>
      </c>
      <c r="P65" s="53">
        <f>P67+P69+P71+P73</f>
        <v>4</v>
      </c>
      <c r="Q65" s="14">
        <f>SUM(E65:P65)</f>
        <v>36</v>
      </c>
    </row>
    <row r="66" spans="1:17" s="8" customFormat="1" ht="10.5" customHeight="1" thickBot="1">
      <c r="A66" s="81"/>
      <c r="B66" s="781"/>
      <c r="C66" s="776" t="s">
        <v>131</v>
      </c>
      <c r="D66" s="753"/>
      <c r="E66" s="108">
        <f aca="true" t="shared" si="36" ref="E66:Q66">E65/E52*100</f>
        <v>0</v>
      </c>
      <c r="F66" s="446">
        <f t="shared" si="36"/>
        <v>12.5</v>
      </c>
      <c r="G66" s="446">
        <f t="shared" si="36"/>
        <v>3.7</v>
      </c>
      <c r="H66" s="446">
        <f t="shared" si="36"/>
        <v>5.1</v>
      </c>
      <c r="I66" s="446">
        <f t="shared" si="36"/>
        <v>27.8</v>
      </c>
      <c r="J66" s="446">
        <f t="shared" si="36"/>
        <v>12.5</v>
      </c>
      <c r="K66" s="446">
        <f t="shared" si="36"/>
        <v>23.5</v>
      </c>
      <c r="L66" s="446">
        <f t="shared" si="36"/>
        <v>0</v>
      </c>
      <c r="M66" s="446">
        <f t="shared" si="36"/>
        <v>5</v>
      </c>
      <c r="N66" s="446">
        <f t="shared" si="36"/>
        <v>8.3</v>
      </c>
      <c r="O66" s="446">
        <f t="shared" si="36"/>
        <v>20.8</v>
      </c>
      <c r="P66" s="543">
        <f t="shared" si="36"/>
        <v>20</v>
      </c>
      <c r="Q66" s="16">
        <f t="shared" si="36"/>
        <v>10.9</v>
      </c>
    </row>
    <row r="67" spans="1:17" s="3" customFormat="1" ht="12" customHeight="1">
      <c r="A67" s="80"/>
      <c r="B67" s="83"/>
      <c r="C67" s="760" t="s">
        <v>56</v>
      </c>
      <c r="D67" s="101" t="s">
        <v>115</v>
      </c>
      <c r="E67" s="105">
        <v>0</v>
      </c>
      <c r="F67" s="13">
        <v>0</v>
      </c>
      <c r="G67" s="13">
        <v>0</v>
      </c>
      <c r="H67" s="13">
        <v>0</v>
      </c>
      <c r="I67" s="13">
        <v>2</v>
      </c>
      <c r="J67" s="13">
        <v>0</v>
      </c>
      <c r="K67" s="13">
        <v>0</v>
      </c>
      <c r="L67" s="13">
        <v>0</v>
      </c>
      <c r="M67" s="13">
        <v>2</v>
      </c>
      <c r="N67" s="13">
        <v>0</v>
      </c>
      <c r="O67" s="13">
        <v>1</v>
      </c>
      <c r="P67" s="53">
        <v>0</v>
      </c>
      <c r="Q67" s="14">
        <f>SUM(E67:P67)</f>
        <v>5</v>
      </c>
    </row>
    <row r="68" spans="1:17" s="8" customFormat="1" ht="9.75" customHeight="1">
      <c r="A68" s="81"/>
      <c r="B68" s="83"/>
      <c r="C68" s="577"/>
      <c r="D68" s="63" t="s">
        <v>132</v>
      </c>
      <c r="E68" s="106">
        <f aca="true" t="shared" si="37" ref="E68:Q68">E67/E52*100</f>
        <v>0</v>
      </c>
      <c r="F68" s="442">
        <f t="shared" si="37"/>
        <v>0</v>
      </c>
      <c r="G68" s="442">
        <f t="shared" si="37"/>
        <v>0</v>
      </c>
      <c r="H68" s="442">
        <f t="shared" si="37"/>
        <v>0</v>
      </c>
      <c r="I68" s="442">
        <f t="shared" si="37"/>
        <v>11.1</v>
      </c>
      <c r="J68" s="442">
        <f t="shared" si="37"/>
        <v>0</v>
      </c>
      <c r="K68" s="442">
        <f t="shared" si="37"/>
        <v>0</v>
      </c>
      <c r="L68" s="442">
        <f t="shared" si="37"/>
        <v>0</v>
      </c>
      <c r="M68" s="442">
        <f t="shared" si="37"/>
        <v>5</v>
      </c>
      <c r="N68" s="442">
        <f t="shared" si="37"/>
        <v>0</v>
      </c>
      <c r="O68" s="442">
        <f t="shared" si="37"/>
        <v>4.2</v>
      </c>
      <c r="P68" s="54">
        <f t="shared" si="37"/>
        <v>0</v>
      </c>
      <c r="Q68" s="15">
        <f t="shared" si="37"/>
        <v>1.5</v>
      </c>
    </row>
    <row r="69" spans="1:17" s="8" customFormat="1" ht="9.75" customHeight="1">
      <c r="A69" s="81"/>
      <c r="B69" s="83"/>
      <c r="C69" s="577"/>
      <c r="D69" s="79" t="s">
        <v>116</v>
      </c>
      <c r="E69" s="59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2</v>
      </c>
      <c r="L69" s="13">
        <v>0</v>
      </c>
      <c r="M69" s="13">
        <v>0</v>
      </c>
      <c r="N69" s="13">
        <v>0</v>
      </c>
      <c r="O69" s="13">
        <v>0</v>
      </c>
      <c r="P69" s="53">
        <v>0</v>
      </c>
      <c r="Q69" s="14">
        <f>SUM(E69:P69)</f>
        <v>2</v>
      </c>
    </row>
    <row r="70" spans="1:17" s="8" customFormat="1" ht="9.75" customHeight="1">
      <c r="A70" s="81"/>
      <c r="B70" s="83"/>
      <c r="C70" s="577"/>
      <c r="D70" s="63" t="s">
        <v>132</v>
      </c>
      <c r="E70" s="60">
        <f aca="true" t="shared" si="38" ref="E70:Q70">E69/E52*100</f>
        <v>0</v>
      </c>
      <c r="F70" s="442">
        <f t="shared" si="38"/>
        <v>0</v>
      </c>
      <c r="G70" s="442">
        <f t="shared" si="38"/>
        <v>0</v>
      </c>
      <c r="H70" s="442">
        <f t="shared" si="38"/>
        <v>0</v>
      </c>
      <c r="I70" s="442">
        <f t="shared" si="38"/>
        <v>0</v>
      </c>
      <c r="J70" s="442">
        <f t="shared" si="38"/>
        <v>0</v>
      </c>
      <c r="K70" s="442">
        <f t="shared" si="38"/>
        <v>5.9</v>
      </c>
      <c r="L70" s="442">
        <f t="shared" si="38"/>
        <v>0</v>
      </c>
      <c r="M70" s="442">
        <f t="shared" si="38"/>
        <v>0</v>
      </c>
      <c r="N70" s="442">
        <f t="shared" si="38"/>
        <v>0</v>
      </c>
      <c r="O70" s="442">
        <f t="shared" si="38"/>
        <v>0</v>
      </c>
      <c r="P70" s="54">
        <f t="shared" si="38"/>
        <v>0</v>
      </c>
      <c r="Q70" s="15">
        <f t="shared" si="38"/>
        <v>0.6</v>
      </c>
    </row>
    <row r="71" spans="1:17" s="3" customFormat="1" ht="9.75" customHeight="1">
      <c r="A71" s="80"/>
      <c r="B71" s="83"/>
      <c r="C71" s="577"/>
      <c r="D71" s="79" t="s">
        <v>117</v>
      </c>
      <c r="E71" s="105">
        <v>0</v>
      </c>
      <c r="F71" s="13">
        <v>2</v>
      </c>
      <c r="G71" s="13">
        <v>1</v>
      </c>
      <c r="H71" s="13">
        <v>1</v>
      </c>
      <c r="I71" s="13">
        <v>3</v>
      </c>
      <c r="J71" s="13">
        <v>2</v>
      </c>
      <c r="K71" s="13">
        <v>3</v>
      </c>
      <c r="L71" s="13">
        <v>0</v>
      </c>
      <c r="M71" s="13">
        <v>0</v>
      </c>
      <c r="N71" s="13">
        <v>3</v>
      </c>
      <c r="O71" s="13">
        <v>0</v>
      </c>
      <c r="P71" s="53">
        <v>4</v>
      </c>
      <c r="Q71" s="14">
        <f>SUM(E71:P71)</f>
        <v>19</v>
      </c>
    </row>
    <row r="72" spans="1:17" s="8" customFormat="1" ht="9" customHeight="1">
      <c r="A72" s="81"/>
      <c r="B72" s="83"/>
      <c r="C72" s="577"/>
      <c r="D72" s="63" t="s">
        <v>132</v>
      </c>
      <c r="E72" s="106">
        <f aca="true" t="shared" si="39" ref="E72:Q72">E71/E52*100</f>
        <v>0</v>
      </c>
      <c r="F72" s="442">
        <f t="shared" si="39"/>
        <v>12.5</v>
      </c>
      <c r="G72" s="442">
        <f t="shared" si="39"/>
        <v>3.7</v>
      </c>
      <c r="H72" s="442">
        <f t="shared" si="39"/>
        <v>2.6</v>
      </c>
      <c r="I72" s="442">
        <f t="shared" si="39"/>
        <v>16.7</v>
      </c>
      <c r="J72" s="442">
        <f t="shared" si="39"/>
        <v>6.3</v>
      </c>
      <c r="K72" s="442">
        <f t="shared" si="39"/>
        <v>8.8</v>
      </c>
      <c r="L72" s="442">
        <f t="shared" si="39"/>
        <v>0</v>
      </c>
      <c r="M72" s="442">
        <f t="shared" si="39"/>
        <v>0</v>
      </c>
      <c r="N72" s="442">
        <f t="shared" si="39"/>
        <v>8.3</v>
      </c>
      <c r="O72" s="442">
        <f t="shared" si="39"/>
        <v>0</v>
      </c>
      <c r="P72" s="54">
        <f t="shared" si="39"/>
        <v>20</v>
      </c>
      <c r="Q72" s="15">
        <f t="shared" si="39"/>
        <v>5.8</v>
      </c>
    </row>
    <row r="73" spans="1:17" s="2" customFormat="1" ht="12" customHeight="1">
      <c r="A73" s="82"/>
      <c r="B73" s="83"/>
      <c r="C73" s="577"/>
      <c r="D73" s="78" t="s">
        <v>118</v>
      </c>
      <c r="E73" s="105">
        <v>0</v>
      </c>
      <c r="F73" s="13">
        <v>0</v>
      </c>
      <c r="G73" s="13">
        <v>0</v>
      </c>
      <c r="H73" s="13">
        <v>1</v>
      </c>
      <c r="I73" s="13">
        <v>0</v>
      </c>
      <c r="J73" s="13">
        <v>2</v>
      </c>
      <c r="K73" s="13">
        <v>3</v>
      </c>
      <c r="L73" s="13">
        <v>0</v>
      </c>
      <c r="M73" s="13">
        <v>0</v>
      </c>
      <c r="N73" s="13">
        <v>0</v>
      </c>
      <c r="O73" s="13">
        <v>4</v>
      </c>
      <c r="P73" s="53">
        <v>0</v>
      </c>
      <c r="Q73" s="14">
        <f>SUM(E73:P73)</f>
        <v>10</v>
      </c>
    </row>
    <row r="74" spans="1:17" s="8" customFormat="1" ht="9" customHeight="1" thickBot="1">
      <c r="A74" s="89"/>
      <c r="B74" s="100"/>
      <c r="C74" s="761"/>
      <c r="D74" s="98" t="s">
        <v>132</v>
      </c>
      <c r="E74" s="108">
        <f aca="true" t="shared" si="40" ref="E74:Q74">E73/E52*100</f>
        <v>0</v>
      </c>
      <c r="F74" s="446">
        <f t="shared" si="40"/>
        <v>0</v>
      </c>
      <c r="G74" s="446">
        <f t="shared" si="40"/>
        <v>0</v>
      </c>
      <c r="H74" s="446">
        <f t="shared" si="40"/>
        <v>2.6</v>
      </c>
      <c r="I74" s="446">
        <f t="shared" si="40"/>
        <v>0</v>
      </c>
      <c r="J74" s="446">
        <f t="shared" si="40"/>
        <v>6.3</v>
      </c>
      <c r="K74" s="446">
        <f t="shared" si="40"/>
        <v>8.8</v>
      </c>
      <c r="L74" s="446">
        <f t="shared" si="40"/>
        <v>0</v>
      </c>
      <c r="M74" s="446">
        <f t="shared" si="40"/>
        <v>0</v>
      </c>
      <c r="N74" s="446">
        <f t="shared" si="40"/>
        <v>0</v>
      </c>
      <c r="O74" s="446">
        <f t="shared" si="40"/>
        <v>16.7</v>
      </c>
      <c r="P74" s="543">
        <f t="shared" si="40"/>
        <v>0</v>
      </c>
      <c r="Q74" s="16">
        <f t="shared" si="40"/>
        <v>3</v>
      </c>
    </row>
    <row r="75" spans="1:17" s="3" customFormat="1" ht="9.75" customHeight="1">
      <c r="A75" s="754" t="s">
        <v>17</v>
      </c>
      <c r="B75" s="755"/>
      <c r="C75" s="755"/>
      <c r="D75" s="756"/>
      <c r="E75" s="105">
        <v>0</v>
      </c>
      <c r="F75" s="13">
        <v>0</v>
      </c>
      <c r="G75" s="13">
        <v>2</v>
      </c>
      <c r="H75" s="13">
        <v>0</v>
      </c>
      <c r="I75" s="13">
        <v>1</v>
      </c>
      <c r="J75" s="13">
        <v>0</v>
      </c>
      <c r="K75" s="13">
        <v>0</v>
      </c>
      <c r="L75" s="13">
        <v>0</v>
      </c>
      <c r="M75" s="13">
        <v>9</v>
      </c>
      <c r="N75" s="13">
        <v>4</v>
      </c>
      <c r="O75" s="13">
        <v>6</v>
      </c>
      <c r="P75" s="53">
        <v>0</v>
      </c>
      <c r="Q75" s="14">
        <f>SUM(E75:P75)</f>
        <v>22</v>
      </c>
    </row>
    <row r="76" spans="1:17" s="8" customFormat="1" ht="9.75" customHeight="1">
      <c r="A76" s="745" t="s">
        <v>43</v>
      </c>
      <c r="B76" s="746"/>
      <c r="C76" s="746"/>
      <c r="D76" s="747"/>
      <c r="E76" s="106">
        <f aca="true" t="shared" si="41" ref="E76:Q76">E75/E52*100</f>
        <v>0</v>
      </c>
      <c r="F76" s="442">
        <f t="shared" si="41"/>
        <v>0</v>
      </c>
      <c r="G76" s="442">
        <f t="shared" si="41"/>
        <v>7.4</v>
      </c>
      <c r="H76" s="442">
        <f t="shared" si="41"/>
        <v>0</v>
      </c>
      <c r="I76" s="442">
        <f t="shared" si="41"/>
        <v>5.6</v>
      </c>
      <c r="J76" s="442">
        <f t="shared" si="41"/>
        <v>0</v>
      </c>
      <c r="K76" s="442">
        <f t="shared" si="41"/>
        <v>0</v>
      </c>
      <c r="L76" s="442">
        <f t="shared" si="41"/>
        <v>0</v>
      </c>
      <c r="M76" s="442">
        <f t="shared" si="41"/>
        <v>22.5</v>
      </c>
      <c r="N76" s="442">
        <f t="shared" si="41"/>
        <v>11.1</v>
      </c>
      <c r="O76" s="442">
        <f t="shared" si="41"/>
        <v>25</v>
      </c>
      <c r="P76" s="54">
        <f t="shared" si="41"/>
        <v>0</v>
      </c>
      <c r="Q76" s="15">
        <f t="shared" si="41"/>
        <v>6.7</v>
      </c>
    </row>
    <row r="77" spans="1:17" s="3" customFormat="1" ht="11.25" customHeight="1">
      <c r="A77" s="757" t="s">
        <v>18</v>
      </c>
      <c r="B77" s="758"/>
      <c r="C77" s="758"/>
      <c r="D77" s="759"/>
      <c r="E77" s="105">
        <v>4</v>
      </c>
      <c r="F77" s="13">
        <v>5</v>
      </c>
      <c r="G77" s="13">
        <v>8</v>
      </c>
      <c r="H77" s="13">
        <v>11</v>
      </c>
      <c r="I77" s="13">
        <v>3</v>
      </c>
      <c r="J77" s="13">
        <v>4</v>
      </c>
      <c r="K77" s="13">
        <v>6</v>
      </c>
      <c r="L77" s="13">
        <v>6</v>
      </c>
      <c r="M77" s="13">
        <v>6</v>
      </c>
      <c r="N77" s="13">
        <v>7</v>
      </c>
      <c r="O77" s="13">
        <v>2</v>
      </c>
      <c r="P77" s="53">
        <v>1</v>
      </c>
      <c r="Q77" s="14">
        <f>SUM(E77:P77)</f>
        <v>63</v>
      </c>
    </row>
    <row r="78" spans="1:17" s="8" customFormat="1" ht="9.75" customHeight="1">
      <c r="A78" s="745" t="s">
        <v>43</v>
      </c>
      <c r="B78" s="746"/>
      <c r="C78" s="746"/>
      <c r="D78" s="747"/>
      <c r="E78" s="106">
        <f aca="true" t="shared" si="42" ref="E78:Q78">E77/E52*100</f>
        <v>25</v>
      </c>
      <c r="F78" s="442">
        <f t="shared" si="42"/>
        <v>31.3</v>
      </c>
      <c r="G78" s="442">
        <f t="shared" si="42"/>
        <v>29.6</v>
      </c>
      <c r="H78" s="442">
        <f t="shared" si="42"/>
        <v>28.2</v>
      </c>
      <c r="I78" s="442">
        <f t="shared" si="42"/>
        <v>16.7</v>
      </c>
      <c r="J78" s="442">
        <f t="shared" si="42"/>
        <v>12.5</v>
      </c>
      <c r="K78" s="442">
        <f t="shared" si="42"/>
        <v>17.6</v>
      </c>
      <c r="L78" s="442">
        <f t="shared" si="42"/>
        <v>21.4</v>
      </c>
      <c r="M78" s="442">
        <f t="shared" si="42"/>
        <v>15</v>
      </c>
      <c r="N78" s="442">
        <f t="shared" si="42"/>
        <v>19.4</v>
      </c>
      <c r="O78" s="442">
        <f t="shared" si="42"/>
        <v>8.3</v>
      </c>
      <c r="P78" s="54">
        <f t="shared" si="42"/>
        <v>5</v>
      </c>
      <c r="Q78" s="15">
        <f t="shared" si="42"/>
        <v>19.1</v>
      </c>
    </row>
    <row r="79" spans="1:17" s="3" customFormat="1" ht="11.25" customHeight="1">
      <c r="A79" s="757" t="s">
        <v>229</v>
      </c>
      <c r="B79" s="758"/>
      <c r="C79" s="758"/>
      <c r="D79" s="759"/>
      <c r="E79" s="105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53">
        <v>0</v>
      </c>
      <c r="Q79" s="14">
        <f>SUM(E79:P79)</f>
        <v>0</v>
      </c>
    </row>
    <row r="80" spans="1:17" s="8" customFormat="1" ht="12.75" customHeight="1">
      <c r="A80" s="745" t="s">
        <v>43</v>
      </c>
      <c r="B80" s="746"/>
      <c r="C80" s="746"/>
      <c r="D80" s="747"/>
      <c r="E80" s="106">
        <f aca="true" t="shared" si="43" ref="E80:Q80">E79/E52*100</f>
        <v>0</v>
      </c>
      <c r="F80" s="442">
        <f t="shared" si="43"/>
        <v>0</v>
      </c>
      <c r="G80" s="442">
        <f t="shared" si="43"/>
        <v>0</v>
      </c>
      <c r="H80" s="442">
        <f t="shared" si="43"/>
        <v>0</v>
      </c>
      <c r="I80" s="442">
        <f t="shared" si="43"/>
        <v>0</v>
      </c>
      <c r="J80" s="442">
        <f t="shared" si="43"/>
        <v>0</v>
      </c>
      <c r="K80" s="442">
        <f t="shared" si="43"/>
        <v>0</v>
      </c>
      <c r="L80" s="442">
        <f t="shared" si="43"/>
        <v>0</v>
      </c>
      <c r="M80" s="442">
        <f t="shared" si="43"/>
        <v>0</v>
      </c>
      <c r="N80" s="442">
        <f t="shared" si="43"/>
        <v>0</v>
      </c>
      <c r="O80" s="442">
        <f t="shared" si="43"/>
        <v>0</v>
      </c>
      <c r="P80" s="54">
        <f t="shared" si="43"/>
        <v>0</v>
      </c>
      <c r="Q80" s="15">
        <f t="shared" si="43"/>
        <v>0</v>
      </c>
    </row>
    <row r="81" spans="1:17" s="8" customFormat="1" ht="12.75" customHeight="1">
      <c r="A81" s="90" t="s">
        <v>64</v>
      </c>
      <c r="B81" s="91"/>
      <c r="C81" s="92"/>
      <c r="D81" s="72"/>
      <c r="E81" s="105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53">
        <v>0</v>
      </c>
      <c r="Q81" s="14">
        <f>SUM(E81:P81)</f>
        <v>0</v>
      </c>
    </row>
    <row r="82" spans="1:17" s="8" customFormat="1" ht="12.75" customHeight="1">
      <c r="A82" s="745" t="s">
        <v>43</v>
      </c>
      <c r="B82" s="746"/>
      <c r="C82" s="746"/>
      <c r="D82" s="747"/>
      <c r="E82" s="106">
        <f aca="true" t="shared" si="44" ref="E82:Q82">E81/E52*100</f>
        <v>0</v>
      </c>
      <c r="F82" s="442">
        <f t="shared" si="44"/>
        <v>0</v>
      </c>
      <c r="G82" s="442">
        <f t="shared" si="44"/>
        <v>0</v>
      </c>
      <c r="H82" s="442">
        <f t="shared" si="44"/>
        <v>0</v>
      </c>
      <c r="I82" s="442">
        <f t="shared" si="44"/>
        <v>0</v>
      </c>
      <c r="J82" s="442">
        <f t="shared" si="44"/>
        <v>0</v>
      </c>
      <c r="K82" s="442">
        <f t="shared" si="44"/>
        <v>0</v>
      </c>
      <c r="L82" s="442">
        <f t="shared" si="44"/>
        <v>0</v>
      </c>
      <c r="M82" s="442">
        <f t="shared" si="44"/>
        <v>0</v>
      </c>
      <c r="N82" s="442">
        <f t="shared" si="44"/>
        <v>0</v>
      </c>
      <c r="O82" s="442">
        <f t="shared" si="44"/>
        <v>0</v>
      </c>
      <c r="P82" s="54">
        <f t="shared" si="44"/>
        <v>0</v>
      </c>
      <c r="Q82" s="15">
        <f t="shared" si="44"/>
        <v>0</v>
      </c>
    </row>
    <row r="83" spans="1:17" s="8" customFormat="1" ht="21.75" customHeight="1">
      <c r="A83" s="796" t="s">
        <v>193</v>
      </c>
      <c r="B83" s="797"/>
      <c r="C83" s="797"/>
      <c r="D83" s="798"/>
      <c r="E83" s="355">
        <v>0</v>
      </c>
      <c r="F83" s="447">
        <v>0</v>
      </c>
      <c r="G83" s="447">
        <v>0</v>
      </c>
      <c r="H83" s="447">
        <v>0</v>
      </c>
      <c r="I83" s="447">
        <v>0</v>
      </c>
      <c r="J83" s="447">
        <v>1</v>
      </c>
      <c r="K83" s="447">
        <v>1</v>
      </c>
      <c r="L83" s="447">
        <v>2</v>
      </c>
      <c r="M83" s="447">
        <v>0</v>
      </c>
      <c r="N83" s="447">
        <v>0</v>
      </c>
      <c r="O83" s="515">
        <v>1</v>
      </c>
      <c r="P83" s="515">
        <v>0</v>
      </c>
      <c r="Q83" s="14">
        <f>SUM(E83:P83)</f>
        <v>5</v>
      </c>
    </row>
    <row r="84" spans="1:17" s="8" customFormat="1" ht="12.75" customHeight="1">
      <c r="A84" s="745" t="s">
        <v>43</v>
      </c>
      <c r="B84" s="746"/>
      <c r="C84" s="746"/>
      <c r="D84" s="747"/>
      <c r="E84" s="353">
        <f aca="true" t="shared" si="45" ref="E84:Q84">E83/E52*100</f>
        <v>0</v>
      </c>
      <c r="F84" s="442">
        <f t="shared" si="45"/>
        <v>0</v>
      </c>
      <c r="G84" s="442">
        <f t="shared" si="45"/>
        <v>0</v>
      </c>
      <c r="H84" s="442">
        <f t="shared" si="45"/>
        <v>0</v>
      </c>
      <c r="I84" s="442">
        <f t="shared" si="45"/>
        <v>0</v>
      </c>
      <c r="J84" s="442">
        <f t="shared" si="45"/>
        <v>3.1</v>
      </c>
      <c r="K84" s="442">
        <f t="shared" si="45"/>
        <v>2.9</v>
      </c>
      <c r="L84" s="442">
        <f t="shared" si="45"/>
        <v>7.1</v>
      </c>
      <c r="M84" s="442">
        <f t="shared" si="45"/>
        <v>0</v>
      </c>
      <c r="N84" s="442">
        <f t="shared" si="45"/>
        <v>0</v>
      </c>
      <c r="O84" s="54">
        <f t="shared" si="45"/>
        <v>4.2</v>
      </c>
      <c r="P84" s="54">
        <f t="shared" si="45"/>
        <v>0</v>
      </c>
      <c r="Q84" s="15">
        <f t="shared" si="45"/>
        <v>1.5</v>
      </c>
    </row>
    <row r="85" spans="1:17" s="3" customFormat="1" ht="12.75" customHeight="1">
      <c r="A85" s="757" t="s">
        <v>49</v>
      </c>
      <c r="B85" s="758"/>
      <c r="C85" s="758"/>
      <c r="D85" s="759"/>
      <c r="E85" s="105">
        <v>1</v>
      </c>
      <c r="F85" s="13">
        <v>2</v>
      </c>
      <c r="G85" s="13">
        <v>1</v>
      </c>
      <c r="H85" s="13">
        <v>6</v>
      </c>
      <c r="I85" s="13">
        <v>3</v>
      </c>
      <c r="J85" s="13">
        <v>6</v>
      </c>
      <c r="K85" s="13">
        <v>5</v>
      </c>
      <c r="L85" s="13">
        <v>9</v>
      </c>
      <c r="M85" s="13">
        <v>4</v>
      </c>
      <c r="N85" s="13">
        <v>7</v>
      </c>
      <c r="O85" s="13">
        <v>1</v>
      </c>
      <c r="P85" s="53">
        <v>5</v>
      </c>
      <c r="Q85" s="14">
        <f>SUM(E85:P85)</f>
        <v>50</v>
      </c>
    </row>
    <row r="86" spans="1:17" s="8" customFormat="1" ht="9.75" customHeight="1">
      <c r="A86" s="745" t="s">
        <v>43</v>
      </c>
      <c r="B86" s="746"/>
      <c r="C86" s="746"/>
      <c r="D86" s="747"/>
      <c r="E86" s="106">
        <f aca="true" t="shared" si="46" ref="E86:Q86">E85/E52*100</f>
        <v>6.3</v>
      </c>
      <c r="F86" s="442">
        <f t="shared" si="46"/>
        <v>12.5</v>
      </c>
      <c r="G86" s="442">
        <f t="shared" si="46"/>
        <v>3.7</v>
      </c>
      <c r="H86" s="442">
        <f t="shared" si="46"/>
        <v>15.4</v>
      </c>
      <c r="I86" s="442">
        <f t="shared" si="46"/>
        <v>16.7</v>
      </c>
      <c r="J86" s="442">
        <f t="shared" si="46"/>
        <v>18.8</v>
      </c>
      <c r="K86" s="442">
        <f t="shared" si="46"/>
        <v>14.7</v>
      </c>
      <c r="L86" s="442">
        <f t="shared" si="46"/>
        <v>32.1</v>
      </c>
      <c r="M86" s="442">
        <f t="shared" si="46"/>
        <v>10</v>
      </c>
      <c r="N86" s="442">
        <f t="shared" si="46"/>
        <v>19.4</v>
      </c>
      <c r="O86" s="442">
        <f t="shared" si="46"/>
        <v>4.2</v>
      </c>
      <c r="P86" s="54">
        <f t="shared" si="46"/>
        <v>25</v>
      </c>
      <c r="Q86" s="15">
        <f t="shared" si="46"/>
        <v>15.2</v>
      </c>
    </row>
    <row r="87" spans="1:17" s="3" customFormat="1" ht="11.25" customHeight="1">
      <c r="A87" s="757" t="s">
        <v>14</v>
      </c>
      <c r="B87" s="758"/>
      <c r="C87" s="758"/>
      <c r="D87" s="759"/>
      <c r="E87" s="105">
        <v>2</v>
      </c>
      <c r="F87" s="13">
        <v>0</v>
      </c>
      <c r="G87" s="13">
        <v>3</v>
      </c>
      <c r="H87" s="13">
        <v>6</v>
      </c>
      <c r="I87" s="13">
        <v>0</v>
      </c>
      <c r="J87" s="13">
        <v>4</v>
      </c>
      <c r="K87" s="13">
        <v>5</v>
      </c>
      <c r="L87" s="13">
        <v>3</v>
      </c>
      <c r="M87" s="13">
        <v>5</v>
      </c>
      <c r="N87" s="13">
        <v>3</v>
      </c>
      <c r="O87" s="13">
        <v>1</v>
      </c>
      <c r="P87" s="53">
        <v>3</v>
      </c>
      <c r="Q87" s="14">
        <f>SUM(E87:P87)</f>
        <v>35</v>
      </c>
    </row>
    <row r="88" spans="1:17" s="8" customFormat="1" ht="9.75" customHeight="1">
      <c r="A88" s="745" t="s">
        <v>43</v>
      </c>
      <c r="B88" s="746"/>
      <c r="C88" s="746"/>
      <c r="D88" s="747"/>
      <c r="E88" s="106">
        <f aca="true" t="shared" si="47" ref="E88:Q88">E87/E52*100</f>
        <v>12.5</v>
      </c>
      <c r="F88" s="442">
        <f t="shared" si="47"/>
        <v>0</v>
      </c>
      <c r="G88" s="442">
        <f t="shared" si="47"/>
        <v>11.1</v>
      </c>
      <c r="H88" s="442">
        <f t="shared" si="47"/>
        <v>15.4</v>
      </c>
      <c r="I88" s="442">
        <f t="shared" si="47"/>
        <v>0</v>
      </c>
      <c r="J88" s="442">
        <f t="shared" si="47"/>
        <v>12.5</v>
      </c>
      <c r="K88" s="442">
        <f t="shared" si="47"/>
        <v>14.7</v>
      </c>
      <c r="L88" s="442">
        <f t="shared" si="47"/>
        <v>10.7</v>
      </c>
      <c r="M88" s="442">
        <f t="shared" si="47"/>
        <v>12.5</v>
      </c>
      <c r="N88" s="442">
        <f t="shared" si="47"/>
        <v>8.3</v>
      </c>
      <c r="O88" s="442">
        <f t="shared" si="47"/>
        <v>4.2</v>
      </c>
      <c r="P88" s="54">
        <f t="shared" si="47"/>
        <v>15</v>
      </c>
      <c r="Q88" s="15">
        <f t="shared" si="47"/>
        <v>10.6</v>
      </c>
    </row>
    <row r="89" spans="1:17" s="3" customFormat="1" ht="10.5" customHeight="1">
      <c r="A89" s="777" t="s">
        <v>68</v>
      </c>
      <c r="B89" s="778"/>
      <c r="C89" s="778"/>
      <c r="D89" s="779"/>
      <c r="E89" s="113">
        <v>0</v>
      </c>
      <c r="F89" s="445">
        <v>0</v>
      </c>
      <c r="G89" s="445">
        <v>0</v>
      </c>
      <c r="H89" s="445">
        <v>0</v>
      </c>
      <c r="I89" s="445">
        <v>0</v>
      </c>
      <c r="J89" s="445">
        <v>0</v>
      </c>
      <c r="K89" s="445">
        <v>0</v>
      </c>
      <c r="L89" s="445">
        <v>0</v>
      </c>
      <c r="M89" s="445">
        <v>0</v>
      </c>
      <c r="N89" s="445">
        <v>0</v>
      </c>
      <c r="O89" s="445">
        <v>0</v>
      </c>
      <c r="P89" s="542">
        <v>0</v>
      </c>
      <c r="Q89" s="19">
        <f>SUM(E89:P89)</f>
        <v>0</v>
      </c>
    </row>
    <row r="90" spans="1:17" s="8" customFormat="1" ht="10.5" customHeight="1">
      <c r="A90" s="745" t="s">
        <v>43</v>
      </c>
      <c r="B90" s="746"/>
      <c r="C90" s="746"/>
      <c r="D90" s="747"/>
      <c r="E90" s="106">
        <f aca="true" t="shared" si="48" ref="E90:Q90">E89/E52*100</f>
        <v>0</v>
      </c>
      <c r="F90" s="442">
        <f t="shared" si="48"/>
        <v>0</v>
      </c>
      <c r="G90" s="442">
        <f t="shared" si="48"/>
        <v>0</v>
      </c>
      <c r="H90" s="442">
        <f t="shared" si="48"/>
        <v>0</v>
      </c>
      <c r="I90" s="442">
        <f t="shared" si="48"/>
        <v>0</v>
      </c>
      <c r="J90" s="442">
        <f t="shared" si="48"/>
        <v>0</v>
      </c>
      <c r="K90" s="442">
        <f t="shared" si="48"/>
        <v>0</v>
      </c>
      <c r="L90" s="442">
        <f t="shared" si="48"/>
        <v>0</v>
      </c>
      <c r="M90" s="442">
        <f t="shared" si="48"/>
        <v>0</v>
      </c>
      <c r="N90" s="442">
        <f t="shared" si="48"/>
        <v>0</v>
      </c>
      <c r="O90" s="442">
        <f t="shared" si="48"/>
        <v>0</v>
      </c>
      <c r="P90" s="54">
        <f t="shared" si="48"/>
        <v>0</v>
      </c>
      <c r="Q90" s="15">
        <f t="shared" si="48"/>
        <v>0</v>
      </c>
    </row>
    <row r="91" spans="1:17" s="3" customFormat="1" ht="10.5" customHeight="1">
      <c r="A91" s="757" t="s">
        <v>12</v>
      </c>
      <c r="B91" s="758"/>
      <c r="C91" s="758"/>
      <c r="D91" s="759"/>
      <c r="E91" s="354">
        <f aca="true" t="shared" si="49" ref="E91:P91">E52-E55-E75-E77-E79-E81-E83-E85-E87-E89</f>
        <v>1</v>
      </c>
      <c r="F91" s="447">
        <f t="shared" si="49"/>
        <v>0</v>
      </c>
      <c r="G91" s="447">
        <f t="shared" si="49"/>
        <v>0</v>
      </c>
      <c r="H91" s="447">
        <f t="shared" si="49"/>
        <v>2</v>
      </c>
      <c r="I91" s="447">
        <f t="shared" si="49"/>
        <v>1</v>
      </c>
      <c r="J91" s="447">
        <f t="shared" si="49"/>
        <v>0</v>
      </c>
      <c r="K91" s="447">
        <f t="shared" si="49"/>
        <v>0</v>
      </c>
      <c r="L91" s="447">
        <f t="shared" si="49"/>
        <v>1</v>
      </c>
      <c r="M91" s="447">
        <f t="shared" si="49"/>
        <v>0</v>
      </c>
      <c r="N91" s="447">
        <f t="shared" si="49"/>
        <v>1</v>
      </c>
      <c r="O91" s="447">
        <f t="shared" si="49"/>
        <v>0</v>
      </c>
      <c r="P91" s="447">
        <f t="shared" si="49"/>
        <v>0</v>
      </c>
      <c r="Q91" s="14">
        <f>SUM(E91:P91)</f>
        <v>6</v>
      </c>
    </row>
    <row r="92" spans="1:17" s="8" customFormat="1" ht="11.25" customHeight="1" thickBot="1">
      <c r="A92" s="751" t="s">
        <v>43</v>
      </c>
      <c r="B92" s="752"/>
      <c r="C92" s="752"/>
      <c r="D92" s="753"/>
      <c r="E92" s="108">
        <f aca="true" t="shared" si="50" ref="E92:Q92">E91/E52*100</f>
        <v>6.3</v>
      </c>
      <c r="F92" s="446">
        <f t="shared" si="50"/>
        <v>0</v>
      </c>
      <c r="G92" s="446">
        <f t="shared" si="50"/>
        <v>0</v>
      </c>
      <c r="H92" s="446">
        <f t="shared" si="50"/>
        <v>5.1</v>
      </c>
      <c r="I92" s="446">
        <f t="shared" si="50"/>
        <v>5.6</v>
      </c>
      <c r="J92" s="446">
        <f t="shared" si="50"/>
        <v>0</v>
      </c>
      <c r="K92" s="446">
        <f t="shared" si="50"/>
        <v>0</v>
      </c>
      <c r="L92" s="446">
        <f t="shared" si="50"/>
        <v>3.6</v>
      </c>
      <c r="M92" s="446">
        <f t="shared" si="50"/>
        <v>0</v>
      </c>
      <c r="N92" s="446">
        <f t="shared" si="50"/>
        <v>2.8</v>
      </c>
      <c r="O92" s="446">
        <f t="shared" si="50"/>
        <v>0</v>
      </c>
      <c r="P92" s="543">
        <f t="shared" si="50"/>
        <v>0</v>
      </c>
      <c r="Q92" s="16">
        <f t="shared" si="50"/>
        <v>1.8</v>
      </c>
    </row>
    <row r="94" spans="2:5" ht="12.75">
      <c r="B94" s="75"/>
      <c r="C94" s="75"/>
      <c r="D94" s="76"/>
      <c r="E94" s="77"/>
    </row>
  </sheetData>
  <sheetProtection/>
  <mergeCells count="76">
    <mergeCell ref="A1:Q1"/>
    <mergeCell ref="A4:A7"/>
    <mergeCell ref="B4:D4"/>
    <mergeCell ref="B5:D5"/>
    <mergeCell ref="B6:D6"/>
    <mergeCell ref="A2:D2"/>
    <mergeCell ref="A3:D3"/>
    <mergeCell ref="B7:D7"/>
    <mergeCell ref="A58:D58"/>
    <mergeCell ref="A59:A62"/>
    <mergeCell ref="B59:D59"/>
    <mergeCell ref="B60:D60"/>
    <mergeCell ref="B61:D61"/>
    <mergeCell ref="B62:D62"/>
    <mergeCell ref="A46:D46"/>
    <mergeCell ref="A48:D48"/>
    <mergeCell ref="A52:D52"/>
    <mergeCell ref="A53:D53"/>
    <mergeCell ref="A51:Q51"/>
    <mergeCell ref="A54:D54"/>
    <mergeCell ref="A55:D55"/>
    <mergeCell ref="A56:D56"/>
    <mergeCell ref="A57:D57"/>
    <mergeCell ref="A38:D38"/>
    <mergeCell ref="A39:D39"/>
    <mergeCell ref="A40:D40"/>
    <mergeCell ref="A86:D86"/>
    <mergeCell ref="A82:D82"/>
    <mergeCell ref="A47:D47"/>
    <mergeCell ref="A49:D49"/>
    <mergeCell ref="A50:D50"/>
    <mergeCell ref="A42:D42"/>
    <mergeCell ref="A44:D44"/>
    <mergeCell ref="A25:A28"/>
    <mergeCell ref="A29:D29"/>
    <mergeCell ref="A30:D30"/>
    <mergeCell ref="A32:D32"/>
    <mergeCell ref="A33:D33"/>
    <mergeCell ref="A34:D34"/>
    <mergeCell ref="A36:D36"/>
    <mergeCell ref="A37:D37"/>
    <mergeCell ref="A16:Q16"/>
    <mergeCell ref="B10:D10"/>
    <mergeCell ref="B11:D11"/>
    <mergeCell ref="A8:A11"/>
    <mergeCell ref="B8:D8"/>
    <mergeCell ref="B9:D9"/>
    <mergeCell ref="A12:A15"/>
    <mergeCell ref="A84:D84"/>
    <mergeCell ref="A87:D87"/>
    <mergeCell ref="A85:D85"/>
    <mergeCell ref="A17:D17"/>
    <mergeCell ref="A18:D18"/>
    <mergeCell ref="A19:D19"/>
    <mergeCell ref="A20:D20"/>
    <mergeCell ref="A21:A24"/>
    <mergeCell ref="B21:D21"/>
    <mergeCell ref="B22:D22"/>
    <mergeCell ref="A78:D78"/>
    <mergeCell ref="A79:D79"/>
    <mergeCell ref="A80:D80"/>
    <mergeCell ref="A83:D83"/>
    <mergeCell ref="A92:D92"/>
    <mergeCell ref="A89:D89"/>
    <mergeCell ref="A90:D90"/>
    <mergeCell ref="A91:D91"/>
    <mergeCell ref="A88:D88"/>
    <mergeCell ref="C65:D65"/>
    <mergeCell ref="C66:D66"/>
    <mergeCell ref="C67:C74"/>
    <mergeCell ref="A75:D75"/>
    <mergeCell ref="B63:B66"/>
    <mergeCell ref="C63:D63"/>
    <mergeCell ref="C64:D64"/>
    <mergeCell ref="A76:D76"/>
    <mergeCell ref="A77:D77"/>
  </mergeCells>
  <printOptions/>
  <pageMargins left="0.75" right="0.14" top="0.15" bottom="0.1" header="0.06" footer="0.06"/>
  <pageSetup horizontalDpi="120" verticalDpi="12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3"/>
  <dimension ref="A1:Q111"/>
  <sheetViews>
    <sheetView view="pageBreakPreview" zoomScaleSheetLayoutView="100" zoomScalePageLayoutView="0" workbookViewId="0" topLeftCell="A79">
      <selection activeCell="B86" sqref="A86:IV91"/>
    </sheetView>
  </sheetViews>
  <sheetFormatPr defaultColWidth="8.00390625" defaultRowHeight="12.75"/>
  <cols>
    <col min="1" max="1" width="3.625" style="26" customWidth="1"/>
    <col min="2" max="2" width="4.25390625" style="26" customWidth="1"/>
    <col min="3" max="3" width="44.625" style="26" customWidth="1"/>
    <col min="4" max="8" width="5.375" style="40" customWidth="1"/>
    <col min="9" max="9" width="5.125" style="40" customWidth="1"/>
    <col min="10" max="16" width="5.375" style="40" customWidth="1"/>
    <col min="17" max="16384" width="8.00390625" style="38" customWidth="1"/>
  </cols>
  <sheetData>
    <row r="1" spans="1:16" s="40" customFormat="1" ht="24" customHeight="1" thickBot="1">
      <c r="A1" s="618" t="s">
        <v>74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20"/>
    </row>
    <row r="2" spans="1:16" s="248" customFormat="1" ht="16.5" customHeight="1" thickBot="1">
      <c r="A2" s="652" t="s">
        <v>0</v>
      </c>
      <c r="B2" s="653"/>
      <c r="C2" s="654"/>
      <c r="D2" s="43" t="s">
        <v>208</v>
      </c>
      <c r="E2" s="44" t="s">
        <v>209</v>
      </c>
      <c r="F2" s="44" t="s">
        <v>210</v>
      </c>
      <c r="G2" s="44" t="s">
        <v>211</v>
      </c>
      <c r="H2" s="44" t="s">
        <v>212</v>
      </c>
      <c r="I2" s="44" t="s">
        <v>213</v>
      </c>
      <c r="J2" s="44" t="s">
        <v>214</v>
      </c>
      <c r="K2" s="44" t="s">
        <v>215</v>
      </c>
      <c r="L2" s="44" t="s">
        <v>216</v>
      </c>
      <c r="M2" s="44" t="s">
        <v>217</v>
      </c>
      <c r="N2" s="44" t="s">
        <v>218</v>
      </c>
      <c r="O2" s="45" t="s">
        <v>219</v>
      </c>
      <c r="P2" s="310" t="s">
        <v>34</v>
      </c>
    </row>
    <row r="3" spans="1:16" s="40" customFormat="1" ht="16.5" customHeight="1">
      <c r="A3" s="666" t="s">
        <v>259</v>
      </c>
      <c r="B3" s="667"/>
      <c r="C3" s="668"/>
      <c r="D3" s="249">
        <v>126</v>
      </c>
      <c r="E3" s="250">
        <v>120</v>
      </c>
      <c r="F3" s="474">
        <v>156</v>
      </c>
      <c r="G3" s="250">
        <v>120</v>
      </c>
      <c r="H3" s="474">
        <v>52</v>
      </c>
      <c r="I3" s="474">
        <v>113</v>
      </c>
      <c r="J3" s="474">
        <v>95</v>
      </c>
      <c r="K3" s="474">
        <v>69</v>
      </c>
      <c r="L3" s="474">
        <v>92</v>
      </c>
      <c r="M3" s="474">
        <v>178</v>
      </c>
      <c r="N3" s="474">
        <v>74</v>
      </c>
      <c r="O3" s="250">
        <v>78</v>
      </c>
      <c r="P3" s="251">
        <f aca="true" t="shared" si="0" ref="P3:P10">SUM(D3:O3)</f>
        <v>1273</v>
      </c>
    </row>
    <row r="4" spans="1:16" s="40" customFormat="1" ht="16.5" customHeight="1">
      <c r="A4" s="666" t="s">
        <v>51</v>
      </c>
      <c r="B4" s="667"/>
      <c r="C4" s="668"/>
      <c r="D4" s="252">
        <v>486</v>
      </c>
      <c r="E4" s="253">
        <v>351</v>
      </c>
      <c r="F4" s="460">
        <v>337</v>
      </c>
      <c r="G4" s="253">
        <v>223</v>
      </c>
      <c r="H4" s="460">
        <v>174</v>
      </c>
      <c r="I4" s="460">
        <v>176</v>
      </c>
      <c r="J4" s="460">
        <v>178</v>
      </c>
      <c r="K4" s="460">
        <v>212</v>
      </c>
      <c r="L4" s="460">
        <v>155</v>
      </c>
      <c r="M4" s="460">
        <v>135</v>
      </c>
      <c r="N4" s="460">
        <v>209</v>
      </c>
      <c r="O4" s="253">
        <v>245</v>
      </c>
      <c r="P4" s="251">
        <f t="shared" si="0"/>
        <v>2881</v>
      </c>
    </row>
    <row r="5" spans="1:16" s="40" customFormat="1" ht="16.5" customHeight="1">
      <c r="A5" s="666" t="s">
        <v>52</v>
      </c>
      <c r="B5" s="667"/>
      <c r="C5" s="668"/>
      <c r="D5" s="252">
        <v>162</v>
      </c>
      <c r="E5" s="253">
        <v>232</v>
      </c>
      <c r="F5" s="460">
        <v>216</v>
      </c>
      <c r="G5" s="253">
        <v>161</v>
      </c>
      <c r="H5" s="460">
        <v>142</v>
      </c>
      <c r="I5" s="460">
        <v>125</v>
      </c>
      <c r="J5" s="460">
        <v>169</v>
      </c>
      <c r="K5" s="460">
        <v>52</v>
      </c>
      <c r="L5" s="460">
        <v>73</v>
      </c>
      <c r="M5" s="460">
        <v>40</v>
      </c>
      <c r="N5" s="460">
        <v>46</v>
      </c>
      <c r="O5" s="253">
        <v>109</v>
      </c>
      <c r="P5" s="251">
        <f t="shared" si="0"/>
        <v>1527</v>
      </c>
    </row>
    <row r="6" spans="1:16" s="40" customFormat="1" ht="39" customHeight="1">
      <c r="A6" s="666" t="s">
        <v>202</v>
      </c>
      <c r="B6" s="667"/>
      <c r="C6" s="668"/>
      <c r="D6" s="252">
        <v>84</v>
      </c>
      <c r="E6" s="253">
        <v>112</v>
      </c>
      <c r="F6" s="460">
        <v>101</v>
      </c>
      <c r="G6" s="253">
        <v>96</v>
      </c>
      <c r="H6" s="460">
        <v>48</v>
      </c>
      <c r="I6" s="460">
        <v>45</v>
      </c>
      <c r="J6" s="460">
        <v>27</v>
      </c>
      <c r="K6" s="460">
        <v>48</v>
      </c>
      <c r="L6" s="460">
        <v>46</v>
      </c>
      <c r="M6" s="460">
        <v>36</v>
      </c>
      <c r="N6" s="460">
        <v>67</v>
      </c>
      <c r="O6" s="253">
        <v>52</v>
      </c>
      <c r="P6" s="251">
        <f t="shared" si="0"/>
        <v>762</v>
      </c>
    </row>
    <row r="7" spans="1:16" s="40" customFormat="1" ht="27" customHeight="1">
      <c r="A7" s="666" t="s">
        <v>53</v>
      </c>
      <c r="B7" s="667"/>
      <c r="C7" s="668"/>
      <c r="D7" s="252">
        <v>61</v>
      </c>
      <c r="E7" s="253">
        <v>0</v>
      </c>
      <c r="F7" s="460">
        <v>0</v>
      </c>
      <c r="G7" s="253">
        <v>207</v>
      </c>
      <c r="H7" s="460">
        <v>0</v>
      </c>
      <c r="I7" s="460">
        <v>0</v>
      </c>
      <c r="J7" s="460">
        <v>0</v>
      </c>
      <c r="K7" s="460">
        <v>0</v>
      </c>
      <c r="L7" s="460">
        <v>0</v>
      </c>
      <c r="M7" s="460">
        <v>138</v>
      </c>
      <c r="N7" s="460">
        <v>104</v>
      </c>
      <c r="O7" s="253">
        <v>82</v>
      </c>
      <c r="P7" s="251">
        <f t="shared" si="0"/>
        <v>592</v>
      </c>
    </row>
    <row r="8" spans="1:16" s="40" customFormat="1" ht="16.5" customHeight="1">
      <c r="A8" s="666" t="s">
        <v>35</v>
      </c>
      <c r="B8" s="667"/>
      <c r="C8" s="668"/>
      <c r="D8" s="252">
        <v>6</v>
      </c>
      <c r="E8" s="253">
        <v>7</v>
      </c>
      <c r="F8" s="460">
        <v>8</v>
      </c>
      <c r="G8" s="253">
        <v>7</v>
      </c>
      <c r="H8" s="460">
        <v>8</v>
      </c>
      <c r="I8" s="460">
        <v>7</v>
      </c>
      <c r="J8" s="460">
        <v>4</v>
      </c>
      <c r="K8" s="460">
        <v>5</v>
      </c>
      <c r="L8" s="460">
        <v>8</v>
      </c>
      <c r="M8" s="460">
        <v>8</v>
      </c>
      <c r="N8" s="460">
        <v>4</v>
      </c>
      <c r="O8" s="253">
        <v>6</v>
      </c>
      <c r="P8" s="251">
        <f t="shared" si="0"/>
        <v>78</v>
      </c>
    </row>
    <row r="9" spans="1:16" s="40" customFormat="1" ht="16.5" customHeight="1">
      <c r="A9" s="628" t="s">
        <v>203</v>
      </c>
      <c r="B9" s="629"/>
      <c r="C9" s="630"/>
      <c r="D9" s="252">
        <v>14</v>
      </c>
      <c r="E9" s="253">
        <v>28</v>
      </c>
      <c r="F9" s="460">
        <v>0</v>
      </c>
      <c r="G9" s="253">
        <v>0</v>
      </c>
      <c r="H9" s="460">
        <v>5</v>
      </c>
      <c r="I9" s="460">
        <v>19</v>
      </c>
      <c r="J9" s="460">
        <v>0</v>
      </c>
      <c r="K9" s="460">
        <v>46</v>
      </c>
      <c r="L9" s="460">
        <v>113</v>
      </c>
      <c r="M9" s="460">
        <v>44</v>
      </c>
      <c r="N9" s="460">
        <v>82</v>
      </c>
      <c r="O9" s="253">
        <v>15</v>
      </c>
      <c r="P9" s="251">
        <f>SUM(D9:O9)</f>
        <v>366</v>
      </c>
    </row>
    <row r="10" spans="1:16" s="40" customFormat="1" ht="16.5" customHeight="1" thickBot="1">
      <c r="A10" s="628" t="s">
        <v>237</v>
      </c>
      <c r="B10" s="629"/>
      <c r="C10" s="630"/>
      <c r="D10" s="252">
        <v>0</v>
      </c>
      <c r="E10" s="253">
        <v>14</v>
      </c>
      <c r="F10" s="475">
        <v>0</v>
      </c>
      <c r="G10" s="253">
        <v>0</v>
      </c>
      <c r="H10" s="474">
        <v>0</v>
      </c>
      <c r="I10" s="253">
        <v>0</v>
      </c>
      <c r="J10" s="495">
        <v>0</v>
      </c>
      <c r="K10" s="460">
        <v>0</v>
      </c>
      <c r="L10" s="460">
        <v>0</v>
      </c>
      <c r="M10" s="460">
        <v>0</v>
      </c>
      <c r="N10" s="460">
        <v>0</v>
      </c>
      <c r="O10" s="253">
        <v>0</v>
      </c>
      <c r="P10" s="251">
        <f t="shared" si="0"/>
        <v>14</v>
      </c>
    </row>
    <row r="11" spans="1:16" s="114" customFormat="1" ht="18.75" customHeight="1" thickBot="1">
      <c r="A11" s="682" t="s">
        <v>67</v>
      </c>
      <c r="B11" s="683"/>
      <c r="C11" s="684"/>
      <c r="D11" s="254">
        <f aca="true" t="shared" si="1" ref="D11:P11">SUM(D3:D10)</f>
        <v>939</v>
      </c>
      <c r="E11" s="255">
        <f t="shared" si="1"/>
        <v>864</v>
      </c>
      <c r="F11" s="255">
        <f t="shared" si="1"/>
        <v>818</v>
      </c>
      <c r="G11" s="255">
        <f t="shared" si="1"/>
        <v>814</v>
      </c>
      <c r="H11" s="255">
        <f t="shared" si="1"/>
        <v>429</v>
      </c>
      <c r="I11" s="255">
        <f t="shared" si="1"/>
        <v>485</v>
      </c>
      <c r="J11" s="255">
        <f t="shared" si="1"/>
        <v>473</v>
      </c>
      <c r="K11" s="255">
        <f t="shared" si="1"/>
        <v>432</v>
      </c>
      <c r="L11" s="255">
        <f t="shared" si="1"/>
        <v>487</v>
      </c>
      <c r="M11" s="255">
        <f t="shared" si="1"/>
        <v>579</v>
      </c>
      <c r="N11" s="255">
        <f t="shared" si="1"/>
        <v>586</v>
      </c>
      <c r="O11" s="255">
        <f t="shared" si="1"/>
        <v>587</v>
      </c>
      <c r="P11" s="256">
        <f t="shared" si="1"/>
        <v>7493</v>
      </c>
    </row>
    <row r="12" spans="1:16" ht="6" customHeight="1">
      <c r="A12" s="714" t="s">
        <v>180</v>
      </c>
      <c r="B12" s="715"/>
      <c r="C12" s="715"/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6"/>
    </row>
    <row r="13" spans="1:16" ht="20.25" customHeight="1" thickBot="1">
      <c r="A13" s="717"/>
      <c r="B13" s="718"/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9"/>
    </row>
    <row r="14" spans="1:16" s="115" customFormat="1" ht="16.5" customHeight="1" thickBot="1">
      <c r="A14" s="652" t="s">
        <v>0</v>
      </c>
      <c r="B14" s="653"/>
      <c r="C14" s="654"/>
      <c r="D14" s="43" t="s">
        <v>208</v>
      </c>
      <c r="E14" s="44" t="s">
        <v>209</v>
      </c>
      <c r="F14" s="44" t="s">
        <v>210</v>
      </c>
      <c r="G14" s="44" t="s">
        <v>211</v>
      </c>
      <c r="H14" s="44" t="s">
        <v>212</v>
      </c>
      <c r="I14" s="44" t="s">
        <v>213</v>
      </c>
      <c r="J14" s="44" t="s">
        <v>214</v>
      </c>
      <c r="K14" s="44" t="s">
        <v>215</v>
      </c>
      <c r="L14" s="44" t="s">
        <v>216</v>
      </c>
      <c r="M14" s="44" t="s">
        <v>217</v>
      </c>
      <c r="N14" s="44" t="s">
        <v>218</v>
      </c>
      <c r="O14" s="45" t="s">
        <v>219</v>
      </c>
      <c r="P14" s="310" t="s">
        <v>34</v>
      </c>
    </row>
    <row r="15" spans="1:16" s="231" customFormat="1" ht="16.5" customHeight="1">
      <c r="A15" s="703" t="s">
        <v>50</v>
      </c>
      <c r="B15" s="704"/>
      <c r="C15" s="705"/>
      <c r="D15" s="257">
        <v>70</v>
      </c>
      <c r="E15" s="258">
        <v>62</v>
      </c>
      <c r="F15" s="259">
        <v>57</v>
      </c>
      <c r="G15" s="259">
        <v>62</v>
      </c>
      <c r="H15" s="259">
        <v>57</v>
      </c>
      <c r="I15" s="259">
        <v>60</v>
      </c>
      <c r="J15" s="259">
        <v>53</v>
      </c>
      <c r="K15" s="259">
        <v>40</v>
      </c>
      <c r="L15" s="259">
        <v>62</v>
      </c>
      <c r="M15" s="259">
        <v>53</v>
      </c>
      <c r="N15" s="259">
        <v>65</v>
      </c>
      <c r="O15" s="260">
        <v>49</v>
      </c>
      <c r="P15" s="261">
        <f aca="true" t="shared" si="2" ref="P15:P48">SUM(D15:O15)</f>
        <v>690</v>
      </c>
    </row>
    <row r="16" spans="1:16" s="231" customFormat="1" ht="16.5" customHeight="1">
      <c r="A16" s="713" t="s">
        <v>182</v>
      </c>
      <c r="B16" s="688"/>
      <c r="C16" s="689"/>
      <c r="D16" s="262">
        <v>72</v>
      </c>
      <c r="E16" s="263">
        <v>60</v>
      </c>
      <c r="F16" s="264">
        <v>66</v>
      </c>
      <c r="G16" s="264">
        <v>63</v>
      </c>
      <c r="H16" s="264">
        <v>67</v>
      </c>
      <c r="I16" s="264">
        <v>48</v>
      </c>
      <c r="J16" s="264">
        <v>60</v>
      </c>
      <c r="K16" s="264">
        <v>60</v>
      </c>
      <c r="L16" s="264">
        <v>61</v>
      </c>
      <c r="M16" s="264">
        <v>83</v>
      </c>
      <c r="N16" s="264">
        <v>63</v>
      </c>
      <c r="O16" s="265">
        <v>50</v>
      </c>
      <c r="P16" s="266">
        <f t="shared" si="2"/>
        <v>753</v>
      </c>
    </row>
    <row r="17" spans="1:16" s="231" customFormat="1" ht="16.5" customHeight="1">
      <c r="A17" s="713" t="s">
        <v>165</v>
      </c>
      <c r="B17" s="688"/>
      <c r="C17" s="689"/>
      <c r="D17" s="262">
        <v>134</v>
      </c>
      <c r="E17" s="263">
        <v>139</v>
      </c>
      <c r="F17" s="264">
        <v>123</v>
      </c>
      <c r="G17" s="264">
        <v>90</v>
      </c>
      <c r="H17" s="264">
        <v>98</v>
      </c>
      <c r="I17" s="264">
        <v>104</v>
      </c>
      <c r="J17" s="264">
        <v>118</v>
      </c>
      <c r="K17" s="264">
        <v>85</v>
      </c>
      <c r="L17" s="264">
        <v>102</v>
      </c>
      <c r="M17" s="264">
        <v>82</v>
      </c>
      <c r="N17" s="264">
        <v>72</v>
      </c>
      <c r="O17" s="265">
        <v>62</v>
      </c>
      <c r="P17" s="266">
        <f t="shared" si="2"/>
        <v>1209</v>
      </c>
    </row>
    <row r="18" spans="1:16" s="231" customFormat="1" ht="16.5" customHeight="1">
      <c r="A18" s="713" t="s">
        <v>69</v>
      </c>
      <c r="B18" s="688"/>
      <c r="C18" s="689"/>
      <c r="D18" s="262">
        <v>30</v>
      </c>
      <c r="E18" s="263">
        <v>25</v>
      </c>
      <c r="F18" s="264">
        <v>24</v>
      </c>
      <c r="G18" s="264">
        <v>21</v>
      </c>
      <c r="H18" s="264">
        <v>20</v>
      </c>
      <c r="I18" s="264">
        <v>16</v>
      </c>
      <c r="J18" s="264">
        <v>16</v>
      </c>
      <c r="K18" s="264">
        <v>18</v>
      </c>
      <c r="L18" s="264">
        <v>12</v>
      </c>
      <c r="M18" s="264">
        <v>11</v>
      </c>
      <c r="N18" s="264">
        <v>30</v>
      </c>
      <c r="O18" s="265">
        <v>21</v>
      </c>
      <c r="P18" s="266">
        <f t="shared" si="2"/>
        <v>244</v>
      </c>
    </row>
    <row r="19" spans="1:16" s="231" customFormat="1" ht="16.5" customHeight="1">
      <c r="A19" s="706" t="s">
        <v>189</v>
      </c>
      <c r="B19" s="707"/>
      <c r="C19" s="708"/>
      <c r="D19" s="259">
        <f aca="true" t="shared" si="3" ref="D19:O19">SUM(D20:D21)</f>
        <v>31</v>
      </c>
      <c r="E19" s="259">
        <f t="shared" si="3"/>
        <v>59</v>
      </c>
      <c r="F19" s="259">
        <f t="shared" si="3"/>
        <v>80</v>
      </c>
      <c r="G19" s="259">
        <f t="shared" si="3"/>
        <v>93</v>
      </c>
      <c r="H19" s="259">
        <f t="shared" si="3"/>
        <v>81</v>
      </c>
      <c r="I19" s="259">
        <f t="shared" si="3"/>
        <v>86</v>
      </c>
      <c r="J19" s="259">
        <f t="shared" si="3"/>
        <v>118</v>
      </c>
      <c r="K19" s="259">
        <f t="shared" si="3"/>
        <v>85</v>
      </c>
      <c r="L19" s="259">
        <f t="shared" si="3"/>
        <v>70</v>
      </c>
      <c r="M19" s="259">
        <f t="shared" si="3"/>
        <v>78</v>
      </c>
      <c r="N19" s="259">
        <f t="shared" si="3"/>
        <v>105</v>
      </c>
      <c r="O19" s="259">
        <f t="shared" si="3"/>
        <v>121</v>
      </c>
      <c r="P19" s="261">
        <f t="shared" si="2"/>
        <v>1007</v>
      </c>
    </row>
    <row r="20" spans="1:16" ht="25.5" customHeight="1">
      <c r="A20" s="709" t="s">
        <v>166</v>
      </c>
      <c r="B20" s="710"/>
      <c r="C20" s="309" t="s">
        <v>177</v>
      </c>
      <c r="D20" s="311">
        <v>19</v>
      </c>
      <c r="E20" s="312">
        <v>51</v>
      </c>
      <c r="F20" s="313">
        <v>71</v>
      </c>
      <c r="G20" s="313">
        <v>81</v>
      </c>
      <c r="H20" s="313">
        <v>64</v>
      </c>
      <c r="I20" s="313">
        <v>63</v>
      </c>
      <c r="J20" s="313">
        <v>101</v>
      </c>
      <c r="K20" s="313">
        <v>63</v>
      </c>
      <c r="L20" s="313">
        <v>49</v>
      </c>
      <c r="M20" s="313">
        <v>45</v>
      </c>
      <c r="N20" s="313">
        <v>75</v>
      </c>
      <c r="O20" s="314">
        <v>112</v>
      </c>
      <c r="P20" s="315">
        <f t="shared" si="2"/>
        <v>794</v>
      </c>
    </row>
    <row r="21" spans="1:16" ht="25.5" customHeight="1">
      <c r="A21" s="711"/>
      <c r="B21" s="712"/>
      <c r="C21" s="309" t="s">
        <v>178</v>
      </c>
      <c r="D21" s="311">
        <v>12</v>
      </c>
      <c r="E21" s="312">
        <v>8</v>
      </c>
      <c r="F21" s="313">
        <v>9</v>
      </c>
      <c r="G21" s="313">
        <v>12</v>
      </c>
      <c r="H21" s="313">
        <v>17</v>
      </c>
      <c r="I21" s="313">
        <v>23</v>
      </c>
      <c r="J21" s="313">
        <v>17</v>
      </c>
      <c r="K21" s="313">
        <v>22</v>
      </c>
      <c r="L21" s="313">
        <v>21</v>
      </c>
      <c r="M21" s="313">
        <v>33</v>
      </c>
      <c r="N21" s="313">
        <v>30</v>
      </c>
      <c r="O21" s="314">
        <v>9</v>
      </c>
      <c r="P21" s="315">
        <f t="shared" si="2"/>
        <v>213</v>
      </c>
    </row>
    <row r="22" spans="1:16" ht="16.5" customHeight="1">
      <c r="A22" s="709" t="s">
        <v>166</v>
      </c>
      <c r="B22" s="710"/>
      <c r="C22" s="309" t="s">
        <v>187</v>
      </c>
      <c r="D22" s="311">
        <v>5</v>
      </c>
      <c r="E22" s="312">
        <v>31</v>
      </c>
      <c r="F22" s="313">
        <v>59</v>
      </c>
      <c r="G22" s="313">
        <v>69</v>
      </c>
      <c r="H22" s="313">
        <v>54</v>
      </c>
      <c r="I22" s="313">
        <v>39</v>
      </c>
      <c r="J22" s="313">
        <v>44</v>
      </c>
      <c r="K22" s="313">
        <v>45</v>
      </c>
      <c r="L22" s="313">
        <v>27</v>
      </c>
      <c r="M22" s="313">
        <v>31</v>
      </c>
      <c r="N22" s="313">
        <v>50</v>
      </c>
      <c r="O22" s="314">
        <v>36</v>
      </c>
      <c r="P22" s="315">
        <f t="shared" si="2"/>
        <v>490</v>
      </c>
    </row>
    <row r="23" spans="1:16" ht="16.5" customHeight="1" thickBot="1">
      <c r="A23" s="711"/>
      <c r="B23" s="712"/>
      <c r="C23" s="309" t="s">
        <v>188</v>
      </c>
      <c r="D23" s="311">
        <v>26</v>
      </c>
      <c r="E23" s="312">
        <v>28</v>
      </c>
      <c r="F23" s="313">
        <v>21</v>
      </c>
      <c r="G23" s="313">
        <v>24</v>
      </c>
      <c r="H23" s="313">
        <v>27</v>
      </c>
      <c r="I23" s="313">
        <v>47</v>
      </c>
      <c r="J23" s="313">
        <v>74</v>
      </c>
      <c r="K23" s="313">
        <v>40</v>
      </c>
      <c r="L23" s="313">
        <v>43</v>
      </c>
      <c r="M23" s="313">
        <v>47</v>
      </c>
      <c r="N23" s="313">
        <v>55</v>
      </c>
      <c r="O23" s="314">
        <v>85</v>
      </c>
      <c r="P23" s="315">
        <f t="shared" si="2"/>
        <v>517</v>
      </c>
    </row>
    <row r="24" spans="1:16" s="234" customFormat="1" ht="25.5" customHeight="1" thickBot="1">
      <c r="A24" s="644" t="s">
        <v>245</v>
      </c>
      <c r="B24" s="645"/>
      <c r="C24" s="646"/>
      <c r="D24" s="238">
        <f aca="true" t="shared" si="4" ref="D24:O24">D25+D27+D28+D29</f>
        <v>59</v>
      </c>
      <c r="E24" s="239">
        <f t="shared" si="4"/>
        <v>97</v>
      </c>
      <c r="F24" s="239">
        <f t="shared" si="4"/>
        <v>288</v>
      </c>
      <c r="G24" s="239">
        <f t="shared" si="4"/>
        <v>204</v>
      </c>
      <c r="H24" s="239">
        <f t="shared" si="4"/>
        <v>137</v>
      </c>
      <c r="I24" s="239">
        <f t="shared" si="4"/>
        <v>234</v>
      </c>
      <c r="J24" s="239">
        <f t="shared" si="4"/>
        <v>349</v>
      </c>
      <c r="K24" s="239">
        <f t="shared" si="4"/>
        <v>170</v>
      </c>
      <c r="L24" s="239">
        <f t="shared" si="4"/>
        <v>244</v>
      </c>
      <c r="M24" s="239">
        <f t="shared" si="4"/>
        <v>167</v>
      </c>
      <c r="N24" s="239">
        <f t="shared" si="4"/>
        <v>192</v>
      </c>
      <c r="O24" s="408">
        <f t="shared" si="4"/>
        <v>162</v>
      </c>
      <c r="P24" s="240">
        <f t="shared" si="2"/>
        <v>2303</v>
      </c>
    </row>
    <row r="25" spans="1:16" ht="16.5" customHeight="1" thickTop="1">
      <c r="A25" s="664" t="s">
        <v>56</v>
      </c>
      <c r="B25" s="674" t="s">
        <v>66</v>
      </c>
      <c r="C25" s="675"/>
      <c r="D25" s="267">
        <v>39</v>
      </c>
      <c r="E25" s="268">
        <v>36</v>
      </c>
      <c r="F25" s="269">
        <v>35</v>
      </c>
      <c r="G25" s="268">
        <v>41</v>
      </c>
      <c r="H25" s="268">
        <v>39</v>
      </c>
      <c r="I25" s="268">
        <v>63</v>
      </c>
      <c r="J25" s="268">
        <v>131</v>
      </c>
      <c r="K25" s="268">
        <v>70</v>
      </c>
      <c r="L25" s="268">
        <v>163</v>
      </c>
      <c r="M25" s="268">
        <v>93</v>
      </c>
      <c r="N25" s="268">
        <v>113</v>
      </c>
      <c r="O25" s="269">
        <v>106</v>
      </c>
      <c r="P25" s="261">
        <f t="shared" si="2"/>
        <v>929</v>
      </c>
    </row>
    <row r="26" spans="1:16" ht="28.5" customHeight="1">
      <c r="A26" s="665"/>
      <c r="B26" s="308" t="s">
        <v>166</v>
      </c>
      <c r="C26" s="309" t="s">
        <v>176</v>
      </c>
      <c r="D26" s="316">
        <v>17</v>
      </c>
      <c r="E26" s="317">
        <v>12</v>
      </c>
      <c r="F26" s="318">
        <v>18</v>
      </c>
      <c r="G26" s="317">
        <v>18</v>
      </c>
      <c r="H26" s="317">
        <v>27</v>
      </c>
      <c r="I26" s="317">
        <v>36</v>
      </c>
      <c r="J26" s="317">
        <v>61</v>
      </c>
      <c r="K26" s="317">
        <v>43</v>
      </c>
      <c r="L26" s="317">
        <v>66</v>
      </c>
      <c r="M26" s="317">
        <v>68</v>
      </c>
      <c r="N26" s="317">
        <v>47</v>
      </c>
      <c r="O26" s="318">
        <v>20</v>
      </c>
      <c r="P26" s="315">
        <f>SUM(D26:O26)</f>
        <v>433</v>
      </c>
    </row>
    <row r="27" spans="1:16" ht="16.5" customHeight="1">
      <c r="A27" s="665"/>
      <c r="B27" s="676" t="s">
        <v>242</v>
      </c>
      <c r="C27" s="668"/>
      <c r="D27" s="270">
        <v>0</v>
      </c>
      <c r="E27" s="271">
        <v>0</v>
      </c>
      <c r="F27" s="272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1</v>
      </c>
      <c r="M27" s="271">
        <v>0</v>
      </c>
      <c r="N27" s="271">
        <v>0</v>
      </c>
      <c r="O27" s="272">
        <v>0</v>
      </c>
      <c r="P27" s="261">
        <f t="shared" si="2"/>
        <v>1</v>
      </c>
    </row>
    <row r="28" spans="1:16" ht="16.5" customHeight="1">
      <c r="A28" s="665"/>
      <c r="B28" s="672" t="s">
        <v>243</v>
      </c>
      <c r="C28" s="673"/>
      <c r="D28" s="270">
        <v>0</v>
      </c>
      <c r="E28" s="271">
        <v>2</v>
      </c>
      <c r="F28" s="272">
        <v>15</v>
      </c>
      <c r="G28" s="271">
        <v>11</v>
      </c>
      <c r="H28" s="271">
        <v>19</v>
      </c>
      <c r="I28" s="271">
        <v>87</v>
      </c>
      <c r="J28" s="271">
        <v>156</v>
      </c>
      <c r="K28" s="271">
        <v>19</v>
      </c>
      <c r="L28" s="271">
        <v>16</v>
      </c>
      <c r="M28" s="271">
        <v>5</v>
      </c>
      <c r="N28" s="271">
        <v>42</v>
      </c>
      <c r="O28" s="272">
        <v>44</v>
      </c>
      <c r="P28" s="261">
        <f t="shared" si="2"/>
        <v>416</v>
      </c>
    </row>
    <row r="29" spans="1:16" ht="16.5" customHeight="1">
      <c r="A29" s="665"/>
      <c r="B29" s="676" t="s">
        <v>227</v>
      </c>
      <c r="C29" s="668"/>
      <c r="D29" s="425">
        <f>D30+D31+D32</f>
        <v>20</v>
      </c>
      <c r="E29" s="424">
        <f>E30+E31+E32</f>
        <v>59</v>
      </c>
      <c r="F29" s="271">
        <f aca="true" t="shared" si="5" ref="F29:O29">F30+F31+F32</f>
        <v>238</v>
      </c>
      <c r="G29" s="271">
        <f t="shared" si="5"/>
        <v>152</v>
      </c>
      <c r="H29" s="271">
        <f t="shared" si="5"/>
        <v>79</v>
      </c>
      <c r="I29" s="271">
        <f t="shared" si="5"/>
        <v>84</v>
      </c>
      <c r="J29" s="271">
        <f t="shared" si="5"/>
        <v>62</v>
      </c>
      <c r="K29" s="271">
        <f t="shared" si="5"/>
        <v>81</v>
      </c>
      <c r="L29" s="271">
        <f t="shared" si="5"/>
        <v>64</v>
      </c>
      <c r="M29" s="271">
        <f t="shared" si="5"/>
        <v>69</v>
      </c>
      <c r="N29" s="271">
        <f t="shared" si="5"/>
        <v>37</v>
      </c>
      <c r="O29" s="271">
        <f t="shared" si="5"/>
        <v>12</v>
      </c>
      <c r="P29" s="426">
        <f t="shared" si="2"/>
        <v>957</v>
      </c>
    </row>
    <row r="30" spans="1:16" ht="16.5" customHeight="1">
      <c r="A30" s="273"/>
      <c r="B30" s="642" t="s">
        <v>56</v>
      </c>
      <c r="C30" s="352" t="s">
        <v>228</v>
      </c>
      <c r="D30" s="409">
        <v>20</v>
      </c>
      <c r="E30" s="410">
        <v>59</v>
      </c>
      <c r="F30" s="411">
        <v>150</v>
      </c>
      <c r="G30" s="410">
        <v>147</v>
      </c>
      <c r="H30" s="410">
        <v>77</v>
      </c>
      <c r="I30" s="410">
        <v>84</v>
      </c>
      <c r="J30" s="410">
        <v>62</v>
      </c>
      <c r="K30" s="410">
        <v>81</v>
      </c>
      <c r="L30" s="410">
        <v>64</v>
      </c>
      <c r="M30" s="410">
        <v>69</v>
      </c>
      <c r="N30" s="410">
        <v>37</v>
      </c>
      <c r="O30" s="411">
        <v>12</v>
      </c>
      <c r="P30" s="315">
        <f t="shared" si="2"/>
        <v>862</v>
      </c>
    </row>
    <row r="31" spans="1:16" ht="16.5" customHeight="1">
      <c r="A31" s="273"/>
      <c r="B31" s="643"/>
      <c r="C31" s="275" t="s">
        <v>249</v>
      </c>
      <c r="D31" s="409">
        <v>0</v>
      </c>
      <c r="E31" s="410">
        <v>0</v>
      </c>
      <c r="F31" s="411">
        <v>0</v>
      </c>
      <c r="G31" s="410">
        <v>0</v>
      </c>
      <c r="H31" s="410">
        <v>0</v>
      </c>
      <c r="I31" s="410">
        <v>0</v>
      </c>
      <c r="J31" s="410">
        <v>0</v>
      </c>
      <c r="K31" s="410">
        <v>0</v>
      </c>
      <c r="L31" s="410">
        <v>0</v>
      </c>
      <c r="M31" s="410">
        <v>0</v>
      </c>
      <c r="N31" s="410">
        <v>0</v>
      </c>
      <c r="O31" s="411">
        <v>0</v>
      </c>
      <c r="P31" s="412">
        <f t="shared" si="2"/>
        <v>0</v>
      </c>
    </row>
    <row r="32" spans="1:16" ht="16.5" customHeight="1" thickBot="1">
      <c r="A32" s="273"/>
      <c r="B32" s="643"/>
      <c r="C32" s="276" t="s">
        <v>168</v>
      </c>
      <c r="D32" s="413">
        <v>0</v>
      </c>
      <c r="E32" s="414">
        <v>0</v>
      </c>
      <c r="F32" s="415">
        <v>88</v>
      </c>
      <c r="G32" s="415">
        <v>5</v>
      </c>
      <c r="H32" s="415">
        <v>2</v>
      </c>
      <c r="I32" s="415">
        <v>0</v>
      </c>
      <c r="J32" s="415">
        <v>0</v>
      </c>
      <c r="K32" s="415">
        <v>0</v>
      </c>
      <c r="L32" s="415">
        <v>0</v>
      </c>
      <c r="M32" s="415">
        <v>0</v>
      </c>
      <c r="N32" s="415">
        <v>0</v>
      </c>
      <c r="O32" s="415">
        <v>0</v>
      </c>
      <c r="P32" s="416">
        <f t="shared" si="2"/>
        <v>95</v>
      </c>
    </row>
    <row r="33" spans="1:16" s="234" customFormat="1" ht="29.25" customHeight="1" thickBot="1">
      <c r="A33" s="644" t="s">
        <v>230</v>
      </c>
      <c r="B33" s="645"/>
      <c r="C33" s="646"/>
      <c r="D33" s="379">
        <f aca="true" t="shared" si="6" ref="D33:O33">D34+D38</f>
        <v>171</v>
      </c>
      <c r="E33" s="239">
        <f t="shared" si="6"/>
        <v>232</v>
      </c>
      <c r="F33" s="239">
        <f t="shared" si="6"/>
        <v>501</v>
      </c>
      <c r="G33" s="239">
        <f t="shared" si="6"/>
        <v>463</v>
      </c>
      <c r="H33" s="239">
        <f t="shared" si="6"/>
        <v>327</v>
      </c>
      <c r="I33" s="239">
        <f t="shared" si="6"/>
        <v>360</v>
      </c>
      <c r="J33" s="239">
        <f t="shared" si="6"/>
        <v>599</v>
      </c>
      <c r="K33" s="239">
        <f t="shared" si="6"/>
        <v>422</v>
      </c>
      <c r="L33" s="239">
        <f t="shared" si="6"/>
        <v>563</v>
      </c>
      <c r="M33" s="239">
        <f t="shared" si="6"/>
        <v>289</v>
      </c>
      <c r="N33" s="239">
        <f t="shared" si="6"/>
        <v>327</v>
      </c>
      <c r="O33" s="239">
        <f t="shared" si="6"/>
        <v>286</v>
      </c>
      <c r="P33" s="240">
        <f t="shared" si="2"/>
        <v>4540</v>
      </c>
    </row>
    <row r="34" spans="1:16" s="39" customFormat="1" ht="16.5" customHeight="1" thickTop="1">
      <c r="A34" s="720" t="s">
        <v>56</v>
      </c>
      <c r="B34" s="647" t="s">
        <v>169</v>
      </c>
      <c r="C34" s="648"/>
      <c r="D34" s="278">
        <f aca="true" t="shared" si="7" ref="D34:O34">D35+D36+D37</f>
        <v>170</v>
      </c>
      <c r="E34" s="279">
        <f t="shared" si="7"/>
        <v>230</v>
      </c>
      <c r="F34" s="279">
        <f t="shared" si="7"/>
        <v>496</v>
      </c>
      <c r="G34" s="279">
        <f t="shared" si="7"/>
        <v>457</v>
      </c>
      <c r="H34" s="279">
        <f t="shared" si="7"/>
        <v>327</v>
      </c>
      <c r="I34" s="279">
        <f t="shared" si="7"/>
        <v>358</v>
      </c>
      <c r="J34" s="279">
        <f t="shared" si="7"/>
        <v>597</v>
      </c>
      <c r="K34" s="279">
        <f t="shared" si="7"/>
        <v>419</v>
      </c>
      <c r="L34" s="279">
        <f t="shared" si="7"/>
        <v>553</v>
      </c>
      <c r="M34" s="279">
        <f t="shared" si="7"/>
        <v>289</v>
      </c>
      <c r="N34" s="279">
        <f t="shared" si="7"/>
        <v>327</v>
      </c>
      <c r="O34" s="279">
        <f t="shared" si="7"/>
        <v>286</v>
      </c>
      <c r="P34" s="280">
        <f t="shared" si="2"/>
        <v>4509</v>
      </c>
    </row>
    <row r="35" spans="1:16" s="39" customFormat="1" ht="16.5" customHeight="1">
      <c r="A35" s="721"/>
      <c r="B35" s="642" t="s">
        <v>56</v>
      </c>
      <c r="C35" s="281" t="s">
        <v>170</v>
      </c>
      <c r="D35" s="282">
        <v>37</v>
      </c>
      <c r="E35" s="268">
        <v>100</v>
      </c>
      <c r="F35" s="268">
        <v>407</v>
      </c>
      <c r="G35" s="268">
        <v>361</v>
      </c>
      <c r="H35" s="268">
        <v>283</v>
      </c>
      <c r="I35" s="268">
        <v>243</v>
      </c>
      <c r="J35" s="268">
        <v>497</v>
      </c>
      <c r="K35" s="268">
        <v>290</v>
      </c>
      <c r="L35" s="268">
        <v>263</v>
      </c>
      <c r="M35" s="268">
        <v>209</v>
      </c>
      <c r="N35" s="268">
        <v>161</v>
      </c>
      <c r="O35" s="269">
        <v>179</v>
      </c>
      <c r="P35" s="280">
        <f t="shared" si="2"/>
        <v>3030</v>
      </c>
    </row>
    <row r="36" spans="1:16" s="39" customFormat="1" ht="16.5" customHeight="1">
      <c r="A36" s="721"/>
      <c r="B36" s="643"/>
      <c r="C36" s="283" t="s">
        <v>171</v>
      </c>
      <c r="D36" s="284">
        <v>0</v>
      </c>
      <c r="E36" s="271">
        <v>0</v>
      </c>
      <c r="F36" s="271">
        <v>0</v>
      </c>
      <c r="G36" s="271">
        <v>0</v>
      </c>
      <c r="H36" s="271">
        <v>0</v>
      </c>
      <c r="I36" s="271">
        <v>0</v>
      </c>
      <c r="J36" s="271">
        <v>0</v>
      </c>
      <c r="K36" s="271">
        <v>0</v>
      </c>
      <c r="L36" s="271">
        <v>1</v>
      </c>
      <c r="M36" s="271">
        <v>0</v>
      </c>
      <c r="N36" s="271">
        <v>0</v>
      </c>
      <c r="O36" s="272">
        <v>0</v>
      </c>
      <c r="P36" s="280">
        <f t="shared" si="2"/>
        <v>1</v>
      </c>
    </row>
    <row r="37" spans="1:16" s="39" customFormat="1" ht="16.5" customHeight="1">
      <c r="A37" s="721"/>
      <c r="B37" s="678"/>
      <c r="C37" s="281" t="s">
        <v>172</v>
      </c>
      <c r="D37" s="285">
        <v>133</v>
      </c>
      <c r="E37" s="286">
        <v>130</v>
      </c>
      <c r="F37" s="271">
        <v>89</v>
      </c>
      <c r="G37" s="271">
        <v>96</v>
      </c>
      <c r="H37" s="271">
        <v>44</v>
      </c>
      <c r="I37" s="271">
        <v>115</v>
      </c>
      <c r="J37" s="271">
        <v>100</v>
      </c>
      <c r="K37" s="271">
        <v>129</v>
      </c>
      <c r="L37" s="271">
        <v>289</v>
      </c>
      <c r="M37" s="271">
        <v>80</v>
      </c>
      <c r="N37" s="271">
        <v>166</v>
      </c>
      <c r="O37" s="272">
        <v>107</v>
      </c>
      <c r="P37" s="280">
        <f t="shared" si="2"/>
        <v>1478</v>
      </c>
    </row>
    <row r="38" spans="1:16" s="39" customFormat="1" ht="16.5" customHeight="1">
      <c r="A38" s="721"/>
      <c r="B38" s="640" t="s">
        <v>173</v>
      </c>
      <c r="C38" s="641"/>
      <c r="D38" s="287">
        <f>D40+D39</f>
        <v>1</v>
      </c>
      <c r="E38" s="288">
        <f aca="true" t="shared" si="8" ref="E38:O38">E39+E40</f>
        <v>2</v>
      </c>
      <c r="F38" s="288">
        <f t="shared" si="8"/>
        <v>5</v>
      </c>
      <c r="G38" s="288">
        <f t="shared" si="8"/>
        <v>6</v>
      </c>
      <c r="H38" s="288">
        <f t="shared" si="8"/>
        <v>0</v>
      </c>
      <c r="I38" s="288">
        <f t="shared" si="8"/>
        <v>2</v>
      </c>
      <c r="J38" s="288">
        <f t="shared" si="8"/>
        <v>2</v>
      </c>
      <c r="K38" s="288">
        <f t="shared" si="8"/>
        <v>3</v>
      </c>
      <c r="L38" s="288">
        <f t="shared" si="8"/>
        <v>10</v>
      </c>
      <c r="M38" s="288">
        <f t="shared" si="8"/>
        <v>0</v>
      </c>
      <c r="N38" s="288">
        <f t="shared" si="8"/>
        <v>0</v>
      </c>
      <c r="O38" s="288">
        <f t="shared" si="8"/>
        <v>0</v>
      </c>
      <c r="P38" s="280">
        <f t="shared" si="2"/>
        <v>31</v>
      </c>
    </row>
    <row r="39" spans="1:16" s="39" customFormat="1" ht="16.5" customHeight="1">
      <c r="A39" s="721"/>
      <c r="B39" s="642"/>
      <c r="C39" s="283" t="s">
        <v>200</v>
      </c>
      <c r="D39" s="284">
        <v>0</v>
      </c>
      <c r="E39" s="271">
        <v>0</v>
      </c>
      <c r="F39" s="271">
        <v>5</v>
      </c>
      <c r="G39" s="271">
        <v>6</v>
      </c>
      <c r="H39" s="271">
        <v>0</v>
      </c>
      <c r="I39" s="271">
        <v>2</v>
      </c>
      <c r="J39" s="271">
        <v>2</v>
      </c>
      <c r="K39" s="271">
        <v>2</v>
      </c>
      <c r="L39" s="271">
        <v>2</v>
      </c>
      <c r="M39" s="271">
        <v>0</v>
      </c>
      <c r="N39" s="271">
        <v>0</v>
      </c>
      <c r="O39" s="272">
        <v>0</v>
      </c>
      <c r="P39" s="280">
        <f t="shared" si="2"/>
        <v>19</v>
      </c>
    </row>
    <row r="40" spans="1:16" s="39" customFormat="1" ht="16.5" customHeight="1" thickBot="1">
      <c r="A40" s="722"/>
      <c r="B40" s="677"/>
      <c r="C40" s="281" t="s">
        <v>174</v>
      </c>
      <c r="D40" s="289">
        <v>1</v>
      </c>
      <c r="E40" s="277">
        <v>2</v>
      </c>
      <c r="F40" s="290">
        <v>0</v>
      </c>
      <c r="G40" s="290">
        <v>0</v>
      </c>
      <c r="H40" s="290">
        <v>0</v>
      </c>
      <c r="I40" s="290">
        <v>0</v>
      </c>
      <c r="J40" s="290">
        <v>0</v>
      </c>
      <c r="K40" s="290">
        <v>1</v>
      </c>
      <c r="L40" s="290">
        <v>8</v>
      </c>
      <c r="M40" s="290">
        <v>0</v>
      </c>
      <c r="N40" s="290">
        <v>0</v>
      </c>
      <c r="O40" s="291">
        <v>0</v>
      </c>
      <c r="P40" s="292">
        <f t="shared" si="2"/>
        <v>12</v>
      </c>
    </row>
    <row r="41" spans="1:16" s="234" customFormat="1" ht="26.25" customHeight="1" thickBot="1">
      <c r="A41" s="644" t="s">
        <v>246</v>
      </c>
      <c r="B41" s="645"/>
      <c r="C41" s="646"/>
      <c r="D41" s="379">
        <f aca="true" t="shared" si="9" ref="D41:O41">D42+D46</f>
        <v>36</v>
      </c>
      <c r="E41" s="239">
        <f t="shared" si="9"/>
        <v>66</v>
      </c>
      <c r="F41" s="239">
        <f t="shared" si="9"/>
        <v>196</v>
      </c>
      <c r="G41" s="239">
        <f t="shared" si="9"/>
        <v>264</v>
      </c>
      <c r="H41" s="239">
        <f t="shared" si="9"/>
        <v>142</v>
      </c>
      <c r="I41" s="239">
        <f t="shared" si="9"/>
        <v>127</v>
      </c>
      <c r="J41" s="239">
        <f t="shared" si="9"/>
        <v>303</v>
      </c>
      <c r="K41" s="239">
        <f t="shared" si="9"/>
        <v>169</v>
      </c>
      <c r="L41" s="239">
        <f t="shared" si="9"/>
        <v>167</v>
      </c>
      <c r="M41" s="239">
        <f t="shared" si="9"/>
        <v>170</v>
      </c>
      <c r="N41" s="239">
        <f t="shared" si="9"/>
        <v>113</v>
      </c>
      <c r="O41" s="239">
        <f t="shared" si="9"/>
        <v>171</v>
      </c>
      <c r="P41" s="240">
        <f t="shared" si="2"/>
        <v>1924</v>
      </c>
    </row>
    <row r="42" spans="1:16" s="296" customFormat="1" ht="16.5" customHeight="1" thickTop="1">
      <c r="A42" s="720" t="s">
        <v>56</v>
      </c>
      <c r="B42" s="647" t="s">
        <v>169</v>
      </c>
      <c r="C42" s="648"/>
      <c r="D42" s="293">
        <f aca="true" t="shared" si="10" ref="D42:O42">D43+D44+D45</f>
        <v>36</v>
      </c>
      <c r="E42" s="294">
        <f t="shared" si="10"/>
        <v>64</v>
      </c>
      <c r="F42" s="294">
        <f t="shared" si="10"/>
        <v>191</v>
      </c>
      <c r="G42" s="294">
        <f t="shared" si="10"/>
        <v>258</v>
      </c>
      <c r="H42" s="294">
        <f t="shared" si="10"/>
        <v>142</v>
      </c>
      <c r="I42" s="294">
        <f t="shared" si="10"/>
        <v>125</v>
      </c>
      <c r="J42" s="294">
        <f t="shared" si="10"/>
        <v>301</v>
      </c>
      <c r="K42" s="294">
        <f t="shared" si="10"/>
        <v>168</v>
      </c>
      <c r="L42" s="294">
        <f t="shared" si="10"/>
        <v>163</v>
      </c>
      <c r="M42" s="294">
        <f t="shared" si="10"/>
        <v>169</v>
      </c>
      <c r="N42" s="294">
        <f t="shared" si="10"/>
        <v>113</v>
      </c>
      <c r="O42" s="294">
        <f t="shared" si="10"/>
        <v>171</v>
      </c>
      <c r="P42" s="295">
        <f t="shared" si="2"/>
        <v>1901</v>
      </c>
    </row>
    <row r="43" spans="1:16" s="296" customFormat="1" ht="24.75" customHeight="1">
      <c r="A43" s="721"/>
      <c r="B43" s="642" t="s">
        <v>56</v>
      </c>
      <c r="C43" s="281" t="s">
        <v>175</v>
      </c>
      <c r="D43" s="282">
        <v>22</v>
      </c>
      <c r="E43" s="268">
        <v>48</v>
      </c>
      <c r="F43" s="268">
        <v>179</v>
      </c>
      <c r="G43" s="268">
        <v>246</v>
      </c>
      <c r="H43" s="268">
        <v>136</v>
      </c>
      <c r="I43" s="268">
        <v>120</v>
      </c>
      <c r="J43" s="268">
        <v>282</v>
      </c>
      <c r="K43" s="268">
        <v>145</v>
      </c>
      <c r="L43" s="268">
        <v>141</v>
      </c>
      <c r="M43" s="268">
        <v>114</v>
      </c>
      <c r="N43" s="268">
        <v>87</v>
      </c>
      <c r="O43" s="269">
        <v>134</v>
      </c>
      <c r="P43" s="280">
        <f t="shared" si="2"/>
        <v>1654</v>
      </c>
    </row>
    <row r="44" spans="1:16" s="296" customFormat="1" ht="16.5" customHeight="1">
      <c r="A44" s="721"/>
      <c r="B44" s="643"/>
      <c r="C44" s="283" t="s">
        <v>171</v>
      </c>
      <c r="D44" s="284">
        <v>0</v>
      </c>
      <c r="E44" s="271">
        <v>0</v>
      </c>
      <c r="F44" s="271">
        <v>0</v>
      </c>
      <c r="G44" s="271">
        <v>0</v>
      </c>
      <c r="H44" s="271">
        <v>0</v>
      </c>
      <c r="I44" s="271">
        <v>0</v>
      </c>
      <c r="J44" s="271">
        <v>0</v>
      </c>
      <c r="K44" s="271">
        <v>0</v>
      </c>
      <c r="L44" s="271">
        <v>0</v>
      </c>
      <c r="M44" s="271">
        <v>0</v>
      </c>
      <c r="N44" s="271">
        <v>0</v>
      </c>
      <c r="O44" s="272">
        <v>0</v>
      </c>
      <c r="P44" s="280">
        <f t="shared" si="2"/>
        <v>0</v>
      </c>
    </row>
    <row r="45" spans="1:16" s="296" customFormat="1" ht="16.5" customHeight="1">
      <c r="A45" s="721"/>
      <c r="B45" s="678"/>
      <c r="C45" s="281" t="s">
        <v>172</v>
      </c>
      <c r="D45" s="284">
        <v>14</v>
      </c>
      <c r="E45" s="271">
        <v>16</v>
      </c>
      <c r="F45" s="271">
        <v>12</v>
      </c>
      <c r="G45" s="271">
        <v>12</v>
      </c>
      <c r="H45" s="271">
        <v>6</v>
      </c>
      <c r="I45" s="271">
        <v>5</v>
      </c>
      <c r="J45" s="271">
        <v>19</v>
      </c>
      <c r="K45" s="271">
        <v>23</v>
      </c>
      <c r="L45" s="271">
        <v>22</v>
      </c>
      <c r="M45" s="271">
        <v>55</v>
      </c>
      <c r="N45" s="271">
        <v>26</v>
      </c>
      <c r="O45" s="272">
        <v>37</v>
      </c>
      <c r="P45" s="280">
        <f t="shared" si="2"/>
        <v>247</v>
      </c>
    </row>
    <row r="46" spans="1:16" s="296" customFormat="1" ht="16.5" customHeight="1">
      <c r="A46" s="721"/>
      <c r="B46" s="640" t="s">
        <v>173</v>
      </c>
      <c r="C46" s="641"/>
      <c r="D46" s="288">
        <f aca="true" t="shared" si="11" ref="D46:O46">SUM(D47:D48)</f>
        <v>0</v>
      </c>
      <c r="E46" s="288">
        <f t="shared" si="11"/>
        <v>2</v>
      </c>
      <c r="F46" s="288">
        <f t="shared" si="11"/>
        <v>5</v>
      </c>
      <c r="G46" s="288">
        <f t="shared" si="11"/>
        <v>6</v>
      </c>
      <c r="H46" s="288">
        <f t="shared" si="11"/>
        <v>0</v>
      </c>
      <c r="I46" s="288">
        <f t="shared" si="11"/>
        <v>2</v>
      </c>
      <c r="J46" s="288">
        <f t="shared" si="11"/>
        <v>2</v>
      </c>
      <c r="K46" s="288">
        <f t="shared" si="11"/>
        <v>1</v>
      </c>
      <c r="L46" s="288">
        <f t="shared" si="11"/>
        <v>4</v>
      </c>
      <c r="M46" s="288">
        <f t="shared" si="11"/>
        <v>1</v>
      </c>
      <c r="N46" s="288">
        <f t="shared" si="11"/>
        <v>0</v>
      </c>
      <c r="O46" s="288">
        <f t="shared" si="11"/>
        <v>0</v>
      </c>
      <c r="P46" s="280">
        <f t="shared" si="2"/>
        <v>23</v>
      </c>
    </row>
    <row r="47" spans="1:16" s="296" customFormat="1" ht="16.5" customHeight="1">
      <c r="A47" s="721"/>
      <c r="B47" s="642"/>
      <c r="C47" s="283" t="s">
        <v>200</v>
      </c>
      <c r="D47" s="284">
        <v>0</v>
      </c>
      <c r="E47" s="271">
        <v>0</v>
      </c>
      <c r="F47" s="271">
        <v>5</v>
      </c>
      <c r="G47" s="271">
        <v>6</v>
      </c>
      <c r="H47" s="271">
        <v>0</v>
      </c>
      <c r="I47" s="271">
        <v>2</v>
      </c>
      <c r="J47" s="271">
        <v>2</v>
      </c>
      <c r="K47" s="271">
        <v>0</v>
      </c>
      <c r="L47" s="271">
        <v>4</v>
      </c>
      <c r="M47" s="271">
        <v>1</v>
      </c>
      <c r="N47" s="271">
        <v>0</v>
      </c>
      <c r="O47" s="272">
        <v>0</v>
      </c>
      <c r="P47" s="280">
        <f t="shared" si="2"/>
        <v>20</v>
      </c>
    </row>
    <row r="48" spans="1:16" s="296" customFormat="1" ht="16.5" customHeight="1" thickBot="1">
      <c r="A48" s="722"/>
      <c r="B48" s="677"/>
      <c r="C48" s="297" t="s">
        <v>172</v>
      </c>
      <c r="D48" s="298">
        <v>0</v>
      </c>
      <c r="E48" s="299">
        <v>2</v>
      </c>
      <c r="F48" s="300">
        <v>0</v>
      </c>
      <c r="G48" s="300">
        <v>0</v>
      </c>
      <c r="H48" s="300">
        <v>0</v>
      </c>
      <c r="I48" s="300">
        <v>0</v>
      </c>
      <c r="J48" s="300">
        <v>0</v>
      </c>
      <c r="K48" s="300">
        <v>1</v>
      </c>
      <c r="L48" s="300">
        <v>0</v>
      </c>
      <c r="M48" s="300">
        <v>0</v>
      </c>
      <c r="N48" s="300">
        <v>0</v>
      </c>
      <c r="O48" s="301">
        <v>0</v>
      </c>
      <c r="P48" s="302">
        <f t="shared" si="2"/>
        <v>3</v>
      </c>
    </row>
    <row r="49" spans="1:16" s="40" customFormat="1" ht="24.75" customHeight="1" thickBot="1">
      <c r="A49" s="669" t="s">
        <v>75</v>
      </c>
      <c r="B49" s="670"/>
      <c r="C49" s="670"/>
      <c r="D49" s="670"/>
      <c r="E49" s="670"/>
      <c r="F49" s="670"/>
      <c r="G49" s="670"/>
      <c r="H49" s="670"/>
      <c r="I49" s="670"/>
      <c r="J49" s="670"/>
      <c r="K49" s="670"/>
      <c r="L49" s="670"/>
      <c r="M49" s="670"/>
      <c r="N49" s="670"/>
      <c r="O49" s="670"/>
      <c r="P49" s="671"/>
    </row>
    <row r="50" spans="1:16" s="376" customFormat="1" ht="18" customHeight="1">
      <c r="A50" s="306" t="s">
        <v>76</v>
      </c>
      <c r="B50" s="303"/>
      <c r="C50" s="304"/>
      <c r="D50" s="374">
        <v>159</v>
      </c>
      <c r="E50" s="375">
        <v>20</v>
      </c>
      <c r="F50" s="375">
        <v>128</v>
      </c>
      <c r="G50" s="375">
        <v>113</v>
      </c>
      <c r="H50" s="375">
        <v>28</v>
      </c>
      <c r="I50" s="375">
        <v>110</v>
      </c>
      <c r="J50" s="375">
        <v>103</v>
      </c>
      <c r="K50" s="375">
        <v>505</v>
      </c>
      <c r="L50" s="375">
        <v>39</v>
      </c>
      <c r="M50" s="375">
        <v>46</v>
      </c>
      <c r="N50" s="375">
        <v>492</v>
      </c>
      <c r="O50" s="375">
        <v>37</v>
      </c>
      <c r="P50" s="232">
        <f>SUM(D50:O50)</f>
        <v>1780</v>
      </c>
    </row>
    <row r="51" spans="1:16" s="376" customFormat="1" ht="18" customHeight="1" thickBot="1">
      <c r="A51" s="307" t="s">
        <v>70</v>
      </c>
      <c r="B51" s="305"/>
      <c r="C51" s="274"/>
      <c r="D51" s="377">
        <v>10</v>
      </c>
      <c r="E51" s="378">
        <v>12</v>
      </c>
      <c r="F51" s="378">
        <v>9</v>
      </c>
      <c r="G51" s="378">
        <v>9</v>
      </c>
      <c r="H51" s="378">
        <v>6</v>
      </c>
      <c r="I51" s="378">
        <v>5</v>
      </c>
      <c r="J51" s="378">
        <v>6</v>
      </c>
      <c r="K51" s="378">
        <v>6</v>
      </c>
      <c r="L51" s="378">
        <v>6</v>
      </c>
      <c r="M51" s="378">
        <v>33</v>
      </c>
      <c r="N51" s="378">
        <v>8</v>
      </c>
      <c r="O51" s="378">
        <v>20</v>
      </c>
      <c r="P51" s="233">
        <f>SUM(D51:O51)</f>
        <v>130</v>
      </c>
    </row>
    <row r="52" spans="1:16" s="241" customFormat="1" ht="24.75" customHeight="1" thickBot="1">
      <c r="A52" s="607" t="s">
        <v>199</v>
      </c>
      <c r="B52" s="626"/>
      <c r="C52" s="626"/>
      <c r="D52" s="626"/>
      <c r="E52" s="626"/>
      <c r="F52" s="626"/>
      <c r="G52" s="626"/>
      <c r="H52" s="626"/>
      <c r="I52" s="626"/>
      <c r="J52" s="626"/>
      <c r="K52" s="626"/>
      <c r="L52" s="626"/>
      <c r="M52" s="626"/>
      <c r="N52" s="626"/>
      <c r="O52" s="626"/>
      <c r="P52" s="627"/>
    </row>
    <row r="53" spans="1:16" s="241" customFormat="1" ht="18" customHeight="1">
      <c r="A53" s="661" t="s">
        <v>198</v>
      </c>
      <c r="B53" s="662"/>
      <c r="C53" s="663"/>
      <c r="D53" s="242">
        <v>4</v>
      </c>
      <c r="E53" s="243">
        <v>2</v>
      </c>
      <c r="F53" s="243">
        <v>2</v>
      </c>
      <c r="G53" s="243">
        <v>1</v>
      </c>
      <c r="H53" s="243">
        <v>3</v>
      </c>
      <c r="I53" s="243">
        <v>1</v>
      </c>
      <c r="J53" s="243">
        <v>3</v>
      </c>
      <c r="K53" s="243">
        <v>1</v>
      </c>
      <c r="L53" s="243">
        <v>4</v>
      </c>
      <c r="M53" s="243">
        <v>2</v>
      </c>
      <c r="N53" s="243">
        <v>6</v>
      </c>
      <c r="O53" s="243">
        <v>5</v>
      </c>
      <c r="P53" s="244">
        <f>SUM(D53:O53)</f>
        <v>34</v>
      </c>
    </row>
    <row r="54" spans="1:16" s="241" customFormat="1" ht="18" customHeight="1">
      <c r="A54" s="666" t="s">
        <v>236</v>
      </c>
      <c r="B54" s="667"/>
      <c r="C54" s="668"/>
      <c r="D54" s="367">
        <v>100</v>
      </c>
      <c r="E54" s="368">
        <v>32</v>
      </c>
      <c r="F54" s="368">
        <v>28</v>
      </c>
      <c r="G54" s="368">
        <v>12</v>
      </c>
      <c r="H54" s="368">
        <v>36</v>
      </c>
      <c r="I54" s="368">
        <v>24</v>
      </c>
      <c r="J54" s="368">
        <v>36</v>
      </c>
      <c r="K54" s="368">
        <v>14</v>
      </c>
      <c r="L54" s="368">
        <v>119</v>
      </c>
      <c r="M54" s="368">
        <v>30</v>
      </c>
      <c r="N54" s="368">
        <v>241</v>
      </c>
      <c r="O54" s="368">
        <v>79</v>
      </c>
      <c r="P54" s="369">
        <f>SUM(D54:O54)</f>
        <v>751</v>
      </c>
    </row>
    <row r="55" spans="1:16" s="241" customFormat="1" ht="18" customHeight="1" thickBot="1">
      <c r="A55" s="649" t="s">
        <v>235</v>
      </c>
      <c r="B55" s="650"/>
      <c r="C55" s="651"/>
      <c r="D55" s="398">
        <v>5</v>
      </c>
      <c r="E55" s="399">
        <v>4</v>
      </c>
      <c r="F55" s="399">
        <v>0</v>
      </c>
      <c r="G55" s="399">
        <v>0</v>
      </c>
      <c r="H55" s="399">
        <v>3</v>
      </c>
      <c r="I55" s="399">
        <v>0</v>
      </c>
      <c r="J55" s="399">
        <v>3</v>
      </c>
      <c r="K55" s="399">
        <v>0</v>
      </c>
      <c r="L55" s="399">
        <v>2</v>
      </c>
      <c r="M55" s="399">
        <v>1</v>
      </c>
      <c r="N55" s="399">
        <v>27</v>
      </c>
      <c r="O55" s="399">
        <v>7</v>
      </c>
      <c r="P55" s="400">
        <f>SUM(D55:O55)</f>
        <v>52</v>
      </c>
    </row>
    <row r="56" spans="1:17" s="394" customFormat="1" ht="21.75" customHeight="1" thickBot="1">
      <c r="A56" s="636"/>
      <c r="B56" s="636"/>
      <c r="C56" s="63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7"/>
      <c r="Q56" s="401"/>
    </row>
    <row r="57" spans="1:16" s="241" customFormat="1" ht="31.5" customHeight="1" thickBot="1">
      <c r="A57" s="618" t="s">
        <v>167</v>
      </c>
      <c r="B57" s="619"/>
      <c r="C57" s="619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619"/>
      <c r="O57" s="619"/>
      <c r="P57" s="620"/>
    </row>
    <row r="58" spans="1:16" s="241" customFormat="1" ht="25.5" customHeight="1" thickBot="1">
      <c r="A58" s="652" t="s">
        <v>0</v>
      </c>
      <c r="B58" s="653"/>
      <c r="C58" s="654"/>
      <c r="D58" s="43" t="s">
        <v>208</v>
      </c>
      <c r="E58" s="427" t="s">
        <v>209</v>
      </c>
      <c r="F58" s="44" t="s">
        <v>210</v>
      </c>
      <c r="G58" s="44" t="s">
        <v>211</v>
      </c>
      <c r="H58" s="44" t="s">
        <v>212</v>
      </c>
      <c r="I58" s="44" t="s">
        <v>213</v>
      </c>
      <c r="J58" s="44" t="s">
        <v>214</v>
      </c>
      <c r="K58" s="44" t="s">
        <v>215</v>
      </c>
      <c r="L58" s="44" t="s">
        <v>216</v>
      </c>
      <c r="M58" s="44" t="s">
        <v>217</v>
      </c>
      <c r="N58" s="44" t="s">
        <v>218</v>
      </c>
      <c r="O58" s="491" t="s">
        <v>219</v>
      </c>
      <c r="P58" s="310" t="s">
        <v>34</v>
      </c>
    </row>
    <row r="59" spans="1:16" ht="23.25" customHeight="1" thickBot="1">
      <c r="A59" s="637" t="s">
        <v>67</v>
      </c>
      <c r="B59" s="638"/>
      <c r="C59" s="639"/>
      <c r="D59" s="366">
        <f aca="true" t="shared" si="12" ref="D59:K59">D60+D64+D68+D76+D85+D91</f>
        <v>22</v>
      </c>
      <c r="E59" s="366">
        <f t="shared" si="12"/>
        <v>48</v>
      </c>
      <c r="F59" s="366">
        <f t="shared" si="12"/>
        <v>184</v>
      </c>
      <c r="G59" s="366">
        <f t="shared" si="12"/>
        <v>252</v>
      </c>
      <c r="H59" s="366">
        <f t="shared" si="12"/>
        <v>136</v>
      </c>
      <c r="I59" s="366">
        <f t="shared" si="12"/>
        <v>122</v>
      </c>
      <c r="J59" s="366">
        <f t="shared" si="12"/>
        <v>284</v>
      </c>
      <c r="K59" s="366">
        <f t="shared" si="12"/>
        <v>145</v>
      </c>
      <c r="L59" s="366">
        <f>L60+L64+L68+L76+L85+L91</f>
        <v>145</v>
      </c>
      <c r="M59" s="366">
        <f>M60+M64+M68+M76+M85+M91</f>
        <v>114</v>
      </c>
      <c r="N59" s="366">
        <f>N60+N64+N68+N76+N85+N91</f>
        <v>87</v>
      </c>
      <c r="O59" s="366">
        <f>O60+O64+O68+O76+O85+O91</f>
        <v>134</v>
      </c>
      <c r="P59" s="469">
        <f>P60+P64+P68+P76+P85+P91</f>
        <v>1673</v>
      </c>
    </row>
    <row r="60" spans="1:16" ht="23.25" customHeight="1">
      <c r="A60" s="631" t="s">
        <v>232</v>
      </c>
      <c r="B60" s="632"/>
      <c r="C60" s="633"/>
      <c r="D60" s="480">
        <f aca="true" t="shared" si="13" ref="D60:O60">SUM(D61:D63)</f>
        <v>0</v>
      </c>
      <c r="E60" s="480">
        <f t="shared" si="13"/>
        <v>1</v>
      </c>
      <c r="F60" s="480">
        <f t="shared" si="13"/>
        <v>6</v>
      </c>
      <c r="G60" s="480">
        <f t="shared" si="13"/>
        <v>7</v>
      </c>
      <c r="H60" s="480">
        <f t="shared" si="13"/>
        <v>5</v>
      </c>
      <c r="I60" s="480">
        <f t="shared" si="13"/>
        <v>1</v>
      </c>
      <c r="J60" s="480">
        <f t="shared" si="13"/>
        <v>2</v>
      </c>
      <c r="K60" s="480">
        <f t="shared" si="13"/>
        <v>3</v>
      </c>
      <c r="L60" s="480">
        <f t="shared" si="13"/>
        <v>8</v>
      </c>
      <c r="M60" s="480">
        <f t="shared" si="13"/>
        <v>4</v>
      </c>
      <c r="N60" s="463">
        <f t="shared" si="13"/>
        <v>19</v>
      </c>
      <c r="O60" s="463">
        <f t="shared" si="13"/>
        <v>5</v>
      </c>
      <c r="P60" s="232">
        <f>SUM(D60:O60)</f>
        <v>61</v>
      </c>
    </row>
    <row r="61" spans="1:16" ht="18.75" customHeight="1">
      <c r="A61" s="658"/>
      <c r="B61" s="616" t="s">
        <v>221</v>
      </c>
      <c r="C61" s="617"/>
      <c r="D61" s="373">
        <v>0</v>
      </c>
      <c r="E61" s="235">
        <v>1</v>
      </c>
      <c r="F61" s="236">
        <v>6</v>
      </c>
      <c r="G61" s="236">
        <v>7</v>
      </c>
      <c r="H61" s="236">
        <v>5</v>
      </c>
      <c r="I61" s="236">
        <v>0</v>
      </c>
      <c r="J61" s="236">
        <v>1</v>
      </c>
      <c r="K61" s="236">
        <v>2</v>
      </c>
      <c r="L61" s="236">
        <v>7</v>
      </c>
      <c r="M61" s="236">
        <v>4</v>
      </c>
      <c r="N61" s="236">
        <v>15</v>
      </c>
      <c r="O61" s="490">
        <v>5</v>
      </c>
      <c r="P61" s="237">
        <f aca="true" t="shared" si="14" ref="P61:P91">SUM(D61:O61)</f>
        <v>53</v>
      </c>
    </row>
    <row r="62" spans="1:16" ht="18.75" customHeight="1">
      <c r="A62" s="659"/>
      <c r="B62" s="616" t="s">
        <v>248</v>
      </c>
      <c r="C62" s="617"/>
      <c r="D62" s="373">
        <v>0</v>
      </c>
      <c r="E62" s="235">
        <v>0</v>
      </c>
      <c r="F62" s="236">
        <v>0</v>
      </c>
      <c r="G62" s="236">
        <v>0</v>
      </c>
      <c r="H62" s="236">
        <v>0</v>
      </c>
      <c r="I62" s="236">
        <v>1</v>
      </c>
      <c r="J62" s="236">
        <v>1</v>
      </c>
      <c r="K62" s="236">
        <v>1</v>
      </c>
      <c r="L62" s="236">
        <v>1</v>
      </c>
      <c r="M62" s="236">
        <v>0</v>
      </c>
      <c r="N62" s="236">
        <v>1</v>
      </c>
      <c r="O62" s="490">
        <v>0</v>
      </c>
      <c r="P62" s="237">
        <f>SUM(D62:O62)</f>
        <v>5</v>
      </c>
    </row>
    <row r="63" spans="1:16" ht="18.75" customHeight="1" thickBot="1">
      <c r="A63" s="660"/>
      <c r="B63" s="634" t="s">
        <v>264</v>
      </c>
      <c r="C63" s="635"/>
      <c r="D63" s="470">
        <v>0</v>
      </c>
      <c r="E63" s="471">
        <v>0</v>
      </c>
      <c r="F63" s="472">
        <v>0</v>
      </c>
      <c r="G63" s="472">
        <v>0</v>
      </c>
      <c r="H63" s="472">
        <v>0</v>
      </c>
      <c r="I63" s="472">
        <v>0</v>
      </c>
      <c r="J63" s="472">
        <v>0</v>
      </c>
      <c r="K63" s="472">
        <v>0</v>
      </c>
      <c r="L63" s="472">
        <v>0</v>
      </c>
      <c r="M63" s="472">
        <v>0</v>
      </c>
      <c r="N63" s="472">
        <v>3</v>
      </c>
      <c r="O63" s="492">
        <v>0</v>
      </c>
      <c r="P63" s="473">
        <f t="shared" si="14"/>
        <v>3</v>
      </c>
    </row>
    <row r="64" spans="1:16" ht="23.25" customHeight="1">
      <c r="A64" s="655" t="s">
        <v>254</v>
      </c>
      <c r="B64" s="656"/>
      <c r="C64" s="657"/>
      <c r="D64" s="480">
        <f aca="true" t="shared" si="15" ref="D64:O64">SUM(D65:D67)</f>
        <v>0</v>
      </c>
      <c r="E64" s="480">
        <f t="shared" si="15"/>
        <v>0</v>
      </c>
      <c r="F64" s="480">
        <f t="shared" si="15"/>
        <v>0</v>
      </c>
      <c r="G64" s="480">
        <f t="shared" si="15"/>
        <v>0</v>
      </c>
      <c r="H64" s="480">
        <f t="shared" si="15"/>
        <v>0</v>
      </c>
      <c r="I64" s="480">
        <f t="shared" si="15"/>
        <v>0</v>
      </c>
      <c r="J64" s="480">
        <f t="shared" si="15"/>
        <v>176</v>
      </c>
      <c r="K64" s="480">
        <f t="shared" si="15"/>
        <v>41</v>
      </c>
      <c r="L64" s="480">
        <f t="shared" si="15"/>
        <v>16</v>
      </c>
      <c r="M64" s="480">
        <f t="shared" si="15"/>
        <v>2</v>
      </c>
      <c r="N64" s="480">
        <f t="shared" si="15"/>
        <v>2</v>
      </c>
      <c r="O64" s="480">
        <f t="shared" si="15"/>
        <v>8</v>
      </c>
      <c r="P64" s="232">
        <f>SUM(D64:O64)</f>
        <v>245</v>
      </c>
    </row>
    <row r="65" spans="1:16" ht="18.75" customHeight="1">
      <c r="A65" s="489"/>
      <c r="B65" s="624" t="s">
        <v>253</v>
      </c>
      <c r="C65" s="625"/>
      <c r="D65" s="373">
        <v>0</v>
      </c>
      <c r="E65" s="235">
        <v>0</v>
      </c>
      <c r="F65" s="236">
        <v>0</v>
      </c>
      <c r="G65" s="236">
        <v>0</v>
      </c>
      <c r="H65" s="236">
        <v>0</v>
      </c>
      <c r="I65" s="236">
        <v>0</v>
      </c>
      <c r="J65" s="236">
        <v>42</v>
      </c>
      <c r="K65" s="236">
        <v>0</v>
      </c>
      <c r="L65" s="236">
        <v>0</v>
      </c>
      <c r="M65" s="236">
        <v>0</v>
      </c>
      <c r="N65" s="236">
        <v>0</v>
      </c>
      <c r="O65" s="490">
        <v>0</v>
      </c>
      <c r="P65" s="237">
        <f t="shared" si="14"/>
        <v>42</v>
      </c>
    </row>
    <row r="66" spans="1:16" ht="18.75" customHeight="1">
      <c r="A66" s="489"/>
      <c r="B66" s="624" t="s">
        <v>252</v>
      </c>
      <c r="C66" s="625"/>
      <c r="D66" s="373">
        <v>0</v>
      </c>
      <c r="E66" s="235">
        <v>0</v>
      </c>
      <c r="F66" s="236">
        <v>0</v>
      </c>
      <c r="G66" s="236">
        <v>0</v>
      </c>
      <c r="H66" s="236">
        <v>0</v>
      </c>
      <c r="I66" s="236">
        <v>0</v>
      </c>
      <c r="J66" s="236">
        <v>101</v>
      </c>
      <c r="K66" s="236">
        <v>40</v>
      </c>
      <c r="L66" s="236">
        <v>12</v>
      </c>
      <c r="M66" s="236">
        <v>0</v>
      </c>
      <c r="N66" s="236">
        <v>0</v>
      </c>
      <c r="O66" s="490">
        <v>8</v>
      </c>
      <c r="P66" s="237">
        <f t="shared" si="14"/>
        <v>161</v>
      </c>
    </row>
    <row r="67" spans="1:16" ht="18.75" customHeight="1" thickBot="1">
      <c r="A67" s="364"/>
      <c r="B67" s="624" t="s">
        <v>248</v>
      </c>
      <c r="C67" s="625"/>
      <c r="D67" s="486">
        <v>0</v>
      </c>
      <c r="E67" s="486">
        <v>0</v>
      </c>
      <c r="F67" s="487">
        <v>0</v>
      </c>
      <c r="G67" s="487">
        <v>0</v>
      </c>
      <c r="H67" s="487">
        <v>0</v>
      </c>
      <c r="I67" s="487">
        <v>0</v>
      </c>
      <c r="J67" s="487">
        <v>33</v>
      </c>
      <c r="K67" s="487">
        <v>1</v>
      </c>
      <c r="L67" s="487">
        <v>4</v>
      </c>
      <c r="M67" s="487">
        <v>2</v>
      </c>
      <c r="N67" s="487">
        <v>2</v>
      </c>
      <c r="O67" s="488">
        <v>0</v>
      </c>
      <c r="P67" s="237">
        <f t="shared" si="14"/>
        <v>42</v>
      </c>
    </row>
    <row r="68" spans="1:17" s="319" customFormat="1" ht="44.25" customHeight="1">
      <c r="A68" s="631" t="s">
        <v>220</v>
      </c>
      <c r="B68" s="632"/>
      <c r="C68" s="633"/>
      <c r="D68" s="480">
        <f aca="true" t="shared" si="16" ref="D68:L68">SUM(D69:D75)</f>
        <v>3</v>
      </c>
      <c r="E68" s="480">
        <f t="shared" si="16"/>
        <v>5</v>
      </c>
      <c r="F68" s="480">
        <f t="shared" si="16"/>
        <v>16</v>
      </c>
      <c r="G68" s="480">
        <f t="shared" si="16"/>
        <v>28</v>
      </c>
      <c r="H68" s="480">
        <f t="shared" si="16"/>
        <v>25</v>
      </c>
      <c r="I68" s="480">
        <f t="shared" si="16"/>
        <v>23</v>
      </c>
      <c r="J68" s="480">
        <f t="shared" si="16"/>
        <v>21</v>
      </c>
      <c r="K68" s="480">
        <f t="shared" si="16"/>
        <v>11</v>
      </c>
      <c r="L68" s="480">
        <f t="shared" si="16"/>
        <v>20</v>
      </c>
      <c r="M68" s="480">
        <f>SUM(M69:M75)</f>
        <v>25</v>
      </c>
      <c r="N68" s="480">
        <f>SUM(N69:N75)</f>
        <v>8</v>
      </c>
      <c r="O68" s="480">
        <f>SUM(O69:O75)</f>
        <v>51</v>
      </c>
      <c r="P68" s="232">
        <f t="shared" si="14"/>
        <v>236</v>
      </c>
      <c r="Q68" s="38"/>
    </row>
    <row r="69" spans="1:16" s="230" customFormat="1" ht="18.75" customHeight="1">
      <c r="A69" s="364"/>
      <c r="B69" s="616" t="s">
        <v>221</v>
      </c>
      <c r="C69" s="617"/>
      <c r="D69" s="373">
        <v>2</v>
      </c>
      <c r="E69" s="235">
        <v>5</v>
      </c>
      <c r="F69" s="236">
        <v>16</v>
      </c>
      <c r="G69" s="236">
        <v>25</v>
      </c>
      <c r="H69" s="236">
        <v>24</v>
      </c>
      <c r="I69" s="236">
        <v>10</v>
      </c>
      <c r="J69" s="236">
        <v>3</v>
      </c>
      <c r="K69" s="236">
        <v>1</v>
      </c>
      <c r="L69" s="236">
        <v>0</v>
      </c>
      <c r="M69" s="236">
        <v>4</v>
      </c>
      <c r="N69" s="236">
        <v>3</v>
      </c>
      <c r="O69" s="490">
        <v>0</v>
      </c>
      <c r="P69" s="237">
        <f t="shared" si="14"/>
        <v>93</v>
      </c>
    </row>
    <row r="70" spans="1:16" s="230" customFormat="1" ht="18.75" customHeight="1">
      <c r="A70" s="364"/>
      <c r="B70" s="616" t="s">
        <v>222</v>
      </c>
      <c r="C70" s="617"/>
      <c r="D70" s="373">
        <v>1</v>
      </c>
      <c r="E70" s="235">
        <v>0</v>
      </c>
      <c r="F70" s="236">
        <v>0</v>
      </c>
      <c r="G70" s="236">
        <v>0</v>
      </c>
      <c r="H70" s="236">
        <v>0</v>
      </c>
      <c r="I70" s="236">
        <v>0</v>
      </c>
      <c r="J70" s="236">
        <v>0</v>
      </c>
      <c r="K70" s="236">
        <v>0</v>
      </c>
      <c r="L70" s="236">
        <v>0</v>
      </c>
      <c r="M70" s="236">
        <v>0</v>
      </c>
      <c r="N70" s="236">
        <v>0</v>
      </c>
      <c r="O70" s="490">
        <v>0</v>
      </c>
      <c r="P70" s="237">
        <f t="shared" si="14"/>
        <v>1</v>
      </c>
    </row>
    <row r="71" spans="1:16" s="230" customFormat="1" ht="18.75" customHeight="1">
      <c r="A71" s="364"/>
      <c r="B71" s="616" t="s">
        <v>233</v>
      </c>
      <c r="C71" s="617"/>
      <c r="D71" s="373">
        <v>0</v>
      </c>
      <c r="E71" s="235">
        <v>0</v>
      </c>
      <c r="F71" s="236">
        <v>0</v>
      </c>
      <c r="G71" s="236">
        <v>3</v>
      </c>
      <c r="H71" s="236">
        <v>1</v>
      </c>
      <c r="I71" s="236">
        <v>12</v>
      </c>
      <c r="J71" s="236">
        <v>12</v>
      </c>
      <c r="K71" s="236">
        <v>4</v>
      </c>
      <c r="L71" s="236">
        <v>8</v>
      </c>
      <c r="M71" s="236">
        <v>3</v>
      </c>
      <c r="N71" s="236">
        <v>3</v>
      </c>
      <c r="O71" s="490">
        <v>27</v>
      </c>
      <c r="P71" s="237">
        <f t="shared" si="14"/>
        <v>73</v>
      </c>
    </row>
    <row r="72" spans="1:16" s="230" customFormat="1" ht="18.75" customHeight="1">
      <c r="A72" s="364"/>
      <c r="B72" s="624" t="s">
        <v>248</v>
      </c>
      <c r="C72" s="625"/>
      <c r="D72" s="373">
        <v>0</v>
      </c>
      <c r="E72" s="235">
        <v>0</v>
      </c>
      <c r="F72" s="236">
        <v>0</v>
      </c>
      <c r="G72" s="236">
        <v>0</v>
      </c>
      <c r="H72" s="236">
        <v>0</v>
      </c>
      <c r="I72" s="236">
        <v>1</v>
      </c>
      <c r="J72" s="236">
        <v>6</v>
      </c>
      <c r="K72" s="236">
        <v>6</v>
      </c>
      <c r="L72" s="236">
        <v>12</v>
      </c>
      <c r="M72" s="236">
        <v>13</v>
      </c>
      <c r="N72" s="236">
        <v>2</v>
      </c>
      <c r="O72" s="490">
        <v>0</v>
      </c>
      <c r="P72" s="237">
        <f>SUM(D72:O72)</f>
        <v>40</v>
      </c>
    </row>
    <row r="73" spans="1:16" s="230" customFormat="1" ht="18.75" customHeight="1">
      <c r="A73" s="364"/>
      <c r="B73" s="624" t="s">
        <v>258</v>
      </c>
      <c r="C73" s="625"/>
      <c r="D73" s="373">
        <v>0</v>
      </c>
      <c r="E73" s="235">
        <v>0</v>
      </c>
      <c r="F73" s="236">
        <v>0</v>
      </c>
      <c r="G73" s="236">
        <v>0</v>
      </c>
      <c r="H73" s="236">
        <v>0</v>
      </c>
      <c r="I73" s="236">
        <v>0</v>
      </c>
      <c r="J73" s="236">
        <v>0</v>
      </c>
      <c r="K73" s="236">
        <v>0</v>
      </c>
      <c r="L73" s="236">
        <v>0</v>
      </c>
      <c r="M73" s="236">
        <v>4</v>
      </c>
      <c r="N73" s="236">
        <v>0</v>
      </c>
      <c r="O73" s="490">
        <v>2</v>
      </c>
      <c r="P73" s="237">
        <f>SUM(D73:O73)</f>
        <v>6</v>
      </c>
    </row>
    <row r="74" spans="1:16" s="230" customFormat="1" ht="18.75" customHeight="1">
      <c r="A74" s="364"/>
      <c r="B74" s="624" t="s">
        <v>257</v>
      </c>
      <c r="C74" s="625"/>
      <c r="D74" s="373">
        <v>0</v>
      </c>
      <c r="E74" s="235">
        <v>0</v>
      </c>
      <c r="F74" s="236">
        <v>0</v>
      </c>
      <c r="G74" s="236">
        <v>0</v>
      </c>
      <c r="H74" s="236">
        <v>0</v>
      </c>
      <c r="I74" s="236">
        <v>0</v>
      </c>
      <c r="J74" s="236">
        <v>0</v>
      </c>
      <c r="K74" s="236">
        <v>0</v>
      </c>
      <c r="L74" s="236">
        <v>0</v>
      </c>
      <c r="M74" s="236">
        <v>1</v>
      </c>
      <c r="N74" s="236">
        <v>0</v>
      </c>
      <c r="O74" s="490">
        <v>18</v>
      </c>
      <c r="P74" s="237">
        <f>SUM(D74:O74)</f>
        <v>19</v>
      </c>
    </row>
    <row r="75" spans="1:16" s="230" customFormat="1" ht="18.75" customHeight="1" thickBot="1">
      <c r="A75" s="364"/>
      <c r="B75" s="685" t="s">
        <v>266</v>
      </c>
      <c r="C75" s="686"/>
      <c r="D75" s="373">
        <v>0</v>
      </c>
      <c r="E75" s="235">
        <v>0</v>
      </c>
      <c r="F75" s="236">
        <v>0</v>
      </c>
      <c r="G75" s="236">
        <v>0</v>
      </c>
      <c r="H75" s="236">
        <v>0</v>
      </c>
      <c r="I75" s="236">
        <v>0</v>
      </c>
      <c r="J75" s="236">
        <v>0</v>
      </c>
      <c r="K75" s="236">
        <v>0</v>
      </c>
      <c r="L75" s="236">
        <v>0</v>
      </c>
      <c r="M75" s="236">
        <v>0</v>
      </c>
      <c r="N75" s="236">
        <v>0</v>
      </c>
      <c r="O75" s="490">
        <v>4</v>
      </c>
      <c r="P75" s="237">
        <f t="shared" si="14"/>
        <v>4</v>
      </c>
    </row>
    <row r="76" spans="1:17" s="234" customFormat="1" ht="33" customHeight="1">
      <c r="A76" s="631" t="s">
        <v>224</v>
      </c>
      <c r="B76" s="632"/>
      <c r="C76" s="633"/>
      <c r="D76" s="480">
        <f aca="true" t="shared" si="17" ref="D76:N76">SUM(D77:D84)</f>
        <v>3</v>
      </c>
      <c r="E76" s="480">
        <f t="shared" si="17"/>
        <v>2</v>
      </c>
      <c r="F76" s="480">
        <f t="shared" si="17"/>
        <v>8</v>
      </c>
      <c r="G76" s="480">
        <f t="shared" si="17"/>
        <v>9</v>
      </c>
      <c r="H76" s="480">
        <f t="shared" si="17"/>
        <v>16</v>
      </c>
      <c r="I76" s="480">
        <f t="shared" si="17"/>
        <v>12</v>
      </c>
      <c r="J76" s="480">
        <f t="shared" si="17"/>
        <v>20</v>
      </c>
      <c r="K76" s="480">
        <f t="shared" si="17"/>
        <v>14</v>
      </c>
      <c r="L76" s="480">
        <f t="shared" si="17"/>
        <v>14</v>
      </c>
      <c r="M76" s="480">
        <f t="shared" si="17"/>
        <v>14</v>
      </c>
      <c r="N76" s="480">
        <f t="shared" si="17"/>
        <v>15</v>
      </c>
      <c r="O76" s="480">
        <f>SUM(O77:O84)</f>
        <v>49</v>
      </c>
      <c r="P76" s="232">
        <f t="shared" si="14"/>
        <v>176</v>
      </c>
      <c r="Q76" s="38"/>
    </row>
    <row r="77" spans="1:16" ht="18.75" customHeight="1">
      <c r="A77" s="659"/>
      <c r="B77" s="624" t="s">
        <v>221</v>
      </c>
      <c r="C77" s="625"/>
      <c r="D77" s="428">
        <v>2</v>
      </c>
      <c r="E77" s="370">
        <v>0</v>
      </c>
      <c r="F77" s="371">
        <v>7</v>
      </c>
      <c r="G77" s="371">
        <v>8</v>
      </c>
      <c r="H77" s="371">
        <v>13</v>
      </c>
      <c r="I77" s="371">
        <v>12</v>
      </c>
      <c r="J77" s="371">
        <v>12</v>
      </c>
      <c r="K77" s="371">
        <v>3</v>
      </c>
      <c r="L77" s="371">
        <v>3</v>
      </c>
      <c r="M77" s="371">
        <v>5</v>
      </c>
      <c r="N77" s="371">
        <v>12</v>
      </c>
      <c r="O77" s="493">
        <v>8</v>
      </c>
      <c r="P77" s="372">
        <f t="shared" si="14"/>
        <v>85</v>
      </c>
    </row>
    <row r="78" spans="1:16" ht="18.75" customHeight="1">
      <c r="A78" s="659"/>
      <c r="B78" s="616" t="s">
        <v>223</v>
      </c>
      <c r="C78" s="617"/>
      <c r="D78" s="373">
        <v>1</v>
      </c>
      <c r="E78" s="235">
        <v>2</v>
      </c>
      <c r="F78" s="236">
        <v>0</v>
      </c>
      <c r="G78" s="236">
        <v>1</v>
      </c>
      <c r="H78" s="236">
        <v>2</v>
      </c>
      <c r="I78" s="236">
        <v>0</v>
      </c>
      <c r="J78" s="236">
        <v>4</v>
      </c>
      <c r="K78" s="236">
        <v>0</v>
      </c>
      <c r="L78" s="236">
        <v>0</v>
      </c>
      <c r="M78" s="236">
        <v>3</v>
      </c>
      <c r="N78" s="236">
        <v>0</v>
      </c>
      <c r="O78" s="490">
        <v>2</v>
      </c>
      <c r="P78" s="237">
        <f t="shared" si="14"/>
        <v>15</v>
      </c>
    </row>
    <row r="79" spans="1:16" ht="18.75" customHeight="1">
      <c r="A79" s="659"/>
      <c r="B79" s="616" t="s">
        <v>244</v>
      </c>
      <c r="C79" s="617"/>
      <c r="D79" s="373">
        <v>0</v>
      </c>
      <c r="E79" s="235">
        <v>0</v>
      </c>
      <c r="F79" s="236">
        <v>1</v>
      </c>
      <c r="G79" s="236">
        <v>0</v>
      </c>
      <c r="H79" s="236">
        <v>0</v>
      </c>
      <c r="I79" s="236">
        <v>0</v>
      </c>
      <c r="J79" s="236">
        <v>0</v>
      </c>
      <c r="K79" s="236">
        <v>0</v>
      </c>
      <c r="L79" s="236">
        <v>0</v>
      </c>
      <c r="M79" s="236">
        <v>0</v>
      </c>
      <c r="N79" s="236">
        <v>0</v>
      </c>
      <c r="O79" s="490">
        <v>0</v>
      </c>
      <c r="P79" s="237">
        <f t="shared" si="14"/>
        <v>1</v>
      </c>
    </row>
    <row r="80" spans="1:16" ht="18.75" customHeight="1">
      <c r="A80" s="659"/>
      <c r="B80" s="616" t="s">
        <v>247</v>
      </c>
      <c r="C80" s="617"/>
      <c r="D80" s="373">
        <v>0</v>
      </c>
      <c r="E80" s="235">
        <v>0</v>
      </c>
      <c r="F80" s="236">
        <v>0</v>
      </c>
      <c r="G80" s="236">
        <v>0</v>
      </c>
      <c r="H80" s="236">
        <v>1</v>
      </c>
      <c r="I80" s="236">
        <v>0</v>
      </c>
      <c r="J80" s="236">
        <v>0</v>
      </c>
      <c r="K80" s="236">
        <v>0</v>
      </c>
      <c r="L80" s="236">
        <v>1</v>
      </c>
      <c r="M80" s="236">
        <v>0</v>
      </c>
      <c r="N80" s="236">
        <v>0</v>
      </c>
      <c r="O80" s="490">
        <v>0</v>
      </c>
      <c r="P80" s="237">
        <f t="shared" si="14"/>
        <v>2</v>
      </c>
    </row>
    <row r="81" spans="1:16" ht="18.75" customHeight="1">
      <c r="A81" s="659"/>
      <c r="B81" s="616" t="s">
        <v>248</v>
      </c>
      <c r="C81" s="617"/>
      <c r="D81" s="373">
        <v>0</v>
      </c>
      <c r="E81" s="235">
        <v>0</v>
      </c>
      <c r="F81" s="236">
        <v>0</v>
      </c>
      <c r="G81" s="236">
        <v>0</v>
      </c>
      <c r="H81" s="236">
        <v>0</v>
      </c>
      <c r="I81" s="236">
        <v>0</v>
      </c>
      <c r="J81" s="236">
        <v>4</v>
      </c>
      <c r="K81" s="236">
        <v>11</v>
      </c>
      <c r="L81" s="236">
        <v>10</v>
      </c>
      <c r="M81" s="236">
        <v>6</v>
      </c>
      <c r="N81" s="236">
        <v>1</v>
      </c>
      <c r="O81" s="490">
        <v>10</v>
      </c>
      <c r="P81" s="237">
        <f>SUM(D81:O81)</f>
        <v>42</v>
      </c>
    </row>
    <row r="82" spans="1:16" ht="18.75" customHeight="1">
      <c r="A82" s="659"/>
      <c r="B82" s="624" t="s">
        <v>257</v>
      </c>
      <c r="C82" s="625"/>
      <c r="D82" s="373">
        <v>0</v>
      </c>
      <c r="E82" s="235">
        <v>0</v>
      </c>
      <c r="F82" s="236">
        <v>0</v>
      </c>
      <c r="G82" s="236">
        <v>0</v>
      </c>
      <c r="H82" s="236">
        <v>0</v>
      </c>
      <c r="I82" s="236">
        <v>0</v>
      </c>
      <c r="J82" s="236">
        <v>0</v>
      </c>
      <c r="K82" s="236">
        <v>0</v>
      </c>
      <c r="L82" s="236">
        <v>0</v>
      </c>
      <c r="M82" s="236">
        <v>0</v>
      </c>
      <c r="N82" s="236">
        <v>2</v>
      </c>
      <c r="O82" s="490">
        <v>18</v>
      </c>
      <c r="P82" s="237">
        <f>SUM(D82:O82)</f>
        <v>20</v>
      </c>
    </row>
    <row r="83" spans="1:16" ht="18.75" customHeight="1">
      <c r="A83" s="659"/>
      <c r="B83" s="616" t="s">
        <v>267</v>
      </c>
      <c r="C83" s="617"/>
      <c r="D83" s="373">
        <v>0</v>
      </c>
      <c r="E83" s="235">
        <v>0</v>
      </c>
      <c r="F83" s="236">
        <v>0</v>
      </c>
      <c r="G83" s="236">
        <v>0</v>
      </c>
      <c r="H83" s="236">
        <v>0</v>
      </c>
      <c r="I83" s="236">
        <v>0</v>
      </c>
      <c r="J83" s="236">
        <v>0</v>
      </c>
      <c r="K83" s="236">
        <v>0</v>
      </c>
      <c r="L83" s="236">
        <v>0</v>
      </c>
      <c r="M83" s="236">
        <v>0</v>
      </c>
      <c r="N83" s="236">
        <v>0</v>
      </c>
      <c r="O83" s="490">
        <v>5</v>
      </c>
      <c r="P83" s="237">
        <f>SUM(D83:O83)</f>
        <v>5</v>
      </c>
    </row>
    <row r="84" spans="1:16" ht="18.75" customHeight="1" thickBot="1">
      <c r="A84" s="660"/>
      <c r="B84" s="685" t="s">
        <v>266</v>
      </c>
      <c r="C84" s="686"/>
      <c r="D84" s="470">
        <v>0</v>
      </c>
      <c r="E84" s="471">
        <v>0</v>
      </c>
      <c r="F84" s="472">
        <v>0</v>
      </c>
      <c r="G84" s="472">
        <v>0</v>
      </c>
      <c r="H84" s="472">
        <v>0</v>
      </c>
      <c r="I84" s="472">
        <v>0</v>
      </c>
      <c r="J84" s="472">
        <v>0</v>
      </c>
      <c r="K84" s="472">
        <v>0</v>
      </c>
      <c r="L84" s="472">
        <v>0</v>
      </c>
      <c r="M84" s="472">
        <v>0</v>
      </c>
      <c r="N84" s="472">
        <v>0</v>
      </c>
      <c r="O84" s="492">
        <v>6</v>
      </c>
      <c r="P84" s="473">
        <f t="shared" si="14"/>
        <v>6</v>
      </c>
    </row>
    <row r="85" spans="1:17" s="234" customFormat="1" ht="23.25" customHeight="1">
      <c r="A85" s="655" t="s">
        <v>225</v>
      </c>
      <c r="B85" s="656"/>
      <c r="C85" s="657"/>
      <c r="D85" s="479">
        <f aca="true" t="shared" si="18" ref="D85:O85">SUM(D86:D90)</f>
        <v>16</v>
      </c>
      <c r="E85" s="479">
        <f t="shared" si="18"/>
        <v>40</v>
      </c>
      <c r="F85" s="479">
        <f t="shared" si="18"/>
        <v>137</v>
      </c>
      <c r="G85" s="479">
        <f t="shared" si="18"/>
        <v>137</v>
      </c>
      <c r="H85" s="479">
        <f t="shared" si="18"/>
        <v>82</v>
      </c>
      <c r="I85" s="479">
        <f t="shared" si="18"/>
        <v>82</v>
      </c>
      <c r="J85" s="479">
        <f t="shared" si="18"/>
        <v>58</v>
      </c>
      <c r="K85" s="479">
        <f t="shared" si="18"/>
        <v>75</v>
      </c>
      <c r="L85" s="479">
        <f t="shared" si="18"/>
        <v>84</v>
      </c>
      <c r="M85" s="479">
        <f t="shared" si="18"/>
        <v>69</v>
      </c>
      <c r="N85" s="479">
        <f t="shared" si="18"/>
        <v>42</v>
      </c>
      <c r="O85" s="479">
        <f t="shared" si="18"/>
        <v>21</v>
      </c>
      <c r="P85" s="233">
        <f t="shared" si="14"/>
        <v>843</v>
      </c>
      <c r="Q85" s="38"/>
    </row>
    <row r="86" spans="1:16" s="26" customFormat="1" ht="17.25" customHeight="1">
      <c r="A86" s="621"/>
      <c r="B86" s="616" t="s">
        <v>221</v>
      </c>
      <c r="C86" s="617"/>
      <c r="D86" s="373">
        <v>16</v>
      </c>
      <c r="E86" s="235">
        <v>29</v>
      </c>
      <c r="F86" s="236">
        <v>65</v>
      </c>
      <c r="G86" s="236">
        <v>56</v>
      </c>
      <c r="H86" s="236">
        <v>27</v>
      </c>
      <c r="I86" s="236">
        <v>20</v>
      </c>
      <c r="J86" s="236">
        <v>2</v>
      </c>
      <c r="K86" s="236">
        <v>13</v>
      </c>
      <c r="L86" s="236">
        <v>25</v>
      </c>
      <c r="M86" s="236">
        <v>54</v>
      </c>
      <c r="N86" s="236">
        <v>20</v>
      </c>
      <c r="O86" s="490">
        <v>21</v>
      </c>
      <c r="P86" s="237">
        <f t="shared" si="14"/>
        <v>348</v>
      </c>
    </row>
    <row r="87" spans="1:16" s="26" customFormat="1" ht="17.25" customHeight="1">
      <c r="A87" s="622"/>
      <c r="B87" s="701" t="s">
        <v>233</v>
      </c>
      <c r="C87" s="702"/>
      <c r="D87" s="465">
        <v>0</v>
      </c>
      <c r="E87" s="466">
        <v>11</v>
      </c>
      <c r="F87" s="467">
        <v>67</v>
      </c>
      <c r="G87" s="467">
        <v>75</v>
      </c>
      <c r="H87" s="467">
        <v>47</v>
      </c>
      <c r="I87" s="467">
        <v>46</v>
      </c>
      <c r="J87" s="467">
        <v>27</v>
      </c>
      <c r="K87" s="467">
        <v>47</v>
      </c>
      <c r="L87" s="467">
        <v>51</v>
      </c>
      <c r="M87" s="467">
        <v>5</v>
      </c>
      <c r="N87" s="467">
        <v>10</v>
      </c>
      <c r="O87" s="494">
        <v>0</v>
      </c>
      <c r="P87" s="468">
        <f t="shared" si="14"/>
        <v>386</v>
      </c>
    </row>
    <row r="88" spans="1:16" s="26" customFormat="1" ht="17.25" customHeight="1">
      <c r="A88" s="622"/>
      <c r="B88" s="701" t="s">
        <v>241</v>
      </c>
      <c r="C88" s="702"/>
      <c r="D88" s="465">
        <v>0</v>
      </c>
      <c r="E88" s="466">
        <v>0</v>
      </c>
      <c r="F88" s="467">
        <v>5</v>
      </c>
      <c r="G88" s="467">
        <v>6</v>
      </c>
      <c r="H88" s="467">
        <v>0</v>
      </c>
      <c r="I88" s="467">
        <v>2</v>
      </c>
      <c r="J88" s="467">
        <v>2</v>
      </c>
      <c r="K88" s="467">
        <v>0</v>
      </c>
      <c r="L88" s="467">
        <v>4</v>
      </c>
      <c r="M88" s="467">
        <v>0</v>
      </c>
      <c r="N88" s="467">
        <v>0</v>
      </c>
      <c r="O88" s="494">
        <v>0</v>
      </c>
      <c r="P88" s="468">
        <f t="shared" si="14"/>
        <v>19</v>
      </c>
    </row>
    <row r="89" spans="1:16" s="26" customFormat="1" ht="17.25" customHeight="1">
      <c r="A89" s="622"/>
      <c r="B89" s="616" t="s">
        <v>268</v>
      </c>
      <c r="C89" s="617"/>
      <c r="D89" s="465">
        <v>0</v>
      </c>
      <c r="E89" s="466">
        <v>0</v>
      </c>
      <c r="F89" s="467">
        <v>0</v>
      </c>
      <c r="G89" s="467">
        <v>0</v>
      </c>
      <c r="H89" s="467">
        <v>8</v>
      </c>
      <c r="I89" s="467">
        <v>3</v>
      </c>
      <c r="J89" s="467">
        <v>0</v>
      </c>
      <c r="K89" s="467">
        <v>0</v>
      </c>
      <c r="L89" s="467">
        <v>0</v>
      </c>
      <c r="M89" s="467">
        <v>0</v>
      </c>
      <c r="N89" s="467">
        <v>0</v>
      </c>
      <c r="O89" s="494">
        <v>0</v>
      </c>
      <c r="P89" s="468">
        <f t="shared" si="14"/>
        <v>11</v>
      </c>
    </row>
    <row r="90" spans="1:16" s="26" customFormat="1" ht="17.25" customHeight="1" thickBot="1">
      <c r="A90" s="623"/>
      <c r="B90" s="624" t="s">
        <v>248</v>
      </c>
      <c r="C90" s="625"/>
      <c r="D90" s="465">
        <v>0</v>
      </c>
      <c r="E90" s="466">
        <v>0</v>
      </c>
      <c r="F90" s="467">
        <v>0</v>
      </c>
      <c r="G90" s="467">
        <v>0</v>
      </c>
      <c r="H90" s="467">
        <v>0</v>
      </c>
      <c r="I90" s="467">
        <v>11</v>
      </c>
      <c r="J90" s="467">
        <v>27</v>
      </c>
      <c r="K90" s="467">
        <v>15</v>
      </c>
      <c r="L90" s="467">
        <v>4</v>
      </c>
      <c r="M90" s="467">
        <v>10</v>
      </c>
      <c r="N90" s="467">
        <v>12</v>
      </c>
      <c r="O90" s="494">
        <v>0</v>
      </c>
      <c r="P90" s="468">
        <f t="shared" si="14"/>
        <v>79</v>
      </c>
    </row>
    <row r="91" spans="1:17" s="234" customFormat="1" ht="17.25" customHeight="1" thickBot="1">
      <c r="A91" s="637" t="s">
        <v>240</v>
      </c>
      <c r="B91" s="638"/>
      <c r="C91" s="639"/>
      <c r="D91" s="477">
        <v>0</v>
      </c>
      <c r="E91" s="478">
        <v>0</v>
      </c>
      <c r="F91" s="478">
        <v>17</v>
      </c>
      <c r="G91" s="478">
        <v>71</v>
      </c>
      <c r="H91" s="478">
        <v>8</v>
      </c>
      <c r="I91" s="478">
        <v>4</v>
      </c>
      <c r="J91" s="478">
        <v>7</v>
      </c>
      <c r="K91" s="478">
        <v>1</v>
      </c>
      <c r="L91" s="478">
        <v>3</v>
      </c>
      <c r="M91" s="478">
        <v>0</v>
      </c>
      <c r="N91" s="478">
        <v>1</v>
      </c>
      <c r="O91" s="366">
        <v>0</v>
      </c>
      <c r="P91" s="469">
        <f t="shared" si="14"/>
        <v>112</v>
      </c>
      <c r="Q91" s="38"/>
    </row>
    <row r="92" spans="1:16" s="507" customFormat="1" ht="22.5" customHeight="1" thickBot="1">
      <c r="A92" s="692" t="s">
        <v>260</v>
      </c>
      <c r="B92" s="693"/>
      <c r="C92" s="693"/>
      <c r="D92" s="693"/>
      <c r="E92" s="693"/>
      <c r="F92" s="693"/>
      <c r="G92" s="693"/>
      <c r="H92" s="693"/>
      <c r="I92" s="693"/>
      <c r="J92" s="693"/>
      <c r="K92" s="693"/>
      <c r="L92" s="693"/>
      <c r="M92" s="693"/>
      <c r="N92" s="693"/>
      <c r="O92" s="693"/>
      <c r="P92" s="694"/>
    </row>
    <row r="93" spans="1:16" s="241" customFormat="1" ht="29.25" customHeight="1" thickBot="1">
      <c r="A93" s="644" t="s">
        <v>261</v>
      </c>
      <c r="B93" s="645"/>
      <c r="C93" s="646"/>
      <c r="D93" s="238">
        <v>0</v>
      </c>
      <c r="E93" s="239">
        <v>0</v>
      </c>
      <c r="F93" s="239">
        <v>0</v>
      </c>
      <c r="G93" s="239">
        <v>0</v>
      </c>
      <c r="H93" s="239">
        <v>0</v>
      </c>
      <c r="I93" s="239">
        <v>0</v>
      </c>
      <c r="J93" s="239">
        <f aca="true" t="shared" si="19" ref="J93:O93">J94+J95</f>
        <v>0</v>
      </c>
      <c r="K93" s="239">
        <f t="shared" si="19"/>
        <v>0</v>
      </c>
      <c r="L93" s="239">
        <f t="shared" si="19"/>
        <v>0</v>
      </c>
      <c r="M93" s="239">
        <f t="shared" si="19"/>
        <v>1</v>
      </c>
      <c r="N93" s="239">
        <f t="shared" si="19"/>
        <v>0</v>
      </c>
      <c r="O93" s="508">
        <f t="shared" si="19"/>
        <v>0</v>
      </c>
      <c r="P93" s="240">
        <f>SUM(D93:O93)</f>
        <v>1</v>
      </c>
    </row>
    <row r="94" spans="1:16" s="241" customFormat="1" ht="18.75" customHeight="1" thickTop="1">
      <c r="A94" s="695" t="s">
        <v>262</v>
      </c>
      <c r="B94" s="696"/>
      <c r="C94" s="697"/>
      <c r="D94" s="509">
        <v>0</v>
      </c>
      <c r="E94" s="510">
        <v>0</v>
      </c>
      <c r="F94" s="510">
        <v>0</v>
      </c>
      <c r="G94" s="510">
        <v>0</v>
      </c>
      <c r="H94" s="509">
        <v>0</v>
      </c>
      <c r="I94" s="510">
        <v>0</v>
      </c>
      <c r="J94" s="510">
        <v>0</v>
      </c>
      <c r="K94" s="510">
        <v>0</v>
      </c>
      <c r="L94" s="510">
        <v>0</v>
      </c>
      <c r="M94" s="510">
        <v>0</v>
      </c>
      <c r="N94" s="510">
        <v>0</v>
      </c>
      <c r="O94" s="511">
        <v>0</v>
      </c>
      <c r="P94" s="512">
        <f>SUM(D94:O94)</f>
        <v>0</v>
      </c>
    </row>
    <row r="95" spans="1:16" s="241" customFormat="1" ht="18.75" customHeight="1" thickBot="1">
      <c r="A95" s="698" t="s">
        <v>263</v>
      </c>
      <c r="B95" s="699"/>
      <c r="C95" s="700"/>
      <c r="D95" s="513">
        <v>0</v>
      </c>
      <c r="E95" s="514">
        <v>0</v>
      </c>
      <c r="F95" s="514">
        <v>0</v>
      </c>
      <c r="G95" s="514">
        <v>0</v>
      </c>
      <c r="H95" s="242">
        <v>0</v>
      </c>
      <c r="I95" s="514">
        <v>0</v>
      </c>
      <c r="J95" s="514">
        <v>0</v>
      </c>
      <c r="K95" s="514">
        <v>0</v>
      </c>
      <c r="L95" s="514">
        <v>0</v>
      </c>
      <c r="M95" s="514">
        <v>1</v>
      </c>
      <c r="N95" s="514">
        <v>0</v>
      </c>
      <c r="O95" s="243">
        <v>0</v>
      </c>
      <c r="P95" s="244">
        <f>SUM(D95:O95)</f>
        <v>1</v>
      </c>
    </row>
    <row r="96" spans="1:16" s="241" customFormat="1" ht="21.75" customHeight="1" thickBot="1">
      <c r="A96" s="607" t="s">
        <v>238</v>
      </c>
      <c r="B96" s="626"/>
      <c r="C96" s="626"/>
      <c r="D96" s="626"/>
      <c r="E96" s="626"/>
      <c r="F96" s="626"/>
      <c r="G96" s="626"/>
      <c r="H96" s="626"/>
      <c r="I96" s="626"/>
      <c r="J96" s="626"/>
      <c r="K96" s="626"/>
      <c r="L96" s="626"/>
      <c r="M96" s="626"/>
      <c r="N96" s="626"/>
      <c r="O96" s="626"/>
      <c r="P96" s="627"/>
    </row>
    <row r="97" spans="1:16" s="26" customFormat="1" ht="15.75" customHeight="1" thickBot="1">
      <c r="A97" s="652" t="s">
        <v>0</v>
      </c>
      <c r="B97" s="653"/>
      <c r="C97" s="654"/>
      <c r="D97" s="43" t="s">
        <v>208</v>
      </c>
      <c r="E97" s="44" t="s">
        <v>209</v>
      </c>
      <c r="F97" s="44" t="s">
        <v>210</v>
      </c>
      <c r="G97" s="44" t="s">
        <v>211</v>
      </c>
      <c r="H97" s="44" t="s">
        <v>212</v>
      </c>
      <c r="I97" s="44" t="s">
        <v>213</v>
      </c>
      <c r="J97" s="44" t="s">
        <v>214</v>
      </c>
      <c r="K97" s="44" t="s">
        <v>215</v>
      </c>
      <c r="L97" s="44" t="s">
        <v>216</v>
      </c>
      <c r="M97" s="44" t="s">
        <v>217</v>
      </c>
      <c r="N97" s="44" t="s">
        <v>218</v>
      </c>
      <c r="O97" s="45" t="s">
        <v>219</v>
      </c>
      <c r="P97" s="310" t="s">
        <v>34</v>
      </c>
    </row>
    <row r="98" spans="1:17" s="241" customFormat="1" ht="18" customHeight="1">
      <c r="A98" s="631" t="s">
        <v>239</v>
      </c>
      <c r="B98" s="632"/>
      <c r="C98" s="633"/>
      <c r="D98" s="462">
        <v>0</v>
      </c>
      <c r="E98" s="463">
        <v>0</v>
      </c>
      <c r="F98" s="463">
        <f>F99+F100</f>
        <v>22</v>
      </c>
      <c r="G98" s="463">
        <f>G99+G100</f>
        <v>3</v>
      </c>
      <c r="H98" s="463">
        <f>H99+H100</f>
        <v>50</v>
      </c>
      <c r="I98" s="463">
        <f>I99+I100</f>
        <v>1</v>
      </c>
      <c r="J98" s="463">
        <f aca="true" t="shared" si="20" ref="J98:O98">SUM(J99:J101)</f>
        <v>0</v>
      </c>
      <c r="K98" s="463">
        <f t="shared" si="20"/>
        <v>3</v>
      </c>
      <c r="L98" s="463">
        <f t="shared" si="20"/>
        <v>157</v>
      </c>
      <c r="M98" s="463">
        <f t="shared" si="20"/>
        <v>52</v>
      </c>
      <c r="N98" s="463">
        <f t="shared" si="20"/>
        <v>87</v>
      </c>
      <c r="O98" s="463">
        <f t="shared" si="20"/>
        <v>3</v>
      </c>
      <c r="P98" s="232">
        <f>SUM(D98:O98)</f>
        <v>378</v>
      </c>
      <c r="Q98" s="38"/>
    </row>
    <row r="99" spans="1:16" s="26" customFormat="1" ht="15" customHeight="1">
      <c r="A99" s="464"/>
      <c r="B99" s="616" t="s">
        <v>221</v>
      </c>
      <c r="C99" s="617"/>
      <c r="D99" s="235">
        <v>0</v>
      </c>
      <c r="E99" s="236">
        <v>0</v>
      </c>
      <c r="F99" s="236">
        <v>2</v>
      </c>
      <c r="G99" s="236">
        <v>3</v>
      </c>
      <c r="H99" s="236">
        <v>10</v>
      </c>
      <c r="I99" s="236">
        <v>1</v>
      </c>
      <c r="J99" s="236">
        <v>0</v>
      </c>
      <c r="K99" s="236">
        <v>0</v>
      </c>
      <c r="L99" s="236">
        <v>52</v>
      </c>
      <c r="M99" s="236">
        <v>19</v>
      </c>
      <c r="N99" s="236">
        <v>22</v>
      </c>
      <c r="O99" s="236">
        <v>1</v>
      </c>
      <c r="P99" s="237">
        <f>SUM(D99:O99)</f>
        <v>110</v>
      </c>
    </row>
    <row r="100" spans="1:16" s="26" customFormat="1" ht="15" customHeight="1">
      <c r="A100" s="464"/>
      <c r="B100" s="616" t="s">
        <v>233</v>
      </c>
      <c r="C100" s="617"/>
      <c r="D100" s="235">
        <v>0</v>
      </c>
      <c r="E100" s="236">
        <v>0</v>
      </c>
      <c r="F100" s="236">
        <v>20</v>
      </c>
      <c r="G100" s="236">
        <v>0</v>
      </c>
      <c r="H100" s="236">
        <v>40</v>
      </c>
      <c r="I100" s="236">
        <v>0</v>
      </c>
      <c r="J100" s="236">
        <v>0</v>
      </c>
      <c r="K100" s="236">
        <v>0</v>
      </c>
      <c r="L100" s="236">
        <v>67</v>
      </c>
      <c r="M100" s="236">
        <v>31</v>
      </c>
      <c r="N100" s="236">
        <v>57</v>
      </c>
      <c r="O100" s="236">
        <v>2</v>
      </c>
      <c r="P100" s="237">
        <f>SUM(D100:O100)</f>
        <v>217</v>
      </c>
    </row>
    <row r="101" spans="1:16" s="26" customFormat="1" ht="15" customHeight="1" thickBot="1">
      <c r="A101" s="464"/>
      <c r="B101" s="624" t="s">
        <v>248</v>
      </c>
      <c r="C101" s="625"/>
      <c r="D101" s="465">
        <v>0</v>
      </c>
      <c r="E101" s="466">
        <v>0</v>
      </c>
      <c r="F101" s="467">
        <v>0</v>
      </c>
      <c r="G101" s="467">
        <v>0</v>
      </c>
      <c r="H101" s="467">
        <v>0</v>
      </c>
      <c r="I101" s="467">
        <v>0</v>
      </c>
      <c r="J101" s="467">
        <v>0</v>
      </c>
      <c r="K101" s="467">
        <v>3</v>
      </c>
      <c r="L101" s="467">
        <v>38</v>
      </c>
      <c r="M101" s="467">
        <v>2</v>
      </c>
      <c r="N101" s="467">
        <v>8</v>
      </c>
      <c r="O101" s="494">
        <v>0</v>
      </c>
      <c r="P101" s="468">
        <f>SUM(D101:O101)</f>
        <v>51</v>
      </c>
    </row>
    <row r="102" spans="1:16" s="26" customFormat="1" ht="22.5" customHeight="1" thickBot="1">
      <c r="A102" s="618" t="s">
        <v>201</v>
      </c>
      <c r="B102" s="619"/>
      <c r="C102" s="619"/>
      <c r="D102" s="619"/>
      <c r="E102" s="619"/>
      <c r="F102" s="619"/>
      <c r="G102" s="619"/>
      <c r="H102" s="619"/>
      <c r="I102" s="619"/>
      <c r="J102" s="619"/>
      <c r="K102" s="619"/>
      <c r="L102" s="619"/>
      <c r="M102" s="619"/>
      <c r="N102" s="619"/>
      <c r="O102" s="619"/>
      <c r="P102" s="620"/>
    </row>
    <row r="103" spans="1:16" s="26" customFormat="1" ht="19.5" customHeight="1">
      <c r="A103" s="666" t="s">
        <v>36</v>
      </c>
      <c r="B103" s="667"/>
      <c r="C103" s="668"/>
      <c r="D103" s="417">
        <v>8</v>
      </c>
      <c r="E103" s="460">
        <v>14</v>
      </c>
      <c r="F103" s="253">
        <v>13</v>
      </c>
      <c r="G103" s="460">
        <v>14</v>
      </c>
      <c r="H103" s="460">
        <v>14</v>
      </c>
      <c r="I103" s="460">
        <v>0</v>
      </c>
      <c r="J103" s="253">
        <v>14</v>
      </c>
      <c r="K103" s="460">
        <v>14</v>
      </c>
      <c r="L103" s="460">
        <v>12</v>
      </c>
      <c r="M103" s="253">
        <v>12</v>
      </c>
      <c r="N103" s="253">
        <v>14</v>
      </c>
      <c r="O103" s="253">
        <v>14</v>
      </c>
      <c r="P103" s="251">
        <f>SUM(D103:O103)</f>
        <v>143</v>
      </c>
    </row>
    <row r="104" spans="1:16" s="26" customFormat="1" ht="25.5" customHeight="1">
      <c r="A104" s="690" t="s">
        <v>186</v>
      </c>
      <c r="B104" s="691"/>
      <c r="C104" s="673"/>
      <c r="D104" s="418">
        <v>29</v>
      </c>
      <c r="E104" s="461">
        <v>29</v>
      </c>
      <c r="F104" s="402">
        <v>16</v>
      </c>
      <c r="G104" s="461">
        <v>21</v>
      </c>
      <c r="H104" s="485">
        <v>11</v>
      </c>
      <c r="I104" s="461">
        <v>0</v>
      </c>
      <c r="J104" s="402">
        <v>0</v>
      </c>
      <c r="K104" s="461">
        <v>12</v>
      </c>
      <c r="L104" s="461">
        <v>15</v>
      </c>
      <c r="M104" s="402">
        <v>0</v>
      </c>
      <c r="N104" s="402">
        <v>0</v>
      </c>
      <c r="O104" s="402">
        <v>0</v>
      </c>
      <c r="P104" s="363">
        <f>SUM(D104:O104)</f>
        <v>133</v>
      </c>
    </row>
    <row r="105" spans="1:16" s="26" customFormat="1" ht="15" customHeight="1">
      <c r="A105" s="687" t="s">
        <v>185</v>
      </c>
      <c r="B105" s="688"/>
      <c r="C105" s="689"/>
      <c r="D105" s="417">
        <v>21</v>
      </c>
      <c r="E105" s="460">
        <v>11</v>
      </c>
      <c r="F105" s="253">
        <v>7</v>
      </c>
      <c r="G105" s="460">
        <v>9</v>
      </c>
      <c r="H105" s="460">
        <v>5</v>
      </c>
      <c r="I105" s="460">
        <v>6</v>
      </c>
      <c r="J105" s="253">
        <v>0</v>
      </c>
      <c r="K105" s="460">
        <v>5</v>
      </c>
      <c r="L105" s="460">
        <v>10</v>
      </c>
      <c r="M105" s="253">
        <v>0</v>
      </c>
      <c r="N105" s="253">
        <v>0</v>
      </c>
      <c r="O105" s="253">
        <v>0</v>
      </c>
      <c r="P105" s="251">
        <f>SUM(D105:O105)</f>
        <v>74</v>
      </c>
    </row>
    <row r="106" spans="1:16" s="26" customFormat="1" ht="14.25" customHeight="1">
      <c r="A106" s="687" t="s">
        <v>184</v>
      </c>
      <c r="B106" s="688"/>
      <c r="C106" s="689"/>
      <c r="D106" s="417">
        <v>43</v>
      </c>
      <c r="E106" s="460">
        <v>15</v>
      </c>
      <c r="F106" s="253">
        <v>11</v>
      </c>
      <c r="G106" s="460">
        <v>11</v>
      </c>
      <c r="H106" s="460">
        <v>7</v>
      </c>
      <c r="I106" s="460">
        <v>0</v>
      </c>
      <c r="J106" s="253">
        <v>0</v>
      </c>
      <c r="K106" s="460">
        <v>0</v>
      </c>
      <c r="L106" s="460">
        <v>9</v>
      </c>
      <c r="M106" s="253">
        <v>0</v>
      </c>
      <c r="N106" s="253">
        <v>0</v>
      </c>
      <c r="O106" s="253">
        <v>7</v>
      </c>
      <c r="P106" s="251">
        <f>SUM(D106:O106)</f>
        <v>103</v>
      </c>
    </row>
    <row r="107" spans="1:16" s="26" customFormat="1" ht="15.75" customHeight="1" thickBot="1">
      <c r="A107" s="687" t="s">
        <v>234</v>
      </c>
      <c r="B107" s="688"/>
      <c r="C107" s="689"/>
      <c r="D107" s="417">
        <v>0</v>
      </c>
      <c r="E107" s="460">
        <v>14</v>
      </c>
      <c r="F107" s="253">
        <v>0</v>
      </c>
      <c r="G107" s="460">
        <v>0</v>
      </c>
      <c r="H107" s="460">
        <v>0</v>
      </c>
      <c r="I107" s="460">
        <v>0</v>
      </c>
      <c r="J107" s="253">
        <v>0</v>
      </c>
      <c r="K107" s="460">
        <v>0</v>
      </c>
      <c r="L107" s="460">
        <v>0</v>
      </c>
      <c r="M107" s="253">
        <v>0</v>
      </c>
      <c r="N107" s="253">
        <v>0</v>
      </c>
      <c r="O107" s="253">
        <v>0</v>
      </c>
      <c r="P107" s="251">
        <f>SUM(D107:O107)</f>
        <v>14</v>
      </c>
    </row>
    <row r="108" spans="1:16" s="26" customFormat="1" ht="16.5" customHeight="1" thickBot="1">
      <c r="A108" s="682" t="s">
        <v>67</v>
      </c>
      <c r="B108" s="683"/>
      <c r="C108" s="684"/>
      <c r="D108" s="254">
        <f aca="true" t="shared" si="21" ref="D108:P108">SUM(D103:D107)</f>
        <v>101</v>
      </c>
      <c r="E108" s="255">
        <f t="shared" si="21"/>
        <v>83</v>
      </c>
      <c r="F108" s="255">
        <f t="shared" si="21"/>
        <v>47</v>
      </c>
      <c r="G108" s="255">
        <f t="shared" si="21"/>
        <v>55</v>
      </c>
      <c r="H108" s="255">
        <f t="shared" si="21"/>
        <v>37</v>
      </c>
      <c r="I108" s="255">
        <f t="shared" si="21"/>
        <v>6</v>
      </c>
      <c r="J108" s="255">
        <f t="shared" si="21"/>
        <v>14</v>
      </c>
      <c r="K108" s="255">
        <f t="shared" si="21"/>
        <v>31</v>
      </c>
      <c r="L108" s="255">
        <f t="shared" si="21"/>
        <v>46</v>
      </c>
      <c r="M108" s="255">
        <f t="shared" si="21"/>
        <v>12</v>
      </c>
      <c r="N108" s="255">
        <f t="shared" si="21"/>
        <v>14</v>
      </c>
      <c r="O108" s="255">
        <f t="shared" si="21"/>
        <v>21</v>
      </c>
      <c r="P108" s="256">
        <f t="shared" si="21"/>
        <v>467</v>
      </c>
    </row>
    <row r="109" spans="1:16" s="241" customFormat="1" ht="21" customHeight="1" thickBot="1">
      <c r="A109" s="607" t="s">
        <v>73</v>
      </c>
      <c r="B109" s="626"/>
      <c r="C109" s="626"/>
      <c r="D109" s="626"/>
      <c r="E109" s="626"/>
      <c r="F109" s="626"/>
      <c r="G109" s="626"/>
      <c r="H109" s="626"/>
      <c r="I109" s="626"/>
      <c r="J109" s="626"/>
      <c r="K109" s="626"/>
      <c r="L109" s="626"/>
      <c r="M109" s="626"/>
      <c r="N109" s="626"/>
      <c r="O109" s="626"/>
      <c r="P109" s="627"/>
    </row>
    <row r="110" spans="1:16" s="241" customFormat="1" ht="15.75" customHeight="1">
      <c r="A110" s="661" t="s">
        <v>265</v>
      </c>
      <c r="B110" s="662"/>
      <c r="C110" s="663"/>
      <c r="D110" s="242">
        <v>13</v>
      </c>
      <c r="E110" s="243">
        <v>30</v>
      </c>
      <c r="F110" s="243">
        <v>20</v>
      </c>
      <c r="G110" s="243">
        <v>21</v>
      </c>
      <c r="H110" s="243">
        <v>22</v>
      </c>
      <c r="I110" s="243">
        <v>32</v>
      </c>
      <c r="J110" s="243">
        <v>34</v>
      </c>
      <c r="K110" s="243">
        <v>28</v>
      </c>
      <c r="L110" s="243">
        <v>21</v>
      </c>
      <c r="M110" s="243">
        <v>33</v>
      </c>
      <c r="N110" s="243">
        <v>26</v>
      </c>
      <c r="O110" s="243">
        <v>17</v>
      </c>
      <c r="P110" s="244" t="s">
        <v>55</v>
      </c>
    </row>
    <row r="111" spans="1:16" s="241" customFormat="1" ht="15" customHeight="1" thickBot="1">
      <c r="A111" s="679" t="s">
        <v>231</v>
      </c>
      <c r="B111" s="680"/>
      <c r="C111" s="681"/>
      <c r="D111" s="245">
        <v>24</v>
      </c>
      <c r="E111" s="246">
        <v>17</v>
      </c>
      <c r="F111" s="246">
        <v>20</v>
      </c>
      <c r="G111" s="246">
        <v>29</v>
      </c>
      <c r="H111" s="246">
        <v>8</v>
      </c>
      <c r="I111" s="246">
        <v>21</v>
      </c>
      <c r="J111" s="246">
        <v>21</v>
      </c>
      <c r="K111" s="246">
        <v>17</v>
      </c>
      <c r="L111" s="246">
        <v>33</v>
      </c>
      <c r="M111" s="246">
        <v>13</v>
      </c>
      <c r="N111" s="246">
        <v>14</v>
      </c>
      <c r="O111" s="246">
        <v>4</v>
      </c>
      <c r="P111" s="247">
        <f>SUM(D111:O111)</f>
        <v>221</v>
      </c>
    </row>
  </sheetData>
  <sheetProtection/>
  <mergeCells count="103">
    <mergeCell ref="B29:C29"/>
    <mergeCell ref="A42:A48"/>
    <mergeCell ref="B39:B40"/>
    <mergeCell ref="A41:C41"/>
    <mergeCell ref="B35:B37"/>
    <mergeCell ref="B38:C38"/>
    <mergeCell ref="A34:A40"/>
    <mergeCell ref="B34:C34"/>
    <mergeCell ref="A8:C8"/>
    <mergeCell ref="A1:P1"/>
    <mergeCell ref="A3:C3"/>
    <mergeCell ref="A2:C2"/>
    <mergeCell ref="A4:C4"/>
    <mergeCell ref="A5:C5"/>
    <mergeCell ref="A6:C6"/>
    <mergeCell ref="A7:C7"/>
    <mergeCell ref="A10:C10"/>
    <mergeCell ref="A14:C14"/>
    <mergeCell ref="A11:C11"/>
    <mergeCell ref="A12:P13"/>
    <mergeCell ref="A15:C15"/>
    <mergeCell ref="A24:C24"/>
    <mergeCell ref="A19:C19"/>
    <mergeCell ref="A20:B21"/>
    <mergeCell ref="A16:C16"/>
    <mergeCell ref="A22:B23"/>
    <mergeCell ref="A17:C17"/>
    <mergeCell ref="A18:C18"/>
    <mergeCell ref="B87:C87"/>
    <mergeCell ref="B70:C70"/>
    <mergeCell ref="B79:C79"/>
    <mergeCell ref="B88:C88"/>
    <mergeCell ref="B73:C73"/>
    <mergeCell ref="B81:C81"/>
    <mergeCell ref="B86:C86"/>
    <mergeCell ref="B82:C82"/>
    <mergeCell ref="B83:C83"/>
    <mergeCell ref="B74:C74"/>
    <mergeCell ref="A97:C97"/>
    <mergeCell ref="A98:C98"/>
    <mergeCell ref="B90:C90"/>
    <mergeCell ref="A91:C91"/>
    <mergeCell ref="A92:P92"/>
    <mergeCell ref="A93:C93"/>
    <mergeCell ref="A94:C94"/>
    <mergeCell ref="A95:C95"/>
    <mergeCell ref="A105:C105"/>
    <mergeCell ref="A107:C107"/>
    <mergeCell ref="A110:C110"/>
    <mergeCell ref="B99:C99"/>
    <mergeCell ref="A103:C103"/>
    <mergeCell ref="A104:C104"/>
    <mergeCell ref="A109:P109"/>
    <mergeCell ref="A111:C111"/>
    <mergeCell ref="A108:C108"/>
    <mergeCell ref="A68:C68"/>
    <mergeCell ref="B75:C75"/>
    <mergeCell ref="B69:C69"/>
    <mergeCell ref="A76:C76"/>
    <mergeCell ref="A77:A84"/>
    <mergeCell ref="B77:C77"/>
    <mergeCell ref="B84:C84"/>
    <mergeCell ref="A106:C106"/>
    <mergeCell ref="A52:P52"/>
    <mergeCell ref="A53:C53"/>
    <mergeCell ref="A25:A29"/>
    <mergeCell ref="A54:C54"/>
    <mergeCell ref="A49:P49"/>
    <mergeCell ref="B28:C28"/>
    <mergeCell ref="B25:C25"/>
    <mergeCell ref="B27:C27"/>
    <mergeCell ref="B47:B48"/>
    <mergeCell ref="B43:B45"/>
    <mergeCell ref="A55:C55"/>
    <mergeCell ref="A57:P57"/>
    <mergeCell ref="A58:C58"/>
    <mergeCell ref="B72:C72"/>
    <mergeCell ref="B67:C67"/>
    <mergeCell ref="A64:C64"/>
    <mergeCell ref="B65:C65"/>
    <mergeCell ref="B66:C66"/>
    <mergeCell ref="B61:C61"/>
    <mergeCell ref="A61:A63"/>
    <mergeCell ref="A9:C9"/>
    <mergeCell ref="A60:C60"/>
    <mergeCell ref="B63:C63"/>
    <mergeCell ref="A56:C56"/>
    <mergeCell ref="A59:C59"/>
    <mergeCell ref="B46:C46"/>
    <mergeCell ref="B30:B32"/>
    <mergeCell ref="A33:C33"/>
    <mergeCell ref="B42:C42"/>
    <mergeCell ref="B62:C62"/>
    <mergeCell ref="B71:C71"/>
    <mergeCell ref="A102:P102"/>
    <mergeCell ref="B100:C100"/>
    <mergeCell ref="B78:C78"/>
    <mergeCell ref="B89:C89"/>
    <mergeCell ref="A86:A90"/>
    <mergeCell ref="B80:C80"/>
    <mergeCell ref="B101:C101"/>
    <mergeCell ref="A96:P96"/>
    <mergeCell ref="A85:C85"/>
  </mergeCells>
  <printOptions/>
  <pageMargins left="0.5118110236220472" right="0.31496062992125984" top="0.26" bottom="0.15748031496062992" header="0.15748031496062992" footer="0.15748031496062992"/>
  <pageSetup horizontalDpi="600" verticalDpi="600" orientation="portrait" paperSize="9" scale="76" r:id="rId1"/>
  <rowBreaks count="1" manualBreakCount="1">
    <brk id="5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2"/>
  <dimension ref="A1:AI75"/>
  <sheetViews>
    <sheetView tabSelected="1" zoomScalePageLayoutView="0" workbookViewId="0" topLeftCell="A1">
      <pane ySplit="2" topLeftCell="BM63" activePane="bottomLeft" state="frozen"/>
      <selection pane="topLeft" activeCell="A1" sqref="A1"/>
      <selection pane="bottomLeft" activeCell="S1" sqref="S1:AF74"/>
    </sheetView>
  </sheetViews>
  <sheetFormatPr defaultColWidth="9.00390625" defaultRowHeight="12.75"/>
  <cols>
    <col min="1" max="1" width="3.625" style="0" customWidth="1"/>
    <col min="2" max="3" width="3.25390625" style="0" customWidth="1"/>
    <col min="4" max="4" width="22.375" style="18" customWidth="1"/>
    <col min="5" max="6" width="6.875" style="217" customWidth="1"/>
    <col min="7" max="17" width="6.875" style="0" customWidth="1"/>
    <col min="18" max="18" width="2.125" style="0" customWidth="1"/>
    <col min="19" max="19" width="3.375" style="0" customWidth="1"/>
    <col min="22" max="22" width="12.125" style="0" customWidth="1"/>
    <col min="23" max="32" width="8.375" style="0" customWidth="1"/>
    <col min="33" max="33" width="7.125" style="0" customWidth="1"/>
    <col min="34" max="34" width="6.625" style="0" customWidth="1"/>
    <col min="35" max="35" width="9.125" style="2" customWidth="1"/>
  </cols>
  <sheetData>
    <row r="1" spans="1:35" ht="25.5" customHeight="1" thickBot="1">
      <c r="A1" s="733" t="s">
        <v>119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5"/>
      <c r="S1" s="733" t="s">
        <v>270</v>
      </c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5"/>
      <c r="AG1" s="218"/>
      <c r="AH1" s="356"/>
      <c r="AI1" s="219"/>
    </row>
    <row r="2" spans="1:35" s="149" customFormat="1" ht="21" customHeight="1" thickBot="1">
      <c r="A2" s="738" t="s">
        <v>0</v>
      </c>
      <c r="B2" s="739"/>
      <c r="C2" s="739"/>
      <c r="D2" s="740"/>
      <c r="E2" s="45" t="s">
        <v>183</v>
      </c>
      <c r="F2" s="43" t="s">
        <v>208</v>
      </c>
      <c r="G2" s="44" t="s">
        <v>209</v>
      </c>
      <c r="H2" s="44" t="s">
        <v>210</v>
      </c>
      <c r="I2" s="44" t="s">
        <v>211</v>
      </c>
      <c r="J2" s="44" t="s">
        <v>212</v>
      </c>
      <c r="K2" s="44" t="s">
        <v>213</v>
      </c>
      <c r="L2" s="44" t="s">
        <v>214</v>
      </c>
      <c r="M2" s="44" t="s">
        <v>215</v>
      </c>
      <c r="N2" s="44" t="s">
        <v>216</v>
      </c>
      <c r="O2" s="44" t="s">
        <v>217</v>
      </c>
      <c r="P2" s="44" t="s">
        <v>218</v>
      </c>
      <c r="Q2" s="45" t="s">
        <v>219</v>
      </c>
      <c r="S2" s="738" t="s">
        <v>0</v>
      </c>
      <c r="T2" s="739"/>
      <c r="U2" s="739"/>
      <c r="V2" s="740"/>
      <c r="W2" s="143" t="s">
        <v>205</v>
      </c>
      <c r="X2" s="144" t="s">
        <v>206</v>
      </c>
      <c r="Y2" s="144" t="s">
        <v>207</v>
      </c>
      <c r="Z2" s="144" t="s">
        <v>108</v>
      </c>
      <c r="AA2" s="144" t="s">
        <v>109</v>
      </c>
      <c r="AB2" s="144" t="s">
        <v>204</v>
      </c>
      <c r="AC2" s="144" t="s">
        <v>110</v>
      </c>
      <c r="AD2" s="144" t="s">
        <v>111</v>
      </c>
      <c r="AE2" s="144" t="s">
        <v>112</v>
      </c>
      <c r="AF2" s="145" t="s">
        <v>113</v>
      </c>
      <c r="AG2" s="220"/>
      <c r="AH2" s="356"/>
      <c r="AI2" s="219"/>
    </row>
    <row r="3" spans="1:35" ht="13.5" customHeight="1">
      <c r="A3" s="118" t="s">
        <v>86</v>
      </c>
      <c r="B3" s="119"/>
      <c r="C3" s="119"/>
      <c r="D3" s="120"/>
      <c r="E3" s="337">
        <f>E5+E7+E9+E11+E13</f>
        <v>3192</v>
      </c>
      <c r="F3" s="322">
        <f>F5+F7+F9+F11+F13</f>
        <v>3502</v>
      </c>
      <c r="G3" s="432">
        <f>G5+G7+G9+G11+G13</f>
        <v>3692</v>
      </c>
      <c r="H3" s="432">
        <f>H5+H7+H9+H11+H13</f>
        <v>3650</v>
      </c>
      <c r="I3" s="476">
        <f aca="true" t="shared" si="0" ref="I3:Q3">I5+I7+I9+I11+I13</f>
        <v>3429</v>
      </c>
      <c r="J3" s="476">
        <f t="shared" si="0"/>
        <v>3276</v>
      </c>
      <c r="K3" s="476">
        <f t="shared" si="0"/>
        <v>3192</v>
      </c>
      <c r="L3" s="476">
        <f t="shared" si="0"/>
        <v>3047</v>
      </c>
      <c r="M3" s="476">
        <f t="shared" si="0"/>
        <v>2956</v>
      </c>
      <c r="N3" s="476">
        <f t="shared" si="0"/>
        <v>2942</v>
      </c>
      <c r="O3" s="476">
        <f t="shared" si="0"/>
        <v>3015</v>
      </c>
      <c r="P3" s="476">
        <f t="shared" si="0"/>
        <v>3129</v>
      </c>
      <c r="Q3" s="506">
        <f t="shared" si="0"/>
        <v>3385</v>
      </c>
      <c r="S3" s="118" t="s">
        <v>86</v>
      </c>
      <c r="T3" s="119"/>
      <c r="U3" s="119"/>
      <c r="V3" s="120"/>
      <c r="W3" s="181">
        <f aca="true" t="shared" si="1" ref="W3:AF3">W5+W7+W9+W11+W13</f>
        <v>993</v>
      </c>
      <c r="X3" s="182">
        <f t="shared" si="1"/>
        <v>596</v>
      </c>
      <c r="Y3" s="182">
        <f t="shared" si="1"/>
        <v>193</v>
      </c>
      <c r="Z3" s="182">
        <f t="shared" si="1"/>
        <v>223</v>
      </c>
      <c r="AA3" s="182">
        <f t="shared" si="1"/>
        <v>238</v>
      </c>
      <c r="AB3" s="182">
        <f t="shared" si="1"/>
        <v>81</v>
      </c>
      <c r="AC3" s="182">
        <f t="shared" si="1"/>
        <v>308</v>
      </c>
      <c r="AD3" s="182">
        <f t="shared" si="1"/>
        <v>440</v>
      </c>
      <c r="AE3" s="182">
        <f t="shared" si="1"/>
        <v>141</v>
      </c>
      <c r="AF3" s="183">
        <f t="shared" si="1"/>
        <v>172</v>
      </c>
      <c r="AG3" s="220"/>
      <c r="AH3" s="357"/>
      <c r="AI3" s="219"/>
    </row>
    <row r="4" spans="1:35" ht="9.75" customHeight="1">
      <c r="A4" s="726" t="s">
        <v>106</v>
      </c>
      <c r="B4" s="727"/>
      <c r="C4" s="727"/>
      <c r="D4" s="728"/>
      <c r="E4" s="338"/>
      <c r="F4" s="323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324"/>
      <c r="S4" s="726" t="s">
        <v>106</v>
      </c>
      <c r="T4" s="727"/>
      <c r="U4" s="727"/>
      <c r="V4" s="728"/>
      <c r="W4" s="224"/>
      <c r="X4" s="184"/>
      <c r="Y4" s="184"/>
      <c r="Z4" s="184"/>
      <c r="AA4" s="184"/>
      <c r="AB4" s="184"/>
      <c r="AC4" s="184"/>
      <c r="AD4" s="184"/>
      <c r="AE4" s="184"/>
      <c r="AF4" s="185"/>
      <c r="AG4" s="218"/>
      <c r="AH4" s="221"/>
      <c r="AI4" s="219"/>
    </row>
    <row r="5" spans="1:35" ht="12.75" customHeight="1">
      <c r="A5" s="127"/>
      <c r="B5" s="146" t="s">
        <v>81</v>
      </c>
      <c r="C5" s="125"/>
      <c r="D5" s="131"/>
      <c r="E5" s="339">
        <v>1244</v>
      </c>
      <c r="F5" s="325">
        <v>1312</v>
      </c>
      <c r="G5" s="166">
        <v>1375</v>
      </c>
      <c r="H5" s="166">
        <v>1311</v>
      </c>
      <c r="I5" s="166">
        <v>1215</v>
      </c>
      <c r="J5" s="166">
        <v>1122</v>
      </c>
      <c r="K5" s="166">
        <v>1035</v>
      </c>
      <c r="L5" s="166">
        <v>1058</v>
      </c>
      <c r="M5" s="166">
        <v>1056</v>
      </c>
      <c r="N5" s="166">
        <v>1148</v>
      </c>
      <c r="O5" s="166">
        <v>1178</v>
      </c>
      <c r="P5" s="166">
        <v>1210</v>
      </c>
      <c r="Q5" s="326">
        <v>1326</v>
      </c>
      <c r="S5" s="127"/>
      <c r="T5" s="162" t="s">
        <v>81</v>
      </c>
      <c r="U5" s="125"/>
      <c r="V5" s="131"/>
      <c r="W5" s="186">
        <v>273</v>
      </c>
      <c r="X5" s="187">
        <v>230</v>
      </c>
      <c r="Y5" s="187">
        <v>70</v>
      </c>
      <c r="Z5" s="187">
        <v>113</v>
      </c>
      <c r="AA5" s="187">
        <v>109</v>
      </c>
      <c r="AB5" s="187">
        <v>35</v>
      </c>
      <c r="AC5" s="187">
        <v>155</v>
      </c>
      <c r="AD5" s="187">
        <v>158</v>
      </c>
      <c r="AE5" s="187">
        <v>94</v>
      </c>
      <c r="AF5" s="188">
        <v>89</v>
      </c>
      <c r="AG5" s="220"/>
      <c r="AH5" s="356"/>
      <c r="AI5" s="219"/>
    </row>
    <row r="6" spans="1:35" s="126" customFormat="1" ht="12.75" customHeight="1">
      <c r="A6" s="128"/>
      <c r="B6" s="736" t="s">
        <v>163</v>
      </c>
      <c r="C6" s="606"/>
      <c r="D6" s="737"/>
      <c r="E6" s="340">
        <f aca="true" t="shared" si="2" ref="E6:Q6">E5/E3*100</f>
        <v>39</v>
      </c>
      <c r="F6" s="327">
        <f t="shared" si="2"/>
        <v>37.5</v>
      </c>
      <c r="G6" s="433">
        <f t="shared" si="2"/>
        <v>37.2</v>
      </c>
      <c r="H6" s="433">
        <f t="shared" si="2"/>
        <v>35.9</v>
      </c>
      <c r="I6" s="433">
        <f t="shared" si="2"/>
        <v>35.4</v>
      </c>
      <c r="J6" s="433">
        <f t="shared" si="2"/>
        <v>34.2</v>
      </c>
      <c r="K6" s="433">
        <f t="shared" si="2"/>
        <v>32.4</v>
      </c>
      <c r="L6" s="433">
        <f t="shared" si="2"/>
        <v>34.7</v>
      </c>
      <c r="M6" s="433">
        <f t="shared" si="2"/>
        <v>35.7</v>
      </c>
      <c r="N6" s="433">
        <f t="shared" si="2"/>
        <v>39</v>
      </c>
      <c r="O6" s="433">
        <f t="shared" si="2"/>
        <v>39.1</v>
      </c>
      <c r="P6" s="433">
        <f t="shared" si="2"/>
        <v>38.7</v>
      </c>
      <c r="Q6" s="535">
        <f t="shared" si="2"/>
        <v>39.2</v>
      </c>
      <c r="S6" s="128"/>
      <c r="T6" s="736" t="s">
        <v>114</v>
      </c>
      <c r="U6" s="606"/>
      <c r="V6" s="737"/>
      <c r="W6" s="189">
        <f aca="true" t="shared" si="3" ref="W6:AF6">W5/W3*100</f>
        <v>27.5</v>
      </c>
      <c r="X6" s="190">
        <f t="shared" si="3"/>
        <v>38.6</v>
      </c>
      <c r="Y6" s="190">
        <f t="shared" si="3"/>
        <v>36.3</v>
      </c>
      <c r="Z6" s="190">
        <f t="shared" si="3"/>
        <v>50.7</v>
      </c>
      <c r="AA6" s="190">
        <f t="shared" si="3"/>
        <v>45.8</v>
      </c>
      <c r="AB6" s="190">
        <f t="shared" si="3"/>
        <v>43.2</v>
      </c>
      <c r="AC6" s="202">
        <f t="shared" si="3"/>
        <v>50.3</v>
      </c>
      <c r="AD6" s="190">
        <f t="shared" si="3"/>
        <v>35.9</v>
      </c>
      <c r="AE6" s="190">
        <f t="shared" si="3"/>
        <v>66.7</v>
      </c>
      <c r="AF6" s="191">
        <f t="shared" si="3"/>
        <v>51.7</v>
      </c>
      <c r="AG6" s="222"/>
      <c r="AH6" s="358"/>
      <c r="AI6" s="223"/>
    </row>
    <row r="7" spans="1:35" ht="12.75" customHeight="1">
      <c r="A7" s="127"/>
      <c r="B7" s="147" t="s">
        <v>82</v>
      </c>
      <c r="C7" s="123"/>
      <c r="D7" s="124"/>
      <c r="E7" s="341">
        <v>849</v>
      </c>
      <c r="F7" s="328">
        <v>969</v>
      </c>
      <c r="G7" s="434">
        <v>1024</v>
      </c>
      <c r="H7" s="434">
        <v>1023</v>
      </c>
      <c r="I7" s="434">
        <v>976</v>
      </c>
      <c r="J7" s="434">
        <v>949</v>
      </c>
      <c r="K7" s="434">
        <v>949</v>
      </c>
      <c r="L7" s="434">
        <v>905</v>
      </c>
      <c r="M7" s="434">
        <v>894</v>
      </c>
      <c r="N7" s="434">
        <v>824</v>
      </c>
      <c r="O7" s="434">
        <v>836</v>
      </c>
      <c r="P7" s="434">
        <v>869</v>
      </c>
      <c r="Q7" s="536">
        <v>942</v>
      </c>
      <c r="S7" s="127"/>
      <c r="T7" s="161" t="s">
        <v>82</v>
      </c>
      <c r="U7" s="123"/>
      <c r="V7" s="124"/>
      <c r="W7" s="192">
        <v>295</v>
      </c>
      <c r="X7" s="193">
        <v>188</v>
      </c>
      <c r="Y7" s="193">
        <v>61</v>
      </c>
      <c r="Z7" s="193">
        <v>57</v>
      </c>
      <c r="AA7" s="193">
        <v>54</v>
      </c>
      <c r="AB7" s="193">
        <v>25</v>
      </c>
      <c r="AC7" s="187">
        <v>83</v>
      </c>
      <c r="AD7" s="193">
        <v>114</v>
      </c>
      <c r="AE7" s="193">
        <v>25</v>
      </c>
      <c r="AF7" s="194">
        <v>40</v>
      </c>
      <c r="AG7" s="220"/>
      <c r="AH7" s="221"/>
      <c r="AI7" s="219"/>
    </row>
    <row r="8" spans="1:35" s="126" customFormat="1" ht="12.75" customHeight="1">
      <c r="A8" s="128"/>
      <c r="B8" s="573" t="s">
        <v>163</v>
      </c>
      <c r="C8" s="583"/>
      <c r="D8" s="584"/>
      <c r="E8" s="342">
        <f aca="true" t="shared" si="4" ref="E8:Q8">E7/E3*100</f>
        <v>26.6</v>
      </c>
      <c r="F8" s="329">
        <f t="shared" si="4"/>
        <v>27.7</v>
      </c>
      <c r="G8" s="435">
        <f t="shared" si="4"/>
        <v>27.7</v>
      </c>
      <c r="H8" s="435">
        <f t="shared" si="4"/>
        <v>28</v>
      </c>
      <c r="I8" s="435">
        <f t="shared" si="4"/>
        <v>28.5</v>
      </c>
      <c r="J8" s="435">
        <f t="shared" si="4"/>
        <v>29</v>
      </c>
      <c r="K8" s="435">
        <f t="shared" si="4"/>
        <v>29.7</v>
      </c>
      <c r="L8" s="435">
        <f t="shared" si="4"/>
        <v>29.7</v>
      </c>
      <c r="M8" s="435">
        <f t="shared" si="4"/>
        <v>30.2</v>
      </c>
      <c r="N8" s="435">
        <f t="shared" si="4"/>
        <v>28</v>
      </c>
      <c r="O8" s="435">
        <f t="shared" si="4"/>
        <v>27.7</v>
      </c>
      <c r="P8" s="435">
        <f t="shared" si="4"/>
        <v>27.8</v>
      </c>
      <c r="Q8" s="529">
        <f t="shared" si="4"/>
        <v>27.8</v>
      </c>
      <c r="S8" s="128"/>
      <c r="T8" s="573" t="s">
        <v>114</v>
      </c>
      <c r="U8" s="583"/>
      <c r="V8" s="584"/>
      <c r="W8" s="178">
        <f aca="true" t="shared" si="5" ref="W8:AF8">W7/W3*100</f>
        <v>29.7</v>
      </c>
      <c r="X8" s="202">
        <f t="shared" si="5"/>
        <v>31.5</v>
      </c>
      <c r="Y8" s="202">
        <f t="shared" si="5"/>
        <v>31.6</v>
      </c>
      <c r="Z8" s="202">
        <f t="shared" si="5"/>
        <v>25.6</v>
      </c>
      <c r="AA8" s="202">
        <f t="shared" si="5"/>
        <v>22.7</v>
      </c>
      <c r="AB8" s="202">
        <f t="shared" si="5"/>
        <v>30.9</v>
      </c>
      <c r="AC8" s="202">
        <f t="shared" si="5"/>
        <v>26.9</v>
      </c>
      <c r="AD8" s="202">
        <f t="shared" si="5"/>
        <v>25.9</v>
      </c>
      <c r="AE8" s="202">
        <f t="shared" si="5"/>
        <v>17.7</v>
      </c>
      <c r="AF8" s="169">
        <f t="shared" si="5"/>
        <v>23.3</v>
      </c>
      <c r="AG8" s="222"/>
      <c r="AH8" s="358"/>
      <c r="AI8" s="223"/>
    </row>
    <row r="9" spans="1:35" ht="12.75" customHeight="1">
      <c r="A9" s="127"/>
      <c r="B9" s="148" t="s">
        <v>83</v>
      </c>
      <c r="C9" s="125"/>
      <c r="D9" s="131"/>
      <c r="E9" s="339">
        <v>450</v>
      </c>
      <c r="F9" s="325">
        <v>516</v>
      </c>
      <c r="G9" s="166">
        <v>547</v>
      </c>
      <c r="H9" s="166">
        <v>558</v>
      </c>
      <c r="I9" s="166">
        <v>518</v>
      </c>
      <c r="J9" s="166">
        <v>500</v>
      </c>
      <c r="K9" s="166">
        <v>502</v>
      </c>
      <c r="L9" s="166">
        <v>450</v>
      </c>
      <c r="M9" s="166">
        <v>411</v>
      </c>
      <c r="N9" s="166">
        <v>399</v>
      </c>
      <c r="O9" s="166">
        <v>414</v>
      </c>
      <c r="P9" s="166">
        <v>451</v>
      </c>
      <c r="Q9" s="326">
        <v>473</v>
      </c>
      <c r="S9" s="127"/>
      <c r="T9" s="160" t="s">
        <v>83</v>
      </c>
      <c r="U9" s="125"/>
      <c r="V9" s="131"/>
      <c r="W9" s="186">
        <v>191</v>
      </c>
      <c r="X9" s="187">
        <v>78</v>
      </c>
      <c r="Y9" s="187">
        <v>28</v>
      </c>
      <c r="Z9" s="187">
        <v>12</v>
      </c>
      <c r="AA9" s="187">
        <v>31</v>
      </c>
      <c r="AB9" s="187">
        <v>6</v>
      </c>
      <c r="AC9" s="187">
        <v>26</v>
      </c>
      <c r="AD9" s="187">
        <v>68</v>
      </c>
      <c r="AE9" s="187">
        <v>11</v>
      </c>
      <c r="AF9" s="188">
        <v>22</v>
      </c>
      <c r="AG9" s="220"/>
      <c r="AH9" s="356"/>
      <c r="AI9" s="219"/>
    </row>
    <row r="10" spans="1:35" s="126" customFormat="1" ht="12.75" customHeight="1">
      <c r="A10" s="128"/>
      <c r="B10" s="573" t="s">
        <v>163</v>
      </c>
      <c r="C10" s="583"/>
      <c r="D10" s="584"/>
      <c r="E10" s="340">
        <f>E9/E3*100</f>
        <v>14.1</v>
      </c>
      <c r="F10" s="327">
        <f aca="true" t="shared" si="6" ref="F10:M10">F9/F3*100</f>
        <v>14.7</v>
      </c>
      <c r="G10" s="433">
        <f t="shared" si="6"/>
        <v>14.8</v>
      </c>
      <c r="H10" s="433">
        <f t="shared" si="6"/>
        <v>15.3</v>
      </c>
      <c r="I10" s="433">
        <f t="shared" si="6"/>
        <v>15.1</v>
      </c>
      <c r="J10" s="433">
        <f t="shared" si="6"/>
        <v>15.3</v>
      </c>
      <c r="K10" s="433">
        <f t="shared" si="6"/>
        <v>15.7</v>
      </c>
      <c r="L10" s="433">
        <f t="shared" si="6"/>
        <v>14.8</v>
      </c>
      <c r="M10" s="433">
        <f t="shared" si="6"/>
        <v>13.9</v>
      </c>
      <c r="N10" s="433">
        <f>N9/N3*100</f>
        <v>13.6</v>
      </c>
      <c r="O10" s="433">
        <f>O9/O3*100</f>
        <v>13.7</v>
      </c>
      <c r="P10" s="433">
        <f>P9/P3*100</f>
        <v>14.4</v>
      </c>
      <c r="Q10" s="535">
        <f>Q9/Q3*100</f>
        <v>14</v>
      </c>
      <c r="S10" s="128"/>
      <c r="T10" s="736" t="s">
        <v>114</v>
      </c>
      <c r="U10" s="606"/>
      <c r="V10" s="737"/>
      <c r="W10" s="365">
        <f aca="true" t="shared" si="7" ref="W10:AF10">W9/W3*100</f>
        <v>19.2</v>
      </c>
      <c r="X10" s="190">
        <f t="shared" si="7"/>
        <v>13.1</v>
      </c>
      <c r="Y10" s="190">
        <f t="shared" si="7"/>
        <v>14.5</v>
      </c>
      <c r="Z10" s="190">
        <f t="shared" si="7"/>
        <v>5.4</v>
      </c>
      <c r="AA10" s="190">
        <f t="shared" si="7"/>
        <v>13</v>
      </c>
      <c r="AB10" s="190">
        <f t="shared" si="7"/>
        <v>7.4</v>
      </c>
      <c r="AC10" s="202">
        <f t="shared" si="7"/>
        <v>8.4</v>
      </c>
      <c r="AD10" s="190">
        <f t="shared" si="7"/>
        <v>15.5</v>
      </c>
      <c r="AE10" s="190">
        <f t="shared" si="7"/>
        <v>7.8</v>
      </c>
      <c r="AF10" s="191">
        <f t="shared" si="7"/>
        <v>12.8</v>
      </c>
      <c r="AG10" s="222"/>
      <c r="AH10" s="358"/>
      <c r="AI10" s="223"/>
    </row>
    <row r="11" spans="1:35" ht="12.75" customHeight="1">
      <c r="A11" s="127"/>
      <c r="B11" s="147" t="s">
        <v>84</v>
      </c>
      <c r="C11" s="123"/>
      <c r="D11" s="124"/>
      <c r="E11" s="341">
        <v>484</v>
      </c>
      <c r="F11" s="328">
        <v>522</v>
      </c>
      <c r="G11" s="434">
        <v>556</v>
      </c>
      <c r="H11" s="434">
        <v>569</v>
      </c>
      <c r="I11" s="434">
        <v>547</v>
      </c>
      <c r="J11" s="434">
        <v>526</v>
      </c>
      <c r="K11" s="434">
        <v>519</v>
      </c>
      <c r="L11" s="434">
        <v>465</v>
      </c>
      <c r="M11" s="434">
        <v>440</v>
      </c>
      <c r="N11" s="434">
        <v>424</v>
      </c>
      <c r="O11" s="434">
        <v>431</v>
      </c>
      <c r="P11" s="438">
        <v>436</v>
      </c>
      <c r="Q11" s="536">
        <v>472</v>
      </c>
      <c r="S11" s="127"/>
      <c r="T11" s="161" t="s">
        <v>84</v>
      </c>
      <c r="U11" s="123"/>
      <c r="V11" s="124"/>
      <c r="W11" s="192">
        <v>157</v>
      </c>
      <c r="X11" s="193">
        <v>75</v>
      </c>
      <c r="Y11" s="193">
        <v>24</v>
      </c>
      <c r="Z11" s="193">
        <v>32</v>
      </c>
      <c r="AA11" s="193">
        <v>39</v>
      </c>
      <c r="AB11" s="193">
        <v>13</v>
      </c>
      <c r="AC11" s="187">
        <v>33</v>
      </c>
      <c r="AD11" s="193">
        <v>78</v>
      </c>
      <c r="AE11" s="193">
        <v>8</v>
      </c>
      <c r="AF11" s="194">
        <v>13</v>
      </c>
      <c r="AG11" s="220"/>
      <c r="AH11" s="221"/>
      <c r="AI11" s="219"/>
    </row>
    <row r="12" spans="1:35" s="126" customFormat="1" ht="12.75" customHeight="1">
      <c r="A12" s="128"/>
      <c r="B12" s="573" t="s">
        <v>163</v>
      </c>
      <c r="C12" s="583"/>
      <c r="D12" s="584"/>
      <c r="E12" s="342">
        <f aca="true" t="shared" si="8" ref="E12:Q12">E11/E3*100</f>
        <v>15.2</v>
      </c>
      <c r="F12" s="329">
        <f t="shared" si="8"/>
        <v>14.9</v>
      </c>
      <c r="G12" s="435">
        <f t="shared" si="8"/>
        <v>15.1</v>
      </c>
      <c r="H12" s="435">
        <f t="shared" si="8"/>
        <v>15.6</v>
      </c>
      <c r="I12" s="435">
        <f t="shared" si="8"/>
        <v>16</v>
      </c>
      <c r="J12" s="435">
        <f t="shared" si="8"/>
        <v>16.1</v>
      </c>
      <c r="K12" s="435">
        <f t="shared" si="8"/>
        <v>16.3</v>
      </c>
      <c r="L12" s="435">
        <f t="shared" si="8"/>
        <v>15.3</v>
      </c>
      <c r="M12" s="435">
        <f t="shared" si="8"/>
        <v>14.9</v>
      </c>
      <c r="N12" s="435">
        <f t="shared" si="8"/>
        <v>14.4</v>
      </c>
      <c r="O12" s="435">
        <f t="shared" si="8"/>
        <v>14.3</v>
      </c>
      <c r="P12" s="435">
        <f t="shared" si="8"/>
        <v>13.9</v>
      </c>
      <c r="Q12" s="529">
        <f t="shared" si="8"/>
        <v>13.9</v>
      </c>
      <c r="S12" s="128"/>
      <c r="T12" s="573" t="s">
        <v>114</v>
      </c>
      <c r="U12" s="583"/>
      <c r="V12" s="584"/>
      <c r="W12" s="178">
        <f aca="true" t="shared" si="9" ref="W12:AF12">W11/W3*100</f>
        <v>15.8</v>
      </c>
      <c r="X12" s="202">
        <f t="shared" si="9"/>
        <v>12.6</v>
      </c>
      <c r="Y12" s="202">
        <f t="shared" si="9"/>
        <v>12.4</v>
      </c>
      <c r="Z12" s="202">
        <f t="shared" si="9"/>
        <v>14.3</v>
      </c>
      <c r="AA12" s="202">
        <f t="shared" si="9"/>
        <v>16.4</v>
      </c>
      <c r="AB12" s="202">
        <f t="shared" si="9"/>
        <v>16</v>
      </c>
      <c r="AC12" s="202">
        <f t="shared" si="9"/>
        <v>10.7</v>
      </c>
      <c r="AD12" s="202">
        <f t="shared" si="9"/>
        <v>17.7</v>
      </c>
      <c r="AE12" s="202">
        <f t="shared" si="9"/>
        <v>5.7</v>
      </c>
      <c r="AF12" s="169">
        <f t="shared" si="9"/>
        <v>7.6</v>
      </c>
      <c r="AG12" s="222"/>
      <c r="AH12" s="358"/>
      <c r="AI12" s="223"/>
    </row>
    <row r="13" spans="1:35" ht="12.75" customHeight="1">
      <c r="A13" s="127"/>
      <c r="B13" s="148" t="s">
        <v>85</v>
      </c>
      <c r="C13" s="125"/>
      <c r="D13" s="131"/>
      <c r="E13" s="339">
        <v>165</v>
      </c>
      <c r="F13" s="325">
        <v>183</v>
      </c>
      <c r="G13" s="166">
        <v>190</v>
      </c>
      <c r="H13" s="166">
        <v>189</v>
      </c>
      <c r="I13" s="166">
        <v>173</v>
      </c>
      <c r="J13" s="166">
        <v>179</v>
      </c>
      <c r="K13" s="166">
        <v>187</v>
      </c>
      <c r="L13" s="166">
        <v>169</v>
      </c>
      <c r="M13" s="166">
        <v>155</v>
      </c>
      <c r="N13" s="166">
        <v>147</v>
      </c>
      <c r="O13" s="166">
        <v>156</v>
      </c>
      <c r="P13" s="166">
        <v>163</v>
      </c>
      <c r="Q13" s="326">
        <v>172</v>
      </c>
      <c r="S13" s="127"/>
      <c r="T13" s="160" t="s">
        <v>85</v>
      </c>
      <c r="U13" s="125"/>
      <c r="V13" s="131"/>
      <c r="W13" s="186">
        <v>77</v>
      </c>
      <c r="X13" s="187">
        <v>25</v>
      </c>
      <c r="Y13" s="187">
        <v>10</v>
      </c>
      <c r="Z13" s="187">
        <v>9</v>
      </c>
      <c r="AA13" s="187">
        <v>5</v>
      </c>
      <c r="AB13" s="187">
        <v>2</v>
      </c>
      <c r="AC13" s="187">
        <v>11</v>
      </c>
      <c r="AD13" s="187">
        <v>22</v>
      </c>
      <c r="AE13" s="187">
        <v>3</v>
      </c>
      <c r="AF13" s="188">
        <v>8</v>
      </c>
      <c r="AG13" s="220"/>
      <c r="AH13" s="356"/>
      <c r="AI13" s="219"/>
    </row>
    <row r="14" spans="1:35" s="126" customFormat="1" ht="12.75" customHeight="1" thickBot="1">
      <c r="A14" s="130"/>
      <c r="B14" s="729" t="s">
        <v>163</v>
      </c>
      <c r="C14" s="580"/>
      <c r="D14" s="581"/>
      <c r="E14" s="343">
        <f aca="true" t="shared" si="10" ref="E14:Q14">E13/E3*100</f>
        <v>5.2</v>
      </c>
      <c r="F14" s="330">
        <f t="shared" si="10"/>
        <v>5.2</v>
      </c>
      <c r="G14" s="436">
        <f t="shared" si="10"/>
        <v>5.1</v>
      </c>
      <c r="H14" s="436">
        <f t="shared" si="10"/>
        <v>5.2</v>
      </c>
      <c r="I14" s="436">
        <f t="shared" si="10"/>
        <v>5</v>
      </c>
      <c r="J14" s="436">
        <f t="shared" si="10"/>
        <v>5.5</v>
      </c>
      <c r="K14" s="436">
        <f t="shared" si="10"/>
        <v>5.9</v>
      </c>
      <c r="L14" s="436">
        <f t="shared" si="10"/>
        <v>5.5</v>
      </c>
      <c r="M14" s="436">
        <f t="shared" si="10"/>
        <v>5.2</v>
      </c>
      <c r="N14" s="436">
        <f t="shared" si="10"/>
        <v>5</v>
      </c>
      <c r="O14" s="436">
        <f t="shared" si="10"/>
        <v>5.2</v>
      </c>
      <c r="P14" s="436">
        <f t="shared" si="10"/>
        <v>5.2</v>
      </c>
      <c r="Q14" s="532">
        <f t="shared" si="10"/>
        <v>5.1</v>
      </c>
      <c r="S14" s="130"/>
      <c r="T14" s="729" t="s">
        <v>114</v>
      </c>
      <c r="U14" s="580"/>
      <c r="V14" s="581"/>
      <c r="W14" s="180">
        <f aca="true" t="shared" si="11" ref="W14:AF14">W13/W3*100</f>
        <v>7.8</v>
      </c>
      <c r="X14" s="195">
        <f t="shared" si="11"/>
        <v>4.2</v>
      </c>
      <c r="Y14" s="195">
        <f t="shared" si="11"/>
        <v>5.2</v>
      </c>
      <c r="Z14" s="195">
        <f t="shared" si="11"/>
        <v>4</v>
      </c>
      <c r="AA14" s="195">
        <f t="shared" si="11"/>
        <v>2.1</v>
      </c>
      <c r="AB14" s="195">
        <f t="shared" si="11"/>
        <v>2.5</v>
      </c>
      <c r="AC14" s="195">
        <f t="shared" si="11"/>
        <v>3.6</v>
      </c>
      <c r="AD14" s="195">
        <f t="shared" si="11"/>
        <v>5</v>
      </c>
      <c r="AE14" s="195">
        <f t="shared" si="11"/>
        <v>2.1</v>
      </c>
      <c r="AF14" s="173">
        <f t="shared" si="11"/>
        <v>4.7</v>
      </c>
      <c r="AG14" s="222"/>
      <c r="AH14" s="358"/>
      <c r="AI14" s="223"/>
    </row>
    <row r="15" spans="1:35" ht="20.25" customHeight="1">
      <c r="A15" s="723" t="s">
        <v>105</v>
      </c>
      <c r="B15" s="724"/>
      <c r="C15" s="724"/>
      <c r="D15" s="725"/>
      <c r="E15" s="503">
        <f aca="true" t="shared" si="12" ref="E15:J15">E16+E18+E20+E22+E24</f>
        <v>3192</v>
      </c>
      <c r="F15" s="498">
        <f t="shared" si="12"/>
        <v>3502</v>
      </c>
      <c r="G15" s="499">
        <f t="shared" si="12"/>
        <v>3692</v>
      </c>
      <c r="H15" s="499">
        <f t="shared" si="12"/>
        <v>3650</v>
      </c>
      <c r="I15" s="499">
        <f t="shared" si="12"/>
        <v>3429</v>
      </c>
      <c r="J15" s="499">
        <f t="shared" si="12"/>
        <v>3276</v>
      </c>
      <c r="K15" s="499">
        <f aca="true" t="shared" si="13" ref="K15:P15">K16+K18+K20+K22+K24</f>
        <v>3192</v>
      </c>
      <c r="L15" s="500">
        <f t="shared" si="13"/>
        <v>3047</v>
      </c>
      <c r="M15" s="500">
        <f t="shared" si="13"/>
        <v>2956</v>
      </c>
      <c r="N15" s="500">
        <f t="shared" si="13"/>
        <v>2942</v>
      </c>
      <c r="O15" s="500">
        <f t="shared" si="13"/>
        <v>3015</v>
      </c>
      <c r="P15" s="500">
        <f t="shared" si="13"/>
        <v>3129</v>
      </c>
      <c r="Q15" s="546">
        <f>Q16+Q18+Q20+Q22+Q24</f>
        <v>3385</v>
      </c>
      <c r="S15" s="726" t="s">
        <v>105</v>
      </c>
      <c r="T15" s="727"/>
      <c r="U15" s="727"/>
      <c r="V15" s="728"/>
      <c r="W15" s="555">
        <f aca="true" t="shared" si="14" ref="W15:AF15">W16+W18+W20+W22+W24</f>
        <v>993</v>
      </c>
      <c r="X15" s="556">
        <f t="shared" si="14"/>
        <v>596</v>
      </c>
      <c r="Y15" s="556">
        <f t="shared" si="14"/>
        <v>193</v>
      </c>
      <c r="Z15" s="556">
        <f t="shared" si="14"/>
        <v>223</v>
      </c>
      <c r="AA15" s="556">
        <f t="shared" si="14"/>
        <v>238</v>
      </c>
      <c r="AB15" s="556">
        <f t="shared" si="14"/>
        <v>81</v>
      </c>
      <c r="AC15" s="556">
        <f t="shared" si="14"/>
        <v>308</v>
      </c>
      <c r="AD15" s="556">
        <f t="shared" si="14"/>
        <v>440</v>
      </c>
      <c r="AE15" s="556">
        <f t="shared" si="14"/>
        <v>141</v>
      </c>
      <c r="AF15" s="557">
        <f t="shared" si="14"/>
        <v>172</v>
      </c>
      <c r="AG15" s="220"/>
      <c r="AH15" s="359"/>
      <c r="AI15" s="219"/>
    </row>
    <row r="16" spans="1:35" ht="12.75" customHeight="1">
      <c r="A16" s="64"/>
      <c r="B16" s="148" t="s">
        <v>87</v>
      </c>
      <c r="C16" s="132"/>
      <c r="D16" s="133"/>
      <c r="E16" s="344">
        <v>317</v>
      </c>
      <c r="F16" s="331">
        <v>347</v>
      </c>
      <c r="G16" s="437">
        <v>356</v>
      </c>
      <c r="H16" s="437">
        <v>346</v>
      </c>
      <c r="I16" s="437">
        <v>322</v>
      </c>
      <c r="J16" s="437">
        <v>307</v>
      </c>
      <c r="K16" s="437">
        <v>296</v>
      </c>
      <c r="L16" s="437">
        <v>336</v>
      </c>
      <c r="M16" s="437">
        <v>353</v>
      </c>
      <c r="N16" s="437">
        <v>340</v>
      </c>
      <c r="O16" s="437">
        <v>342</v>
      </c>
      <c r="P16" s="437">
        <v>343</v>
      </c>
      <c r="Q16" s="528">
        <v>369</v>
      </c>
      <c r="S16" s="64"/>
      <c r="T16" s="160" t="s">
        <v>87</v>
      </c>
      <c r="U16" s="132"/>
      <c r="V16" s="133"/>
      <c r="W16" s="196">
        <v>138</v>
      </c>
      <c r="X16" s="197">
        <v>49</v>
      </c>
      <c r="Y16" s="197">
        <v>18</v>
      </c>
      <c r="Z16" s="197">
        <v>19</v>
      </c>
      <c r="AA16" s="197">
        <v>25</v>
      </c>
      <c r="AB16" s="197">
        <v>10</v>
      </c>
      <c r="AC16" s="187">
        <v>33</v>
      </c>
      <c r="AD16" s="197">
        <v>48</v>
      </c>
      <c r="AE16" s="197">
        <v>19</v>
      </c>
      <c r="AF16" s="171">
        <v>10</v>
      </c>
      <c r="AG16" s="220"/>
      <c r="AH16" s="221"/>
      <c r="AI16" s="219"/>
    </row>
    <row r="17" spans="1:35" s="126" customFormat="1" ht="12.75" customHeight="1">
      <c r="A17" s="128"/>
      <c r="B17" s="573" t="s">
        <v>163</v>
      </c>
      <c r="C17" s="583"/>
      <c r="D17" s="584"/>
      <c r="E17" s="340">
        <f>E16/E15*100</f>
        <v>9.9</v>
      </c>
      <c r="F17" s="327">
        <f aca="true" t="shared" si="15" ref="F17:K17">F16/F15*100</f>
        <v>9.9</v>
      </c>
      <c r="G17" s="433">
        <f t="shared" si="15"/>
        <v>9.6</v>
      </c>
      <c r="H17" s="433">
        <f t="shared" si="15"/>
        <v>9.5</v>
      </c>
      <c r="I17" s="433">
        <f t="shared" si="15"/>
        <v>9.4</v>
      </c>
      <c r="J17" s="433">
        <f t="shared" si="15"/>
        <v>9.4</v>
      </c>
      <c r="K17" s="433">
        <f t="shared" si="15"/>
        <v>9.3</v>
      </c>
      <c r="L17" s="433">
        <f aca="true" t="shared" si="16" ref="L17:Q17">L16/L15*100</f>
        <v>11</v>
      </c>
      <c r="M17" s="433">
        <f t="shared" si="16"/>
        <v>11.9</v>
      </c>
      <c r="N17" s="433">
        <f t="shared" si="16"/>
        <v>11.6</v>
      </c>
      <c r="O17" s="433">
        <f t="shared" si="16"/>
        <v>11.3</v>
      </c>
      <c r="P17" s="433">
        <f t="shared" si="16"/>
        <v>11</v>
      </c>
      <c r="Q17" s="535">
        <f t="shared" si="16"/>
        <v>10.9</v>
      </c>
      <c r="S17" s="128"/>
      <c r="T17" s="736" t="s">
        <v>114</v>
      </c>
      <c r="U17" s="606"/>
      <c r="V17" s="737"/>
      <c r="W17" s="190">
        <f aca="true" t="shared" si="17" ref="W17:AF17">W16/W15*100</f>
        <v>13.9</v>
      </c>
      <c r="X17" s="190">
        <f t="shared" si="17"/>
        <v>8.2</v>
      </c>
      <c r="Y17" s="190">
        <f t="shared" si="17"/>
        <v>9.3</v>
      </c>
      <c r="Z17" s="190">
        <f t="shared" si="17"/>
        <v>8.5</v>
      </c>
      <c r="AA17" s="190">
        <f t="shared" si="17"/>
        <v>10.5</v>
      </c>
      <c r="AB17" s="190">
        <f t="shared" si="17"/>
        <v>12.3</v>
      </c>
      <c r="AC17" s="202">
        <f t="shared" si="17"/>
        <v>10.7</v>
      </c>
      <c r="AD17" s="190">
        <f t="shared" si="17"/>
        <v>10.9</v>
      </c>
      <c r="AE17" s="190">
        <f t="shared" si="17"/>
        <v>13.5</v>
      </c>
      <c r="AF17" s="191">
        <f t="shared" si="17"/>
        <v>5.8</v>
      </c>
      <c r="AG17" s="222"/>
      <c r="AH17" s="358"/>
      <c r="AI17" s="223"/>
    </row>
    <row r="18" spans="1:35" ht="12.75" customHeight="1">
      <c r="A18" s="116"/>
      <c r="B18" s="147" t="s">
        <v>88</v>
      </c>
      <c r="C18" s="139"/>
      <c r="D18" s="140"/>
      <c r="E18" s="345">
        <v>977</v>
      </c>
      <c r="F18" s="332">
        <v>1029</v>
      </c>
      <c r="G18" s="438">
        <v>1078</v>
      </c>
      <c r="H18" s="438">
        <v>1060</v>
      </c>
      <c r="I18" s="438">
        <v>1012</v>
      </c>
      <c r="J18" s="438">
        <v>957</v>
      </c>
      <c r="K18" s="438">
        <v>907</v>
      </c>
      <c r="L18" s="438">
        <v>931</v>
      </c>
      <c r="M18" s="438">
        <v>915</v>
      </c>
      <c r="N18" s="438">
        <v>900</v>
      </c>
      <c r="O18" s="438">
        <v>930</v>
      </c>
      <c r="P18" s="438">
        <v>912</v>
      </c>
      <c r="Q18" s="534">
        <v>986</v>
      </c>
      <c r="S18" s="116"/>
      <c r="T18" s="161" t="s">
        <v>88</v>
      </c>
      <c r="U18" s="139"/>
      <c r="V18" s="140"/>
      <c r="W18" s="199">
        <v>268</v>
      </c>
      <c r="X18" s="200">
        <v>179</v>
      </c>
      <c r="Y18" s="200">
        <v>51</v>
      </c>
      <c r="Z18" s="200">
        <v>64</v>
      </c>
      <c r="AA18" s="200">
        <v>95</v>
      </c>
      <c r="AB18" s="200">
        <v>25</v>
      </c>
      <c r="AC18" s="187">
        <v>88</v>
      </c>
      <c r="AD18" s="200">
        <v>101</v>
      </c>
      <c r="AE18" s="200">
        <v>63</v>
      </c>
      <c r="AF18" s="201">
        <v>52</v>
      </c>
      <c r="AG18" s="220"/>
      <c r="AH18" s="356"/>
      <c r="AI18" s="219"/>
    </row>
    <row r="19" spans="1:35" s="126" customFormat="1" ht="12.75" customHeight="1">
      <c r="A19" s="128"/>
      <c r="B19" s="573" t="s">
        <v>163</v>
      </c>
      <c r="C19" s="583"/>
      <c r="D19" s="584"/>
      <c r="E19" s="342">
        <f aca="true" t="shared" si="18" ref="E19:Q19">E18/E15*100</f>
        <v>30.6</v>
      </c>
      <c r="F19" s="329">
        <f t="shared" si="18"/>
        <v>29.4</v>
      </c>
      <c r="G19" s="435">
        <f t="shared" si="18"/>
        <v>29.2</v>
      </c>
      <c r="H19" s="435">
        <f t="shared" si="18"/>
        <v>29</v>
      </c>
      <c r="I19" s="435">
        <f t="shared" si="18"/>
        <v>29.5</v>
      </c>
      <c r="J19" s="435">
        <f t="shared" si="18"/>
        <v>29.2</v>
      </c>
      <c r="K19" s="435">
        <f t="shared" si="18"/>
        <v>28.4</v>
      </c>
      <c r="L19" s="435">
        <f t="shared" si="18"/>
        <v>30.6</v>
      </c>
      <c r="M19" s="435">
        <f t="shared" si="18"/>
        <v>31</v>
      </c>
      <c r="N19" s="435">
        <f t="shared" si="18"/>
        <v>30.6</v>
      </c>
      <c r="O19" s="435">
        <f t="shared" si="18"/>
        <v>30.8</v>
      </c>
      <c r="P19" s="435">
        <f t="shared" si="18"/>
        <v>29.1</v>
      </c>
      <c r="Q19" s="529">
        <f t="shared" si="18"/>
        <v>29.1</v>
      </c>
      <c r="S19" s="128"/>
      <c r="T19" s="573" t="s">
        <v>114</v>
      </c>
      <c r="U19" s="583"/>
      <c r="V19" s="584"/>
      <c r="W19" s="178">
        <f aca="true" t="shared" si="19" ref="W19:AF19">W18/W15*100</f>
        <v>27</v>
      </c>
      <c r="X19" s="202">
        <f t="shared" si="19"/>
        <v>30</v>
      </c>
      <c r="Y19" s="202">
        <f t="shared" si="19"/>
        <v>26.4</v>
      </c>
      <c r="Z19" s="202">
        <f t="shared" si="19"/>
        <v>28.7</v>
      </c>
      <c r="AA19" s="202">
        <f t="shared" si="19"/>
        <v>39.9</v>
      </c>
      <c r="AB19" s="202">
        <f t="shared" si="19"/>
        <v>30.9</v>
      </c>
      <c r="AC19" s="202">
        <f t="shared" si="19"/>
        <v>28.6</v>
      </c>
      <c r="AD19" s="202">
        <f t="shared" si="19"/>
        <v>23</v>
      </c>
      <c r="AE19" s="202">
        <f t="shared" si="19"/>
        <v>44.7</v>
      </c>
      <c r="AF19" s="169">
        <f t="shared" si="19"/>
        <v>30.2</v>
      </c>
      <c r="AG19" s="222"/>
      <c r="AH19" s="358"/>
      <c r="AI19" s="223"/>
    </row>
    <row r="20" spans="1:35" ht="12.75" customHeight="1">
      <c r="A20" s="64"/>
      <c r="B20" s="148" t="s">
        <v>89</v>
      </c>
      <c r="C20" s="132"/>
      <c r="D20" s="133"/>
      <c r="E20" s="344">
        <v>502</v>
      </c>
      <c r="F20" s="331">
        <v>520</v>
      </c>
      <c r="G20" s="437">
        <v>536</v>
      </c>
      <c r="H20" s="437">
        <v>506</v>
      </c>
      <c r="I20" s="437">
        <v>488</v>
      </c>
      <c r="J20" s="437">
        <v>474</v>
      </c>
      <c r="K20" s="437">
        <v>458</v>
      </c>
      <c r="L20" s="437">
        <v>459</v>
      </c>
      <c r="M20" s="437">
        <v>457</v>
      </c>
      <c r="N20" s="437">
        <v>474</v>
      </c>
      <c r="O20" s="437">
        <v>472</v>
      </c>
      <c r="P20" s="437">
        <v>502</v>
      </c>
      <c r="Q20" s="528">
        <v>541</v>
      </c>
      <c r="S20" s="64"/>
      <c r="T20" s="160" t="s">
        <v>89</v>
      </c>
      <c r="U20" s="132"/>
      <c r="V20" s="133"/>
      <c r="W20" s="196">
        <v>168</v>
      </c>
      <c r="X20" s="197">
        <v>93</v>
      </c>
      <c r="Y20" s="197">
        <v>25</v>
      </c>
      <c r="Z20" s="197">
        <v>31</v>
      </c>
      <c r="AA20" s="197">
        <v>26</v>
      </c>
      <c r="AB20" s="197">
        <v>18</v>
      </c>
      <c r="AC20" s="187">
        <v>47</v>
      </c>
      <c r="AD20" s="197">
        <v>55</v>
      </c>
      <c r="AE20" s="197">
        <v>25</v>
      </c>
      <c r="AF20" s="171">
        <v>53</v>
      </c>
      <c r="AG20" s="220"/>
      <c r="AH20" s="221"/>
      <c r="AI20" s="219"/>
    </row>
    <row r="21" spans="1:35" s="126" customFormat="1" ht="12.75" customHeight="1">
      <c r="A21" s="128"/>
      <c r="B21" s="573" t="s">
        <v>163</v>
      </c>
      <c r="C21" s="583"/>
      <c r="D21" s="584"/>
      <c r="E21" s="340">
        <f aca="true" t="shared" si="20" ref="E21:Q21">E20/E15*100</f>
        <v>15.7</v>
      </c>
      <c r="F21" s="327">
        <f t="shared" si="20"/>
        <v>14.8</v>
      </c>
      <c r="G21" s="433">
        <f t="shared" si="20"/>
        <v>14.5</v>
      </c>
      <c r="H21" s="433">
        <f t="shared" si="20"/>
        <v>13.9</v>
      </c>
      <c r="I21" s="433">
        <f t="shared" si="20"/>
        <v>14.2</v>
      </c>
      <c r="J21" s="433">
        <f t="shared" si="20"/>
        <v>14.5</v>
      </c>
      <c r="K21" s="433">
        <f t="shared" si="20"/>
        <v>14.3</v>
      </c>
      <c r="L21" s="433">
        <f t="shared" si="20"/>
        <v>15.1</v>
      </c>
      <c r="M21" s="433">
        <f t="shared" si="20"/>
        <v>15.5</v>
      </c>
      <c r="N21" s="433">
        <f t="shared" si="20"/>
        <v>16.1</v>
      </c>
      <c r="O21" s="433">
        <f t="shared" si="20"/>
        <v>15.7</v>
      </c>
      <c r="P21" s="433">
        <f t="shared" si="20"/>
        <v>16</v>
      </c>
      <c r="Q21" s="535">
        <f t="shared" si="20"/>
        <v>16</v>
      </c>
      <c r="S21" s="128"/>
      <c r="T21" s="736" t="s">
        <v>114</v>
      </c>
      <c r="U21" s="606"/>
      <c r="V21" s="737"/>
      <c r="W21" s="198">
        <f aca="true" t="shared" si="21" ref="W21:AF21">W20/W15*100</f>
        <v>16.9</v>
      </c>
      <c r="X21" s="190">
        <f t="shared" si="21"/>
        <v>15.6</v>
      </c>
      <c r="Y21" s="190">
        <f t="shared" si="21"/>
        <v>13</v>
      </c>
      <c r="Z21" s="190">
        <f t="shared" si="21"/>
        <v>13.9</v>
      </c>
      <c r="AA21" s="190">
        <f t="shared" si="21"/>
        <v>10.9</v>
      </c>
      <c r="AB21" s="190">
        <f t="shared" si="21"/>
        <v>22.2</v>
      </c>
      <c r="AC21" s="202">
        <f t="shared" si="21"/>
        <v>15.3</v>
      </c>
      <c r="AD21" s="190">
        <f t="shared" si="21"/>
        <v>12.5</v>
      </c>
      <c r="AE21" s="190">
        <f t="shared" si="21"/>
        <v>17.7</v>
      </c>
      <c r="AF21" s="191">
        <f t="shared" si="21"/>
        <v>30.8</v>
      </c>
      <c r="AG21" s="222"/>
      <c r="AH21" s="358"/>
      <c r="AI21" s="223"/>
    </row>
    <row r="22" spans="1:35" ht="12.75" customHeight="1">
      <c r="A22" s="116"/>
      <c r="B22" s="147" t="s">
        <v>90</v>
      </c>
      <c r="C22" s="139"/>
      <c r="D22" s="140"/>
      <c r="E22" s="345">
        <v>912</v>
      </c>
      <c r="F22" s="332">
        <v>1059</v>
      </c>
      <c r="G22" s="438">
        <v>1140</v>
      </c>
      <c r="H22" s="438">
        <v>1152</v>
      </c>
      <c r="I22" s="438">
        <v>1052</v>
      </c>
      <c r="J22" s="438">
        <v>999</v>
      </c>
      <c r="K22" s="438">
        <v>992</v>
      </c>
      <c r="L22" s="438">
        <v>862</v>
      </c>
      <c r="M22" s="438">
        <v>802</v>
      </c>
      <c r="N22" s="438">
        <v>810</v>
      </c>
      <c r="O22" s="438">
        <v>841</v>
      </c>
      <c r="P22" s="438">
        <v>891</v>
      </c>
      <c r="Q22" s="534">
        <v>961</v>
      </c>
      <c r="S22" s="116"/>
      <c r="T22" s="161" t="s">
        <v>90</v>
      </c>
      <c r="U22" s="139"/>
      <c r="V22" s="140"/>
      <c r="W22" s="203">
        <v>244</v>
      </c>
      <c r="X22" s="200">
        <v>175</v>
      </c>
      <c r="Y22" s="200">
        <v>58</v>
      </c>
      <c r="Z22" s="200">
        <v>81</v>
      </c>
      <c r="AA22" s="200">
        <v>72</v>
      </c>
      <c r="AB22" s="200">
        <v>19</v>
      </c>
      <c r="AC22" s="187">
        <v>108</v>
      </c>
      <c r="AD22" s="200">
        <v>137</v>
      </c>
      <c r="AE22" s="200">
        <v>29</v>
      </c>
      <c r="AF22" s="201">
        <v>38</v>
      </c>
      <c r="AG22" s="220"/>
      <c r="AH22" s="356"/>
      <c r="AI22" s="219"/>
    </row>
    <row r="23" spans="1:35" s="126" customFormat="1" ht="12.75" customHeight="1">
      <c r="A23" s="128"/>
      <c r="B23" s="573" t="s">
        <v>163</v>
      </c>
      <c r="C23" s="583"/>
      <c r="D23" s="584"/>
      <c r="E23" s="342">
        <f aca="true" t="shared" si="22" ref="E23:Q23">E22/E15*100</f>
        <v>28.6</v>
      </c>
      <c r="F23" s="329">
        <f t="shared" si="22"/>
        <v>30.2</v>
      </c>
      <c r="G23" s="435">
        <f t="shared" si="22"/>
        <v>30.9</v>
      </c>
      <c r="H23" s="435">
        <f t="shared" si="22"/>
        <v>31.6</v>
      </c>
      <c r="I23" s="435">
        <f t="shared" si="22"/>
        <v>30.7</v>
      </c>
      <c r="J23" s="435">
        <f t="shared" si="22"/>
        <v>30.5</v>
      </c>
      <c r="K23" s="435">
        <f t="shared" si="22"/>
        <v>31.1</v>
      </c>
      <c r="L23" s="435">
        <f t="shared" si="22"/>
        <v>28.3</v>
      </c>
      <c r="M23" s="435">
        <f t="shared" si="22"/>
        <v>27.1</v>
      </c>
      <c r="N23" s="435">
        <f t="shared" si="22"/>
        <v>27.5</v>
      </c>
      <c r="O23" s="435">
        <f t="shared" si="22"/>
        <v>27.9</v>
      </c>
      <c r="P23" s="435">
        <f t="shared" si="22"/>
        <v>28.5</v>
      </c>
      <c r="Q23" s="529">
        <f t="shared" si="22"/>
        <v>28.4</v>
      </c>
      <c r="S23" s="128"/>
      <c r="T23" s="573" t="s">
        <v>114</v>
      </c>
      <c r="U23" s="583"/>
      <c r="V23" s="584"/>
      <c r="W23" s="206">
        <f aca="true" t="shared" si="23" ref="W23:AF23">W22/W15*100</f>
        <v>24.6</v>
      </c>
      <c r="X23" s="202">
        <f t="shared" si="23"/>
        <v>29.4</v>
      </c>
      <c r="Y23" s="202">
        <f t="shared" si="23"/>
        <v>30.1</v>
      </c>
      <c r="Z23" s="202">
        <f t="shared" si="23"/>
        <v>36.3</v>
      </c>
      <c r="AA23" s="202">
        <f t="shared" si="23"/>
        <v>30.3</v>
      </c>
      <c r="AB23" s="202">
        <f t="shared" si="23"/>
        <v>23.5</v>
      </c>
      <c r="AC23" s="202">
        <f t="shared" si="23"/>
        <v>35.1</v>
      </c>
      <c r="AD23" s="202">
        <f t="shared" si="23"/>
        <v>31.1</v>
      </c>
      <c r="AE23" s="202">
        <f t="shared" si="23"/>
        <v>20.6</v>
      </c>
      <c r="AF23" s="169">
        <f t="shared" si="23"/>
        <v>22.1</v>
      </c>
      <c r="AG23" s="222"/>
      <c r="AH23" s="358"/>
      <c r="AI23" s="223"/>
    </row>
    <row r="24" spans="1:35" ht="12.75" customHeight="1">
      <c r="A24" s="64"/>
      <c r="B24" s="148" t="s">
        <v>91</v>
      </c>
      <c r="C24" s="132"/>
      <c r="D24" s="133"/>
      <c r="E24" s="344">
        <v>484</v>
      </c>
      <c r="F24" s="331">
        <v>547</v>
      </c>
      <c r="G24" s="437">
        <v>582</v>
      </c>
      <c r="H24" s="437">
        <v>586</v>
      </c>
      <c r="I24" s="437">
        <v>555</v>
      </c>
      <c r="J24" s="437">
        <v>539</v>
      </c>
      <c r="K24" s="437">
        <v>539</v>
      </c>
      <c r="L24" s="437">
        <v>459</v>
      </c>
      <c r="M24" s="437">
        <v>429</v>
      </c>
      <c r="N24" s="437">
        <v>418</v>
      </c>
      <c r="O24" s="437">
        <v>430</v>
      </c>
      <c r="P24" s="437">
        <v>481</v>
      </c>
      <c r="Q24" s="528">
        <v>528</v>
      </c>
      <c r="S24" s="64"/>
      <c r="T24" s="160" t="s">
        <v>91</v>
      </c>
      <c r="U24" s="132"/>
      <c r="V24" s="133"/>
      <c r="W24" s="196">
        <v>175</v>
      </c>
      <c r="X24" s="197">
        <v>100</v>
      </c>
      <c r="Y24" s="197">
        <v>41</v>
      </c>
      <c r="Z24" s="197">
        <v>28</v>
      </c>
      <c r="AA24" s="197">
        <v>20</v>
      </c>
      <c r="AB24" s="197">
        <v>9</v>
      </c>
      <c r="AC24" s="187">
        <v>32</v>
      </c>
      <c r="AD24" s="197">
        <v>99</v>
      </c>
      <c r="AE24" s="197">
        <v>5</v>
      </c>
      <c r="AF24" s="171">
        <v>19</v>
      </c>
      <c r="AG24" s="220"/>
      <c r="AH24" s="221"/>
      <c r="AI24" s="219"/>
    </row>
    <row r="25" spans="1:35" s="126" customFormat="1" ht="12.75" customHeight="1" thickBot="1">
      <c r="A25" s="130"/>
      <c r="B25" s="573" t="s">
        <v>163</v>
      </c>
      <c r="C25" s="583"/>
      <c r="D25" s="584"/>
      <c r="E25" s="504">
        <f aca="true" t="shared" si="24" ref="E25:Q25">E24/E15*100</f>
        <v>15.2</v>
      </c>
      <c r="F25" s="330">
        <f t="shared" si="24"/>
        <v>15.6</v>
      </c>
      <c r="G25" s="436">
        <f t="shared" si="24"/>
        <v>15.8</v>
      </c>
      <c r="H25" s="436">
        <f t="shared" si="24"/>
        <v>16.1</v>
      </c>
      <c r="I25" s="436">
        <f t="shared" si="24"/>
        <v>16.2</v>
      </c>
      <c r="J25" s="436">
        <f t="shared" si="24"/>
        <v>16.5</v>
      </c>
      <c r="K25" s="436">
        <f t="shared" si="24"/>
        <v>16.9</v>
      </c>
      <c r="L25" s="436">
        <f t="shared" si="24"/>
        <v>15.1</v>
      </c>
      <c r="M25" s="436">
        <f t="shared" si="24"/>
        <v>14.5</v>
      </c>
      <c r="N25" s="436">
        <f t="shared" si="24"/>
        <v>14.2</v>
      </c>
      <c r="O25" s="436">
        <f t="shared" si="24"/>
        <v>14.3</v>
      </c>
      <c r="P25" s="436">
        <f t="shared" si="24"/>
        <v>15.4</v>
      </c>
      <c r="Q25" s="532">
        <f t="shared" si="24"/>
        <v>15.6</v>
      </c>
      <c r="S25" s="128"/>
      <c r="T25" s="729" t="s">
        <v>114</v>
      </c>
      <c r="U25" s="580"/>
      <c r="V25" s="581"/>
      <c r="W25" s="189">
        <f aca="true" t="shared" si="25" ref="W25:AF25">W24/W15*100</f>
        <v>17.6</v>
      </c>
      <c r="X25" s="190">
        <f t="shared" si="25"/>
        <v>16.8</v>
      </c>
      <c r="Y25" s="190">
        <f t="shared" si="25"/>
        <v>21.2</v>
      </c>
      <c r="Z25" s="190">
        <f t="shared" si="25"/>
        <v>12.6</v>
      </c>
      <c r="AA25" s="190">
        <f t="shared" si="25"/>
        <v>8.4</v>
      </c>
      <c r="AB25" s="190">
        <f t="shared" si="25"/>
        <v>11.1</v>
      </c>
      <c r="AC25" s="190">
        <f t="shared" si="25"/>
        <v>10.4</v>
      </c>
      <c r="AD25" s="190">
        <f t="shared" si="25"/>
        <v>22.5</v>
      </c>
      <c r="AE25" s="190">
        <f t="shared" si="25"/>
        <v>3.5</v>
      </c>
      <c r="AF25" s="191">
        <f t="shared" si="25"/>
        <v>11</v>
      </c>
      <c r="AG25" s="222"/>
      <c r="AH25" s="360"/>
      <c r="AI25" s="223"/>
    </row>
    <row r="26" spans="1:35" ht="20.25" customHeight="1">
      <c r="A26" s="723" t="s">
        <v>196</v>
      </c>
      <c r="B26" s="724"/>
      <c r="C26" s="724"/>
      <c r="D26" s="725"/>
      <c r="E26" s="503">
        <f aca="true" t="shared" si="26" ref="E26:J26">E27+E29+E31+E33+E35+E37</f>
        <v>3192</v>
      </c>
      <c r="F26" s="498">
        <f t="shared" si="26"/>
        <v>3502</v>
      </c>
      <c r="G26" s="499">
        <f t="shared" si="26"/>
        <v>3692</v>
      </c>
      <c r="H26" s="499">
        <f t="shared" si="26"/>
        <v>3650</v>
      </c>
      <c r="I26" s="499">
        <f t="shared" si="26"/>
        <v>3429</v>
      </c>
      <c r="J26" s="499">
        <f t="shared" si="26"/>
        <v>3276</v>
      </c>
      <c r="K26" s="499">
        <f aca="true" t="shared" si="27" ref="K26:P26">K27+K29+K31+K33+K35+K37</f>
        <v>3192</v>
      </c>
      <c r="L26" s="499">
        <f t="shared" si="27"/>
        <v>3047</v>
      </c>
      <c r="M26" s="499">
        <f t="shared" si="27"/>
        <v>2956</v>
      </c>
      <c r="N26" s="499">
        <f t="shared" si="27"/>
        <v>2942</v>
      </c>
      <c r="O26" s="499">
        <f t="shared" si="27"/>
        <v>3015</v>
      </c>
      <c r="P26" s="499">
        <f t="shared" si="27"/>
        <v>3129</v>
      </c>
      <c r="Q26" s="547">
        <f>Q27+Q29+Q31+Q33+Q35+Q37</f>
        <v>3385</v>
      </c>
      <c r="S26" s="723" t="s">
        <v>196</v>
      </c>
      <c r="T26" s="724"/>
      <c r="U26" s="724"/>
      <c r="V26" s="725"/>
      <c r="W26" s="552">
        <f aca="true" t="shared" si="28" ref="W26:AF26">W27+W29+W31+W33+W35+W37</f>
        <v>993</v>
      </c>
      <c r="X26" s="553">
        <f t="shared" si="28"/>
        <v>596</v>
      </c>
      <c r="Y26" s="553">
        <f t="shared" si="28"/>
        <v>193</v>
      </c>
      <c r="Z26" s="553">
        <f t="shared" si="28"/>
        <v>223</v>
      </c>
      <c r="AA26" s="553">
        <f t="shared" si="28"/>
        <v>238</v>
      </c>
      <c r="AB26" s="553">
        <f t="shared" si="28"/>
        <v>81</v>
      </c>
      <c r="AC26" s="553">
        <f t="shared" si="28"/>
        <v>308</v>
      </c>
      <c r="AD26" s="553">
        <f t="shared" si="28"/>
        <v>440</v>
      </c>
      <c r="AE26" s="553">
        <f t="shared" si="28"/>
        <v>141</v>
      </c>
      <c r="AF26" s="554">
        <f t="shared" si="28"/>
        <v>172</v>
      </c>
      <c r="AG26" s="220"/>
      <c r="AH26" s="361"/>
      <c r="AI26" s="219"/>
    </row>
    <row r="27" spans="1:35" ht="12.75" customHeight="1">
      <c r="A27" s="64"/>
      <c r="B27" s="148" t="s">
        <v>103</v>
      </c>
      <c r="C27" s="132"/>
      <c r="D27" s="133"/>
      <c r="E27" s="344">
        <v>520</v>
      </c>
      <c r="F27" s="331">
        <v>562</v>
      </c>
      <c r="G27" s="437">
        <v>439</v>
      </c>
      <c r="H27" s="437">
        <v>390</v>
      </c>
      <c r="I27" s="437">
        <v>352</v>
      </c>
      <c r="J27" s="437">
        <v>316</v>
      </c>
      <c r="K27" s="437">
        <v>326</v>
      </c>
      <c r="L27" s="437">
        <v>416</v>
      </c>
      <c r="M27" s="437">
        <v>386</v>
      </c>
      <c r="N27" s="437">
        <v>591</v>
      </c>
      <c r="O27" s="437">
        <v>556</v>
      </c>
      <c r="P27" s="437">
        <v>577</v>
      </c>
      <c r="Q27" s="528">
        <v>528</v>
      </c>
      <c r="R27" s="321"/>
      <c r="S27" s="64"/>
      <c r="T27" s="160" t="s">
        <v>103</v>
      </c>
      <c r="U27" s="132"/>
      <c r="V27" s="133"/>
      <c r="W27" s="196">
        <v>133</v>
      </c>
      <c r="X27" s="197">
        <v>99</v>
      </c>
      <c r="Y27" s="197">
        <v>29</v>
      </c>
      <c r="Z27" s="197">
        <v>40</v>
      </c>
      <c r="AA27" s="197">
        <v>45</v>
      </c>
      <c r="AB27" s="197">
        <v>14</v>
      </c>
      <c r="AC27" s="187">
        <v>49</v>
      </c>
      <c r="AD27" s="197">
        <v>64</v>
      </c>
      <c r="AE27" s="197">
        <v>26</v>
      </c>
      <c r="AF27" s="171">
        <v>29</v>
      </c>
      <c r="AG27" s="220"/>
      <c r="AH27" s="221"/>
      <c r="AI27" s="219"/>
    </row>
    <row r="28" spans="1:35" s="126" customFormat="1" ht="12.75" customHeight="1">
      <c r="A28" s="128"/>
      <c r="B28" s="573" t="s">
        <v>163</v>
      </c>
      <c r="C28" s="583"/>
      <c r="D28" s="584"/>
      <c r="E28" s="346">
        <f aca="true" t="shared" si="29" ref="E28:Q28">E27/E26*100</f>
        <v>16.3</v>
      </c>
      <c r="F28" s="229">
        <f t="shared" si="29"/>
        <v>16</v>
      </c>
      <c r="G28" s="439">
        <f t="shared" si="29"/>
        <v>11.9</v>
      </c>
      <c r="H28" s="439">
        <f t="shared" si="29"/>
        <v>10.7</v>
      </c>
      <c r="I28" s="439">
        <f t="shared" si="29"/>
        <v>10.3</v>
      </c>
      <c r="J28" s="439">
        <f t="shared" si="29"/>
        <v>9.6</v>
      </c>
      <c r="K28" s="439">
        <f t="shared" si="29"/>
        <v>10.2</v>
      </c>
      <c r="L28" s="439">
        <f t="shared" si="29"/>
        <v>13.7</v>
      </c>
      <c r="M28" s="439">
        <f t="shared" si="29"/>
        <v>13.1</v>
      </c>
      <c r="N28" s="439">
        <f t="shared" si="29"/>
        <v>20.1</v>
      </c>
      <c r="O28" s="439">
        <f t="shared" si="29"/>
        <v>18.4</v>
      </c>
      <c r="P28" s="439">
        <f t="shared" si="29"/>
        <v>18.4</v>
      </c>
      <c r="Q28" s="533">
        <f t="shared" si="29"/>
        <v>15.6</v>
      </c>
      <c r="S28" s="128"/>
      <c r="T28" s="736" t="s">
        <v>114</v>
      </c>
      <c r="U28" s="606"/>
      <c r="V28" s="737"/>
      <c r="W28" s="198">
        <f aca="true" t="shared" si="30" ref="W28:AF28">W27/W26*100</f>
        <v>13.4</v>
      </c>
      <c r="X28" s="190">
        <f t="shared" si="30"/>
        <v>16.6</v>
      </c>
      <c r="Y28" s="190">
        <f t="shared" si="30"/>
        <v>15</v>
      </c>
      <c r="Z28" s="190">
        <f t="shared" si="30"/>
        <v>17.9</v>
      </c>
      <c r="AA28" s="190">
        <f t="shared" si="30"/>
        <v>18.9</v>
      </c>
      <c r="AB28" s="190">
        <f t="shared" si="30"/>
        <v>17.3</v>
      </c>
      <c r="AC28" s="202">
        <f t="shared" si="30"/>
        <v>15.9</v>
      </c>
      <c r="AD28" s="190">
        <f t="shared" si="30"/>
        <v>14.5</v>
      </c>
      <c r="AE28" s="190">
        <f t="shared" si="30"/>
        <v>18.4</v>
      </c>
      <c r="AF28" s="191">
        <f t="shared" si="30"/>
        <v>16.9</v>
      </c>
      <c r="AG28" s="222"/>
      <c r="AH28" s="358"/>
      <c r="AI28" s="223"/>
    </row>
    <row r="29" spans="1:35" ht="12.75" customHeight="1">
      <c r="A29" s="116"/>
      <c r="B29" s="147" t="s">
        <v>104</v>
      </c>
      <c r="C29" s="139"/>
      <c r="D29" s="140"/>
      <c r="E29" s="345">
        <v>891</v>
      </c>
      <c r="F29" s="332">
        <v>955</v>
      </c>
      <c r="G29" s="438">
        <v>1028</v>
      </c>
      <c r="H29" s="438">
        <v>891</v>
      </c>
      <c r="I29" s="438">
        <v>666</v>
      </c>
      <c r="J29" s="438">
        <v>580</v>
      </c>
      <c r="K29" s="438">
        <v>510</v>
      </c>
      <c r="L29" s="438">
        <v>506</v>
      </c>
      <c r="M29" s="438">
        <v>585</v>
      </c>
      <c r="N29" s="438">
        <v>560</v>
      </c>
      <c r="O29" s="438">
        <v>699</v>
      </c>
      <c r="P29" s="438">
        <v>849</v>
      </c>
      <c r="Q29" s="534">
        <v>993</v>
      </c>
      <c r="S29" s="116"/>
      <c r="T29" s="161" t="s">
        <v>104</v>
      </c>
      <c r="U29" s="139"/>
      <c r="V29" s="140"/>
      <c r="W29" s="203">
        <v>271</v>
      </c>
      <c r="X29" s="200">
        <v>178</v>
      </c>
      <c r="Y29" s="200">
        <v>56</v>
      </c>
      <c r="Z29" s="200">
        <v>66</v>
      </c>
      <c r="AA29" s="200">
        <v>74</v>
      </c>
      <c r="AB29" s="200">
        <v>20</v>
      </c>
      <c r="AC29" s="187">
        <v>99</v>
      </c>
      <c r="AD29" s="200">
        <v>119</v>
      </c>
      <c r="AE29" s="200">
        <v>54</v>
      </c>
      <c r="AF29" s="201">
        <v>56</v>
      </c>
      <c r="AG29" s="220"/>
      <c r="AH29" s="221"/>
      <c r="AI29" s="219"/>
    </row>
    <row r="30" spans="1:35" s="126" customFormat="1" ht="12.75" customHeight="1">
      <c r="A30" s="128"/>
      <c r="B30" s="573" t="s">
        <v>163</v>
      </c>
      <c r="C30" s="583"/>
      <c r="D30" s="584"/>
      <c r="E30" s="342">
        <f aca="true" t="shared" si="31" ref="E30:Q30">E29/E26*100</f>
        <v>27.9</v>
      </c>
      <c r="F30" s="329">
        <f t="shared" si="31"/>
        <v>27.3</v>
      </c>
      <c r="G30" s="435">
        <f t="shared" si="31"/>
        <v>27.8</v>
      </c>
      <c r="H30" s="435">
        <f t="shared" si="31"/>
        <v>24.4</v>
      </c>
      <c r="I30" s="435">
        <f t="shared" si="31"/>
        <v>19.4</v>
      </c>
      <c r="J30" s="435">
        <f t="shared" si="31"/>
        <v>17.7</v>
      </c>
      <c r="K30" s="435">
        <f t="shared" si="31"/>
        <v>16</v>
      </c>
      <c r="L30" s="435">
        <f t="shared" si="31"/>
        <v>16.6</v>
      </c>
      <c r="M30" s="435">
        <f t="shared" si="31"/>
        <v>19.8</v>
      </c>
      <c r="N30" s="435">
        <f t="shared" si="31"/>
        <v>19</v>
      </c>
      <c r="O30" s="435">
        <f t="shared" si="31"/>
        <v>23.2</v>
      </c>
      <c r="P30" s="435">
        <f t="shared" si="31"/>
        <v>27.1</v>
      </c>
      <c r="Q30" s="529">
        <f t="shared" si="31"/>
        <v>29.3</v>
      </c>
      <c r="S30" s="128"/>
      <c r="T30" s="573" t="s">
        <v>114</v>
      </c>
      <c r="U30" s="583"/>
      <c r="V30" s="584"/>
      <c r="W30" s="206">
        <f aca="true" t="shared" si="32" ref="W30:AF30">W29/W26*100</f>
        <v>27.3</v>
      </c>
      <c r="X30" s="202">
        <f t="shared" si="32"/>
        <v>29.9</v>
      </c>
      <c r="Y30" s="202">
        <f t="shared" si="32"/>
        <v>29</v>
      </c>
      <c r="Z30" s="202">
        <f t="shared" si="32"/>
        <v>29.6</v>
      </c>
      <c r="AA30" s="202">
        <f t="shared" si="32"/>
        <v>31.1</v>
      </c>
      <c r="AB30" s="202">
        <f t="shared" si="32"/>
        <v>24.7</v>
      </c>
      <c r="AC30" s="202">
        <f t="shared" si="32"/>
        <v>32.1</v>
      </c>
      <c r="AD30" s="202">
        <f t="shared" si="32"/>
        <v>27</v>
      </c>
      <c r="AE30" s="202">
        <f t="shared" si="32"/>
        <v>38.3</v>
      </c>
      <c r="AF30" s="169">
        <f t="shared" si="32"/>
        <v>32.6</v>
      </c>
      <c r="AG30" s="222"/>
      <c r="AH30" s="358"/>
      <c r="AI30" s="223"/>
    </row>
    <row r="31" spans="1:35" ht="12.75" customHeight="1">
      <c r="A31" s="64"/>
      <c r="B31" s="148" t="s">
        <v>92</v>
      </c>
      <c r="C31" s="132"/>
      <c r="D31" s="133"/>
      <c r="E31" s="344">
        <v>717</v>
      </c>
      <c r="F31" s="331">
        <v>817</v>
      </c>
      <c r="G31" s="437">
        <v>988</v>
      </c>
      <c r="H31" s="437">
        <v>998</v>
      </c>
      <c r="I31" s="437">
        <v>989</v>
      </c>
      <c r="J31" s="437">
        <v>892</v>
      </c>
      <c r="K31" s="437">
        <v>775</v>
      </c>
      <c r="L31" s="437">
        <v>570</v>
      </c>
      <c r="M31" s="437">
        <v>471</v>
      </c>
      <c r="N31" s="437">
        <v>422</v>
      </c>
      <c r="O31" s="437">
        <v>450</v>
      </c>
      <c r="P31" s="437">
        <v>477</v>
      </c>
      <c r="Q31" s="528">
        <v>626</v>
      </c>
      <c r="S31" s="64"/>
      <c r="T31" s="160" t="s">
        <v>92</v>
      </c>
      <c r="U31" s="132"/>
      <c r="V31" s="133"/>
      <c r="W31" s="196">
        <v>170</v>
      </c>
      <c r="X31" s="197">
        <v>119</v>
      </c>
      <c r="Y31" s="197">
        <v>39</v>
      </c>
      <c r="Z31" s="197">
        <v>44</v>
      </c>
      <c r="AA31" s="197">
        <v>45</v>
      </c>
      <c r="AB31" s="197">
        <v>16</v>
      </c>
      <c r="AC31" s="187">
        <v>55</v>
      </c>
      <c r="AD31" s="197">
        <v>78</v>
      </c>
      <c r="AE31" s="197">
        <v>32</v>
      </c>
      <c r="AF31" s="171">
        <v>28</v>
      </c>
      <c r="AG31" s="220"/>
      <c r="AH31" s="221"/>
      <c r="AI31" s="219"/>
    </row>
    <row r="32" spans="1:35" s="126" customFormat="1" ht="12.75" customHeight="1">
      <c r="A32" s="128"/>
      <c r="B32" s="573" t="s">
        <v>163</v>
      </c>
      <c r="C32" s="583"/>
      <c r="D32" s="584"/>
      <c r="E32" s="340">
        <f aca="true" t="shared" si="33" ref="E32:Q32">E31/E26*100</f>
        <v>22.5</v>
      </c>
      <c r="F32" s="327">
        <f t="shared" si="33"/>
        <v>23.3</v>
      </c>
      <c r="G32" s="433">
        <f t="shared" si="33"/>
        <v>26.8</v>
      </c>
      <c r="H32" s="433">
        <f t="shared" si="33"/>
        <v>27.3</v>
      </c>
      <c r="I32" s="433">
        <f t="shared" si="33"/>
        <v>28.8</v>
      </c>
      <c r="J32" s="433">
        <f t="shared" si="33"/>
        <v>27.2</v>
      </c>
      <c r="K32" s="433">
        <f t="shared" si="33"/>
        <v>24.3</v>
      </c>
      <c r="L32" s="433">
        <f t="shared" si="33"/>
        <v>18.7</v>
      </c>
      <c r="M32" s="433">
        <f t="shared" si="33"/>
        <v>15.9</v>
      </c>
      <c r="N32" s="433">
        <f t="shared" si="33"/>
        <v>14.3</v>
      </c>
      <c r="O32" s="433">
        <f t="shared" si="33"/>
        <v>14.9</v>
      </c>
      <c r="P32" s="433">
        <f t="shared" si="33"/>
        <v>15.2</v>
      </c>
      <c r="Q32" s="535">
        <f t="shared" si="33"/>
        <v>18.5</v>
      </c>
      <c r="S32" s="128"/>
      <c r="T32" s="736" t="s">
        <v>114</v>
      </c>
      <c r="U32" s="606"/>
      <c r="V32" s="737"/>
      <c r="W32" s="198">
        <f aca="true" t="shared" si="34" ref="W32:AF32">W31/W26*100</f>
        <v>17.1</v>
      </c>
      <c r="X32" s="190">
        <f t="shared" si="34"/>
        <v>20</v>
      </c>
      <c r="Y32" s="190">
        <f t="shared" si="34"/>
        <v>20.2</v>
      </c>
      <c r="Z32" s="190">
        <f t="shared" si="34"/>
        <v>19.7</v>
      </c>
      <c r="AA32" s="190">
        <f t="shared" si="34"/>
        <v>18.9</v>
      </c>
      <c r="AB32" s="190">
        <f t="shared" si="34"/>
        <v>19.8</v>
      </c>
      <c r="AC32" s="202">
        <f t="shared" si="34"/>
        <v>17.9</v>
      </c>
      <c r="AD32" s="190">
        <f t="shared" si="34"/>
        <v>17.7</v>
      </c>
      <c r="AE32" s="190">
        <f t="shared" si="34"/>
        <v>22.7</v>
      </c>
      <c r="AF32" s="191">
        <f t="shared" si="34"/>
        <v>16.3</v>
      </c>
      <c r="AG32" s="222"/>
      <c r="AH32" s="358"/>
      <c r="AI32" s="223"/>
    </row>
    <row r="33" spans="1:35" ht="12.75" customHeight="1">
      <c r="A33" s="116"/>
      <c r="B33" s="147" t="s">
        <v>93</v>
      </c>
      <c r="C33" s="139"/>
      <c r="D33" s="140"/>
      <c r="E33" s="345">
        <v>552</v>
      </c>
      <c r="F33" s="332">
        <v>592</v>
      </c>
      <c r="G33" s="438">
        <v>618</v>
      </c>
      <c r="H33" s="438">
        <v>746</v>
      </c>
      <c r="I33" s="438">
        <v>795</v>
      </c>
      <c r="J33" s="438">
        <v>842</v>
      </c>
      <c r="K33" s="438">
        <v>922</v>
      </c>
      <c r="L33" s="438">
        <v>899</v>
      </c>
      <c r="M33" s="438">
        <v>866</v>
      </c>
      <c r="N33" s="438">
        <v>730</v>
      </c>
      <c r="O33" s="438">
        <v>649</v>
      </c>
      <c r="P33" s="438">
        <v>549</v>
      </c>
      <c r="Q33" s="534">
        <v>527</v>
      </c>
      <c r="S33" s="116"/>
      <c r="T33" s="161" t="s">
        <v>93</v>
      </c>
      <c r="U33" s="139"/>
      <c r="V33" s="140"/>
      <c r="W33" s="203">
        <v>158</v>
      </c>
      <c r="X33" s="200">
        <v>87</v>
      </c>
      <c r="Y33" s="200">
        <v>35</v>
      </c>
      <c r="Z33" s="200">
        <v>36</v>
      </c>
      <c r="AA33" s="200">
        <v>39</v>
      </c>
      <c r="AB33" s="200">
        <v>13</v>
      </c>
      <c r="AC33" s="187">
        <v>44</v>
      </c>
      <c r="AD33" s="200">
        <v>68</v>
      </c>
      <c r="AE33" s="200">
        <v>12</v>
      </c>
      <c r="AF33" s="201">
        <v>35</v>
      </c>
      <c r="AG33" s="220"/>
      <c r="AH33" s="221"/>
      <c r="AI33" s="219"/>
    </row>
    <row r="34" spans="1:35" s="126" customFormat="1" ht="12.75" customHeight="1">
      <c r="A34" s="128"/>
      <c r="B34" s="573" t="s">
        <v>163</v>
      </c>
      <c r="C34" s="583"/>
      <c r="D34" s="584"/>
      <c r="E34" s="340">
        <f aca="true" t="shared" si="35" ref="E34:Q34">E33/E26*100</f>
        <v>17.3</v>
      </c>
      <c r="F34" s="327">
        <f t="shared" si="35"/>
        <v>16.9</v>
      </c>
      <c r="G34" s="433">
        <f t="shared" si="35"/>
        <v>16.7</v>
      </c>
      <c r="H34" s="433">
        <f t="shared" si="35"/>
        <v>20.4</v>
      </c>
      <c r="I34" s="433">
        <f t="shared" si="35"/>
        <v>23.2</v>
      </c>
      <c r="J34" s="433">
        <f t="shared" si="35"/>
        <v>25.7</v>
      </c>
      <c r="K34" s="433">
        <f t="shared" si="35"/>
        <v>28.9</v>
      </c>
      <c r="L34" s="433">
        <f t="shared" si="35"/>
        <v>29.5</v>
      </c>
      <c r="M34" s="433">
        <f t="shared" si="35"/>
        <v>29.3</v>
      </c>
      <c r="N34" s="433">
        <f t="shared" si="35"/>
        <v>24.8</v>
      </c>
      <c r="O34" s="433">
        <f t="shared" si="35"/>
        <v>21.5</v>
      </c>
      <c r="P34" s="433">
        <f t="shared" si="35"/>
        <v>17.5</v>
      </c>
      <c r="Q34" s="535">
        <f t="shared" si="35"/>
        <v>15.6</v>
      </c>
      <c r="S34" s="128"/>
      <c r="T34" s="736" t="s">
        <v>114</v>
      </c>
      <c r="U34" s="606"/>
      <c r="V34" s="737"/>
      <c r="W34" s="198">
        <f aca="true" t="shared" si="36" ref="W34:AF34">W33/W26*100</f>
        <v>15.9</v>
      </c>
      <c r="X34" s="190">
        <f t="shared" si="36"/>
        <v>14.6</v>
      </c>
      <c r="Y34" s="190">
        <f t="shared" si="36"/>
        <v>18.1</v>
      </c>
      <c r="Z34" s="190">
        <f t="shared" si="36"/>
        <v>16.1</v>
      </c>
      <c r="AA34" s="190">
        <f t="shared" si="36"/>
        <v>16.4</v>
      </c>
      <c r="AB34" s="190">
        <f t="shared" si="36"/>
        <v>16</v>
      </c>
      <c r="AC34" s="202">
        <f t="shared" si="36"/>
        <v>14.3</v>
      </c>
      <c r="AD34" s="190">
        <f t="shared" si="36"/>
        <v>15.5</v>
      </c>
      <c r="AE34" s="190">
        <f t="shared" si="36"/>
        <v>8.5</v>
      </c>
      <c r="AF34" s="191">
        <f t="shared" si="36"/>
        <v>20.3</v>
      </c>
      <c r="AG34" s="222"/>
      <c r="AH34" s="358"/>
      <c r="AI34" s="223"/>
    </row>
    <row r="35" spans="1:35" ht="12.75" customHeight="1">
      <c r="A35" s="64"/>
      <c r="B35" s="147" t="s">
        <v>94</v>
      </c>
      <c r="C35" s="141"/>
      <c r="D35" s="142"/>
      <c r="E35" s="341">
        <v>303</v>
      </c>
      <c r="F35" s="328">
        <v>358</v>
      </c>
      <c r="G35" s="434">
        <v>400</v>
      </c>
      <c r="H35" s="434">
        <v>409</v>
      </c>
      <c r="I35" s="434">
        <v>416</v>
      </c>
      <c r="J35" s="434">
        <v>452</v>
      </c>
      <c r="K35" s="434">
        <v>468</v>
      </c>
      <c r="L35" s="434">
        <v>469</v>
      </c>
      <c r="M35" s="434">
        <v>456</v>
      </c>
      <c r="N35" s="434">
        <v>448</v>
      </c>
      <c r="O35" s="434">
        <v>465</v>
      </c>
      <c r="P35" s="434">
        <v>465</v>
      </c>
      <c r="Q35" s="536">
        <v>484</v>
      </c>
      <c r="S35" s="64"/>
      <c r="T35" s="161" t="s">
        <v>94</v>
      </c>
      <c r="U35" s="141"/>
      <c r="V35" s="142"/>
      <c r="W35" s="204">
        <v>154</v>
      </c>
      <c r="X35" s="193">
        <v>84</v>
      </c>
      <c r="Y35" s="193">
        <v>27</v>
      </c>
      <c r="Z35" s="193">
        <v>30</v>
      </c>
      <c r="AA35" s="193">
        <v>32</v>
      </c>
      <c r="AB35" s="193">
        <v>13</v>
      </c>
      <c r="AC35" s="187">
        <v>45</v>
      </c>
      <c r="AD35" s="193">
        <v>68</v>
      </c>
      <c r="AE35" s="193">
        <v>13</v>
      </c>
      <c r="AF35" s="194">
        <v>18</v>
      </c>
      <c r="AG35" s="220"/>
      <c r="AH35" s="221"/>
      <c r="AI35" s="219"/>
    </row>
    <row r="36" spans="1:35" s="126" customFormat="1" ht="12.75" customHeight="1">
      <c r="A36" s="128"/>
      <c r="B36" s="573" t="s">
        <v>163</v>
      </c>
      <c r="C36" s="583"/>
      <c r="D36" s="584"/>
      <c r="E36" s="342">
        <f aca="true" t="shared" si="37" ref="E36:Q36">E35/E26*100</f>
        <v>9.5</v>
      </c>
      <c r="F36" s="329">
        <f t="shared" si="37"/>
        <v>10.2</v>
      </c>
      <c r="G36" s="435">
        <f t="shared" si="37"/>
        <v>10.8</v>
      </c>
      <c r="H36" s="435">
        <f t="shared" si="37"/>
        <v>11.2</v>
      </c>
      <c r="I36" s="435">
        <f t="shared" si="37"/>
        <v>12.1</v>
      </c>
      <c r="J36" s="435">
        <f t="shared" si="37"/>
        <v>13.8</v>
      </c>
      <c r="K36" s="435">
        <f t="shared" si="37"/>
        <v>14.7</v>
      </c>
      <c r="L36" s="435">
        <f t="shared" si="37"/>
        <v>15.4</v>
      </c>
      <c r="M36" s="435">
        <f t="shared" si="37"/>
        <v>15.4</v>
      </c>
      <c r="N36" s="435">
        <f t="shared" si="37"/>
        <v>15.2</v>
      </c>
      <c r="O36" s="435">
        <f t="shared" si="37"/>
        <v>15.4</v>
      </c>
      <c r="P36" s="435">
        <f t="shared" si="37"/>
        <v>14.9</v>
      </c>
      <c r="Q36" s="529">
        <f t="shared" si="37"/>
        <v>14.3</v>
      </c>
      <c r="S36" s="128"/>
      <c r="T36" s="573" t="s">
        <v>114</v>
      </c>
      <c r="U36" s="583"/>
      <c r="V36" s="584"/>
      <c r="W36" s="206">
        <f aca="true" t="shared" si="38" ref="W36:AF36">W35/W26*100</f>
        <v>15.5</v>
      </c>
      <c r="X36" s="202">
        <f t="shared" si="38"/>
        <v>14.1</v>
      </c>
      <c r="Y36" s="202">
        <f t="shared" si="38"/>
        <v>14</v>
      </c>
      <c r="Z36" s="202">
        <f t="shared" si="38"/>
        <v>13.5</v>
      </c>
      <c r="AA36" s="202">
        <f t="shared" si="38"/>
        <v>13.4</v>
      </c>
      <c r="AB36" s="202">
        <f t="shared" si="38"/>
        <v>16</v>
      </c>
      <c r="AC36" s="202">
        <f t="shared" si="38"/>
        <v>14.6</v>
      </c>
      <c r="AD36" s="202">
        <f t="shared" si="38"/>
        <v>15.5</v>
      </c>
      <c r="AE36" s="202">
        <f t="shared" si="38"/>
        <v>9.2</v>
      </c>
      <c r="AF36" s="169">
        <f t="shared" si="38"/>
        <v>10.5</v>
      </c>
      <c r="AG36" s="222"/>
      <c r="AH36" s="358"/>
      <c r="AI36" s="223"/>
    </row>
    <row r="37" spans="1:35" ht="12.75" customHeight="1">
      <c r="A37" s="116"/>
      <c r="B37" s="148" t="s">
        <v>95</v>
      </c>
      <c r="C37" s="134"/>
      <c r="D37" s="135"/>
      <c r="E37" s="339">
        <v>209</v>
      </c>
      <c r="F37" s="325">
        <v>218</v>
      </c>
      <c r="G37" s="166">
        <v>219</v>
      </c>
      <c r="H37" s="166">
        <v>216</v>
      </c>
      <c r="I37" s="166">
        <v>211</v>
      </c>
      <c r="J37" s="166">
        <v>194</v>
      </c>
      <c r="K37" s="166">
        <v>191</v>
      </c>
      <c r="L37" s="166">
        <v>187</v>
      </c>
      <c r="M37" s="166">
        <v>192</v>
      </c>
      <c r="N37" s="166">
        <v>191</v>
      </c>
      <c r="O37" s="166">
        <v>196</v>
      </c>
      <c r="P37" s="166">
        <v>212</v>
      </c>
      <c r="Q37" s="326">
        <v>227</v>
      </c>
      <c r="S37" s="116"/>
      <c r="T37" s="160" t="s">
        <v>95</v>
      </c>
      <c r="U37" s="134"/>
      <c r="V37" s="135"/>
      <c r="W37" s="205">
        <v>107</v>
      </c>
      <c r="X37" s="187">
        <v>29</v>
      </c>
      <c r="Y37" s="187">
        <v>7</v>
      </c>
      <c r="Z37" s="187">
        <v>7</v>
      </c>
      <c r="AA37" s="187">
        <v>3</v>
      </c>
      <c r="AB37" s="187">
        <v>5</v>
      </c>
      <c r="AC37" s="187">
        <v>16</v>
      </c>
      <c r="AD37" s="187">
        <v>43</v>
      </c>
      <c r="AE37" s="187">
        <v>4</v>
      </c>
      <c r="AF37" s="188">
        <v>6</v>
      </c>
      <c r="AG37" s="220"/>
      <c r="AH37" s="221"/>
      <c r="AI37" s="219"/>
    </row>
    <row r="38" spans="1:35" s="126" customFormat="1" ht="12.75" customHeight="1" thickBot="1">
      <c r="A38" s="130"/>
      <c r="B38" s="729" t="s">
        <v>163</v>
      </c>
      <c r="C38" s="580"/>
      <c r="D38" s="581"/>
      <c r="E38" s="343">
        <f aca="true" t="shared" si="39" ref="E38:Q38">E37/E26*100</f>
        <v>6.5</v>
      </c>
      <c r="F38" s="330">
        <f t="shared" si="39"/>
        <v>6.2</v>
      </c>
      <c r="G38" s="436">
        <f t="shared" si="39"/>
        <v>5.9</v>
      </c>
      <c r="H38" s="436">
        <f t="shared" si="39"/>
        <v>5.9</v>
      </c>
      <c r="I38" s="436">
        <f t="shared" si="39"/>
        <v>6.2</v>
      </c>
      <c r="J38" s="436">
        <f t="shared" si="39"/>
        <v>5.9</v>
      </c>
      <c r="K38" s="436">
        <f t="shared" si="39"/>
        <v>6</v>
      </c>
      <c r="L38" s="436">
        <f t="shared" si="39"/>
        <v>6.1</v>
      </c>
      <c r="M38" s="436">
        <f t="shared" si="39"/>
        <v>6.5</v>
      </c>
      <c r="N38" s="436">
        <f t="shared" si="39"/>
        <v>6.5</v>
      </c>
      <c r="O38" s="436">
        <f t="shared" si="39"/>
        <v>6.5</v>
      </c>
      <c r="P38" s="436">
        <f t="shared" si="39"/>
        <v>6.8</v>
      </c>
      <c r="Q38" s="532">
        <f t="shared" si="39"/>
        <v>6.7</v>
      </c>
      <c r="S38" s="130"/>
      <c r="T38" s="729" t="s">
        <v>114</v>
      </c>
      <c r="U38" s="580"/>
      <c r="V38" s="581"/>
      <c r="W38" s="180">
        <f aca="true" t="shared" si="40" ref="W38:AF38">W37/W26*100</f>
        <v>10.8</v>
      </c>
      <c r="X38" s="195">
        <f t="shared" si="40"/>
        <v>4.9</v>
      </c>
      <c r="Y38" s="195">
        <f t="shared" si="40"/>
        <v>3.6</v>
      </c>
      <c r="Z38" s="195">
        <f t="shared" si="40"/>
        <v>3.1</v>
      </c>
      <c r="AA38" s="195">
        <f t="shared" si="40"/>
        <v>1.3</v>
      </c>
      <c r="AB38" s="195">
        <f t="shared" si="40"/>
        <v>6.2</v>
      </c>
      <c r="AC38" s="195">
        <f t="shared" si="40"/>
        <v>5.2</v>
      </c>
      <c r="AD38" s="195">
        <f t="shared" si="40"/>
        <v>9.8</v>
      </c>
      <c r="AE38" s="195">
        <f t="shared" si="40"/>
        <v>2.8</v>
      </c>
      <c r="AF38" s="173">
        <f t="shared" si="40"/>
        <v>3.5</v>
      </c>
      <c r="AG38" s="222"/>
      <c r="AH38" s="358"/>
      <c r="AI38" s="223"/>
    </row>
    <row r="39" spans="1:35" ht="20.25" customHeight="1">
      <c r="A39" s="726" t="s">
        <v>107</v>
      </c>
      <c r="B39" s="727"/>
      <c r="C39" s="727"/>
      <c r="D39" s="728"/>
      <c r="E39" s="505">
        <f aca="true" t="shared" si="41" ref="E39:J39">E40+E42+E44+E46+E48+E50+E52</f>
        <v>3192</v>
      </c>
      <c r="F39" s="501">
        <f t="shared" si="41"/>
        <v>3502</v>
      </c>
      <c r="G39" s="502">
        <f t="shared" si="41"/>
        <v>3692</v>
      </c>
      <c r="H39" s="502">
        <f t="shared" si="41"/>
        <v>3650</v>
      </c>
      <c r="I39" s="502">
        <f t="shared" si="41"/>
        <v>3429</v>
      </c>
      <c r="J39" s="502">
        <f t="shared" si="41"/>
        <v>3276</v>
      </c>
      <c r="K39" s="502">
        <f aca="true" t="shared" si="42" ref="K39:P39">K40+K42+K44+K46+K48+K50+K52</f>
        <v>3192</v>
      </c>
      <c r="L39" s="502">
        <f t="shared" si="42"/>
        <v>3047</v>
      </c>
      <c r="M39" s="502">
        <f t="shared" si="42"/>
        <v>2956</v>
      </c>
      <c r="N39" s="502">
        <f t="shared" si="42"/>
        <v>2942</v>
      </c>
      <c r="O39" s="502">
        <f t="shared" si="42"/>
        <v>3015</v>
      </c>
      <c r="P39" s="502">
        <f t="shared" si="42"/>
        <v>3129</v>
      </c>
      <c r="Q39" s="548">
        <f>Q40+Q42+Q44+Q46+Q48+Q50+Q52</f>
        <v>3385</v>
      </c>
      <c r="S39" s="726" t="s">
        <v>107</v>
      </c>
      <c r="T39" s="727"/>
      <c r="U39" s="727"/>
      <c r="V39" s="728"/>
      <c r="W39" s="549">
        <f aca="true" t="shared" si="43" ref="W39:AF39">W40+W42+W44+W46+W48+W50+W52</f>
        <v>993</v>
      </c>
      <c r="X39" s="550">
        <f t="shared" si="43"/>
        <v>596</v>
      </c>
      <c r="Y39" s="550">
        <f t="shared" si="43"/>
        <v>193</v>
      </c>
      <c r="Z39" s="550">
        <f t="shared" si="43"/>
        <v>223</v>
      </c>
      <c r="AA39" s="550">
        <f t="shared" si="43"/>
        <v>238</v>
      </c>
      <c r="AB39" s="550">
        <f t="shared" si="43"/>
        <v>81</v>
      </c>
      <c r="AC39" s="550">
        <f t="shared" si="43"/>
        <v>308</v>
      </c>
      <c r="AD39" s="550">
        <f t="shared" si="43"/>
        <v>440</v>
      </c>
      <c r="AE39" s="550">
        <f t="shared" si="43"/>
        <v>141</v>
      </c>
      <c r="AF39" s="551">
        <f t="shared" si="43"/>
        <v>172</v>
      </c>
      <c r="AG39" s="220"/>
      <c r="AH39" s="361"/>
      <c r="AI39" s="219"/>
    </row>
    <row r="40" spans="1:35" ht="12.75" customHeight="1">
      <c r="A40" s="64"/>
      <c r="B40" s="148" t="s">
        <v>96</v>
      </c>
      <c r="C40" s="132"/>
      <c r="D40" s="133"/>
      <c r="E40" s="344">
        <v>476</v>
      </c>
      <c r="F40" s="331">
        <v>508</v>
      </c>
      <c r="G40" s="437">
        <v>533</v>
      </c>
      <c r="H40" s="437">
        <v>501</v>
      </c>
      <c r="I40" s="437">
        <v>479</v>
      </c>
      <c r="J40" s="437">
        <v>453</v>
      </c>
      <c r="K40" s="437">
        <v>442</v>
      </c>
      <c r="L40" s="437">
        <v>441</v>
      </c>
      <c r="M40" s="437">
        <v>432</v>
      </c>
      <c r="N40" s="437">
        <v>426</v>
      </c>
      <c r="O40" s="437">
        <v>463</v>
      </c>
      <c r="P40" s="437">
        <v>492</v>
      </c>
      <c r="Q40" s="528">
        <v>543</v>
      </c>
      <c r="S40" s="64"/>
      <c r="T40" s="160" t="s">
        <v>96</v>
      </c>
      <c r="U40" s="132"/>
      <c r="V40" s="133"/>
      <c r="W40" s="196">
        <v>157</v>
      </c>
      <c r="X40" s="197">
        <v>96</v>
      </c>
      <c r="Y40" s="197">
        <v>40</v>
      </c>
      <c r="Z40" s="197">
        <v>36</v>
      </c>
      <c r="AA40" s="197">
        <v>36</v>
      </c>
      <c r="AB40" s="197">
        <v>12</v>
      </c>
      <c r="AC40" s="187">
        <v>57</v>
      </c>
      <c r="AD40" s="197">
        <v>50</v>
      </c>
      <c r="AE40" s="197">
        <v>28</v>
      </c>
      <c r="AF40" s="171">
        <v>31</v>
      </c>
      <c r="AG40" s="220"/>
      <c r="AH40" s="221"/>
      <c r="AI40" s="219"/>
    </row>
    <row r="41" spans="1:35" s="126" customFormat="1" ht="12.75" customHeight="1">
      <c r="A41" s="128"/>
      <c r="B41" s="573" t="s">
        <v>163</v>
      </c>
      <c r="C41" s="583"/>
      <c r="D41" s="584"/>
      <c r="E41" s="342">
        <f aca="true" t="shared" si="44" ref="E41:Q41">E40/E39*100</f>
        <v>14.9</v>
      </c>
      <c r="F41" s="329">
        <f t="shared" si="44"/>
        <v>14.5</v>
      </c>
      <c r="G41" s="435">
        <f t="shared" si="44"/>
        <v>14.4</v>
      </c>
      <c r="H41" s="435">
        <f t="shared" si="44"/>
        <v>13.7</v>
      </c>
      <c r="I41" s="435">
        <f t="shared" si="44"/>
        <v>14</v>
      </c>
      <c r="J41" s="435">
        <f t="shared" si="44"/>
        <v>13.8</v>
      </c>
      <c r="K41" s="435">
        <f t="shared" si="44"/>
        <v>13.8</v>
      </c>
      <c r="L41" s="435">
        <f t="shared" si="44"/>
        <v>14.5</v>
      </c>
      <c r="M41" s="435">
        <f t="shared" si="44"/>
        <v>14.6</v>
      </c>
      <c r="N41" s="435">
        <f t="shared" si="44"/>
        <v>14.5</v>
      </c>
      <c r="O41" s="435">
        <f t="shared" si="44"/>
        <v>15.4</v>
      </c>
      <c r="P41" s="435">
        <f t="shared" si="44"/>
        <v>15.7</v>
      </c>
      <c r="Q41" s="529">
        <f t="shared" si="44"/>
        <v>16</v>
      </c>
      <c r="S41" s="128"/>
      <c r="T41" s="573" t="s">
        <v>114</v>
      </c>
      <c r="U41" s="583"/>
      <c r="V41" s="584"/>
      <c r="W41" s="206">
        <f aca="true" t="shared" si="45" ref="W41:AF41">W40/W39*100</f>
        <v>15.8</v>
      </c>
      <c r="X41" s="202">
        <f t="shared" si="45"/>
        <v>16.1</v>
      </c>
      <c r="Y41" s="202">
        <f t="shared" si="45"/>
        <v>20.7</v>
      </c>
      <c r="Z41" s="202">
        <f t="shared" si="45"/>
        <v>16.1</v>
      </c>
      <c r="AA41" s="202">
        <f t="shared" si="45"/>
        <v>15.1</v>
      </c>
      <c r="AB41" s="202">
        <f t="shared" si="45"/>
        <v>14.8</v>
      </c>
      <c r="AC41" s="202">
        <f t="shared" si="45"/>
        <v>18.5</v>
      </c>
      <c r="AD41" s="202">
        <f t="shared" si="45"/>
        <v>11.4</v>
      </c>
      <c r="AE41" s="202">
        <f t="shared" si="45"/>
        <v>19.9</v>
      </c>
      <c r="AF41" s="169">
        <f t="shared" si="45"/>
        <v>18</v>
      </c>
      <c r="AG41" s="222"/>
      <c r="AH41" s="358"/>
      <c r="AI41" s="219"/>
    </row>
    <row r="42" spans="1:35" ht="12.75" customHeight="1">
      <c r="A42" s="116"/>
      <c r="B42" s="148" t="s">
        <v>97</v>
      </c>
      <c r="C42" s="134"/>
      <c r="D42" s="135"/>
      <c r="E42" s="339">
        <v>788</v>
      </c>
      <c r="F42" s="325">
        <v>882</v>
      </c>
      <c r="G42" s="166">
        <v>949</v>
      </c>
      <c r="H42" s="166">
        <v>954</v>
      </c>
      <c r="I42" s="166">
        <v>905</v>
      </c>
      <c r="J42" s="166">
        <v>855</v>
      </c>
      <c r="K42" s="166">
        <v>863</v>
      </c>
      <c r="L42" s="166">
        <v>788</v>
      </c>
      <c r="M42" s="166">
        <v>741</v>
      </c>
      <c r="N42" s="166">
        <v>757</v>
      </c>
      <c r="O42" s="166">
        <v>782</v>
      </c>
      <c r="P42" s="166">
        <v>813</v>
      </c>
      <c r="Q42" s="326">
        <v>861</v>
      </c>
      <c r="S42" s="116"/>
      <c r="T42" s="160" t="s">
        <v>97</v>
      </c>
      <c r="U42" s="134"/>
      <c r="V42" s="135"/>
      <c r="W42" s="205">
        <v>255</v>
      </c>
      <c r="X42" s="187">
        <v>158</v>
      </c>
      <c r="Y42" s="187">
        <v>43</v>
      </c>
      <c r="Z42" s="187">
        <v>70</v>
      </c>
      <c r="AA42" s="187">
        <v>55</v>
      </c>
      <c r="AB42" s="187">
        <v>21</v>
      </c>
      <c r="AC42" s="187">
        <v>76</v>
      </c>
      <c r="AD42" s="187">
        <v>109</v>
      </c>
      <c r="AE42" s="187">
        <v>31</v>
      </c>
      <c r="AF42" s="188">
        <v>43</v>
      </c>
      <c r="AG42" s="220"/>
      <c r="AH42" s="221"/>
      <c r="AI42" s="219"/>
    </row>
    <row r="43" spans="1:35" s="126" customFormat="1" ht="12.75" customHeight="1">
      <c r="A43" s="128"/>
      <c r="B43" s="573" t="s">
        <v>163</v>
      </c>
      <c r="C43" s="583"/>
      <c r="D43" s="584"/>
      <c r="E43" s="342">
        <f aca="true" t="shared" si="46" ref="E43:Q43">E42/E39*100</f>
        <v>24.7</v>
      </c>
      <c r="F43" s="329">
        <f t="shared" si="46"/>
        <v>25.2</v>
      </c>
      <c r="G43" s="435">
        <f t="shared" si="46"/>
        <v>25.7</v>
      </c>
      <c r="H43" s="435">
        <f t="shared" si="46"/>
        <v>26.1</v>
      </c>
      <c r="I43" s="435">
        <f t="shared" si="46"/>
        <v>26.4</v>
      </c>
      <c r="J43" s="435">
        <f t="shared" si="46"/>
        <v>26.1</v>
      </c>
      <c r="K43" s="435">
        <f t="shared" si="46"/>
        <v>27</v>
      </c>
      <c r="L43" s="435">
        <f t="shared" si="46"/>
        <v>25.9</v>
      </c>
      <c r="M43" s="435">
        <f t="shared" si="46"/>
        <v>25.1</v>
      </c>
      <c r="N43" s="435">
        <f t="shared" si="46"/>
        <v>25.7</v>
      </c>
      <c r="O43" s="435">
        <f t="shared" si="46"/>
        <v>25.9</v>
      </c>
      <c r="P43" s="435">
        <f t="shared" si="46"/>
        <v>26</v>
      </c>
      <c r="Q43" s="529">
        <f t="shared" si="46"/>
        <v>25.4</v>
      </c>
      <c r="S43" s="128"/>
      <c r="T43" s="573" t="s">
        <v>114</v>
      </c>
      <c r="U43" s="583"/>
      <c r="V43" s="584"/>
      <c r="W43" s="206">
        <f aca="true" t="shared" si="47" ref="W43:AF43">W42/W39*100</f>
        <v>25.7</v>
      </c>
      <c r="X43" s="202">
        <f t="shared" si="47"/>
        <v>26.5</v>
      </c>
      <c r="Y43" s="202">
        <f t="shared" si="47"/>
        <v>22.3</v>
      </c>
      <c r="Z43" s="202">
        <f t="shared" si="47"/>
        <v>31.4</v>
      </c>
      <c r="AA43" s="202">
        <f t="shared" si="47"/>
        <v>23.1</v>
      </c>
      <c r="AB43" s="202">
        <f t="shared" si="47"/>
        <v>25.9</v>
      </c>
      <c r="AC43" s="202">
        <f t="shared" si="47"/>
        <v>24.7</v>
      </c>
      <c r="AD43" s="202">
        <f t="shared" si="47"/>
        <v>24.8</v>
      </c>
      <c r="AE43" s="202">
        <f t="shared" si="47"/>
        <v>22</v>
      </c>
      <c r="AF43" s="169">
        <f t="shared" si="47"/>
        <v>25</v>
      </c>
      <c r="AG43" s="222"/>
      <c r="AH43" s="358"/>
      <c r="AI43" s="223"/>
    </row>
    <row r="44" spans="1:35" ht="12.75" customHeight="1">
      <c r="A44" s="129"/>
      <c r="B44" s="148" t="s">
        <v>98</v>
      </c>
      <c r="C44" s="136"/>
      <c r="D44" s="137"/>
      <c r="E44" s="347">
        <v>358</v>
      </c>
      <c r="F44" s="333">
        <v>436</v>
      </c>
      <c r="G44" s="440">
        <v>468</v>
      </c>
      <c r="H44" s="440">
        <v>488</v>
      </c>
      <c r="I44" s="440">
        <v>462</v>
      </c>
      <c r="J44" s="440">
        <v>447</v>
      </c>
      <c r="K44" s="440">
        <v>449</v>
      </c>
      <c r="L44" s="440">
        <v>409</v>
      </c>
      <c r="M44" s="440">
        <v>385</v>
      </c>
      <c r="N44" s="440">
        <v>366</v>
      </c>
      <c r="O44" s="440">
        <v>379</v>
      </c>
      <c r="P44" s="440">
        <v>410</v>
      </c>
      <c r="Q44" s="530">
        <v>439</v>
      </c>
      <c r="S44" s="129"/>
      <c r="T44" s="160" t="s">
        <v>98</v>
      </c>
      <c r="U44" s="136"/>
      <c r="V44" s="137"/>
      <c r="W44" s="196">
        <v>132</v>
      </c>
      <c r="X44" s="197">
        <v>77</v>
      </c>
      <c r="Y44" s="197">
        <v>30</v>
      </c>
      <c r="Z44" s="197">
        <v>24</v>
      </c>
      <c r="AA44" s="197">
        <v>21</v>
      </c>
      <c r="AB44" s="197">
        <v>18</v>
      </c>
      <c r="AC44" s="187">
        <v>46</v>
      </c>
      <c r="AD44" s="197">
        <v>55</v>
      </c>
      <c r="AE44" s="197">
        <v>13</v>
      </c>
      <c r="AF44" s="171">
        <v>23</v>
      </c>
      <c r="AG44" s="220"/>
      <c r="AH44" s="356"/>
      <c r="AI44" s="219"/>
    </row>
    <row r="45" spans="1:35" s="126" customFormat="1" ht="12.75" customHeight="1">
      <c r="A45" s="128"/>
      <c r="B45" s="573" t="s">
        <v>163</v>
      </c>
      <c r="C45" s="583"/>
      <c r="D45" s="584"/>
      <c r="E45" s="342">
        <f aca="true" t="shared" si="48" ref="E45:Q45">E44/E39*100</f>
        <v>11.2</v>
      </c>
      <c r="F45" s="329">
        <f t="shared" si="48"/>
        <v>12.5</v>
      </c>
      <c r="G45" s="435">
        <f t="shared" si="48"/>
        <v>12.7</v>
      </c>
      <c r="H45" s="435">
        <f t="shared" si="48"/>
        <v>13.4</v>
      </c>
      <c r="I45" s="435">
        <f t="shared" si="48"/>
        <v>13.5</v>
      </c>
      <c r="J45" s="435">
        <f t="shared" si="48"/>
        <v>13.6</v>
      </c>
      <c r="K45" s="435">
        <f t="shared" si="48"/>
        <v>14.1</v>
      </c>
      <c r="L45" s="435">
        <f t="shared" si="48"/>
        <v>13.4</v>
      </c>
      <c r="M45" s="435">
        <f t="shared" si="48"/>
        <v>13</v>
      </c>
      <c r="N45" s="435">
        <f t="shared" si="48"/>
        <v>12.4</v>
      </c>
      <c r="O45" s="435">
        <f t="shared" si="48"/>
        <v>12.6</v>
      </c>
      <c r="P45" s="435">
        <f t="shared" si="48"/>
        <v>13.1</v>
      </c>
      <c r="Q45" s="529">
        <f t="shared" si="48"/>
        <v>13</v>
      </c>
      <c r="S45" s="128"/>
      <c r="T45" s="573" t="s">
        <v>114</v>
      </c>
      <c r="U45" s="583"/>
      <c r="V45" s="584"/>
      <c r="W45" s="206">
        <f aca="true" t="shared" si="49" ref="W45:AF45">W44/W39*100</f>
        <v>13.3</v>
      </c>
      <c r="X45" s="202">
        <f t="shared" si="49"/>
        <v>12.9</v>
      </c>
      <c r="Y45" s="202">
        <f t="shared" si="49"/>
        <v>15.5</v>
      </c>
      <c r="Z45" s="202">
        <f t="shared" si="49"/>
        <v>10.8</v>
      </c>
      <c r="AA45" s="202">
        <f t="shared" si="49"/>
        <v>8.8</v>
      </c>
      <c r="AB45" s="202">
        <f t="shared" si="49"/>
        <v>22.2</v>
      </c>
      <c r="AC45" s="202">
        <f t="shared" si="49"/>
        <v>14.9</v>
      </c>
      <c r="AD45" s="202">
        <f t="shared" si="49"/>
        <v>12.5</v>
      </c>
      <c r="AE45" s="202">
        <f t="shared" si="49"/>
        <v>9.2</v>
      </c>
      <c r="AF45" s="169">
        <f t="shared" si="49"/>
        <v>13.4</v>
      </c>
      <c r="AG45" s="222"/>
      <c r="AH45" s="358"/>
      <c r="AI45" s="223"/>
    </row>
    <row r="46" spans="1:35" ht="12.75" customHeight="1">
      <c r="A46" s="129"/>
      <c r="B46" s="148" t="s">
        <v>99</v>
      </c>
      <c r="C46" s="136"/>
      <c r="D46" s="138"/>
      <c r="E46" s="348">
        <v>476</v>
      </c>
      <c r="F46" s="334">
        <v>536</v>
      </c>
      <c r="G46" s="441">
        <v>558</v>
      </c>
      <c r="H46" s="441">
        <v>571</v>
      </c>
      <c r="I46" s="441">
        <v>533</v>
      </c>
      <c r="J46" s="441">
        <v>509</v>
      </c>
      <c r="K46" s="441">
        <v>496</v>
      </c>
      <c r="L46" s="441">
        <v>464</v>
      </c>
      <c r="M46" s="441">
        <v>443</v>
      </c>
      <c r="N46" s="441">
        <v>402</v>
      </c>
      <c r="O46" s="441">
        <v>406</v>
      </c>
      <c r="P46" s="441">
        <v>425</v>
      </c>
      <c r="Q46" s="531">
        <v>467</v>
      </c>
      <c r="S46" s="129"/>
      <c r="T46" s="160" t="s">
        <v>99</v>
      </c>
      <c r="U46" s="136"/>
      <c r="V46" s="138"/>
      <c r="W46" s="205">
        <v>167</v>
      </c>
      <c r="X46" s="187">
        <v>78</v>
      </c>
      <c r="Y46" s="187">
        <v>23</v>
      </c>
      <c r="Z46" s="187">
        <v>27</v>
      </c>
      <c r="AA46" s="187">
        <v>35</v>
      </c>
      <c r="AB46" s="187">
        <v>6</v>
      </c>
      <c r="AC46" s="187">
        <v>34</v>
      </c>
      <c r="AD46" s="187">
        <v>74</v>
      </c>
      <c r="AE46" s="187">
        <v>9</v>
      </c>
      <c r="AF46" s="188">
        <v>14</v>
      </c>
      <c r="AG46" s="220"/>
      <c r="AH46" s="356"/>
      <c r="AI46" s="219"/>
    </row>
    <row r="47" spans="1:35" s="126" customFormat="1" ht="12.75" customHeight="1">
      <c r="A47" s="128"/>
      <c r="B47" s="573" t="s">
        <v>163</v>
      </c>
      <c r="C47" s="583"/>
      <c r="D47" s="584"/>
      <c r="E47" s="342">
        <f aca="true" t="shared" si="50" ref="E47:Q47">E46/E39*100</f>
        <v>14.9</v>
      </c>
      <c r="F47" s="329">
        <f t="shared" si="50"/>
        <v>15.3</v>
      </c>
      <c r="G47" s="435">
        <f t="shared" si="50"/>
        <v>15.1</v>
      </c>
      <c r="H47" s="435">
        <f t="shared" si="50"/>
        <v>15.6</v>
      </c>
      <c r="I47" s="435">
        <f t="shared" si="50"/>
        <v>15.5</v>
      </c>
      <c r="J47" s="435">
        <f t="shared" si="50"/>
        <v>15.5</v>
      </c>
      <c r="K47" s="435">
        <f t="shared" si="50"/>
        <v>15.5</v>
      </c>
      <c r="L47" s="435">
        <f t="shared" si="50"/>
        <v>15.2</v>
      </c>
      <c r="M47" s="435">
        <f t="shared" si="50"/>
        <v>15</v>
      </c>
      <c r="N47" s="435">
        <f t="shared" si="50"/>
        <v>13.7</v>
      </c>
      <c r="O47" s="435">
        <f t="shared" si="50"/>
        <v>13.5</v>
      </c>
      <c r="P47" s="435">
        <f t="shared" si="50"/>
        <v>13.6</v>
      </c>
      <c r="Q47" s="529">
        <f t="shared" si="50"/>
        <v>13.8</v>
      </c>
      <c r="S47" s="128"/>
      <c r="T47" s="573" t="s">
        <v>114</v>
      </c>
      <c r="U47" s="583"/>
      <c r="V47" s="584"/>
      <c r="W47" s="206">
        <f aca="true" t="shared" si="51" ref="W47:AF47">W46/W39*100</f>
        <v>16.8</v>
      </c>
      <c r="X47" s="202">
        <f t="shared" si="51"/>
        <v>13.1</v>
      </c>
      <c r="Y47" s="202">
        <f t="shared" si="51"/>
        <v>11.9</v>
      </c>
      <c r="Z47" s="202">
        <f t="shared" si="51"/>
        <v>12.1</v>
      </c>
      <c r="AA47" s="202">
        <f t="shared" si="51"/>
        <v>14.7</v>
      </c>
      <c r="AB47" s="202">
        <f t="shared" si="51"/>
        <v>7.4</v>
      </c>
      <c r="AC47" s="202">
        <f t="shared" si="51"/>
        <v>11</v>
      </c>
      <c r="AD47" s="202">
        <f t="shared" si="51"/>
        <v>16.8</v>
      </c>
      <c r="AE47" s="202">
        <f t="shared" si="51"/>
        <v>6.4</v>
      </c>
      <c r="AF47" s="169">
        <f t="shared" si="51"/>
        <v>8.1</v>
      </c>
      <c r="AG47" s="222"/>
      <c r="AH47" s="358"/>
      <c r="AI47" s="223"/>
    </row>
    <row r="48" spans="1:35" ht="12.75" customHeight="1">
      <c r="A48" s="129"/>
      <c r="B48" s="148" t="s">
        <v>100</v>
      </c>
      <c r="C48" s="136"/>
      <c r="D48" s="137"/>
      <c r="E48" s="347">
        <v>278</v>
      </c>
      <c r="F48" s="333">
        <v>313</v>
      </c>
      <c r="G48" s="440">
        <v>329</v>
      </c>
      <c r="H48" s="440">
        <v>335</v>
      </c>
      <c r="I48" s="440">
        <v>316</v>
      </c>
      <c r="J48" s="440">
        <v>302</v>
      </c>
      <c r="K48" s="440">
        <v>300</v>
      </c>
      <c r="L48" s="440">
        <v>259</v>
      </c>
      <c r="M48" s="440">
        <v>241</v>
      </c>
      <c r="N48" s="440">
        <v>233</v>
      </c>
      <c r="O48" s="440">
        <v>237</v>
      </c>
      <c r="P48" s="440">
        <v>231</v>
      </c>
      <c r="Q48" s="530">
        <v>249</v>
      </c>
      <c r="S48" s="129"/>
      <c r="T48" s="160" t="s">
        <v>100</v>
      </c>
      <c r="U48" s="136"/>
      <c r="V48" s="137"/>
      <c r="W48" s="196">
        <v>83</v>
      </c>
      <c r="X48" s="197">
        <v>46</v>
      </c>
      <c r="Y48" s="197">
        <v>20</v>
      </c>
      <c r="Z48" s="197">
        <v>12</v>
      </c>
      <c r="AA48" s="197">
        <v>21</v>
      </c>
      <c r="AB48" s="197">
        <v>1</v>
      </c>
      <c r="AC48" s="187">
        <v>13</v>
      </c>
      <c r="AD48" s="197">
        <v>40</v>
      </c>
      <c r="AE48" s="197">
        <v>2</v>
      </c>
      <c r="AF48" s="171">
        <v>11</v>
      </c>
      <c r="AG48" s="220"/>
      <c r="AH48" s="356"/>
      <c r="AI48" s="219"/>
    </row>
    <row r="49" spans="1:35" s="126" customFormat="1" ht="12.75" customHeight="1">
      <c r="A49" s="128"/>
      <c r="B49" s="573" t="s">
        <v>163</v>
      </c>
      <c r="C49" s="583"/>
      <c r="D49" s="584"/>
      <c r="E49" s="342">
        <f aca="true" t="shared" si="52" ref="E49:Q49">E48/E39*100</f>
        <v>8.7</v>
      </c>
      <c r="F49" s="329">
        <f t="shared" si="52"/>
        <v>8.9</v>
      </c>
      <c r="G49" s="435">
        <f t="shared" si="52"/>
        <v>8.9</v>
      </c>
      <c r="H49" s="435">
        <f t="shared" si="52"/>
        <v>9.2</v>
      </c>
      <c r="I49" s="435">
        <f t="shared" si="52"/>
        <v>9.2</v>
      </c>
      <c r="J49" s="435">
        <f t="shared" si="52"/>
        <v>9.2</v>
      </c>
      <c r="K49" s="435">
        <f t="shared" si="52"/>
        <v>9.4</v>
      </c>
      <c r="L49" s="435">
        <f t="shared" si="52"/>
        <v>8.5</v>
      </c>
      <c r="M49" s="435">
        <f t="shared" si="52"/>
        <v>8.2</v>
      </c>
      <c r="N49" s="435">
        <f t="shared" si="52"/>
        <v>7.9</v>
      </c>
      <c r="O49" s="435">
        <f t="shared" si="52"/>
        <v>7.9</v>
      </c>
      <c r="P49" s="435">
        <f t="shared" si="52"/>
        <v>7.4</v>
      </c>
      <c r="Q49" s="529">
        <f t="shared" si="52"/>
        <v>7.4</v>
      </c>
      <c r="S49" s="128"/>
      <c r="T49" s="573" t="s">
        <v>114</v>
      </c>
      <c r="U49" s="583"/>
      <c r="V49" s="584"/>
      <c r="W49" s="206">
        <f aca="true" t="shared" si="53" ref="W49:AF49">W48/W39*100</f>
        <v>8.4</v>
      </c>
      <c r="X49" s="202">
        <f t="shared" si="53"/>
        <v>7.7</v>
      </c>
      <c r="Y49" s="202">
        <f t="shared" si="53"/>
        <v>10.4</v>
      </c>
      <c r="Z49" s="202">
        <f t="shared" si="53"/>
        <v>5.4</v>
      </c>
      <c r="AA49" s="202">
        <f t="shared" si="53"/>
        <v>8.8</v>
      </c>
      <c r="AB49" s="202">
        <f t="shared" si="53"/>
        <v>1.2</v>
      </c>
      <c r="AC49" s="202">
        <f t="shared" si="53"/>
        <v>4.2</v>
      </c>
      <c r="AD49" s="202">
        <f t="shared" si="53"/>
        <v>9.1</v>
      </c>
      <c r="AE49" s="202">
        <f t="shared" si="53"/>
        <v>1.4</v>
      </c>
      <c r="AF49" s="169">
        <f t="shared" si="53"/>
        <v>6.4</v>
      </c>
      <c r="AG49" s="222"/>
      <c r="AH49" s="358"/>
      <c r="AI49" s="223"/>
    </row>
    <row r="50" spans="1:35" ht="12.75" customHeight="1">
      <c r="A50" s="129"/>
      <c r="B50" s="148" t="s">
        <v>101</v>
      </c>
      <c r="C50" s="136"/>
      <c r="D50" s="137"/>
      <c r="E50" s="347">
        <v>57</v>
      </c>
      <c r="F50" s="333">
        <v>63</v>
      </c>
      <c r="G50" s="440">
        <v>66</v>
      </c>
      <c r="H50" s="440">
        <v>66</v>
      </c>
      <c r="I50" s="440">
        <v>67</v>
      </c>
      <c r="J50" s="440">
        <v>73</v>
      </c>
      <c r="K50" s="440">
        <v>76</v>
      </c>
      <c r="L50" s="440">
        <v>68</v>
      </c>
      <c r="M50" s="440">
        <v>60</v>
      </c>
      <c r="N50" s="440">
        <v>60</v>
      </c>
      <c r="O50" s="440">
        <v>57</v>
      </c>
      <c r="P50" s="440">
        <v>53</v>
      </c>
      <c r="Q50" s="530">
        <v>59</v>
      </c>
      <c r="S50" s="129"/>
      <c r="T50" s="160" t="s">
        <v>101</v>
      </c>
      <c r="U50" s="136"/>
      <c r="V50" s="137"/>
      <c r="W50" s="196">
        <v>24</v>
      </c>
      <c r="X50" s="197">
        <v>9</v>
      </c>
      <c r="Y50" s="197">
        <v>6</v>
      </c>
      <c r="Z50" s="197">
        <v>2</v>
      </c>
      <c r="AA50" s="197">
        <v>2</v>
      </c>
      <c r="AB50" s="197">
        <v>2</v>
      </c>
      <c r="AC50" s="187">
        <v>5</v>
      </c>
      <c r="AD50" s="197">
        <v>5</v>
      </c>
      <c r="AE50" s="197">
        <v>2</v>
      </c>
      <c r="AF50" s="171">
        <v>2</v>
      </c>
      <c r="AG50" s="220"/>
      <c r="AH50" s="356"/>
      <c r="AI50" s="219"/>
    </row>
    <row r="51" spans="1:35" s="126" customFormat="1" ht="12.75" customHeight="1">
      <c r="A51" s="128"/>
      <c r="B51" s="573" t="s">
        <v>163</v>
      </c>
      <c r="C51" s="583"/>
      <c r="D51" s="584"/>
      <c r="E51" s="342">
        <f aca="true" t="shared" si="54" ref="E51:Q51">E50/E39*100</f>
        <v>1.8</v>
      </c>
      <c r="F51" s="329">
        <f t="shared" si="54"/>
        <v>1.8</v>
      </c>
      <c r="G51" s="435">
        <f t="shared" si="54"/>
        <v>1.8</v>
      </c>
      <c r="H51" s="435">
        <f t="shared" si="54"/>
        <v>1.8</v>
      </c>
      <c r="I51" s="435">
        <f t="shared" si="54"/>
        <v>2</v>
      </c>
      <c r="J51" s="435">
        <f t="shared" si="54"/>
        <v>2.2</v>
      </c>
      <c r="K51" s="435">
        <f t="shared" si="54"/>
        <v>2.4</v>
      </c>
      <c r="L51" s="435">
        <f t="shared" si="54"/>
        <v>2.2</v>
      </c>
      <c r="M51" s="435">
        <f t="shared" si="54"/>
        <v>2</v>
      </c>
      <c r="N51" s="435">
        <f t="shared" si="54"/>
        <v>2</v>
      </c>
      <c r="O51" s="435">
        <f t="shared" si="54"/>
        <v>1.9</v>
      </c>
      <c r="P51" s="435">
        <f t="shared" si="54"/>
        <v>1.7</v>
      </c>
      <c r="Q51" s="529">
        <f t="shared" si="54"/>
        <v>1.7</v>
      </c>
      <c r="S51" s="128"/>
      <c r="T51" s="573" t="s">
        <v>114</v>
      </c>
      <c r="U51" s="583"/>
      <c r="V51" s="584"/>
      <c r="W51" s="206">
        <f aca="true" t="shared" si="55" ref="W51:AF51">W50/W39*100</f>
        <v>2.4</v>
      </c>
      <c r="X51" s="202">
        <f t="shared" si="55"/>
        <v>1.5</v>
      </c>
      <c r="Y51" s="202">
        <f t="shared" si="55"/>
        <v>3.1</v>
      </c>
      <c r="Z51" s="202">
        <f t="shared" si="55"/>
        <v>0.9</v>
      </c>
      <c r="AA51" s="202">
        <f t="shared" si="55"/>
        <v>0.8</v>
      </c>
      <c r="AB51" s="202">
        <f t="shared" si="55"/>
        <v>2.5</v>
      </c>
      <c r="AC51" s="202">
        <f t="shared" si="55"/>
        <v>1.6</v>
      </c>
      <c r="AD51" s="202">
        <f t="shared" si="55"/>
        <v>1.1</v>
      </c>
      <c r="AE51" s="202">
        <f t="shared" si="55"/>
        <v>1.4</v>
      </c>
      <c r="AF51" s="169">
        <f t="shared" si="55"/>
        <v>1.2</v>
      </c>
      <c r="AG51" s="222"/>
      <c r="AH51" s="358"/>
      <c r="AI51" s="223"/>
    </row>
    <row r="52" spans="1:35" ht="12.75" customHeight="1">
      <c r="A52" s="129"/>
      <c r="B52" s="148" t="s">
        <v>102</v>
      </c>
      <c r="C52" s="136"/>
      <c r="D52" s="137"/>
      <c r="E52" s="347">
        <v>759</v>
      </c>
      <c r="F52" s="333">
        <v>764</v>
      </c>
      <c r="G52" s="440">
        <v>789</v>
      </c>
      <c r="H52" s="440">
        <v>735</v>
      </c>
      <c r="I52" s="440">
        <v>667</v>
      </c>
      <c r="J52" s="440">
        <v>637</v>
      </c>
      <c r="K52" s="440">
        <v>566</v>
      </c>
      <c r="L52" s="440">
        <v>618</v>
      </c>
      <c r="M52" s="440">
        <v>654</v>
      </c>
      <c r="N52" s="440">
        <v>698</v>
      </c>
      <c r="O52" s="440">
        <v>691</v>
      </c>
      <c r="P52" s="440">
        <v>705</v>
      </c>
      <c r="Q52" s="530">
        <v>767</v>
      </c>
      <c r="S52" s="129"/>
      <c r="T52" s="160" t="s">
        <v>102</v>
      </c>
      <c r="U52" s="136"/>
      <c r="V52" s="137"/>
      <c r="W52" s="196">
        <v>175</v>
      </c>
      <c r="X52" s="197">
        <v>132</v>
      </c>
      <c r="Y52" s="197">
        <v>31</v>
      </c>
      <c r="Z52" s="197">
        <v>52</v>
      </c>
      <c r="AA52" s="197">
        <v>68</v>
      </c>
      <c r="AB52" s="197">
        <v>21</v>
      </c>
      <c r="AC52" s="187">
        <v>77</v>
      </c>
      <c r="AD52" s="197">
        <v>107</v>
      </c>
      <c r="AE52" s="197">
        <v>56</v>
      </c>
      <c r="AF52" s="171">
        <v>48</v>
      </c>
      <c r="AG52" s="220"/>
      <c r="AH52" s="356"/>
      <c r="AI52" s="219"/>
    </row>
    <row r="53" spans="1:35" s="126" customFormat="1" ht="12.75" customHeight="1" thickBot="1">
      <c r="A53" s="130"/>
      <c r="B53" s="573" t="s">
        <v>163</v>
      </c>
      <c r="C53" s="583"/>
      <c r="D53" s="584"/>
      <c r="E53" s="343">
        <f aca="true" t="shared" si="56" ref="E53:Q53">E52/E39*100</f>
        <v>23.8</v>
      </c>
      <c r="F53" s="330">
        <f t="shared" si="56"/>
        <v>21.8</v>
      </c>
      <c r="G53" s="436">
        <f t="shared" si="56"/>
        <v>21.4</v>
      </c>
      <c r="H53" s="436">
        <f t="shared" si="56"/>
        <v>20.1</v>
      </c>
      <c r="I53" s="436">
        <f t="shared" si="56"/>
        <v>19.5</v>
      </c>
      <c r="J53" s="436">
        <f t="shared" si="56"/>
        <v>19.4</v>
      </c>
      <c r="K53" s="436">
        <f t="shared" si="56"/>
        <v>17.7</v>
      </c>
      <c r="L53" s="436">
        <f t="shared" si="56"/>
        <v>20.3</v>
      </c>
      <c r="M53" s="436">
        <f t="shared" si="56"/>
        <v>22.1</v>
      </c>
      <c r="N53" s="436">
        <f t="shared" si="56"/>
        <v>23.7</v>
      </c>
      <c r="O53" s="436">
        <f t="shared" si="56"/>
        <v>22.9</v>
      </c>
      <c r="P53" s="436">
        <f t="shared" si="56"/>
        <v>22.5</v>
      </c>
      <c r="Q53" s="532">
        <f t="shared" si="56"/>
        <v>22.7</v>
      </c>
      <c r="S53" s="130"/>
      <c r="T53" s="729" t="s">
        <v>114</v>
      </c>
      <c r="U53" s="580"/>
      <c r="V53" s="581"/>
      <c r="W53" s="207">
        <f aca="true" t="shared" si="57" ref="W53:AF53">W52/W39*100</f>
        <v>17.6</v>
      </c>
      <c r="X53" s="195">
        <f t="shared" si="57"/>
        <v>22.1</v>
      </c>
      <c r="Y53" s="195">
        <f t="shared" si="57"/>
        <v>16.1</v>
      </c>
      <c r="Z53" s="195">
        <f t="shared" si="57"/>
        <v>23.3</v>
      </c>
      <c r="AA53" s="195">
        <f t="shared" si="57"/>
        <v>28.6</v>
      </c>
      <c r="AB53" s="195">
        <f t="shared" si="57"/>
        <v>25.9</v>
      </c>
      <c r="AC53" s="195">
        <f t="shared" si="57"/>
        <v>25</v>
      </c>
      <c r="AD53" s="195">
        <f t="shared" si="57"/>
        <v>24.3</v>
      </c>
      <c r="AE53" s="195">
        <f t="shared" si="57"/>
        <v>39.7</v>
      </c>
      <c r="AF53" s="173">
        <f t="shared" si="57"/>
        <v>27.9</v>
      </c>
      <c r="AG53" s="222"/>
      <c r="AH53" s="358"/>
      <c r="AI53" s="223"/>
    </row>
    <row r="54" spans="1:35" ht="27" customHeight="1" thickBot="1">
      <c r="A54" s="730" t="s">
        <v>181</v>
      </c>
      <c r="B54" s="731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2"/>
      <c r="S54" s="733" t="s">
        <v>269</v>
      </c>
      <c r="T54" s="734"/>
      <c r="U54" s="734"/>
      <c r="V54" s="734"/>
      <c r="W54" s="734"/>
      <c r="X54" s="734"/>
      <c r="Y54" s="734"/>
      <c r="Z54" s="734"/>
      <c r="AA54" s="734"/>
      <c r="AB54" s="734"/>
      <c r="AC54" s="734"/>
      <c r="AD54" s="734"/>
      <c r="AE54" s="734"/>
      <c r="AF54" s="735"/>
      <c r="AG54" s="218"/>
      <c r="AH54" s="356"/>
      <c r="AI54" s="219"/>
    </row>
    <row r="55" spans="1:35" ht="13.5" customHeight="1">
      <c r="A55" s="596" t="s">
        <v>37</v>
      </c>
      <c r="B55" s="575"/>
      <c r="C55" s="575"/>
      <c r="D55" s="576"/>
      <c r="E55" s="349">
        <v>1244</v>
      </c>
      <c r="F55" s="167">
        <v>1312</v>
      </c>
      <c r="G55" s="228">
        <v>1375</v>
      </c>
      <c r="H55" s="228">
        <v>1311</v>
      </c>
      <c r="I55" s="228">
        <v>1215</v>
      </c>
      <c r="J55" s="228">
        <v>1122</v>
      </c>
      <c r="K55" s="228">
        <v>1035</v>
      </c>
      <c r="L55" s="228">
        <v>1058</v>
      </c>
      <c r="M55" s="228">
        <v>1056</v>
      </c>
      <c r="N55" s="228">
        <v>1148</v>
      </c>
      <c r="O55" s="228">
        <v>1178</v>
      </c>
      <c r="P55" s="228">
        <v>1210</v>
      </c>
      <c r="Q55" s="335">
        <v>1326</v>
      </c>
      <c r="S55" s="381" t="s">
        <v>37</v>
      </c>
      <c r="T55" s="382"/>
      <c r="U55" s="382"/>
      <c r="V55" s="383"/>
      <c r="W55" s="388">
        <v>273</v>
      </c>
      <c r="X55" s="389">
        <v>230</v>
      </c>
      <c r="Y55" s="389">
        <v>70</v>
      </c>
      <c r="Z55" s="389">
        <v>113</v>
      </c>
      <c r="AA55" s="389">
        <v>109</v>
      </c>
      <c r="AB55" s="389">
        <v>35</v>
      </c>
      <c r="AC55" s="389">
        <v>155</v>
      </c>
      <c r="AD55" s="389">
        <v>158</v>
      </c>
      <c r="AE55" s="389">
        <v>94</v>
      </c>
      <c r="AF55" s="390">
        <v>89</v>
      </c>
      <c r="AG55" s="220"/>
      <c r="AH55" s="356"/>
      <c r="AI55" s="219"/>
    </row>
    <row r="56" spans="1:35" ht="13.5" customHeight="1">
      <c r="A56" s="582" t="s">
        <v>164</v>
      </c>
      <c r="B56" s="583"/>
      <c r="C56" s="583"/>
      <c r="D56" s="584"/>
      <c r="E56" s="346">
        <f aca="true" t="shared" si="58" ref="E56:Q56">E55/E3*100</f>
        <v>39</v>
      </c>
      <c r="F56" s="168">
        <f t="shared" si="58"/>
        <v>37.5</v>
      </c>
      <c r="G56" s="429">
        <f t="shared" si="58"/>
        <v>37.2</v>
      </c>
      <c r="H56" s="429">
        <f t="shared" si="58"/>
        <v>35.9</v>
      </c>
      <c r="I56" s="429">
        <f t="shared" si="58"/>
        <v>35.4</v>
      </c>
      <c r="J56" s="429">
        <f t="shared" si="58"/>
        <v>34.2</v>
      </c>
      <c r="K56" s="429">
        <f t="shared" si="58"/>
        <v>32.4</v>
      </c>
      <c r="L56" s="429">
        <f t="shared" si="58"/>
        <v>34.7</v>
      </c>
      <c r="M56" s="429">
        <f t="shared" si="58"/>
        <v>35.7</v>
      </c>
      <c r="N56" s="429">
        <f t="shared" si="58"/>
        <v>39</v>
      </c>
      <c r="O56" s="429">
        <f t="shared" si="58"/>
        <v>39.1</v>
      </c>
      <c r="P56" s="429">
        <f t="shared" si="58"/>
        <v>38.7</v>
      </c>
      <c r="Q56" s="525">
        <f t="shared" si="58"/>
        <v>39.2</v>
      </c>
      <c r="S56" s="385" t="s">
        <v>3</v>
      </c>
      <c r="T56" s="320"/>
      <c r="U56" s="320"/>
      <c r="V56" s="67"/>
      <c r="W56" s="395">
        <f aca="true" t="shared" si="59" ref="W56:AC56">W55/W3*100</f>
        <v>27.5</v>
      </c>
      <c r="X56" s="202">
        <f t="shared" si="59"/>
        <v>38.6</v>
      </c>
      <c r="Y56" s="202">
        <f t="shared" si="59"/>
        <v>36.3</v>
      </c>
      <c r="Z56" s="202">
        <f t="shared" si="59"/>
        <v>50.7</v>
      </c>
      <c r="AA56" s="202">
        <f t="shared" si="59"/>
        <v>45.8</v>
      </c>
      <c r="AB56" s="202">
        <f t="shared" si="59"/>
        <v>43.2</v>
      </c>
      <c r="AC56" s="202">
        <f t="shared" si="59"/>
        <v>50.3</v>
      </c>
      <c r="AD56" s="202">
        <f>AD55/AD3*100</f>
        <v>35.9</v>
      </c>
      <c r="AE56" s="202">
        <f>AE55/AE3*100</f>
        <v>66.7</v>
      </c>
      <c r="AF56" s="169">
        <f>AF55/AF3*100</f>
        <v>51.7</v>
      </c>
      <c r="AG56" s="220"/>
      <c r="AH56" s="356"/>
      <c r="AI56" s="219"/>
    </row>
    <row r="57" spans="1:35" ht="13.5" customHeight="1">
      <c r="A57" s="585" t="s">
        <v>38</v>
      </c>
      <c r="B57" s="586"/>
      <c r="C57" s="586"/>
      <c r="D57" s="587"/>
      <c r="E57" s="350">
        <v>866</v>
      </c>
      <c r="F57" s="170">
        <v>945</v>
      </c>
      <c r="G57" s="430">
        <v>1004</v>
      </c>
      <c r="H57" s="430">
        <v>1017</v>
      </c>
      <c r="I57" s="430">
        <v>979</v>
      </c>
      <c r="J57" s="430">
        <v>980</v>
      </c>
      <c r="K57" s="430">
        <v>1016</v>
      </c>
      <c r="L57" s="430">
        <v>973</v>
      </c>
      <c r="M57" s="430">
        <v>962</v>
      </c>
      <c r="N57" s="430">
        <v>950</v>
      </c>
      <c r="O57" s="430">
        <v>1026</v>
      </c>
      <c r="P57" s="430">
        <v>1083</v>
      </c>
      <c r="Q57" s="526">
        <v>1167</v>
      </c>
      <c r="S57" s="64" t="s">
        <v>38</v>
      </c>
      <c r="T57" s="65"/>
      <c r="U57" s="65"/>
      <c r="V57" s="66"/>
      <c r="W57" s="179">
        <v>416</v>
      </c>
      <c r="X57" s="197">
        <v>194</v>
      </c>
      <c r="Y57" s="197">
        <v>54</v>
      </c>
      <c r="Z57" s="197">
        <v>70</v>
      </c>
      <c r="AA57" s="197">
        <v>56</v>
      </c>
      <c r="AB57" s="197">
        <v>24</v>
      </c>
      <c r="AC57" s="187">
        <v>106</v>
      </c>
      <c r="AD57" s="197">
        <v>168</v>
      </c>
      <c r="AE57" s="197">
        <v>34</v>
      </c>
      <c r="AF57" s="171">
        <v>45</v>
      </c>
      <c r="AG57" s="220"/>
      <c r="AH57" s="356"/>
      <c r="AI57" s="219"/>
    </row>
    <row r="58" spans="1:35" ht="13.5" customHeight="1">
      <c r="A58" s="582" t="s">
        <v>164</v>
      </c>
      <c r="B58" s="583"/>
      <c r="C58" s="583"/>
      <c r="D58" s="584"/>
      <c r="E58" s="346">
        <f aca="true" t="shared" si="60" ref="E58:Q58">E57/E3*100</f>
        <v>27.1</v>
      </c>
      <c r="F58" s="168">
        <f t="shared" si="60"/>
        <v>27</v>
      </c>
      <c r="G58" s="429">
        <f t="shared" si="60"/>
        <v>27.2</v>
      </c>
      <c r="H58" s="429">
        <f t="shared" si="60"/>
        <v>27.9</v>
      </c>
      <c r="I58" s="429">
        <f t="shared" si="60"/>
        <v>28.6</v>
      </c>
      <c r="J58" s="429">
        <f t="shared" si="60"/>
        <v>29.9</v>
      </c>
      <c r="K58" s="429">
        <f t="shared" si="60"/>
        <v>31.8</v>
      </c>
      <c r="L58" s="429">
        <f t="shared" si="60"/>
        <v>31.9</v>
      </c>
      <c r="M58" s="429">
        <f t="shared" si="60"/>
        <v>32.5</v>
      </c>
      <c r="N58" s="429">
        <f t="shared" si="60"/>
        <v>32.3</v>
      </c>
      <c r="O58" s="429">
        <f t="shared" si="60"/>
        <v>34</v>
      </c>
      <c r="P58" s="429">
        <f t="shared" si="60"/>
        <v>34.6</v>
      </c>
      <c r="Q58" s="525">
        <f t="shared" si="60"/>
        <v>34.5</v>
      </c>
      <c r="S58" s="385" t="s">
        <v>3</v>
      </c>
      <c r="T58" s="320"/>
      <c r="U58" s="320"/>
      <c r="V58" s="67"/>
      <c r="W58" s="395">
        <f aca="true" t="shared" si="61" ref="W58:AC58">W57/W3*100</f>
        <v>41.9</v>
      </c>
      <c r="X58" s="202">
        <f t="shared" si="61"/>
        <v>32.6</v>
      </c>
      <c r="Y58" s="202">
        <f t="shared" si="61"/>
        <v>28</v>
      </c>
      <c r="Z58" s="202">
        <f t="shared" si="61"/>
        <v>31.4</v>
      </c>
      <c r="AA58" s="202">
        <f t="shared" si="61"/>
        <v>23.5</v>
      </c>
      <c r="AB58" s="202">
        <f t="shared" si="61"/>
        <v>29.6</v>
      </c>
      <c r="AC58" s="202">
        <f t="shared" si="61"/>
        <v>34.4</v>
      </c>
      <c r="AD58" s="202">
        <f>AD57/AD3*100</f>
        <v>38.2</v>
      </c>
      <c r="AE58" s="202">
        <f>AE57/AE3*100</f>
        <v>24.1</v>
      </c>
      <c r="AF58" s="169">
        <f>AF57/AF3*100</f>
        <v>26.2</v>
      </c>
      <c r="AG58" s="220"/>
      <c r="AH58" s="356"/>
      <c r="AI58" s="219"/>
    </row>
    <row r="59" spans="1:35" ht="13.5" customHeight="1">
      <c r="A59" s="121" t="s">
        <v>121</v>
      </c>
      <c r="B59" s="153"/>
      <c r="C59" s="153"/>
      <c r="D59" s="154"/>
      <c r="E59" s="350">
        <v>221</v>
      </c>
      <c r="F59" s="170">
        <v>226</v>
      </c>
      <c r="G59" s="430">
        <v>236</v>
      </c>
      <c r="H59" s="430">
        <v>236</v>
      </c>
      <c r="I59" s="430">
        <v>222</v>
      </c>
      <c r="J59" s="430">
        <v>225</v>
      </c>
      <c r="K59" s="430">
        <v>221</v>
      </c>
      <c r="L59" s="430">
        <v>222</v>
      </c>
      <c r="M59" s="430">
        <v>230</v>
      </c>
      <c r="N59" s="430">
        <v>242</v>
      </c>
      <c r="O59" s="430">
        <v>247</v>
      </c>
      <c r="P59" s="430">
        <v>259</v>
      </c>
      <c r="Q59" s="526">
        <v>248</v>
      </c>
      <c r="S59" s="741" t="s">
        <v>121</v>
      </c>
      <c r="T59" s="742"/>
      <c r="U59" s="742"/>
      <c r="V59" s="743"/>
      <c r="W59" s="179">
        <v>83</v>
      </c>
      <c r="X59" s="197">
        <v>49</v>
      </c>
      <c r="Y59" s="197">
        <v>9</v>
      </c>
      <c r="Z59" s="197">
        <v>14</v>
      </c>
      <c r="AA59" s="197">
        <v>12</v>
      </c>
      <c r="AB59" s="197">
        <v>4</v>
      </c>
      <c r="AC59" s="187">
        <v>12</v>
      </c>
      <c r="AD59" s="197">
        <v>43</v>
      </c>
      <c r="AE59" s="197">
        <v>12</v>
      </c>
      <c r="AF59" s="171">
        <v>10</v>
      </c>
      <c r="AG59" s="220"/>
      <c r="AH59" s="356"/>
      <c r="AI59" s="219"/>
    </row>
    <row r="60" spans="1:35" ht="13.5" customHeight="1">
      <c r="A60" s="582" t="s">
        <v>164</v>
      </c>
      <c r="B60" s="583"/>
      <c r="C60" s="583"/>
      <c r="D60" s="584"/>
      <c r="E60" s="346">
        <f aca="true" t="shared" si="62" ref="E60:Q60">E59/E3*100</f>
        <v>6.9</v>
      </c>
      <c r="F60" s="168">
        <f t="shared" si="62"/>
        <v>6.5</v>
      </c>
      <c r="G60" s="429">
        <f t="shared" si="62"/>
        <v>6.4</v>
      </c>
      <c r="H60" s="429">
        <f t="shared" si="62"/>
        <v>6.5</v>
      </c>
      <c r="I60" s="429">
        <f t="shared" si="62"/>
        <v>6.5</v>
      </c>
      <c r="J60" s="429">
        <f t="shared" si="62"/>
        <v>6.9</v>
      </c>
      <c r="K60" s="429">
        <f t="shared" si="62"/>
        <v>6.9</v>
      </c>
      <c r="L60" s="429">
        <f t="shared" si="62"/>
        <v>7.3</v>
      </c>
      <c r="M60" s="429">
        <f t="shared" si="62"/>
        <v>7.8</v>
      </c>
      <c r="N60" s="429">
        <f t="shared" si="62"/>
        <v>8.2</v>
      </c>
      <c r="O60" s="429">
        <f t="shared" si="62"/>
        <v>8.2</v>
      </c>
      <c r="P60" s="429">
        <f t="shared" si="62"/>
        <v>8.3</v>
      </c>
      <c r="Q60" s="525">
        <f t="shared" si="62"/>
        <v>7.3</v>
      </c>
      <c r="S60" s="385" t="s">
        <v>3</v>
      </c>
      <c r="T60" s="320"/>
      <c r="U60" s="320"/>
      <c r="V60" s="67"/>
      <c r="W60" s="202">
        <f aca="true" t="shared" si="63" ref="W60:AC60">W59/W3*100</f>
        <v>8.4</v>
      </c>
      <c r="X60" s="202">
        <f t="shared" si="63"/>
        <v>8.2</v>
      </c>
      <c r="Y60" s="202">
        <f t="shared" si="63"/>
        <v>4.7</v>
      </c>
      <c r="Z60" s="202">
        <f t="shared" si="63"/>
        <v>6.3</v>
      </c>
      <c r="AA60" s="202">
        <f t="shared" si="63"/>
        <v>5</v>
      </c>
      <c r="AB60" s="202">
        <f t="shared" si="63"/>
        <v>4.9</v>
      </c>
      <c r="AC60" s="202">
        <f t="shared" si="63"/>
        <v>3.9</v>
      </c>
      <c r="AD60" s="202">
        <f>AD59/AD3*100</f>
        <v>9.8</v>
      </c>
      <c r="AE60" s="202">
        <f>AE59/AE3*100</f>
        <v>8.5</v>
      </c>
      <c r="AF60" s="169">
        <f>AF59/AF3*100</f>
        <v>5.8</v>
      </c>
      <c r="AG60" s="220"/>
      <c r="AH60" s="356"/>
      <c r="AI60" s="219"/>
    </row>
    <row r="61" spans="1:35" ht="13.5" customHeight="1">
      <c r="A61" s="585" t="s">
        <v>54</v>
      </c>
      <c r="B61" s="586"/>
      <c r="C61" s="586"/>
      <c r="D61" s="587"/>
      <c r="E61" s="350">
        <v>401</v>
      </c>
      <c r="F61" s="170">
        <v>443</v>
      </c>
      <c r="G61" s="430">
        <v>465</v>
      </c>
      <c r="H61" s="430">
        <v>473</v>
      </c>
      <c r="I61" s="430">
        <v>456</v>
      </c>
      <c r="J61" s="430">
        <v>447</v>
      </c>
      <c r="K61" s="430">
        <v>459</v>
      </c>
      <c r="L61" s="430">
        <v>411</v>
      </c>
      <c r="M61" s="430">
        <v>385</v>
      </c>
      <c r="N61" s="430">
        <v>369</v>
      </c>
      <c r="O61" s="430">
        <v>376</v>
      </c>
      <c r="P61" s="430">
        <v>380</v>
      </c>
      <c r="Q61" s="526">
        <v>408</v>
      </c>
      <c r="S61" s="64" t="s">
        <v>54</v>
      </c>
      <c r="T61" s="65"/>
      <c r="U61" s="65"/>
      <c r="V61" s="66"/>
      <c r="W61" s="179">
        <v>161</v>
      </c>
      <c r="X61" s="197">
        <v>58</v>
      </c>
      <c r="Y61" s="197">
        <v>24</v>
      </c>
      <c r="Z61" s="197">
        <v>24</v>
      </c>
      <c r="AA61" s="197">
        <v>26</v>
      </c>
      <c r="AB61" s="197">
        <v>5</v>
      </c>
      <c r="AC61" s="187">
        <v>29</v>
      </c>
      <c r="AD61" s="197">
        <v>60</v>
      </c>
      <c r="AE61" s="197">
        <v>7</v>
      </c>
      <c r="AF61" s="171">
        <v>14</v>
      </c>
      <c r="AG61" s="220"/>
      <c r="AH61" s="356"/>
      <c r="AI61" s="219"/>
    </row>
    <row r="62" spans="1:35" ht="13.5" customHeight="1">
      <c r="A62" s="582" t="s">
        <v>164</v>
      </c>
      <c r="B62" s="583"/>
      <c r="C62" s="583"/>
      <c r="D62" s="584"/>
      <c r="E62" s="346">
        <f aca="true" t="shared" si="64" ref="E62:Q62">E61/E3*100</f>
        <v>12.6</v>
      </c>
      <c r="F62" s="168">
        <f t="shared" si="64"/>
        <v>12.6</v>
      </c>
      <c r="G62" s="429">
        <f t="shared" si="64"/>
        <v>12.6</v>
      </c>
      <c r="H62" s="429">
        <f t="shared" si="64"/>
        <v>13</v>
      </c>
      <c r="I62" s="429">
        <f t="shared" si="64"/>
        <v>13.3</v>
      </c>
      <c r="J62" s="429">
        <f t="shared" si="64"/>
        <v>13.6</v>
      </c>
      <c r="K62" s="429">
        <f t="shared" si="64"/>
        <v>14.4</v>
      </c>
      <c r="L62" s="429">
        <f t="shared" si="64"/>
        <v>13.5</v>
      </c>
      <c r="M62" s="429">
        <f t="shared" si="64"/>
        <v>13</v>
      </c>
      <c r="N62" s="429">
        <f t="shared" si="64"/>
        <v>12.5</v>
      </c>
      <c r="O62" s="429">
        <f t="shared" si="64"/>
        <v>12.5</v>
      </c>
      <c r="P62" s="429">
        <f t="shared" si="64"/>
        <v>12.1</v>
      </c>
      <c r="Q62" s="525">
        <f t="shared" si="64"/>
        <v>12.1</v>
      </c>
      <c r="S62" s="385" t="s">
        <v>3</v>
      </c>
      <c r="T62" s="320"/>
      <c r="U62" s="320"/>
      <c r="V62" s="67"/>
      <c r="W62" s="202">
        <f aca="true" t="shared" si="65" ref="W62:AC62">W61/W3*100</f>
        <v>16.2</v>
      </c>
      <c r="X62" s="202">
        <f t="shared" si="65"/>
        <v>9.7</v>
      </c>
      <c r="Y62" s="202">
        <f t="shared" si="65"/>
        <v>12.4</v>
      </c>
      <c r="Z62" s="202">
        <f t="shared" si="65"/>
        <v>10.8</v>
      </c>
      <c r="AA62" s="202">
        <f t="shared" si="65"/>
        <v>10.9</v>
      </c>
      <c r="AB62" s="202">
        <f t="shared" si="65"/>
        <v>6.2</v>
      </c>
      <c r="AC62" s="202">
        <f t="shared" si="65"/>
        <v>9.4</v>
      </c>
      <c r="AD62" s="202">
        <f>AD61/AD3*100</f>
        <v>13.6</v>
      </c>
      <c r="AE62" s="202">
        <f>AE61/AE3*100</f>
        <v>5</v>
      </c>
      <c r="AF62" s="169">
        <f>AF61/AF3*100</f>
        <v>8.1</v>
      </c>
      <c r="AG62" s="220"/>
      <c r="AH62" s="356"/>
      <c r="AI62" s="219"/>
    </row>
    <row r="63" spans="1:35" ht="13.5" customHeight="1">
      <c r="A63" s="613" t="s">
        <v>40</v>
      </c>
      <c r="B63" s="614"/>
      <c r="C63" s="614"/>
      <c r="D63" s="615"/>
      <c r="E63" s="350">
        <v>492</v>
      </c>
      <c r="F63" s="170">
        <v>527</v>
      </c>
      <c r="G63" s="430">
        <v>552</v>
      </c>
      <c r="H63" s="430">
        <v>538</v>
      </c>
      <c r="I63" s="430">
        <v>501</v>
      </c>
      <c r="J63" s="430">
        <v>494</v>
      </c>
      <c r="K63" s="430">
        <v>479</v>
      </c>
      <c r="L63" s="430">
        <v>450</v>
      </c>
      <c r="M63" s="430">
        <v>435</v>
      </c>
      <c r="N63" s="430">
        <v>435</v>
      </c>
      <c r="O63" s="430">
        <v>443</v>
      </c>
      <c r="P63" s="430">
        <v>476</v>
      </c>
      <c r="Q63" s="526">
        <v>507</v>
      </c>
      <c r="S63" s="380" t="s">
        <v>40</v>
      </c>
      <c r="T63" s="384"/>
      <c r="U63" s="384"/>
      <c r="V63" s="386"/>
      <c r="W63" s="179">
        <v>184</v>
      </c>
      <c r="X63" s="197">
        <v>92</v>
      </c>
      <c r="Y63" s="197">
        <v>30</v>
      </c>
      <c r="Z63" s="197">
        <v>27</v>
      </c>
      <c r="AA63" s="197">
        <v>21</v>
      </c>
      <c r="AB63" s="197">
        <v>10</v>
      </c>
      <c r="AC63" s="187">
        <v>36</v>
      </c>
      <c r="AD63" s="197">
        <v>75</v>
      </c>
      <c r="AE63" s="197">
        <v>6</v>
      </c>
      <c r="AF63" s="171">
        <v>26</v>
      </c>
      <c r="AG63" s="220"/>
      <c r="AH63" s="356"/>
      <c r="AI63" s="219"/>
    </row>
    <row r="64" spans="1:35" ht="13.5" customHeight="1">
      <c r="A64" s="582" t="s">
        <v>164</v>
      </c>
      <c r="B64" s="583"/>
      <c r="C64" s="583"/>
      <c r="D64" s="584"/>
      <c r="E64" s="346">
        <f aca="true" t="shared" si="66" ref="E64:Q64">E63/E3*100</f>
        <v>15.4</v>
      </c>
      <c r="F64" s="168">
        <f t="shared" si="66"/>
        <v>15</v>
      </c>
      <c r="G64" s="429">
        <f t="shared" si="66"/>
        <v>15</v>
      </c>
      <c r="H64" s="429">
        <f t="shared" si="66"/>
        <v>14.7</v>
      </c>
      <c r="I64" s="429">
        <f t="shared" si="66"/>
        <v>14.6</v>
      </c>
      <c r="J64" s="429">
        <f t="shared" si="66"/>
        <v>15.1</v>
      </c>
      <c r="K64" s="429">
        <f t="shared" si="66"/>
        <v>15</v>
      </c>
      <c r="L64" s="429">
        <f t="shared" si="66"/>
        <v>14.8</v>
      </c>
      <c r="M64" s="429">
        <f t="shared" si="66"/>
        <v>14.7</v>
      </c>
      <c r="N64" s="429">
        <f t="shared" si="66"/>
        <v>14.8</v>
      </c>
      <c r="O64" s="429">
        <f t="shared" si="66"/>
        <v>14.7</v>
      </c>
      <c r="P64" s="429">
        <f t="shared" si="66"/>
        <v>15.2</v>
      </c>
      <c r="Q64" s="525">
        <f t="shared" si="66"/>
        <v>15</v>
      </c>
      <c r="S64" s="385" t="s">
        <v>3</v>
      </c>
      <c r="T64" s="320"/>
      <c r="U64" s="320"/>
      <c r="V64" s="67"/>
      <c r="W64" s="202">
        <f aca="true" t="shared" si="67" ref="W64:AC64">W63/W3*100</f>
        <v>18.5</v>
      </c>
      <c r="X64" s="202">
        <f t="shared" si="67"/>
        <v>15.4</v>
      </c>
      <c r="Y64" s="202">
        <f t="shared" si="67"/>
        <v>15.5</v>
      </c>
      <c r="Z64" s="202">
        <f t="shared" si="67"/>
        <v>12.1</v>
      </c>
      <c r="AA64" s="202">
        <f t="shared" si="67"/>
        <v>8.8</v>
      </c>
      <c r="AB64" s="202">
        <f t="shared" si="67"/>
        <v>12.3</v>
      </c>
      <c r="AC64" s="202">
        <f t="shared" si="67"/>
        <v>11.7</v>
      </c>
      <c r="AD64" s="202">
        <f>AD63/AD3*100</f>
        <v>17</v>
      </c>
      <c r="AE64" s="202">
        <f>AE63/AE3*100</f>
        <v>4.3</v>
      </c>
      <c r="AF64" s="169">
        <f>AF63/AF3*100</f>
        <v>15.1</v>
      </c>
      <c r="AG64" s="220"/>
      <c r="AH64" s="356"/>
      <c r="AI64" s="219"/>
    </row>
    <row r="65" spans="1:35" ht="13.5" customHeight="1">
      <c r="A65" s="90" t="s">
        <v>77</v>
      </c>
      <c r="B65" s="91"/>
      <c r="C65" s="92"/>
      <c r="D65" s="117"/>
      <c r="E65" s="350">
        <v>1001</v>
      </c>
      <c r="F65" s="170">
        <v>1024</v>
      </c>
      <c r="G65" s="430">
        <v>1054</v>
      </c>
      <c r="H65" s="430">
        <v>986</v>
      </c>
      <c r="I65" s="430">
        <v>895</v>
      </c>
      <c r="J65" s="430">
        <v>858</v>
      </c>
      <c r="K65" s="430">
        <v>771</v>
      </c>
      <c r="L65" s="430">
        <v>821</v>
      </c>
      <c r="M65" s="430">
        <v>847</v>
      </c>
      <c r="N65" s="430">
        <v>1025</v>
      </c>
      <c r="O65" s="430">
        <v>908</v>
      </c>
      <c r="P65" s="430">
        <v>934</v>
      </c>
      <c r="Q65" s="526">
        <v>1015</v>
      </c>
      <c r="S65" s="90" t="s">
        <v>77</v>
      </c>
      <c r="T65" s="91"/>
      <c r="U65" s="92"/>
      <c r="V65" s="117"/>
      <c r="W65" s="179">
        <v>238</v>
      </c>
      <c r="X65" s="197">
        <v>182</v>
      </c>
      <c r="Y65" s="197">
        <v>44</v>
      </c>
      <c r="Z65" s="197">
        <v>72</v>
      </c>
      <c r="AA65" s="197">
        <v>87</v>
      </c>
      <c r="AB65" s="197">
        <v>26</v>
      </c>
      <c r="AC65" s="187">
        <v>106</v>
      </c>
      <c r="AD65" s="197">
        <v>127</v>
      </c>
      <c r="AE65" s="197">
        <v>72</v>
      </c>
      <c r="AF65" s="171">
        <v>61</v>
      </c>
      <c r="AG65" s="220"/>
      <c r="AH65" s="356"/>
      <c r="AI65" s="219"/>
    </row>
    <row r="66" spans="1:35" ht="13.5" customHeight="1">
      <c r="A66" s="582" t="s">
        <v>164</v>
      </c>
      <c r="B66" s="583"/>
      <c r="C66" s="583"/>
      <c r="D66" s="584"/>
      <c r="E66" s="346">
        <f aca="true" t="shared" si="68" ref="E66:Q66">E65/E3*100</f>
        <v>31.4</v>
      </c>
      <c r="F66" s="168">
        <f t="shared" si="68"/>
        <v>29.2</v>
      </c>
      <c r="G66" s="429">
        <f t="shared" si="68"/>
        <v>28.5</v>
      </c>
      <c r="H66" s="429">
        <f t="shared" si="68"/>
        <v>27</v>
      </c>
      <c r="I66" s="429">
        <f t="shared" si="68"/>
        <v>26.1</v>
      </c>
      <c r="J66" s="429">
        <f t="shared" si="68"/>
        <v>26.2</v>
      </c>
      <c r="K66" s="429">
        <f t="shared" si="68"/>
        <v>24.2</v>
      </c>
      <c r="L66" s="429">
        <f t="shared" si="68"/>
        <v>26.9</v>
      </c>
      <c r="M66" s="429">
        <f t="shared" si="68"/>
        <v>28.7</v>
      </c>
      <c r="N66" s="429">
        <f t="shared" si="68"/>
        <v>34.8</v>
      </c>
      <c r="O66" s="429">
        <f t="shared" si="68"/>
        <v>30.1</v>
      </c>
      <c r="P66" s="429">
        <f t="shared" si="68"/>
        <v>29.8</v>
      </c>
      <c r="Q66" s="525">
        <f t="shared" si="68"/>
        <v>30</v>
      </c>
      <c r="S66" s="582" t="s">
        <v>3</v>
      </c>
      <c r="T66" s="583"/>
      <c r="U66" s="583"/>
      <c r="V66" s="584"/>
      <c r="W66" s="202">
        <f aca="true" t="shared" si="69" ref="W66:AC66">W65/W3*100</f>
        <v>24</v>
      </c>
      <c r="X66" s="202">
        <f t="shared" si="69"/>
        <v>30.5</v>
      </c>
      <c r="Y66" s="202">
        <f t="shared" si="69"/>
        <v>22.8</v>
      </c>
      <c r="Z66" s="202">
        <f t="shared" si="69"/>
        <v>32.3</v>
      </c>
      <c r="AA66" s="202">
        <f t="shared" si="69"/>
        <v>36.6</v>
      </c>
      <c r="AB66" s="202">
        <f t="shared" si="69"/>
        <v>32.1</v>
      </c>
      <c r="AC66" s="202">
        <f t="shared" si="69"/>
        <v>34.4</v>
      </c>
      <c r="AD66" s="202">
        <f>AD65/AD3*100</f>
        <v>28.9</v>
      </c>
      <c r="AE66" s="202">
        <f>AE65/AE3*100</f>
        <v>51.1</v>
      </c>
      <c r="AF66" s="169">
        <f>AF65/AF3*100</f>
        <v>35.5</v>
      </c>
      <c r="AG66" s="220"/>
      <c r="AH66" s="356"/>
      <c r="AI66" s="219"/>
    </row>
    <row r="67" spans="1:35" ht="13.5" customHeight="1">
      <c r="A67" s="155" t="s">
        <v>78</v>
      </c>
      <c r="B67" s="156"/>
      <c r="C67" s="157"/>
      <c r="D67" s="117"/>
      <c r="E67" s="350">
        <v>1396</v>
      </c>
      <c r="F67" s="170">
        <v>1607</v>
      </c>
      <c r="G67" s="430">
        <v>1722</v>
      </c>
      <c r="H67" s="430">
        <v>1738</v>
      </c>
      <c r="I67" s="430">
        <v>1607</v>
      </c>
      <c r="J67" s="430">
        <v>1538</v>
      </c>
      <c r="K67" s="430">
        <v>1531</v>
      </c>
      <c r="L67" s="430">
        <v>1321</v>
      </c>
      <c r="M67" s="430">
        <v>1231</v>
      </c>
      <c r="N67" s="430">
        <v>1228</v>
      </c>
      <c r="O67" s="430">
        <v>1271</v>
      </c>
      <c r="P67" s="430">
        <v>1372</v>
      </c>
      <c r="Q67" s="526">
        <v>1489</v>
      </c>
      <c r="S67" s="613" t="s">
        <v>78</v>
      </c>
      <c r="T67" s="614"/>
      <c r="U67" s="614"/>
      <c r="V67" s="615"/>
      <c r="W67" s="179">
        <v>419</v>
      </c>
      <c r="X67" s="197">
        <v>275</v>
      </c>
      <c r="Y67" s="197">
        <v>99</v>
      </c>
      <c r="Z67" s="197">
        <v>109</v>
      </c>
      <c r="AA67" s="197">
        <v>92</v>
      </c>
      <c r="AB67" s="197">
        <v>28</v>
      </c>
      <c r="AC67" s="187">
        <v>140</v>
      </c>
      <c r="AD67" s="197">
        <v>236</v>
      </c>
      <c r="AE67" s="197">
        <v>34</v>
      </c>
      <c r="AF67" s="171">
        <v>57</v>
      </c>
      <c r="AG67" s="220"/>
      <c r="AH67" s="356"/>
      <c r="AI67" s="219"/>
    </row>
    <row r="68" spans="1:35" ht="13.5" customHeight="1">
      <c r="A68" s="582" t="s">
        <v>164</v>
      </c>
      <c r="B68" s="583"/>
      <c r="C68" s="583"/>
      <c r="D68" s="584"/>
      <c r="E68" s="346">
        <f aca="true" t="shared" si="70" ref="E68:Q68">E67/E3*100</f>
        <v>43.7</v>
      </c>
      <c r="F68" s="168">
        <f t="shared" si="70"/>
        <v>45.9</v>
      </c>
      <c r="G68" s="429">
        <f t="shared" si="70"/>
        <v>46.6</v>
      </c>
      <c r="H68" s="429">
        <f t="shared" si="70"/>
        <v>47.6</v>
      </c>
      <c r="I68" s="429">
        <f t="shared" si="70"/>
        <v>46.9</v>
      </c>
      <c r="J68" s="429">
        <f t="shared" si="70"/>
        <v>46.9</v>
      </c>
      <c r="K68" s="429">
        <f t="shared" si="70"/>
        <v>48</v>
      </c>
      <c r="L68" s="429">
        <f t="shared" si="70"/>
        <v>43.4</v>
      </c>
      <c r="M68" s="429">
        <f t="shared" si="70"/>
        <v>41.6</v>
      </c>
      <c r="N68" s="429">
        <f t="shared" si="70"/>
        <v>41.7</v>
      </c>
      <c r="O68" s="429">
        <f t="shared" si="70"/>
        <v>42.2</v>
      </c>
      <c r="P68" s="429">
        <f t="shared" si="70"/>
        <v>43.8</v>
      </c>
      <c r="Q68" s="525">
        <f t="shared" si="70"/>
        <v>44</v>
      </c>
      <c r="S68" s="582" t="s">
        <v>3</v>
      </c>
      <c r="T68" s="583"/>
      <c r="U68" s="583"/>
      <c r="V68" s="584"/>
      <c r="W68" s="202">
        <f aca="true" t="shared" si="71" ref="W68:AC68">W67/W3*100</f>
        <v>42.2</v>
      </c>
      <c r="X68" s="202">
        <f t="shared" si="71"/>
        <v>46.1</v>
      </c>
      <c r="Y68" s="202">
        <f t="shared" si="71"/>
        <v>51.3</v>
      </c>
      <c r="Z68" s="202">
        <f t="shared" si="71"/>
        <v>48.9</v>
      </c>
      <c r="AA68" s="202">
        <f t="shared" si="71"/>
        <v>38.7</v>
      </c>
      <c r="AB68" s="202">
        <f t="shared" si="71"/>
        <v>34.6</v>
      </c>
      <c r="AC68" s="202">
        <f t="shared" si="71"/>
        <v>45.5</v>
      </c>
      <c r="AD68" s="202">
        <f>AD67/AD3*100</f>
        <v>53.6</v>
      </c>
      <c r="AE68" s="202">
        <f>AE67/AE3*100</f>
        <v>24.1</v>
      </c>
      <c r="AF68" s="169">
        <f>AF67/AF3*100</f>
        <v>33.1</v>
      </c>
      <c r="AG68" s="220"/>
      <c r="AH68" s="356"/>
      <c r="AI68" s="219"/>
    </row>
    <row r="69" spans="1:35" ht="13.5" customHeight="1">
      <c r="A69" s="155" t="s">
        <v>122</v>
      </c>
      <c r="B69" s="158"/>
      <c r="C69" s="159"/>
      <c r="D69" s="117"/>
      <c r="E69" s="350">
        <v>118</v>
      </c>
      <c r="F69" s="170">
        <v>127</v>
      </c>
      <c r="G69" s="430">
        <v>134</v>
      </c>
      <c r="H69" s="430">
        <v>132</v>
      </c>
      <c r="I69" s="430">
        <v>127</v>
      </c>
      <c r="J69" s="430">
        <v>131</v>
      </c>
      <c r="K69" s="430">
        <v>133</v>
      </c>
      <c r="L69" s="430">
        <v>119</v>
      </c>
      <c r="M69" s="430">
        <v>119</v>
      </c>
      <c r="N69" s="430">
        <v>117</v>
      </c>
      <c r="O69" s="430">
        <v>120</v>
      </c>
      <c r="P69" s="430">
        <v>129</v>
      </c>
      <c r="Q69" s="526">
        <v>137</v>
      </c>
      <c r="S69" s="155" t="s">
        <v>122</v>
      </c>
      <c r="T69" s="158"/>
      <c r="U69" s="159"/>
      <c r="V69" s="117"/>
      <c r="W69" s="179">
        <v>67</v>
      </c>
      <c r="X69" s="197">
        <v>20</v>
      </c>
      <c r="Y69" s="197">
        <v>6</v>
      </c>
      <c r="Z69" s="197">
        <v>6</v>
      </c>
      <c r="AA69" s="197">
        <v>6</v>
      </c>
      <c r="AB69" s="197">
        <v>3</v>
      </c>
      <c r="AC69" s="187">
        <v>7</v>
      </c>
      <c r="AD69" s="197">
        <v>14</v>
      </c>
      <c r="AE69" s="197">
        <v>5</v>
      </c>
      <c r="AF69" s="171">
        <v>3</v>
      </c>
      <c r="AG69" s="220"/>
      <c r="AH69" s="356"/>
      <c r="AI69" s="219"/>
    </row>
    <row r="70" spans="1:35" ht="13.5" customHeight="1">
      <c r="A70" s="582" t="s">
        <v>164</v>
      </c>
      <c r="B70" s="583"/>
      <c r="C70" s="583"/>
      <c r="D70" s="584"/>
      <c r="E70" s="346">
        <f aca="true" t="shared" si="72" ref="E70:Q70">E69/E3*100</f>
        <v>3.7</v>
      </c>
      <c r="F70" s="168">
        <f t="shared" si="72"/>
        <v>3.6</v>
      </c>
      <c r="G70" s="429">
        <f t="shared" si="72"/>
        <v>3.6</v>
      </c>
      <c r="H70" s="429">
        <f t="shared" si="72"/>
        <v>3.6</v>
      </c>
      <c r="I70" s="429">
        <f t="shared" si="72"/>
        <v>3.7</v>
      </c>
      <c r="J70" s="429">
        <f t="shared" si="72"/>
        <v>4</v>
      </c>
      <c r="K70" s="429">
        <f t="shared" si="72"/>
        <v>4.2</v>
      </c>
      <c r="L70" s="429">
        <f t="shared" si="72"/>
        <v>3.9</v>
      </c>
      <c r="M70" s="429">
        <f t="shared" si="72"/>
        <v>4</v>
      </c>
      <c r="N70" s="429">
        <f t="shared" si="72"/>
        <v>4</v>
      </c>
      <c r="O70" s="429">
        <f t="shared" si="72"/>
        <v>4</v>
      </c>
      <c r="P70" s="429">
        <f t="shared" si="72"/>
        <v>4.1</v>
      </c>
      <c r="Q70" s="525">
        <f t="shared" si="72"/>
        <v>4</v>
      </c>
      <c r="S70" s="582" t="s">
        <v>3</v>
      </c>
      <c r="T70" s="583"/>
      <c r="U70" s="583"/>
      <c r="V70" s="584"/>
      <c r="W70" s="202">
        <f aca="true" t="shared" si="73" ref="W70:AC70">W69/W3*100</f>
        <v>6.7</v>
      </c>
      <c r="X70" s="202">
        <f t="shared" si="73"/>
        <v>3.4</v>
      </c>
      <c r="Y70" s="202">
        <f t="shared" si="73"/>
        <v>3.1</v>
      </c>
      <c r="Z70" s="202">
        <f t="shared" si="73"/>
        <v>2.7</v>
      </c>
      <c r="AA70" s="202">
        <f t="shared" si="73"/>
        <v>2.5</v>
      </c>
      <c r="AB70" s="202">
        <f t="shared" si="73"/>
        <v>3.7</v>
      </c>
      <c r="AC70" s="202">
        <f t="shared" si="73"/>
        <v>2.3</v>
      </c>
      <c r="AD70" s="202">
        <f>AD69/AD3*100</f>
        <v>3.2</v>
      </c>
      <c r="AE70" s="202">
        <f>AE69/AE3*100</f>
        <v>3.5</v>
      </c>
      <c r="AF70" s="169">
        <f>AF69/AF3*100</f>
        <v>1.7</v>
      </c>
      <c r="AG70" s="220"/>
      <c r="AH70" s="356"/>
      <c r="AI70" s="219"/>
    </row>
    <row r="71" spans="1:35" ht="13.5" customHeight="1">
      <c r="A71" s="565" t="s">
        <v>123</v>
      </c>
      <c r="B71" s="566"/>
      <c r="C71" s="566"/>
      <c r="D71" s="567"/>
      <c r="E71" s="350">
        <v>19</v>
      </c>
      <c r="F71" s="170">
        <v>23</v>
      </c>
      <c r="G71" s="430">
        <v>25</v>
      </c>
      <c r="H71" s="430">
        <v>23</v>
      </c>
      <c r="I71" s="430">
        <v>28</v>
      </c>
      <c r="J71" s="430">
        <v>28</v>
      </c>
      <c r="K71" s="430">
        <v>29</v>
      </c>
      <c r="L71" s="430">
        <v>22</v>
      </c>
      <c r="M71" s="430">
        <v>22</v>
      </c>
      <c r="N71" s="430">
        <v>20</v>
      </c>
      <c r="O71" s="430">
        <v>18</v>
      </c>
      <c r="P71" s="430">
        <v>24</v>
      </c>
      <c r="Q71" s="526">
        <v>23</v>
      </c>
      <c r="S71" s="565" t="s">
        <v>123</v>
      </c>
      <c r="T71" s="566"/>
      <c r="U71" s="566"/>
      <c r="V71" s="567"/>
      <c r="W71" s="179">
        <v>8</v>
      </c>
      <c r="X71" s="197">
        <v>4</v>
      </c>
      <c r="Y71" s="197">
        <v>0</v>
      </c>
      <c r="Z71" s="197">
        <v>1</v>
      </c>
      <c r="AA71" s="197">
        <v>2</v>
      </c>
      <c r="AB71" s="197">
        <v>0</v>
      </c>
      <c r="AC71" s="187">
        <v>1</v>
      </c>
      <c r="AD71" s="197">
        <v>5</v>
      </c>
      <c r="AE71" s="197">
        <v>1</v>
      </c>
      <c r="AF71" s="171">
        <v>1</v>
      </c>
      <c r="AG71" s="220"/>
      <c r="AH71" s="356"/>
      <c r="AI71" s="219"/>
    </row>
    <row r="72" spans="1:35" ht="13.5" customHeight="1">
      <c r="A72" s="582" t="s">
        <v>164</v>
      </c>
      <c r="B72" s="583"/>
      <c r="C72" s="583"/>
      <c r="D72" s="584"/>
      <c r="E72" s="346">
        <f aca="true" t="shared" si="74" ref="E72:Q72">E71/E3*100</f>
        <v>0.6</v>
      </c>
      <c r="F72" s="168">
        <f t="shared" si="74"/>
        <v>0.7</v>
      </c>
      <c r="G72" s="429">
        <f t="shared" si="74"/>
        <v>0.7</v>
      </c>
      <c r="H72" s="429">
        <f t="shared" si="74"/>
        <v>0.6</v>
      </c>
      <c r="I72" s="429">
        <f t="shared" si="74"/>
        <v>0.8</v>
      </c>
      <c r="J72" s="429">
        <f t="shared" si="74"/>
        <v>0.9</v>
      </c>
      <c r="K72" s="429">
        <f t="shared" si="74"/>
        <v>0.9</v>
      </c>
      <c r="L72" s="429">
        <f t="shared" si="74"/>
        <v>0.7</v>
      </c>
      <c r="M72" s="429">
        <f t="shared" si="74"/>
        <v>0.7</v>
      </c>
      <c r="N72" s="429">
        <f t="shared" si="74"/>
        <v>0.7</v>
      </c>
      <c r="O72" s="429">
        <f t="shared" si="74"/>
        <v>0.6</v>
      </c>
      <c r="P72" s="429">
        <f t="shared" si="74"/>
        <v>0.8</v>
      </c>
      <c r="Q72" s="525">
        <f t="shared" si="74"/>
        <v>0.7</v>
      </c>
      <c r="S72" s="582" t="s">
        <v>3</v>
      </c>
      <c r="T72" s="583"/>
      <c r="U72" s="583"/>
      <c r="V72" s="584"/>
      <c r="W72" s="202">
        <f aca="true" t="shared" si="75" ref="W72:AC72">W71/W3*100</f>
        <v>0.8</v>
      </c>
      <c r="X72" s="202">
        <f t="shared" si="75"/>
        <v>0.7</v>
      </c>
      <c r="Y72" s="202">
        <f t="shared" si="75"/>
        <v>0</v>
      </c>
      <c r="Z72" s="202">
        <f t="shared" si="75"/>
        <v>0.4</v>
      </c>
      <c r="AA72" s="202">
        <f t="shared" si="75"/>
        <v>0.8</v>
      </c>
      <c r="AB72" s="202">
        <f t="shared" si="75"/>
        <v>0</v>
      </c>
      <c r="AC72" s="202">
        <f t="shared" si="75"/>
        <v>0.3</v>
      </c>
      <c r="AD72" s="202">
        <f>AD71/AD3*100</f>
        <v>1.1</v>
      </c>
      <c r="AE72" s="202">
        <f>AE71/AE3*100</f>
        <v>0.7</v>
      </c>
      <c r="AF72" s="169">
        <f>AF71/AF3*100</f>
        <v>0.6</v>
      </c>
      <c r="AG72" s="220"/>
      <c r="AH72" s="356"/>
      <c r="AI72" s="219"/>
    </row>
    <row r="73" spans="1:35" ht="13.5" customHeight="1">
      <c r="A73" s="585" t="s">
        <v>25</v>
      </c>
      <c r="B73" s="586"/>
      <c r="C73" s="586"/>
      <c r="D73" s="587"/>
      <c r="E73" s="350">
        <v>184</v>
      </c>
      <c r="F73" s="170">
        <v>195</v>
      </c>
      <c r="G73" s="430">
        <v>200</v>
      </c>
      <c r="H73" s="430">
        <v>194</v>
      </c>
      <c r="I73" s="430">
        <v>182</v>
      </c>
      <c r="J73" s="430">
        <v>170</v>
      </c>
      <c r="K73" s="430">
        <v>179</v>
      </c>
      <c r="L73" s="430">
        <v>159</v>
      </c>
      <c r="M73" s="430">
        <v>155</v>
      </c>
      <c r="N73" s="430">
        <v>155</v>
      </c>
      <c r="O73" s="430">
        <v>153</v>
      </c>
      <c r="P73" s="430">
        <v>159</v>
      </c>
      <c r="Q73" s="526">
        <v>159</v>
      </c>
      <c r="S73" s="64" t="s">
        <v>25</v>
      </c>
      <c r="T73" s="65"/>
      <c r="U73" s="65"/>
      <c r="V73" s="66"/>
      <c r="W73" s="179">
        <v>62</v>
      </c>
      <c r="X73" s="197">
        <v>33</v>
      </c>
      <c r="Y73" s="197">
        <v>9</v>
      </c>
      <c r="Z73" s="197">
        <v>11</v>
      </c>
      <c r="AA73" s="197">
        <v>8</v>
      </c>
      <c r="AB73" s="197">
        <v>1</v>
      </c>
      <c r="AC73" s="187">
        <v>10</v>
      </c>
      <c r="AD73" s="197">
        <v>17</v>
      </c>
      <c r="AE73" s="197">
        <v>4</v>
      </c>
      <c r="AF73" s="171">
        <v>4</v>
      </c>
      <c r="AG73" s="220"/>
      <c r="AH73" s="356"/>
      <c r="AI73" s="219"/>
    </row>
    <row r="74" spans="1:35" ht="13.5" customHeight="1" thickBot="1">
      <c r="A74" s="579" t="s">
        <v>164</v>
      </c>
      <c r="B74" s="580"/>
      <c r="C74" s="580"/>
      <c r="D74" s="581"/>
      <c r="E74" s="351">
        <f aca="true" t="shared" si="76" ref="E74:Q74">E73/E3*100</f>
        <v>5.8</v>
      </c>
      <c r="F74" s="172">
        <f t="shared" si="76"/>
        <v>5.6</v>
      </c>
      <c r="G74" s="431">
        <f t="shared" si="76"/>
        <v>5.4</v>
      </c>
      <c r="H74" s="431">
        <f t="shared" si="76"/>
        <v>5.3</v>
      </c>
      <c r="I74" s="431">
        <f t="shared" si="76"/>
        <v>5.3</v>
      </c>
      <c r="J74" s="431">
        <f t="shared" si="76"/>
        <v>5.2</v>
      </c>
      <c r="K74" s="431">
        <f t="shared" si="76"/>
        <v>5.6</v>
      </c>
      <c r="L74" s="431">
        <f t="shared" si="76"/>
        <v>5.2</v>
      </c>
      <c r="M74" s="431">
        <f t="shared" si="76"/>
        <v>5.2</v>
      </c>
      <c r="N74" s="431">
        <f t="shared" si="76"/>
        <v>5.3</v>
      </c>
      <c r="O74" s="431">
        <f t="shared" si="76"/>
        <v>5.1</v>
      </c>
      <c r="P74" s="431">
        <f t="shared" si="76"/>
        <v>5.1</v>
      </c>
      <c r="Q74" s="527">
        <f t="shared" si="76"/>
        <v>4.7</v>
      </c>
      <c r="S74" s="579" t="s">
        <v>3</v>
      </c>
      <c r="T74" s="580"/>
      <c r="U74" s="580"/>
      <c r="V74" s="581"/>
      <c r="W74" s="195">
        <f aca="true" t="shared" si="77" ref="W74:AC74">W73/W3*100</f>
        <v>6.2</v>
      </c>
      <c r="X74" s="195">
        <f t="shared" si="77"/>
        <v>5.5</v>
      </c>
      <c r="Y74" s="195">
        <f t="shared" si="77"/>
        <v>4.7</v>
      </c>
      <c r="Z74" s="195">
        <f t="shared" si="77"/>
        <v>4.9</v>
      </c>
      <c r="AA74" s="195">
        <f t="shared" si="77"/>
        <v>3.4</v>
      </c>
      <c r="AB74" s="195">
        <f t="shared" si="77"/>
        <v>1.2</v>
      </c>
      <c r="AC74" s="195">
        <f t="shared" si="77"/>
        <v>3.2</v>
      </c>
      <c r="AD74" s="195">
        <f>AD73/AD3*100</f>
        <v>3.9</v>
      </c>
      <c r="AE74" s="195">
        <f>AE73/AE3*100</f>
        <v>2.8</v>
      </c>
      <c r="AF74" s="173">
        <f>AF73/AF3*100</f>
        <v>2.3</v>
      </c>
      <c r="AG74" s="220"/>
      <c r="AH74" s="356"/>
      <c r="AI74" s="219"/>
    </row>
    <row r="75" spans="19:35" ht="12.75">
      <c r="S75" s="744"/>
      <c r="T75" s="744"/>
      <c r="U75" s="744"/>
      <c r="V75" s="744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218"/>
      <c r="AH75" s="356"/>
      <c r="AI75" s="219"/>
    </row>
  </sheetData>
  <sheetProtection/>
  <mergeCells count="85">
    <mergeCell ref="S74:V74"/>
    <mergeCell ref="S75:V75"/>
    <mergeCell ref="S66:V66"/>
    <mergeCell ref="S68:V68"/>
    <mergeCell ref="S70:V70"/>
    <mergeCell ref="S67:V67"/>
    <mergeCell ref="T53:V53"/>
    <mergeCell ref="S54:AF54"/>
    <mergeCell ref="S59:V59"/>
    <mergeCell ref="S72:V72"/>
    <mergeCell ref="S71:V71"/>
    <mergeCell ref="T45:V45"/>
    <mergeCell ref="T47:V47"/>
    <mergeCell ref="T49:V49"/>
    <mergeCell ref="T51:V51"/>
    <mergeCell ref="T38:V38"/>
    <mergeCell ref="S39:V39"/>
    <mergeCell ref="T41:V41"/>
    <mergeCell ref="T43:V43"/>
    <mergeCell ref="T30:V30"/>
    <mergeCell ref="T32:V32"/>
    <mergeCell ref="T34:V34"/>
    <mergeCell ref="T36:V36"/>
    <mergeCell ref="T23:V23"/>
    <mergeCell ref="T25:V25"/>
    <mergeCell ref="S26:V26"/>
    <mergeCell ref="T28:V28"/>
    <mergeCell ref="S15:V15"/>
    <mergeCell ref="T17:V17"/>
    <mergeCell ref="T19:V19"/>
    <mergeCell ref="T21:V21"/>
    <mergeCell ref="T14:V14"/>
    <mergeCell ref="T8:V8"/>
    <mergeCell ref="T10:V10"/>
    <mergeCell ref="T12:V12"/>
    <mergeCell ref="B6:D6"/>
    <mergeCell ref="B8:D8"/>
    <mergeCell ref="A2:D2"/>
    <mergeCell ref="S2:V2"/>
    <mergeCell ref="S4:V4"/>
    <mergeCell ref="T6:V6"/>
    <mergeCell ref="S1:AF1"/>
    <mergeCell ref="A71:D71"/>
    <mergeCell ref="A55:D55"/>
    <mergeCell ref="A56:D56"/>
    <mergeCell ref="A57:D57"/>
    <mergeCell ref="A70:D70"/>
    <mergeCell ref="B51:D51"/>
    <mergeCell ref="A66:D66"/>
    <mergeCell ref="A1:Q1"/>
    <mergeCell ref="A4:D4"/>
    <mergeCell ref="B17:D17"/>
    <mergeCell ref="B25:D25"/>
    <mergeCell ref="B30:D30"/>
    <mergeCell ref="B10:D10"/>
    <mergeCell ref="B12:D12"/>
    <mergeCell ref="B28:D28"/>
    <mergeCell ref="B14:D14"/>
    <mergeCell ref="B19:D19"/>
    <mergeCell ref="B21:D21"/>
    <mergeCell ref="B23:D23"/>
    <mergeCell ref="B43:D43"/>
    <mergeCell ref="B45:D45"/>
    <mergeCell ref="B47:D47"/>
    <mergeCell ref="A54:Q54"/>
    <mergeCell ref="B49:D49"/>
    <mergeCell ref="A74:D74"/>
    <mergeCell ref="A63:D63"/>
    <mergeCell ref="A64:D64"/>
    <mergeCell ref="A58:D58"/>
    <mergeCell ref="A60:D60"/>
    <mergeCell ref="A61:D61"/>
    <mergeCell ref="A73:D73"/>
    <mergeCell ref="A62:D62"/>
    <mergeCell ref="A72:D72"/>
    <mergeCell ref="A15:D15"/>
    <mergeCell ref="A68:D68"/>
    <mergeCell ref="A26:D26"/>
    <mergeCell ref="A39:D39"/>
    <mergeCell ref="B38:D38"/>
    <mergeCell ref="B53:D53"/>
    <mergeCell ref="B41:D41"/>
    <mergeCell ref="B32:D32"/>
    <mergeCell ref="B34:D34"/>
    <mergeCell ref="B36:D36"/>
  </mergeCells>
  <printOptions/>
  <pageMargins left="0.43" right="0.28" top="0.27" bottom="0.2" header="0.18" footer="0.29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R94"/>
  <sheetViews>
    <sheetView showGridLines="0" view="pageBreakPreview" zoomScaleSheetLayoutView="100" zoomScalePageLayoutView="0" workbookViewId="0" topLeftCell="A1">
      <selection activeCell="P21" sqref="P21"/>
    </sheetView>
  </sheetViews>
  <sheetFormatPr defaultColWidth="9.00390625" defaultRowHeight="12.75"/>
  <cols>
    <col min="1" max="1" width="3.625" style="0" customWidth="1"/>
    <col min="2" max="3" width="3.25390625" style="0" customWidth="1"/>
    <col min="4" max="4" width="25.25390625" style="18" customWidth="1"/>
    <col min="5" max="17" width="6.25390625" style="18" customWidth="1"/>
  </cols>
  <sheetData>
    <row r="1" spans="1:17" s="5" customFormat="1" ht="10.5" customHeight="1" thickBot="1">
      <c r="A1" s="793" t="s">
        <v>133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</row>
    <row r="2" spans="1:17" s="5" customFormat="1" ht="12" customHeight="1" thickBot="1">
      <c r="A2" s="738" t="s">
        <v>0</v>
      </c>
      <c r="B2" s="739"/>
      <c r="C2" s="739"/>
      <c r="D2" s="740"/>
      <c r="E2" s="24" t="s">
        <v>183</v>
      </c>
      <c r="F2" s="43" t="s">
        <v>208</v>
      </c>
      <c r="G2" s="44" t="s">
        <v>209</v>
      </c>
      <c r="H2" s="44" t="s">
        <v>210</v>
      </c>
      <c r="I2" s="44" t="s">
        <v>211</v>
      </c>
      <c r="J2" s="44" t="s">
        <v>212</v>
      </c>
      <c r="K2" s="44" t="s">
        <v>213</v>
      </c>
      <c r="L2" s="44" t="s">
        <v>214</v>
      </c>
      <c r="M2" s="44" t="s">
        <v>215</v>
      </c>
      <c r="N2" s="44" t="s">
        <v>216</v>
      </c>
      <c r="O2" s="44" t="s">
        <v>217</v>
      </c>
      <c r="P2" s="44" t="s">
        <v>218</v>
      </c>
      <c r="Q2" s="45" t="s">
        <v>219</v>
      </c>
    </row>
    <row r="3" spans="1:17" s="6" customFormat="1" ht="12" customHeight="1" thickBot="1">
      <c r="A3" s="787" t="s">
        <v>1</v>
      </c>
      <c r="B3" s="788"/>
      <c r="C3" s="788"/>
      <c r="D3" s="789"/>
      <c r="E3" s="174">
        <v>1026</v>
      </c>
      <c r="F3" s="58">
        <v>1104</v>
      </c>
      <c r="G3" s="11">
        <v>1151</v>
      </c>
      <c r="H3" s="11">
        <v>1144</v>
      </c>
      <c r="I3" s="11">
        <v>1111</v>
      </c>
      <c r="J3" s="11">
        <v>1060</v>
      </c>
      <c r="K3" s="11">
        <v>1043</v>
      </c>
      <c r="L3" s="11">
        <v>980</v>
      </c>
      <c r="M3" s="11">
        <v>957</v>
      </c>
      <c r="N3" s="11">
        <v>969</v>
      </c>
      <c r="O3" s="11">
        <v>948</v>
      </c>
      <c r="P3" s="11">
        <v>963</v>
      </c>
      <c r="Q3" s="10">
        <v>993</v>
      </c>
    </row>
    <row r="4" spans="1:17" s="5" customFormat="1" ht="12" customHeight="1" thickTop="1">
      <c r="A4" s="577" t="s">
        <v>56</v>
      </c>
      <c r="B4" s="808" t="s">
        <v>15</v>
      </c>
      <c r="C4" s="809"/>
      <c r="D4" s="810"/>
      <c r="E4" s="175">
        <v>848</v>
      </c>
      <c r="F4" s="59">
        <v>922</v>
      </c>
      <c r="G4" s="13">
        <v>953</v>
      </c>
      <c r="H4" s="13">
        <v>961</v>
      </c>
      <c r="I4" s="13">
        <v>941</v>
      </c>
      <c r="J4" s="13">
        <v>898</v>
      </c>
      <c r="K4" s="13">
        <v>898</v>
      </c>
      <c r="L4" s="13">
        <v>828</v>
      </c>
      <c r="M4" s="13">
        <v>798</v>
      </c>
      <c r="N4" s="13">
        <v>798</v>
      </c>
      <c r="O4" s="13">
        <v>789</v>
      </c>
      <c r="P4" s="13">
        <v>797</v>
      </c>
      <c r="Q4" s="12">
        <v>818</v>
      </c>
    </row>
    <row r="5" spans="1:17" s="7" customFormat="1" ht="10.5" customHeight="1">
      <c r="A5" s="577"/>
      <c r="B5" s="773" t="s">
        <v>129</v>
      </c>
      <c r="C5" s="746"/>
      <c r="D5" s="747"/>
      <c r="E5" s="176">
        <f aca="true" t="shared" si="0" ref="E5:Q5">E4/E3*100</f>
        <v>82.7</v>
      </c>
      <c r="F5" s="60">
        <f t="shared" si="0"/>
        <v>83.5</v>
      </c>
      <c r="G5" s="442">
        <f t="shared" si="0"/>
        <v>82.8</v>
      </c>
      <c r="H5" s="442">
        <f t="shared" si="0"/>
        <v>84</v>
      </c>
      <c r="I5" s="442">
        <f t="shared" si="0"/>
        <v>84.7</v>
      </c>
      <c r="J5" s="442">
        <f t="shared" si="0"/>
        <v>84.7</v>
      </c>
      <c r="K5" s="442">
        <f t="shared" si="0"/>
        <v>86.1</v>
      </c>
      <c r="L5" s="442">
        <f t="shared" si="0"/>
        <v>84.5</v>
      </c>
      <c r="M5" s="442">
        <f t="shared" si="0"/>
        <v>83.4</v>
      </c>
      <c r="N5" s="442">
        <f t="shared" si="0"/>
        <v>82.4</v>
      </c>
      <c r="O5" s="442">
        <f t="shared" si="0"/>
        <v>83.2</v>
      </c>
      <c r="P5" s="442">
        <f t="shared" si="0"/>
        <v>82.8</v>
      </c>
      <c r="Q5" s="537">
        <f t="shared" si="0"/>
        <v>82.4</v>
      </c>
    </row>
    <row r="6" spans="1:17" s="5" customFormat="1" ht="12" customHeight="1">
      <c r="A6" s="577"/>
      <c r="B6" s="805" t="s">
        <v>4</v>
      </c>
      <c r="C6" s="778"/>
      <c r="D6" s="779"/>
      <c r="E6" s="177">
        <f aca="true" t="shared" si="1" ref="E6:J6">E3-E4</f>
        <v>178</v>
      </c>
      <c r="F6" s="107">
        <f t="shared" si="1"/>
        <v>182</v>
      </c>
      <c r="G6" s="445">
        <f t="shared" si="1"/>
        <v>198</v>
      </c>
      <c r="H6" s="445">
        <f t="shared" si="1"/>
        <v>183</v>
      </c>
      <c r="I6" s="445">
        <f t="shared" si="1"/>
        <v>170</v>
      </c>
      <c r="J6" s="445">
        <f t="shared" si="1"/>
        <v>162</v>
      </c>
      <c r="K6" s="445">
        <f aca="true" t="shared" si="2" ref="K6:P6">K3-K4</f>
        <v>145</v>
      </c>
      <c r="L6" s="445">
        <f t="shared" si="2"/>
        <v>152</v>
      </c>
      <c r="M6" s="445">
        <f t="shared" si="2"/>
        <v>159</v>
      </c>
      <c r="N6" s="445">
        <f t="shared" si="2"/>
        <v>171</v>
      </c>
      <c r="O6" s="445">
        <f t="shared" si="2"/>
        <v>159</v>
      </c>
      <c r="P6" s="445">
        <f t="shared" si="2"/>
        <v>166</v>
      </c>
      <c r="Q6" s="538">
        <f>Q3-Q4</f>
        <v>175</v>
      </c>
    </row>
    <row r="7" spans="1:17" s="7" customFormat="1" ht="10.5" customHeight="1">
      <c r="A7" s="578"/>
      <c r="B7" s="773" t="s">
        <v>129</v>
      </c>
      <c r="C7" s="746"/>
      <c r="D7" s="747"/>
      <c r="E7" s="176">
        <f aca="true" t="shared" si="3" ref="E7:Q7">E6/E3*100</f>
        <v>17.3</v>
      </c>
      <c r="F7" s="60">
        <f t="shared" si="3"/>
        <v>16.5</v>
      </c>
      <c r="G7" s="442">
        <f t="shared" si="3"/>
        <v>17.2</v>
      </c>
      <c r="H7" s="442">
        <f t="shared" si="3"/>
        <v>16</v>
      </c>
      <c r="I7" s="442">
        <f t="shared" si="3"/>
        <v>15.3</v>
      </c>
      <c r="J7" s="442">
        <f t="shared" si="3"/>
        <v>15.3</v>
      </c>
      <c r="K7" s="442">
        <f t="shared" si="3"/>
        <v>13.9</v>
      </c>
      <c r="L7" s="442">
        <f t="shared" si="3"/>
        <v>15.5</v>
      </c>
      <c r="M7" s="442">
        <f t="shared" si="3"/>
        <v>16.6</v>
      </c>
      <c r="N7" s="442">
        <f t="shared" si="3"/>
        <v>17.6</v>
      </c>
      <c r="O7" s="442">
        <f t="shared" si="3"/>
        <v>16.8</v>
      </c>
      <c r="P7" s="442">
        <f t="shared" si="3"/>
        <v>17.2</v>
      </c>
      <c r="Q7" s="537">
        <f t="shared" si="3"/>
        <v>17.6</v>
      </c>
    </row>
    <row r="8" spans="1:17" s="5" customFormat="1" ht="12" customHeight="1">
      <c r="A8" s="577" t="s">
        <v>56</v>
      </c>
      <c r="B8" s="805" t="s">
        <v>5</v>
      </c>
      <c r="C8" s="778"/>
      <c r="D8" s="779"/>
      <c r="E8" s="177">
        <v>181</v>
      </c>
      <c r="F8" s="107">
        <v>198</v>
      </c>
      <c r="G8" s="445">
        <v>204</v>
      </c>
      <c r="H8" s="445">
        <v>202</v>
      </c>
      <c r="I8" s="445">
        <v>195</v>
      </c>
      <c r="J8" s="445">
        <v>182</v>
      </c>
      <c r="K8" s="445">
        <v>159</v>
      </c>
      <c r="L8" s="445">
        <v>145</v>
      </c>
      <c r="M8" s="445">
        <v>143</v>
      </c>
      <c r="N8" s="445">
        <v>145</v>
      </c>
      <c r="O8" s="445">
        <v>130</v>
      </c>
      <c r="P8" s="445">
        <v>130</v>
      </c>
      <c r="Q8" s="538">
        <v>133</v>
      </c>
    </row>
    <row r="9" spans="1:17" s="7" customFormat="1" ht="10.5" customHeight="1">
      <c r="A9" s="577"/>
      <c r="B9" s="773" t="s">
        <v>129</v>
      </c>
      <c r="C9" s="746"/>
      <c r="D9" s="747"/>
      <c r="E9" s="176">
        <f aca="true" t="shared" si="4" ref="E9:Q9">E8/E3*100</f>
        <v>17.6</v>
      </c>
      <c r="F9" s="60">
        <f t="shared" si="4"/>
        <v>17.9</v>
      </c>
      <c r="G9" s="442">
        <f t="shared" si="4"/>
        <v>17.7</v>
      </c>
      <c r="H9" s="442">
        <f t="shared" si="4"/>
        <v>17.7</v>
      </c>
      <c r="I9" s="442">
        <f t="shared" si="4"/>
        <v>17.6</v>
      </c>
      <c r="J9" s="442">
        <f t="shared" si="4"/>
        <v>17.2</v>
      </c>
      <c r="K9" s="442">
        <f t="shared" si="4"/>
        <v>15.2</v>
      </c>
      <c r="L9" s="442">
        <f t="shared" si="4"/>
        <v>14.8</v>
      </c>
      <c r="M9" s="442">
        <f t="shared" si="4"/>
        <v>14.9</v>
      </c>
      <c r="N9" s="442">
        <f t="shared" si="4"/>
        <v>15</v>
      </c>
      <c r="O9" s="442">
        <f t="shared" si="4"/>
        <v>13.7</v>
      </c>
      <c r="P9" s="442">
        <f t="shared" si="4"/>
        <v>13.5</v>
      </c>
      <c r="Q9" s="537">
        <f t="shared" si="4"/>
        <v>13.4</v>
      </c>
    </row>
    <row r="10" spans="1:17" s="5" customFormat="1" ht="12" customHeight="1">
      <c r="A10" s="577"/>
      <c r="B10" s="805" t="s">
        <v>6</v>
      </c>
      <c r="C10" s="778"/>
      <c r="D10" s="779"/>
      <c r="E10" s="175">
        <f aca="true" t="shared" si="5" ref="E10:J10">E3-E8</f>
        <v>845</v>
      </c>
      <c r="F10" s="59">
        <f t="shared" si="5"/>
        <v>906</v>
      </c>
      <c r="G10" s="13">
        <f t="shared" si="5"/>
        <v>947</v>
      </c>
      <c r="H10" s="13">
        <f t="shared" si="5"/>
        <v>942</v>
      </c>
      <c r="I10" s="13">
        <f t="shared" si="5"/>
        <v>916</v>
      </c>
      <c r="J10" s="13">
        <f t="shared" si="5"/>
        <v>878</v>
      </c>
      <c r="K10" s="13">
        <f aca="true" t="shared" si="6" ref="K10:P10">K3-K8</f>
        <v>884</v>
      </c>
      <c r="L10" s="13">
        <f t="shared" si="6"/>
        <v>835</v>
      </c>
      <c r="M10" s="13">
        <f t="shared" si="6"/>
        <v>814</v>
      </c>
      <c r="N10" s="13">
        <f t="shared" si="6"/>
        <v>824</v>
      </c>
      <c r="O10" s="13">
        <f t="shared" si="6"/>
        <v>818</v>
      </c>
      <c r="P10" s="13">
        <f t="shared" si="6"/>
        <v>833</v>
      </c>
      <c r="Q10" s="12">
        <f>Q3-Q8</f>
        <v>860</v>
      </c>
    </row>
    <row r="11" spans="1:17" s="7" customFormat="1" ht="10.5" customHeight="1">
      <c r="A11" s="578"/>
      <c r="B11" s="773" t="s">
        <v>129</v>
      </c>
      <c r="C11" s="746"/>
      <c r="D11" s="747"/>
      <c r="E11" s="176">
        <f aca="true" t="shared" si="7" ref="E11:Q11">E10/E3*100</f>
        <v>82.4</v>
      </c>
      <c r="F11" s="60">
        <f t="shared" si="7"/>
        <v>82.1</v>
      </c>
      <c r="G11" s="442">
        <f t="shared" si="7"/>
        <v>82.3</v>
      </c>
      <c r="H11" s="442">
        <f t="shared" si="7"/>
        <v>82.3</v>
      </c>
      <c r="I11" s="442">
        <f t="shared" si="7"/>
        <v>82.4</v>
      </c>
      <c r="J11" s="442">
        <f t="shared" si="7"/>
        <v>82.8</v>
      </c>
      <c r="K11" s="442">
        <f t="shared" si="7"/>
        <v>84.8</v>
      </c>
      <c r="L11" s="442">
        <f t="shared" si="7"/>
        <v>85.2</v>
      </c>
      <c r="M11" s="442">
        <f t="shared" si="7"/>
        <v>85.1</v>
      </c>
      <c r="N11" s="442">
        <f t="shared" si="7"/>
        <v>85</v>
      </c>
      <c r="O11" s="442">
        <f t="shared" si="7"/>
        <v>86.3</v>
      </c>
      <c r="P11" s="442">
        <f t="shared" si="7"/>
        <v>86.5</v>
      </c>
      <c r="Q11" s="537">
        <f t="shared" si="7"/>
        <v>86.6</v>
      </c>
    </row>
    <row r="12" spans="1:17" s="5" customFormat="1" ht="12" customHeight="1">
      <c r="A12" s="612" t="s">
        <v>56</v>
      </c>
      <c r="B12" s="68" t="s">
        <v>2</v>
      </c>
      <c r="C12" s="68"/>
      <c r="D12" s="69"/>
      <c r="E12" s="175">
        <v>605</v>
      </c>
      <c r="F12" s="59">
        <v>627</v>
      </c>
      <c r="G12" s="13">
        <v>642</v>
      </c>
      <c r="H12" s="13">
        <v>635</v>
      </c>
      <c r="I12" s="13">
        <v>613</v>
      </c>
      <c r="J12" s="13">
        <v>592</v>
      </c>
      <c r="K12" s="13">
        <v>589</v>
      </c>
      <c r="L12" s="13">
        <v>585</v>
      </c>
      <c r="M12" s="13">
        <v>584</v>
      </c>
      <c r="N12" s="13">
        <v>604</v>
      </c>
      <c r="O12" s="13">
        <v>598</v>
      </c>
      <c r="P12" s="13">
        <v>597</v>
      </c>
      <c r="Q12" s="12">
        <v>601</v>
      </c>
    </row>
    <row r="13" spans="1:17" s="7" customFormat="1" ht="10.5" customHeight="1">
      <c r="A13" s="577"/>
      <c r="B13" s="70" t="s">
        <v>129</v>
      </c>
      <c r="C13" s="70"/>
      <c r="D13" s="71"/>
      <c r="E13" s="176">
        <f aca="true" t="shared" si="8" ref="E13:Q13">E12/E3*100</f>
        <v>59</v>
      </c>
      <c r="F13" s="60">
        <f t="shared" si="8"/>
        <v>56.8</v>
      </c>
      <c r="G13" s="442">
        <f t="shared" si="8"/>
        <v>55.8</v>
      </c>
      <c r="H13" s="442">
        <f t="shared" si="8"/>
        <v>55.5</v>
      </c>
      <c r="I13" s="442">
        <f t="shared" si="8"/>
        <v>55.2</v>
      </c>
      <c r="J13" s="442">
        <f t="shared" si="8"/>
        <v>55.8</v>
      </c>
      <c r="K13" s="442">
        <f t="shared" si="8"/>
        <v>56.5</v>
      </c>
      <c r="L13" s="442">
        <f t="shared" si="8"/>
        <v>59.7</v>
      </c>
      <c r="M13" s="442">
        <f t="shared" si="8"/>
        <v>61</v>
      </c>
      <c r="N13" s="442">
        <f t="shared" si="8"/>
        <v>62.3</v>
      </c>
      <c r="O13" s="442">
        <f t="shared" si="8"/>
        <v>63.1</v>
      </c>
      <c r="P13" s="442">
        <f t="shared" si="8"/>
        <v>62</v>
      </c>
      <c r="Q13" s="537">
        <f t="shared" si="8"/>
        <v>60.5</v>
      </c>
    </row>
    <row r="14" spans="1:18" s="31" customFormat="1" ht="11.25" customHeight="1">
      <c r="A14" s="577"/>
      <c r="B14" s="91" t="s">
        <v>71</v>
      </c>
      <c r="C14" s="91"/>
      <c r="D14" s="92"/>
      <c r="E14" s="122">
        <f aca="true" t="shared" si="9" ref="E14:J14">E3-E12</f>
        <v>421</v>
      </c>
      <c r="F14" s="56">
        <f t="shared" si="9"/>
        <v>477</v>
      </c>
      <c r="G14" s="28">
        <f t="shared" si="9"/>
        <v>509</v>
      </c>
      <c r="H14" s="28">
        <f t="shared" si="9"/>
        <v>509</v>
      </c>
      <c r="I14" s="28">
        <f t="shared" si="9"/>
        <v>498</v>
      </c>
      <c r="J14" s="28">
        <f t="shared" si="9"/>
        <v>468</v>
      </c>
      <c r="K14" s="28">
        <f aca="true" t="shared" si="10" ref="K14:P14">K3-K12</f>
        <v>454</v>
      </c>
      <c r="L14" s="28">
        <f t="shared" si="10"/>
        <v>395</v>
      </c>
      <c r="M14" s="28">
        <f t="shared" si="10"/>
        <v>373</v>
      </c>
      <c r="N14" s="28">
        <f t="shared" si="10"/>
        <v>365</v>
      </c>
      <c r="O14" s="28">
        <f t="shared" si="10"/>
        <v>350</v>
      </c>
      <c r="P14" s="28">
        <f t="shared" si="10"/>
        <v>366</v>
      </c>
      <c r="Q14" s="41">
        <f>Q3-Q12</f>
        <v>392</v>
      </c>
      <c r="R14" s="30"/>
    </row>
    <row r="15" spans="1:18" s="31" customFormat="1" ht="11.25" customHeight="1" thickBot="1">
      <c r="A15" s="761"/>
      <c r="B15" s="481" t="s">
        <v>129</v>
      </c>
      <c r="C15" s="481"/>
      <c r="D15" s="482"/>
      <c r="E15" s="336">
        <f aca="true" t="shared" si="11" ref="E15:Q15">E14/E3*100</f>
        <v>41</v>
      </c>
      <c r="F15" s="215">
        <f t="shared" si="11"/>
        <v>43.2</v>
      </c>
      <c r="G15" s="450">
        <f t="shared" si="11"/>
        <v>44.2</v>
      </c>
      <c r="H15" s="450">
        <f t="shared" si="11"/>
        <v>44.5</v>
      </c>
      <c r="I15" s="450">
        <f t="shared" si="11"/>
        <v>44.8</v>
      </c>
      <c r="J15" s="450">
        <f t="shared" si="11"/>
        <v>44.2</v>
      </c>
      <c r="K15" s="450">
        <f t="shared" si="11"/>
        <v>43.5</v>
      </c>
      <c r="L15" s="450">
        <f t="shared" si="11"/>
        <v>40.3</v>
      </c>
      <c r="M15" s="450">
        <f t="shared" si="11"/>
        <v>39</v>
      </c>
      <c r="N15" s="450">
        <f t="shared" si="11"/>
        <v>37.7</v>
      </c>
      <c r="O15" s="450">
        <f t="shared" si="11"/>
        <v>36.9</v>
      </c>
      <c r="P15" s="450">
        <f t="shared" si="11"/>
        <v>38</v>
      </c>
      <c r="Q15" s="539">
        <f t="shared" si="11"/>
        <v>39.5</v>
      </c>
      <c r="R15" s="30"/>
    </row>
    <row r="16" spans="1:17" s="1" customFormat="1" ht="12" customHeight="1" thickBot="1">
      <c r="A16" s="793" t="s">
        <v>134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7"/>
    </row>
    <row r="17" spans="1:17" s="1" customFormat="1" ht="12" customHeight="1" thickBot="1">
      <c r="A17" s="738" t="s">
        <v>0</v>
      </c>
      <c r="B17" s="739"/>
      <c r="C17" s="739"/>
      <c r="D17" s="740"/>
      <c r="E17" s="43" t="s">
        <v>208</v>
      </c>
      <c r="F17" s="44" t="s">
        <v>209</v>
      </c>
      <c r="G17" s="44" t="s">
        <v>210</v>
      </c>
      <c r="H17" s="44" t="s">
        <v>211</v>
      </c>
      <c r="I17" s="44" t="s">
        <v>212</v>
      </c>
      <c r="J17" s="44" t="s">
        <v>213</v>
      </c>
      <c r="K17" s="44" t="s">
        <v>214</v>
      </c>
      <c r="L17" s="44" t="s">
        <v>215</v>
      </c>
      <c r="M17" s="44" t="s">
        <v>216</v>
      </c>
      <c r="N17" s="44" t="s">
        <v>217</v>
      </c>
      <c r="O17" s="44" t="s">
        <v>218</v>
      </c>
      <c r="P17" s="45" t="s">
        <v>219</v>
      </c>
      <c r="Q17" s="62" t="s">
        <v>13</v>
      </c>
    </row>
    <row r="18" spans="1:17" ht="12" customHeight="1" thickBot="1">
      <c r="A18" s="787" t="s">
        <v>7</v>
      </c>
      <c r="B18" s="788"/>
      <c r="C18" s="788"/>
      <c r="D18" s="789"/>
      <c r="E18" s="52">
        <v>155</v>
      </c>
      <c r="F18" s="11">
        <v>132</v>
      </c>
      <c r="G18" s="11">
        <v>137</v>
      </c>
      <c r="H18" s="11">
        <v>125</v>
      </c>
      <c r="I18" s="11">
        <v>105</v>
      </c>
      <c r="J18" s="11">
        <v>112</v>
      </c>
      <c r="K18" s="11">
        <v>148</v>
      </c>
      <c r="L18" s="11">
        <v>118</v>
      </c>
      <c r="M18" s="11">
        <v>232</v>
      </c>
      <c r="N18" s="11">
        <v>182</v>
      </c>
      <c r="O18" s="11">
        <v>191</v>
      </c>
      <c r="P18" s="11">
        <v>184</v>
      </c>
      <c r="Q18" s="9">
        <f>SUM(E18:P18)</f>
        <v>1821</v>
      </c>
    </row>
    <row r="19" spans="1:17" ht="12" customHeight="1" thickTop="1">
      <c r="A19" s="811" t="s">
        <v>2</v>
      </c>
      <c r="B19" s="809"/>
      <c r="C19" s="809"/>
      <c r="D19" s="810"/>
      <c r="E19" s="53">
        <v>59</v>
      </c>
      <c r="F19" s="13">
        <v>61</v>
      </c>
      <c r="G19" s="13">
        <v>68</v>
      </c>
      <c r="H19" s="13">
        <v>60</v>
      </c>
      <c r="I19" s="13">
        <v>48</v>
      </c>
      <c r="J19" s="13">
        <v>55</v>
      </c>
      <c r="K19" s="13">
        <v>76</v>
      </c>
      <c r="L19" s="13">
        <v>68</v>
      </c>
      <c r="M19" s="13">
        <v>138</v>
      </c>
      <c r="N19" s="13">
        <v>95</v>
      </c>
      <c r="O19" s="13">
        <v>88</v>
      </c>
      <c r="P19" s="13">
        <v>90</v>
      </c>
      <c r="Q19" s="14">
        <f>SUM(E19:P19)</f>
        <v>906</v>
      </c>
    </row>
    <row r="20" spans="1:17" s="8" customFormat="1" ht="10.5" customHeight="1">
      <c r="A20" s="745" t="s">
        <v>44</v>
      </c>
      <c r="B20" s="746"/>
      <c r="C20" s="746"/>
      <c r="D20" s="747"/>
      <c r="E20" s="54">
        <f aca="true" t="shared" si="12" ref="E20:P20">E19/E18*100</f>
        <v>38.1</v>
      </c>
      <c r="F20" s="442">
        <f t="shared" si="12"/>
        <v>46.2</v>
      </c>
      <c r="G20" s="442">
        <f t="shared" si="12"/>
        <v>49.6</v>
      </c>
      <c r="H20" s="442">
        <f t="shared" si="12"/>
        <v>48</v>
      </c>
      <c r="I20" s="442">
        <f t="shared" si="12"/>
        <v>45.7</v>
      </c>
      <c r="J20" s="442">
        <f t="shared" si="12"/>
        <v>49.1</v>
      </c>
      <c r="K20" s="442">
        <f t="shared" si="12"/>
        <v>51.4</v>
      </c>
      <c r="L20" s="442">
        <f t="shared" si="12"/>
        <v>57.6</v>
      </c>
      <c r="M20" s="442">
        <f t="shared" si="12"/>
        <v>59.5</v>
      </c>
      <c r="N20" s="442">
        <f t="shared" si="12"/>
        <v>52.2</v>
      </c>
      <c r="O20" s="442">
        <f t="shared" si="12"/>
        <v>46.1</v>
      </c>
      <c r="P20" s="442">
        <f t="shared" si="12"/>
        <v>48.9</v>
      </c>
      <c r="Q20" s="15">
        <f>Q19/Q18*100</f>
        <v>49.8</v>
      </c>
    </row>
    <row r="21" spans="1:17" ht="12" customHeight="1">
      <c r="A21" s="799" t="s">
        <v>56</v>
      </c>
      <c r="B21" s="778" t="s">
        <v>8</v>
      </c>
      <c r="C21" s="778"/>
      <c r="D21" s="779"/>
      <c r="E21" s="53">
        <v>30</v>
      </c>
      <c r="F21" s="13">
        <v>34</v>
      </c>
      <c r="G21" s="13">
        <v>35</v>
      </c>
      <c r="H21" s="13">
        <v>28</v>
      </c>
      <c r="I21" s="13">
        <v>42</v>
      </c>
      <c r="J21" s="13">
        <v>29</v>
      </c>
      <c r="K21" s="13">
        <v>53</v>
      </c>
      <c r="L21" s="13">
        <v>39</v>
      </c>
      <c r="M21" s="13">
        <v>73</v>
      </c>
      <c r="N21" s="13">
        <v>28</v>
      </c>
      <c r="O21" s="13">
        <v>31</v>
      </c>
      <c r="P21" s="13">
        <v>27</v>
      </c>
      <c r="Q21" s="14">
        <f>SUM(E21:P21)</f>
        <v>449</v>
      </c>
    </row>
    <row r="22" spans="1:17" s="8" customFormat="1" ht="10.5" customHeight="1">
      <c r="A22" s="800"/>
      <c r="B22" s="746" t="s">
        <v>44</v>
      </c>
      <c r="C22" s="746"/>
      <c r="D22" s="747"/>
      <c r="E22" s="54">
        <f aca="true" t="shared" si="13" ref="E22:P22">E21/E18*100</f>
        <v>19.4</v>
      </c>
      <c r="F22" s="442">
        <f t="shared" si="13"/>
        <v>25.8</v>
      </c>
      <c r="G22" s="442">
        <f t="shared" si="13"/>
        <v>25.5</v>
      </c>
      <c r="H22" s="442">
        <f t="shared" si="13"/>
        <v>22.4</v>
      </c>
      <c r="I22" s="442">
        <f t="shared" si="13"/>
        <v>40</v>
      </c>
      <c r="J22" s="442">
        <f t="shared" si="13"/>
        <v>25.9</v>
      </c>
      <c r="K22" s="442">
        <f t="shared" si="13"/>
        <v>35.8</v>
      </c>
      <c r="L22" s="442">
        <f t="shared" si="13"/>
        <v>33.1</v>
      </c>
      <c r="M22" s="442">
        <f t="shared" si="13"/>
        <v>31.5</v>
      </c>
      <c r="N22" s="442">
        <f t="shared" si="13"/>
        <v>15.4</v>
      </c>
      <c r="O22" s="442">
        <f t="shared" si="13"/>
        <v>16.2</v>
      </c>
      <c r="P22" s="442">
        <f t="shared" si="13"/>
        <v>14.7</v>
      </c>
      <c r="Q22" s="15">
        <f>Q21/Q18*100</f>
        <v>24.7</v>
      </c>
    </row>
    <row r="23" spans="1:17" ht="12" customHeight="1">
      <c r="A23" s="800"/>
      <c r="B23" s="68" t="s">
        <v>9</v>
      </c>
      <c r="C23" s="68"/>
      <c r="D23" s="69"/>
      <c r="E23" s="53">
        <f aca="true" t="shared" si="14" ref="E23:J23">E18-E21</f>
        <v>125</v>
      </c>
      <c r="F23" s="13">
        <f t="shared" si="14"/>
        <v>98</v>
      </c>
      <c r="G23" s="13">
        <f t="shared" si="14"/>
        <v>102</v>
      </c>
      <c r="H23" s="13">
        <f t="shared" si="14"/>
        <v>97</v>
      </c>
      <c r="I23" s="13">
        <f t="shared" si="14"/>
        <v>63</v>
      </c>
      <c r="J23" s="13">
        <f t="shared" si="14"/>
        <v>83</v>
      </c>
      <c r="K23" s="13">
        <f aca="true" t="shared" si="15" ref="K23:P23">K18-K21</f>
        <v>95</v>
      </c>
      <c r="L23" s="13">
        <f t="shared" si="15"/>
        <v>79</v>
      </c>
      <c r="M23" s="13">
        <f t="shared" si="15"/>
        <v>159</v>
      </c>
      <c r="N23" s="13">
        <f t="shared" si="15"/>
        <v>154</v>
      </c>
      <c r="O23" s="13">
        <f t="shared" si="15"/>
        <v>160</v>
      </c>
      <c r="P23" s="13">
        <f t="shared" si="15"/>
        <v>157</v>
      </c>
      <c r="Q23" s="14">
        <f>SUM(E23:P23)</f>
        <v>1372</v>
      </c>
    </row>
    <row r="24" spans="1:17" s="8" customFormat="1" ht="10.5" customHeight="1">
      <c r="A24" s="801"/>
      <c r="B24" s="70" t="s">
        <v>44</v>
      </c>
      <c r="C24" s="70"/>
      <c r="D24" s="71"/>
      <c r="E24" s="54">
        <f aca="true" t="shared" si="16" ref="E24:P24">E23/E18*100</f>
        <v>80.6</v>
      </c>
      <c r="F24" s="442">
        <f t="shared" si="16"/>
        <v>74.2</v>
      </c>
      <c r="G24" s="442">
        <f t="shared" si="16"/>
        <v>74.5</v>
      </c>
      <c r="H24" s="442">
        <f t="shared" si="16"/>
        <v>77.6</v>
      </c>
      <c r="I24" s="442">
        <f t="shared" si="16"/>
        <v>60</v>
      </c>
      <c r="J24" s="442">
        <f t="shared" si="16"/>
        <v>74.1</v>
      </c>
      <c r="K24" s="442">
        <f t="shared" si="16"/>
        <v>64.2</v>
      </c>
      <c r="L24" s="442">
        <f t="shared" si="16"/>
        <v>66.9</v>
      </c>
      <c r="M24" s="442">
        <f t="shared" si="16"/>
        <v>68.5</v>
      </c>
      <c r="N24" s="442">
        <f t="shared" si="16"/>
        <v>84.6</v>
      </c>
      <c r="O24" s="442">
        <f t="shared" si="16"/>
        <v>83.8</v>
      </c>
      <c r="P24" s="442">
        <f t="shared" si="16"/>
        <v>85.3</v>
      </c>
      <c r="Q24" s="15">
        <f>Q23/Q18*100</f>
        <v>75.3</v>
      </c>
    </row>
    <row r="25" spans="1:17" ht="12" customHeight="1">
      <c r="A25" s="802" t="s">
        <v>56</v>
      </c>
      <c r="B25" s="84" t="s">
        <v>16</v>
      </c>
      <c r="C25" s="68"/>
      <c r="D25" s="69"/>
      <c r="E25" s="53">
        <v>132</v>
      </c>
      <c r="F25" s="13">
        <v>96</v>
      </c>
      <c r="G25" s="13">
        <v>106</v>
      </c>
      <c r="H25" s="13">
        <v>100</v>
      </c>
      <c r="I25" s="13">
        <v>78</v>
      </c>
      <c r="J25" s="13">
        <v>96</v>
      </c>
      <c r="K25" s="13">
        <v>108</v>
      </c>
      <c r="L25" s="13">
        <v>81</v>
      </c>
      <c r="M25" s="13">
        <v>171</v>
      </c>
      <c r="N25" s="13">
        <v>139</v>
      </c>
      <c r="O25" s="13">
        <v>144</v>
      </c>
      <c r="P25" s="13">
        <v>142</v>
      </c>
      <c r="Q25" s="14">
        <f>SUM(E25:P25)</f>
        <v>1393</v>
      </c>
    </row>
    <row r="26" spans="1:17" s="8" customFormat="1" ht="10.5" customHeight="1">
      <c r="A26" s="803"/>
      <c r="B26" s="85" t="s">
        <v>44</v>
      </c>
      <c r="C26" s="70"/>
      <c r="D26" s="71"/>
      <c r="E26" s="54">
        <f aca="true" t="shared" si="17" ref="E26:P26">E25/E18*100</f>
        <v>85.2</v>
      </c>
      <c r="F26" s="442">
        <f t="shared" si="17"/>
        <v>72.7</v>
      </c>
      <c r="G26" s="442">
        <f t="shared" si="17"/>
        <v>77.4</v>
      </c>
      <c r="H26" s="442">
        <f t="shared" si="17"/>
        <v>80</v>
      </c>
      <c r="I26" s="442">
        <f t="shared" si="17"/>
        <v>74.3</v>
      </c>
      <c r="J26" s="442">
        <f t="shared" si="17"/>
        <v>85.7</v>
      </c>
      <c r="K26" s="442">
        <f t="shared" si="17"/>
        <v>73</v>
      </c>
      <c r="L26" s="442">
        <f t="shared" si="17"/>
        <v>68.6</v>
      </c>
      <c r="M26" s="442">
        <f t="shared" si="17"/>
        <v>73.7</v>
      </c>
      <c r="N26" s="442">
        <f t="shared" si="17"/>
        <v>76.4</v>
      </c>
      <c r="O26" s="442">
        <f t="shared" si="17"/>
        <v>75.4</v>
      </c>
      <c r="P26" s="442">
        <f t="shared" si="17"/>
        <v>77.2</v>
      </c>
      <c r="Q26" s="15">
        <f>Q25/Q18*100</f>
        <v>76.5</v>
      </c>
    </row>
    <row r="27" spans="1:17" ht="12" customHeight="1">
      <c r="A27" s="803"/>
      <c r="B27" s="84" t="s">
        <v>4</v>
      </c>
      <c r="C27" s="68"/>
      <c r="D27" s="69"/>
      <c r="E27" s="53">
        <f aca="true" t="shared" si="18" ref="E27:J27">E18-E25</f>
        <v>23</v>
      </c>
      <c r="F27" s="13">
        <f t="shared" si="18"/>
        <v>36</v>
      </c>
      <c r="G27" s="13">
        <f t="shared" si="18"/>
        <v>31</v>
      </c>
      <c r="H27" s="13">
        <f t="shared" si="18"/>
        <v>25</v>
      </c>
      <c r="I27" s="13">
        <f t="shared" si="18"/>
        <v>27</v>
      </c>
      <c r="J27" s="13">
        <f t="shared" si="18"/>
        <v>16</v>
      </c>
      <c r="K27" s="13">
        <f aca="true" t="shared" si="19" ref="K27:P27">K18-K25</f>
        <v>40</v>
      </c>
      <c r="L27" s="13">
        <f t="shared" si="19"/>
        <v>37</v>
      </c>
      <c r="M27" s="13">
        <f t="shared" si="19"/>
        <v>61</v>
      </c>
      <c r="N27" s="13">
        <f t="shared" si="19"/>
        <v>43</v>
      </c>
      <c r="O27" s="13">
        <f t="shared" si="19"/>
        <v>47</v>
      </c>
      <c r="P27" s="13">
        <f t="shared" si="19"/>
        <v>42</v>
      </c>
      <c r="Q27" s="14">
        <f>SUM(E27:P27)</f>
        <v>428</v>
      </c>
    </row>
    <row r="28" spans="1:17" s="8" customFormat="1" ht="9.75" customHeight="1">
      <c r="A28" s="804"/>
      <c r="B28" s="85" t="s">
        <v>44</v>
      </c>
      <c r="C28" s="70"/>
      <c r="D28" s="71"/>
      <c r="E28" s="54">
        <f aca="true" t="shared" si="20" ref="E28:P28">E27/E18*100</f>
        <v>14.8</v>
      </c>
      <c r="F28" s="442">
        <f t="shared" si="20"/>
        <v>27.3</v>
      </c>
      <c r="G28" s="442">
        <f t="shared" si="20"/>
        <v>22.6</v>
      </c>
      <c r="H28" s="442">
        <f t="shared" si="20"/>
        <v>20</v>
      </c>
      <c r="I28" s="442">
        <f t="shared" si="20"/>
        <v>25.7</v>
      </c>
      <c r="J28" s="442">
        <f t="shared" si="20"/>
        <v>14.3</v>
      </c>
      <c r="K28" s="442">
        <f t="shared" si="20"/>
        <v>27</v>
      </c>
      <c r="L28" s="442">
        <f t="shared" si="20"/>
        <v>31.4</v>
      </c>
      <c r="M28" s="442">
        <f t="shared" si="20"/>
        <v>26.3</v>
      </c>
      <c r="N28" s="442">
        <f t="shared" si="20"/>
        <v>23.6</v>
      </c>
      <c r="O28" s="442">
        <f t="shared" si="20"/>
        <v>24.6</v>
      </c>
      <c r="P28" s="442">
        <f t="shared" si="20"/>
        <v>22.8</v>
      </c>
      <c r="Q28" s="15">
        <f>Q27/Q18*100</f>
        <v>23.5</v>
      </c>
    </row>
    <row r="29" spans="1:18" s="31" customFormat="1" ht="11.25" customHeight="1">
      <c r="A29" s="585" t="s">
        <v>37</v>
      </c>
      <c r="B29" s="586"/>
      <c r="C29" s="586"/>
      <c r="D29" s="587"/>
      <c r="E29" s="61">
        <v>46</v>
      </c>
      <c r="F29" s="448">
        <v>52</v>
      </c>
      <c r="G29" s="448">
        <v>55</v>
      </c>
      <c r="H29" s="448">
        <v>62</v>
      </c>
      <c r="I29" s="448">
        <v>37</v>
      </c>
      <c r="J29" s="448">
        <v>42</v>
      </c>
      <c r="K29" s="448">
        <v>62</v>
      </c>
      <c r="L29" s="448">
        <v>61</v>
      </c>
      <c r="M29" s="448">
        <v>118</v>
      </c>
      <c r="N29" s="448">
        <v>69</v>
      </c>
      <c r="O29" s="448">
        <v>85</v>
      </c>
      <c r="P29" s="448">
        <v>73</v>
      </c>
      <c r="Q29" s="14">
        <f>SUM(E29:P29)</f>
        <v>762</v>
      </c>
      <c r="R29" s="30"/>
    </row>
    <row r="30" spans="1:18" s="31" customFormat="1" ht="11.25" customHeight="1">
      <c r="A30" s="745" t="s">
        <v>44</v>
      </c>
      <c r="B30" s="746"/>
      <c r="C30" s="746"/>
      <c r="D30" s="747"/>
      <c r="E30" s="163">
        <f aca="true" t="shared" si="21" ref="E30:P30">E29/E18*100</f>
        <v>29.7</v>
      </c>
      <c r="F30" s="449">
        <f t="shared" si="21"/>
        <v>39.4</v>
      </c>
      <c r="G30" s="449">
        <f t="shared" si="21"/>
        <v>40.1</v>
      </c>
      <c r="H30" s="449">
        <f t="shared" si="21"/>
        <v>49.6</v>
      </c>
      <c r="I30" s="449">
        <f t="shared" si="21"/>
        <v>35.2</v>
      </c>
      <c r="J30" s="449">
        <f t="shared" si="21"/>
        <v>37.5</v>
      </c>
      <c r="K30" s="449">
        <f t="shared" si="21"/>
        <v>41.9</v>
      </c>
      <c r="L30" s="449">
        <f t="shared" si="21"/>
        <v>51.7</v>
      </c>
      <c r="M30" s="449">
        <f t="shared" si="21"/>
        <v>50.9</v>
      </c>
      <c r="N30" s="449">
        <f t="shared" si="21"/>
        <v>37.9</v>
      </c>
      <c r="O30" s="449">
        <f t="shared" si="21"/>
        <v>44.5</v>
      </c>
      <c r="P30" s="449">
        <f t="shared" si="21"/>
        <v>39.7</v>
      </c>
      <c r="Q30" s="33">
        <f>Q29/Q18*100</f>
        <v>41.8</v>
      </c>
      <c r="R30" s="30"/>
    </row>
    <row r="31" spans="1:18" s="26" customFormat="1" ht="12" customHeight="1">
      <c r="A31" s="150" t="s">
        <v>120</v>
      </c>
      <c r="B31" s="151"/>
      <c r="C31" s="151"/>
      <c r="D31" s="152"/>
      <c r="E31" s="56">
        <v>8</v>
      </c>
      <c r="F31" s="28">
        <v>7</v>
      </c>
      <c r="G31" s="28">
        <v>6</v>
      </c>
      <c r="H31" s="28">
        <v>8</v>
      </c>
      <c r="I31" s="28">
        <v>9</v>
      </c>
      <c r="J31" s="28">
        <v>1</v>
      </c>
      <c r="K31" s="28">
        <v>8</v>
      </c>
      <c r="L31" s="28">
        <v>12</v>
      </c>
      <c r="M31" s="28">
        <v>18</v>
      </c>
      <c r="N31" s="28">
        <v>8</v>
      </c>
      <c r="O31" s="28">
        <v>6</v>
      </c>
      <c r="P31" s="28">
        <v>10</v>
      </c>
      <c r="Q31" s="14">
        <f>SUM(E31:P31)</f>
        <v>101</v>
      </c>
      <c r="R31" s="27"/>
    </row>
    <row r="32" spans="1:18" s="212" customFormat="1" ht="10.5" customHeight="1">
      <c r="A32" s="745" t="s">
        <v>44</v>
      </c>
      <c r="B32" s="746"/>
      <c r="C32" s="746"/>
      <c r="D32" s="747"/>
      <c r="E32" s="163">
        <f aca="true" t="shared" si="22" ref="E32:P32">E31/E18*100</f>
        <v>5.2</v>
      </c>
      <c r="F32" s="449">
        <f t="shared" si="22"/>
        <v>5.3</v>
      </c>
      <c r="G32" s="449">
        <f t="shared" si="22"/>
        <v>4.4</v>
      </c>
      <c r="H32" s="449">
        <f t="shared" si="22"/>
        <v>6.4</v>
      </c>
      <c r="I32" s="449">
        <f t="shared" si="22"/>
        <v>8.6</v>
      </c>
      <c r="J32" s="449">
        <f t="shared" si="22"/>
        <v>0.9</v>
      </c>
      <c r="K32" s="449">
        <f t="shared" si="22"/>
        <v>5.4</v>
      </c>
      <c r="L32" s="449">
        <f t="shared" si="22"/>
        <v>10.2</v>
      </c>
      <c r="M32" s="449">
        <f t="shared" si="22"/>
        <v>7.8</v>
      </c>
      <c r="N32" s="449">
        <f t="shared" si="22"/>
        <v>4.4</v>
      </c>
      <c r="O32" s="449">
        <f t="shared" si="22"/>
        <v>3.1</v>
      </c>
      <c r="P32" s="449">
        <f t="shared" si="22"/>
        <v>5.4</v>
      </c>
      <c r="Q32" s="210">
        <f>Q31/Q18*100</f>
        <v>5.5</v>
      </c>
      <c r="R32" s="211"/>
    </row>
    <row r="33" spans="1:18" s="26" customFormat="1" ht="12" customHeight="1">
      <c r="A33" s="585" t="s">
        <v>38</v>
      </c>
      <c r="B33" s="586"/>
      <c r="C33" s="586"/>
      <c r="D33" s="587"/>
      <c r="E33" s="56">
        <v>41</v>
      </c>
      <c r="F33" s="28">
        <v>36</v>
      </c>
      <c r="G33" s="28">
        <v>37</v>
      </c>
      <c r="H33" s="28">
        <v>19</v>
      </c>
      <c r="I33" s="28">
        <v>29</v>
      </c>
      <c r="J33" s="28">
        <v>39</v>
      </c>
      <c r="K33" s="28">
        <v>47</v>
      </c>
      <c r="L33" s="28">
        <v>30</v>
      </c>
      <c r="M33" s="28">
        <v>58</v>
      </c>
      <c r="N33" s="28">
        <v>60</v>
      </c>
      <c r="O33" s="28">
        <v>56</v>
      </c>
      <c r="P33" s="28">
        <v>70</v>
      </c>
      <c r="Q33" s="14">
        <f>SUM(E33:P33)</f>
        <v>522</v>
      </c>
      <c r="R33" s="27"/>
    </row>
    <row r="34" spans="1:18" s="214" customFormat="1" ht="12" customHeight="1">
      <c r="A34" s="745" t="s">
        <v>44</v>
      </c>
      <c r="B34" s="746"/>
      <c r="C34" s="746"/>
      <c r="D34" s="747"/>
      <c r="E34" s="163">
        <f aca="true" t="shared" si="23" ref="E34:P34">E33/E18*100</f>
        <v>26.5</v>
      </c>
      <c r="F34" s="449">
        <f t="shared" si="23"/>
        <v>27.3</v>
      </c>
      <c r="G34" s="449">
        <f t="shared" si="23"/>
        <v>27</v>
      </c>
      <c r="H34" s="449">
        <f t="shared" si="23"/>
        <v>15.2</v>
      </c>
      <c r="I34" s="449">
        <f t="shared" si="23"/>
        <v>27.6</v>
      </c>
      <c r="J34" s="449">
        <f t="shared" si="23"/>
        <v>34.8</v>
      </c>
      <c r="K34" s="449">
        <f t="shared" si="23"/>
        <v>31.8</v>
      </c>
      <c r="L34" s="449">
        <f t="shared" si="23"/>
        <v>25.4</v>
      </c>
      <c r="M34" s="449">
        <f t="shared" si="23"/>
        <v>25</v>
      </c>
      <c r="N34" s="449">
        <f t="shared" si="23"/>
        <v>33</v>
      </c>
      <c r="O34" s="449">
        <f t="shared" si="23"/>
        <v>29.3</v>
      </c>
      <c r="P34" s="449">
        <f t="shared" si="23"/>
        <v>38</v>
      </c>
      <c r="Q34" s="210">
        <f>Q33/Q18*100</f>
        <v>28.7</v>
      </c>
      <c r="R34" s="213"/>
    </row>
    <row r="35" spans="1:18" s="26" customFormat="1" ht="12" customHeight="1">
      <c r="A35" s="121" t="s">
        <v>121</v>
      </c>
      <c r="B35" s="153"/>
      <c r="C35" s="153"/>
      <c r="D35" s="154"/>
      <c r="E35" s="208">
        <v>1</v>
      </c>
      <c r="F35" s="99">
        <v>7</v>
      </c>
      <c r="G35" s="99">
        <v>7</v>
      </c>
      <c r="H35" s="99">
        <v>2</v>
      </c>
      <c r="I35" s="99">
        <v>2</v>
      </c>
      <c r="J35" s="99">
        <v>3</v>
      </c>
      <c r="K35" s="99">
        <v>6</v>
      </c>
      <c r="L35" s="99">
        <v>4</v>
      </c>
      <c r="M35" s="99">
        <v>13</v>
      </c>
      <c r="N35" s="99">
        <v>8</v>
      </c>
      <c r="O35" s="99">
        <v>2</v>
      </c>
      <c r="P35" s="99">
        <v>6</v>
      </c>
      <c r="Q35" s="14">
        <f>SUM(E35:P35)</f>
        <v>61</v>
      </c>
      <c r="R35" s="27"/>
    </row>
    <row r="36" spans="1:18" s="214" customFormat="1" ht="12" customHeight="1">
      <c r="A36" s="745" t="s">
        <v>44</v>
      </c>
      <c r="B36" s="746"/>
      <c r="C36" s="746"/>
      <c r="D36" s="747"/>
      <c r="E36" s="163">
        <f aca="true" t="shared" si="24" ref="E36:P36">E35/E18*100</f>
        <v>0.6</v>
      </c>
      <c r="F36" s="449">
        <f t="shared" si="24"/>
        <v>5.3</v>
      </c>
      <c r="G36" s="449">
        <f t="shared" si="24"/>
        <v>5.1</v>
      </c>
      <c r="H36" s="449">
        <f t="shared" si="24"/>
        <v>1.6</v>
      </c>
      <c r="I36" s="449">
        <f t="shared" si="24"/>
        <v>1.9</v>
      </c>
      <c r="J36" s="449">
        <f t="shared" si="24"/>
        <v>2.7</v>
      </c>
      <c r="K36" s="449">
        <f t="shared" si="24"/>
        <v>4.1</v>
      </c>
      <c r="L36" s="449">
        <f t="shared" si="24"/>
        <v>3.4</v>
      </c>
      <c r="M36" s="449">
        <f t="shared" si="24"/>
        <v>5.6</v>
      </c>
      <c r="N36" s="449">
        <f t="shared" si="24"/>
        <v>4.4</v>
      </c>
      <c r="O36" s="449">
        <f t="shared" si="24"/>
        <v>1</v>
      </c>
      <c r="P36" s="449">
        <f t="shared" si="24"/>
        <v>3.3</v>
      </c>
      <c r="Q36" s="210">
        <f>Q35/Q18*100</f>
        <v>3.3</v>
      </c>
      <c r="R36" s="213"/>
    </row>
    <row r="37" spans="1:18" s="26" customFormat="1" ht="12" customHeight="1">
      <c r="A37" s="585" t="s">
        <v>39</v>
      </c>
      <c r="B37" s="586"/>
      <c r="C37" s="586"/>
      <c r="D37" s="587"/>
      <c r="E37" s="209">
        <v>17</v>
      </c>
      <c r="F37" s="423">
        <v>16</v>
      </c>
      <c r="G37" s="423">
        <v>18</v>
      </c>
      <c r="H37" s="423">
        <v>11</v>
      </c>
      <c r="I37" s="423">
        <v>9</v>
      </c>
      <c r="J37" s="423">
        <v>23</v>
      </c>
      <c r="K37" s="423">
        <v>21</v>
      </c>
      <c r="L37" s="423">
        <v>10</v>
      </c>
      <c r="M37" s="423">
        <v>13</v>
      </c>
      <c r="N37" s="423">
        <v>16</v>
      </c>
      <c r="O37" s="423">
        <v>25</v>
      </c>
      <c r="P37" s="423">
        <v>22</v>
      </c>
      <c r="Q37" s="14">
        <f>SUM(E37:P37)</f>
        <v>201</v>
      </c>
      <c r="R37" s="27"/>
    </row>
    <row r="38" spans="1:18" s="214" customFormat="1" ht="12" customHeight="1">
      <c r="A38" s="745" t="s">
        <v>44</v>
      </c>
      <c r="B38" s="746"/>
      <c r="C38" s="746"/>
      <c r="D38" s="747"/>
      <c r="E38" s="163">
        <f aca="true" t="shared" si="25" ref="E38:P38">E37/E18*100</f>
        <v>11</v>
      </c>
      <c r="F38" s="449">
        <f t="shared" si="25"/>
        <v>12.1</v>
      </c>
      <c r="G38" s="449">
        <f t="shared" si="25"/>
        <v>13.1</v>
      </c>
      <c r="H38" s="449">
        <f t="shared" si="25"/>
        <v>8.8</v>
      </c>
      <c r="I38" s="449">
        <f t="shared" si="25"/>
        <v>8.6</v>
      </c>
      <c r="J38" s="449">
        <f t="shared" si="25"/>
        <v>20.5</v>
      </c>
      <c r="K38" s="449">
        <f t="shared" si="25"/>
        <v>14.2</v>
      </c>
      <c r="L38" s="449">
        <f t="shared" si="25"/>
        <v>8.5</v>
      </c>
      <c r="M38" s="449">
        <f t="shared" si="25"/>
        <v>5.6</v>
      </c>
      <c r="N38" s="449">
        <f t="shared" si="25"/>
        <v>8.8</v>
      </c>
      <c r="O38" s="449">
        <f t="shared" si="25"/>
        <v>13.1</v>
      </c>
      <c r="P38" s="449">
        <f t="shared" si="25"/>
        <v>12</v>
      </c>
      <c r="Q38" s="210">
        <f>Q37/Q18*100</f>
        <v>11</v>
      </c>
      <c r="R38" s="213"/>
    </row>
    <row r="39" spans="1:18" s="26" customFormat="1" ht="12" customHeight="1">
      <c r="A39" s="613" t="s">
        <v>40</v>
      </c>
      <c r="B39" s="614"/>
      <c r="C39" s="614"/>
      <c r="D39" s="615"/>
      <c r="E39" s="208">
        <v>27</v>
      </c>
      <c r="F39" s="99">
        <v>26</v>
      </c>
      <c r="G39" s="99">
        <v>32</v>
      </c>
      <c r="H39" s="99">
        <v>18</v>
      </c>
      <c r="I39" s="99">
        <v>16</v>
      </c>
      <c r="J39" s="99">
        <v>16</v>
      </c>
      <c r="K39" s="99">
        <v>32</v>
      </c>
      <c r="L39" s="99">
        <v>27</v>
      </c>
      <c r="M39" s="99">
        <v>24</v>
      </c>
      <c r="N39" s="99">
        <v>29</v>
      </c>
      <c r="O39" s="99">
        <v>41</v>
      </c>
      <c r="P39" s="99">
        <v>33</v>
      </c>
      <c r="Q39" s="14">
        <f>SUM(E39:P39)</f>
        <v>321</v>
      </c>
      <c r="R39" s="27"/>
    </row>
    <row r="40" spans="1:18" s="214" customFormat="1" ht="12" customHeight="1">
      <c r="A40" s="745" t="s">
        <v>44</v>
      </c>
      <c r="B40" s="746"/>
      <c r="C40" s="746"/>
      <c r="D40" s="747"/>
      <c r="E40" s="163">
        <f aca="true" t="shared" si="26" ref="E40:P40">E39/E18*100</f>
        <v>17.4</v>
      </c>
      <c r="F40" s="449">
        <f t="shared" si="26"/>
        <v>19.7</v>
      </c>
      <c r="G40" s="449">
        <f t="shared" si="26"/>
        <v>23.4</v>
      </c>
      <c r="H40" s="449">
        <f t="shared" si="26"/>
        <v>14.4</v>
      </c>
      <c r="I40" s="449">
        <f t="shared" si="26"/>
        <v>15.2</v>
      </c>
      <c r="J40" s="449">
        <f t="shared" si="26"/>
        <v>14.3</v>
      </c>
      <c r="K40" s="449">
        <f t="shared" si="26"/>
        <v>21.6</v>
      </c>
      <c r="L40" s="449">
        <f t="shared" si="26"/>
        <v>22.9</v>
      </c>
      <c r="M40" s="449">
        <f t="shared" si="26"/>
        <v>10.3</v>
      </c>
      <c r="N40" s="449">
        <f t="shared" si="26"/>
        <v>15.9</v>
      </c>
      <c r="O40" s="449">
        <f t="shared" si="26"/>
        <v>21.5</v>
      </c>
      <c r="P40" s="449">
        <f t="shared" si="26"/>
        <v>17.9</v>
      </c>
      <c r="Q40" s="210">
        <f>Q39/Q18*100</f>
        <v>17.6</v>
      </c>
      <c r="R40" s="213"/>
    </row>
    <row r="41" spans="1:18" s="26" customFormat="1" ht="12" customHeight="1">
      <c r="A41" s="90" t="s">
        <v>77</v>
      </c>
      <c r="B41" s="91"/>
      <c r="C41" s="92"/>
      <c r="D41" s="117"/>
      <c r="E41" s="208">
        <v>37</v>
      </c>
      <c r="F41" s="99">
        <v>45</v>
      </c>
      <c r="G41" s="99">
        <v>37</v>
      </c>
      <c r="H41" s="99">
        <v>43</v>
      </c>
      <c r="I41" s="99">
        <v>38</v>
      </c>
      <c r="J41" s="99">
        <v>26</v>
      </c>
      <c r="K41" s="99">
        <v>54</v>
      </c>
      <c r="L41" s="99">
        <v>50</v>
      </c>
      <c r="M41" s="99">
        <v>104</v>
      </c>
      <c r="N41" s="99">
        <v>63</v>
      </c>
      <c r="O41" s="99">
        <v>66</v>
      </c>
      <c r="P41" s="99">
        <v>55</v>
      </c>
      <c r="Q41" s="14">
        <f>SUM(E41:P41)</f>
        <v>618</v>
      </c>
      <c r="R41" s="27"/>
    </row>
    <row r="42" spans="1:18" s="214" customFormat="1" ht="12" customHeight="1">
      <c r="A42" s="745" t="s">
        <v>44</v>
      </c>
      <c r="B42" s="746"/>
      <c r="C42" s="746"/>
      <c r="D42" s="747"/>
      <c r="E42" s="163">
        <f aca="true" t="shared" si="27" ref="E42:P42">E41/E18*100</f>
        <v>23.9</v>
      </c>
      <c r="F42" s="449">
        <f t="shared" si="27"/>
        <v>34.1</v>
      </c>
      <c r="G42" s="449">
        <f t="shared" si="27"/>
        <v>27</v>
      </c>
      <c r="H42" s="449">
        <f t="shared" si="27"/>
        <v>34.4</v>
      </c>
      <c r="I42" s="449">
        <f t="shared" si="27"/>
        <v>36.2</v>
      </c>
      <c r="J42" s="449">
        <f t="shared" si="27"/>
        <v>23.2</v>
      </c>
      <c r="K42" s="449">
        <f t="shared" si="27"/>
        <v>36.5</v>
      </c>
      <c r="L42" s="449">
        <f t="shared" si="27"/>
        <v>42.4</v>
      </c>
      <c r="M42" s="449">
        <f t="shared" si="27"/>
        <v>44.8</v>
      </c>
      <c r="N42" s="449">
        <f t="shared" si="27"/>
        <v>34.6</v>
      </c>
      <c r="O42" s="449">
        <f t="shared" si="27"/>
        <v>34.6</v>
      </c>
      <c r="P42" s="449">
        <f t="shared" si="27"/>
        <v>29.9</v>
      </c>
      <c r="Q42" s="210">
        <f>Q41/Q18*100</f>
        <v>33.9</v>
      </c>
      <c r="R42" s="213"/>
    </row>
    <row r="43" spans="1:18" s="26" customFormat="1" ht="12" customHeight="1">
      <c r="A43" s="155" t="s">
        <v>78</v>
      </c>
      <c r="B43" s="156"/>
      <c r="C43" s="157"/>
      <c r="D43" s="117"/>
      <c r="E43" s="209">
        <v>76</v>
      </c>
      <c r="F43" s="423">
        <v>54</v>
      </c>
      <c r="G43" s="423">
        <v>68</v>
      </c>
      <c r="H43" s="423">
        <v>37</v>
      </c>
      <c r="I43" s="423">
        <v>33</v>
      </c>
      <c r="J43" s="423">
        <v>54</v>
      </c>
      <c r="K43" s="423">
        <v>53</v>
      </c>
      <c r="L43" s="423">
        <v>33</v>
      </c>
      <c r="M43" s="423">
        <v>67</v>
      </c>
      <c r="N43" s="423">
        <v>71</v>
      </c>
      <c r="O43" s="423">
        <v>86</v>
      </c>
      <c r="P43" s="423">
        <v>75</v>
      </c>
      <c r="Q43" s="14">
        <f>SUM(E43:P43)</f>
        <v>707</v>
      </c>
      <c r="R43" s="27"/>
    </row>
    <row r="44" spans="1:18" s="214" customFormat="1" ht="12" customHeight="1">
      <c r="A44" s="745" t="s">
        <v>44</v>
      </c>
      <c r="B44" s="746"/>
      <c r="C44" s="746"/>
      <c r="D44" s="747"/>
      <c r="E44" s="163">
        <f aca="true" t="shared" si="28" ref="E44:P44">E43/E18*100</f>
        <v>49</v>
      </c>
      <c r="F44" s="449">
        <f t="shared" si="28"/>
        <v>40.9</v>
      </c>
      <c r="G44" s="449">
        <f t="shared" si="28"/>
        <v>49.6</v>
      </c>
      <c r="H44" s="449">
        <f t="shared" si="28"/>
        <v>29.6</v>
      </c>
      <c r="I44" s="449">
        <f t="shared" si="28"/>
        <v>31.4</v>
      </c>
      <c r="J44" s="449">
        <f t="shared" si="28"/>
        <v>48.2</v>
      </c>
      <c r="K44" s="449">
        <f t="shared" si="28"/>
        <v>35.8</v>
      </c>
      <c r="L44" s="449">
        <f t="shared" si="28"/>
        <v>28</v>
      </c>
      <c r="M44" s="449">
        <f t="shared" si="28"/>
        <v>28.9</v>
      </c>
      <c r="N44" s="449">
        <f t="shared" si="28"/>
        <v>39</v>
      </c>
      <c r="O44" s="449">
        <f t="shared" si="28"/>
        <v>45</v>
      </c>
      <c r="P44" s="449">
        <f t="shared" si="28"/>
        <v>40.8</v>
      </c>
      <c r="Q44" s="210">
        <f>Q43/Q18*100</f>
        <v>38.8</v>
      </c>
      <c r="R44" s="213"/>
    </row>
    <row r="45" spans="1:18" s="26" customFormat="1" ht="12" customHeight="1">
      <c r="A45" s="155" t="s">
        <v>122</v>
      </c>
      <c r="B45" s="158"/>
      <c r="C45" s="159"/>
      <c r="D45" s="117"/>
      <c r="E45" s="208">
        <v>0</v>
      </c>
      <c r="F45" s="99">
        <v>10</v>
      </c>
      <c r="G45" s="99">
        <v>7</v>
      </c>
      <c r="H45" s="99">
        <v>3</v>
      </c>
      <c r="I45" s="99">
        <v>7</v>
      </c>
      <c r="J45" s="99">
        <v>6</v>
      </c>
      <c r="K45" s="99">
        <v>3</v>
      </c>
      <c r="L45" s="99">
        <v>5</v>
      </c>
      <c r="M45" s="99">
        <v>6</v>
      </c>
      <c r="N45" s="99">
        <v>8</v>
      </c>
      <c r="O45" s="99">
        <v>8</v>
      </c>
      <c r="P45" s="99">
        <v>13</v>
      </c>
      <c r="Q45" s="14">
        <f>SUM(E45:P45)</f>
        <v>76</v>
      </c>
      <c r="R45" s="27"/>
    </row>
    <row r="46" spans="1:18" s="214" customFormat="1" ht="12" customHeight="1">
      <c r="A46" s="745" t="s">
        <v>44</v>
      </c>
      <c r="B46" s="746"/>
      <c r="C46" s="746"/>
      <c r="D46" s="747"/>
      <c r="E46" s="163">
        <f aca="true" t="shared" si="29" ref="E46:P46">E45/E18*100</f>
        <v>0</v>
      </c>
      <c r="F46" s="449">
        <f t="shared" si="29"/>
        <v>7.6</v>
      </c>
      <c r="G46" s="449">
        <f t="shared" si="29"/>
        <v>5.1</v>
      </c>
      <c r="H46" s="449">
        <f t="shared" si="29"/>
        <v>2.4</v>
      </c>
      <c r="I46" s="449">
        <f t="shared" si="29"/>
        <v>6.7</v>
      </c>
      <c r="J46" s="449">
        <f t="shared" si="29"/>
        <v>5.4</v>
      </c>
      <c r="K46" s="449">
        <f t="shared" si="29"/>
        <v>2</v>
      </c>
      <c r="L46" s="449">
        <f t="shared" si="29"/>
        <v>4.2</v>
      </c>
      <c r="M46" s="449">
        <f t="shared" si="29"/>
        <v>2.6</v>
      </c>
      <c r="N46" s="449">
        <f t="shared" si="29"/>
        <v>4.4</v>
      </c>
      <c r="O46" s="449">
        <f t="shared" si="29"/>
        <v>4.2</v>
      </c>
      <c r="P46" s="449">
        <f t="shared" si="29"/>
        <v>7.1</v>
      </c>
      <c r="Q46" s="210">
        <f>Q45/Q18*100</f>
        <v>4.2</v>
      </c>
      <c r="R46" s="213"/>
    </row>
    <row r="47" spans="1:18" s="26" customFormat="1" ht="12" customHeight="1">
      <c r="A47" s="565" t="s">
        <v>123</v>
      </c>
      <c r="B47" s="566"/>
      <c r="C47" s="566"/>
      <c r="D47" s="567"/>
      <c r="E47" s="209">
        <v>3</v>
      </c>
      <c r="F47" s="423">
        <v>2</v>
      </c>
      <c r="G47" s="423">
        <v>1</v>
      </c>
      <c r="H47" s="423">
        <v>3</v>
      </c>
      <c r="I47" s="423">
        <v>1</v>
      </c>
      <c r="J47" s="423">
        <v>0</v>
      </c>
      <c r="K47" s="423">
        <v>2</v>
      </c>
      <c r="L47" s="423">
        <v>2</v>
      </c>
      <c r="M47" s="423">
        <v>1</v>
      </c>
      <c r="N47" s="423">
        <v>1</v>
      </c>
      <c r="O47" s="423">
        <v>4</v>
      </c>
      <c r="P47" s="423">
        <v>1</v>
      </c>
      <c r="Q47" s="14">
        <f>SUM(E47:P47)</f>
        <v>21</v>
      </c>
      <c r="R47" s="27"/>
    </row>
    <row r="48" spans="1:18" s="214" customFormat="1" ht="12" customHeight="1">
      <c r="A48" s="745" t="s">
        <v>44</v>
      </c>
      <c r="B48" s="746"/>
      <c r="C48" s="746"/>
      <c r="D48" s="747"/>
      <c r="E48" s="163">
        <f aca="true" t="shared" si="30" ref="E48:P48">E47/E18*100</f>
        <v>1.9</v>
      </c>
      <c r="F48" s="449">
        <f t="shared" si="30"/>
        <v>1.5</v>
      </c>
      <c r="G48" s="449">
        <f t="shared" si="30"/>
        <v>0.7</v>
      </c>
      <c r="H48" s="449">
        <f t="shared" si="30"/>
        <v>2.4</v>
      </c>
      <c r="I48" s="449">
        <f t="shared" si="30"/>
        <v>1</v>
      </c>
      <c r="J48" s="449">
        <f t="shared" si="30"/>
        <v>0</v>
      </c>
      <c r="K48" s="449">
        <f t="shared" si="30"/>
        <v>1.4</v>
      </c>
      <c r="L48" s="449">
        <f t="shared" si="30"/>
        <v>1.7</v>
      </c>
      <c r="M48" s="449">
        <f t="shared" si="30"/>
        <v>0.4</v>
      </c>
      <c r="N48" s="449">
        <f t="shared" si="30"/>
        <v>0.5</v>
      </c>
      <c r="O48" s="449">
        <f t="shared" si="30"/>
        <v>2.1</v>
      </c>
      <c r="P48" s="449">
        <f t="shared" si="30"/>
        <v>0.5</v>
      </c>
      <c r="Q48" s="210">
        <f>Q47/Q18*100</f>
        <v>1.2</v>
      </c>
      <c r="R48" s="213"/>
    </row>
    <row r="49" spans="1:18" s="26" customFormat="1" ht="12" customHeight="1">
      <c r="A49" s="585" t="s">
        <v>25</v>
      </c>
      <c r="B49" s="586"/>
      <c r="C49" s="586"/>
      <c r="D49" s="587"/>
      <c r="E49" s="56">
        <v>7</v>
      </c>
      <c r="F49" s="28">
        <v>9</v>
      </c>
      <c r="G49" s="28">
        <v>9</v>
      </c>
      <c r="H49" s="28">
        <v>6</v>
      </c>
      <c r="I49" s="28">
        <v>4</v>
      </c>
      <c r="J49" s="28">
        <v>12</v>
      </c>
      <c r="K49" s="28">
        <v>10</v>
      </c>
      <c r="L49" s="28">
        <v>7</v>
      </c>
      <c r="M49" s="28">
        <v>9</v>
      </c>
      <c r="N49" s="28">
        <v>10</v>
      </c>
      <c r="O49" s="28">
        <v>12</v>
      </c>
      <c r="P49" s="28">
        <v>13</v>
      </c>
      <c r="Q49" s="14">
        <f>SUM(E49:P49)</f>
        <v>108</v>
      </c>
      <c r="R49" s="27"/>
    </row>
    <row r="50" spans="1:18" s="214" customFormat="1" ht="12" customHeight="1" thickBot="1">
      <c r="A50" s="784" t="s">
        <v>44</v>
      </c>
      <c r="B50" s="785"/>
      <c r="C50" s="785"/>
      <c r="D50" s="786"/>
      <c r="E50" s="215">
        <f aca="true" t="shared" si="31" ref="E50:P50">E49/E18*100</f>
        <v>4.5</v>
      </c>
      <c r="F50" s="450">
        <f t="shared" si="31"/>
        <v>6.8</v>
      </c>
      <c r="G50" s="450">
        <f t="shared" si="31"/>
        <v>6.6</v>
      </c>
      <c r="H50" s="450">
        <f t="shared" si="31"/>
        <v>4.8</v>
      </c>
      <c r="I50" s="450">
        <f t="shared" si="31"/>
        <v>3.8</v>
      </c>
      <c r="J50" s="450">
        <f t="shared" si="31"/>
        <v>10.7</v>
      </c>
      <c r="K50" s="450">
        <f t="shared" si="31"/>
        <v>6.8</v>
      </c>
      <c r="L50" s="450">
        <f t="shared" si="31"/>
        <v>5.9</v>
      </c>
      <c r="M50" s="450">
        <f t="shared" si="31"/>
        <v>3.9</v>
      </c>
      <c r="N50" s="450">
        <f t="shared" si="31"/>
        <v>5.5</v>
      </c>
      <c r="O50" s="450">
        <f t="shared" si="31"/>
        <v>6.3</v>
      </c>
      <c r="P50" s="450">
        <f t="shared" si="31"/>
        <v>7.1</v>
      </c>
      <c r="Q50" s="216">
        <f>Q49/Q18*100</f>
        <v>5.9</v>
      </c>
      <c r="R50" s="213"/>
    </row>
    <row r="51" spans="1:17" s="4" customFormat="1" ht="12" customHeight="1" thickBot="1">
      <c r="A51" s="793" t="s">
        <v>135</v>
      </c>
      <c r="B51" s="794"/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5"/>
    </row>
    <row r="52" spans="1:17" s="3" customFormat="1" ht="12" customHeight="1" thickBot="1">
      <c r="A52" s="787" t="s">
        <v>11</v>
      </c>
      <c r="B52" s="788"/>
      <c r="C52" s="788"/>
      <c r="D52" s="789"/>
      <c r="E52" s="110">
        <v>77</v>
      </c>
      <c r="F52" s="11">
        <v>85</v>
      </c>
      <c r="G52" s="11">
        <v>144</v>
      </c>
      <c r="H52" s="11">
        <v>159</v>
      </c>
      <c r="I52" s="11">
        <v>157</v>
      </c>
      <c r="J52" s="11">
        <v>131</v>
      </c>
      <c r="K52" s="11">
        <v>212</v>
      </c>
      <c r="L52" s="11">
        <v>140</v>
      </c>
      <c r="M52" s="11">
        <v>219</v>
      </c>
      <c r="N52" s="11">
        <v>202</v>
      </c>
      <c r="O52" s="11">
        <v>175</v>
      </c>
      <c r="P52" s="52">
        <v>153</v>
      </c>
      <c r="Q52" s="9">
        <f>SUM(E52:P52)</f>
        <v>1854</v>
      </c>
    </row>
    <row r="53" spans="1:17" s="3" customFormat="1" ht="12" customHeight="1" thickTop="1">
      <c r="A53" s="790" t="s">
        <v>197</v>
      </c>
      <c r="B53" s="791"/>
      <c r="C53" s="791"/>
      <c r="D53" s="792"/>
      <c r="E53" s="105">
        <v>37</v>
      </c>
      <c r="F53" s="13">
        <v>46</v>
      </c>
      <c r="G53" s="13">
        <v>75</v>
      </c>
      <c r="H53" s="13">
        <v>83</v>
      </c>
      <c r="I53" s="13">
        <v>70</v>
      </c>
      <c r="J53" s="13">
        <v>59</v>
      </c>
      <c r="K53" s="13">
        <v>80</v>
      </c>
      <c r="L53" s="13">
        <v>69</v>
      </c>
      <c r="M53" s="13">
        <v>118</v>
      </c>
      <c r="N53" s="13">
        <v>101</v>
      </c>
      <c r="O53" s="13">
        <v>88</v>
      </c>
      <c r="P53" s="53">
        <v>85</v>
      </c>
      <c r="Q53" s="14">
        <f>SUM(E53:P53)</f>
        <v>911</v>
      </c>
    </row>
    <row r="54" spans="1:17" s="8" customFormat="1" ht="9" customHeight="1">
      <c r="A54" s="745" t="s">
        <v>43</v>
      </c>
      <c r="B54" s="746"/>
      <c r="C54" s="746"/>
      <c r="D54" s="747"/>
      <c r="E54" s="106">
        <f aca="true" t="shared" si="32" ref="E54:P54">E53/E52*100</f>
        <v>48.1</v>
      </c>
      <c r="F54" s="442">
        <f t="shared" si="32"/>
        <v>54.1</v>
      </c>
      <c r="G54" s="442">
        <f t="shared" si="32"/>
        <v>52.1</v>
      </c>
      <c r="H54" s="442">
        <f t="shared" si="32"/>
        <v>52.2</v>
      </c>
      <c r="I54" s="442">
        <f t="shared" si="32"/>
        <v>44.6</v>
      </c>
      <c r="J54" s="442">
        <f t="shared" si="32"/>
        <v>45</v>
      </c>
      <c r="K54" s="442">
        <f t="shared" si="32"/>
        <v>37.7</v>
      </c>
      <c r="L54" s="442">
        <f t="shared" si="32"/>
        <v>49.3</v>
      </c>
      <c r="M54" s="442">
        <f t="shared" si="32"/>
        <v>53.9</v>
      </c>
      <c r="N54" s="442">
        <f t="shared" si="32"/>
        <v>50</v>
      </c>
      <c r="O54" s="442">
        <f t="shared" si="32"/>
        <v>50.3</v>
      </c>
      <c r="P54" s="54">
        <f t="shared" si="32"/>
        <v>55.6</v>
      </c>
      <c r="Q54" s="15">
        <f>Q53/Q52*100</f>
        <v>49.1</v>
      </c>
    </row>
    <row r="55" spans="1:17" s="3" customFormat="1" ht="13.5" customHeight="1">
      <c r="A55" s="757" t="s">
        <v>60</v>
      </c>
      <c r="B55" s="758"/>
      <c r="C55" s="758"/>
      <c r="D55" s="759"/>
      <c r="E55" s="105">
        <v>40</v>
      </c>
      <c r="F55" s="13">
        <v>42</v>
      </c>
      <c r="G55" s="13">
        <v>56</v>
      </c>
      <c r="H55" s="13">
        <v>59</v>
      </c>
      <c r="I55" s="13">
        <v>55</v>
      </c>
      <c r="J55" s="13">
        <v>57</v>
      </c>
      <c r="K55" s="13">
        <v>126</v>
      </c>
      <c r="L55" s="13">
        <v>56</v>
      </c>
      <c r="M55" s="13">
        <v>87</v>
      </c>
      <c r="N55" s="13">
        <v>107</v>
      </c>
      <c r="O55" s="13">
        <v>90</v>
      </c>
      <c r="P55" s="53">
        <v>114</v>
      </c>
      <c r="Q55" s="14">
        <f>SUM(E55:P55)</f>
        <v>889</v>
      </c>
    </row>
    <row r="56" spans="1:17" s="8" customFormat="1" ht="9" customHeight="1">
      <c r="A56" s="745" t="s">
        <v>43</v>
      </c>
      <c r="B56" s="746"/>
      <c r="C56" s="746"/>
      <c r="D56" s="747"/>
      <c r="E56" s="106">
        <f aca="true" t="shared" si="33" ref="E56:Q56">E55/E52*100</f>
        <v>51.9</v>
      </c>
      <c r="F56" s="442">
        <f t="shared" si="33"/>
        <v>49.4</v>
      </c>
      <c r="G56" s="442">
        <f t="shared" si="33"/>
        <v>38.9</v>
      </c>
      <c r="H56" s="442">
        <f t="shared" si="33"/>
        <v>37.1</v>
      </c>
      <c r="I56" s="442">
        <f t="shared" si="33"/>
        <v>35</v>
      </c>
      <c r="J56" s="442">
        <f t="shared" si="33"/>
        <v>43.5</v>
      </c>
      <c r="K56" s="442">
        <f t="shared" si="33"/>
        <v>59.4</v>
      </c>
      <c r="L56" s="442">
        <f t="shared" si="33"/>
        <v>40</v>
      </c>
      <c r="M56" s="442">
        <f t="shared" si="33"/>
        <v>39.7</v>
      </c>
      <c r="N56" s="442">
        <f t="shared" si="33"/>
        <v>53</v>
      </c>
      <c r="O56" s="442">
        <f t="shared" si="33"/>
        <v>51.4</v>
      </c>
      <c r="P56" s="54">
        <f t="shared" si="33"/>
        <v>74.5</v>
      </c>
      <c r="Q56" s="15">
        <f t="shared" si="33"/>
        <v>48</v>
      </c>
    </row>
    <row r="57" spans="1:17" s="3" customFormat="1" ht="12.75" customHeight="1">
      <c r="A57" s="748" t="s">
        <v>195</v>
      </c>
      <c r="B57" s="749"/>
      <c r="C57" s="749"/>
      <c r="D57" s="750"/>
      <c r="E57" s="105">
        <v>19</v>
      </c>
      <c r="F57" s="13">
        <v>25</v>
      </c>
      <c r="G57" s="13">
        <v>24</v>
      </c>
      <c r="H57" s="13">
        <v>31</v>
      </c>
      <c r="I57" s="13">
        <v>22</v>
      </c>
      <c r="J57" s="13">
        <v>23</v>
      </c>
      <c r="K57" s="13">
        <v>45</v>
      </c>
      <c r="L57" s="13">
        <v>25</v>
      </c>
      <c r="M57" s="13">
        <v>53</v>
      </c>
      <c r="N57" s="13">
        <v>57</v>
      </c>
      <c r="O57" s="13">
        <v>58</v>
      </c>
      <c r="P57" s="53">
        <v>62</v>
      </c>
      <c r="Q57" s="14">
        <f>SUM(E57:P57)</f>
        <v>444</v>
      </c>
    </row>
    <row r="58" spans="1:17" s="8" customFormat="1" ht="8.25" customHeight="1" thickBot="1">
      <c r="A58" s="751" t="s">
        <v>43</v>
      </c>
      <c r="B58" s="752"/>
      <c r="C58" s="752"/>
      <c r="D58" s="753"/>
      <c r="E58" s="111">
        <f aca="true" t="shared" si="34" ref="E58:Q58">E57/E52*100</f>
        <v>24.7</v>
      </c>
      <c r="F58" s="443">
        <f t="shared" si="34"/>
        <v>29.4</v>
      </c>
      <c r="G58" s="443">
        <f t="shared" si="34"/>
        <v>16.7</v>
      </c>
      <c r="H58" s="443">
        <f t="shared" si="34"/>
        <v>19.5</v>
      </c>
      <c r="I58" s="443">
        <f t="shared" si="34"/>
        <v>14</v>
      </c>
      <c r="J58" s="443">
        <f t="shared" si="34"/>
        <v>17.6</v>
      </c>
      <c r="K58" s="443">
        <f t="shared" si="34"/>
        <v>21.2</v>
      </c>
      <c r="L58" s="443">
        <f t="shared" si="34"/>
        <v>17.9</v>
      </c>
      <c r="M58" s="443">
        <f t="shared" si="34"/>
        <v>24.2</v>
      </c>
      <c r="N58" s="443">
        <f t="shared" si="34"/>
        <v>28.2</v>
      </c>
      <c r="O58" s="443">
        <f t="shared" si="34"/>
        <v>33.1</v>
      </c>
      <c r="P58" s="540">
        <f t="shared" si="34"/>
        <v>40.5</v>
      </c>
      <c r="Q58" s="86">
        <f t="shared" si="34"/>
        <v>23.9</v>
      </c>
    </row>
    <row r="59" spans="1:17" s="3" customFormat="1" ht="12.75" customHeight="1">
      <c r="A59" s="760" t="s">
        <v>56</v>
      </c>
      <c r="B59" s="762" t="s">
        <v>48</v>
      </c>
      <c r="C59" s="763"/>
      <c r="D59" s="764"/>
      <c r="E59" s="112">
        <v>37</v>
      </c>
      <c r="F59" s="444">
        <v>39</v>
      </c>
      <c r="G59" s="444">
        <v>49</v>
      </c>
      <c r="H59" s="444">
        <v>52</v>
      </c>
      <c r="I59" s="444">
        <v>41</v>
      </c>
      <c r="J59" s="444">
        <v>42</v>
      </c>
      <c r="K59" s="444">
        <v>51</v>
      </c>
      <c r="L59" s="444">
        <v>50</v>
      </c>
      <c r="M59" s="444">
        <v>70</v>
      </c>
      <c r="N59" s="444">
        <v>92</v>
      </c>
      <c r="O59" s="444">
        <v>77</v>
      </c>
      <c r="P59" s="541">
        <v>64</v>
      </c>
      <c r="Q59" s="87">
        <f>SUM(E59:P59)</f>
        <v>664</v>
      </c>
    </row>
    <row r="60" spans="1:17" s="8" customFormat="1" ht="9" customHeight="1">
      <c r="A60" s="577"/>
      <c r="B60" s="765" t="s">
        <v>130</v>
      </c>
      <c r="C60" s="766"/>
      <c r="D60" s="767"/>
      <c r="E60" s="106">
        <f aca="true" t="shared" si="35" ref="E60:Q60">E59/E52*100</f>
        <v>48.1</v>
      </c>
      <c r="F60" s="442">
        <f t="shared" si="35"/>
        <v>45.9</v>
      </c>
      <c r="G60" s="442">
        <f t="shared" si="35"/>
        <v>34</v>
      </c>
      <c r="H60" s="442">
        <f t="shared" si="35"/>
        <v>32.7</v>
      </c>
      <c r="I60" s="442">
        <f t="shared" si="35"/>
        <v>26.1</v>
      </c>
      <c r="J60" s="442">
        <f t="shared" si="35"/>
        <v>32.1</v>
      </c>
      <c r="K60" s="442">
        <f t="shared" si="35"/>
        <v>24.1</v>
      </c>
      <c r="L60" s="442">
        <f t="shared" si="35"/>
        <v>35.7</v>
      </c>
      <c r="M60" s="442">
        <f t="shared" si="35"/>
        <v>32</v>
      </c>
      <c r="N60" s="442">
        <f t="shared" si="35"/>
        <v>45.5</v>
      </c>
      <c r="O60" s="442">
        <f t="shared" si="35"/>
        <v>44</v>
      </c>
      <c r="P60" s="54">
        <f t="shared" si="35"/>
        <v>41.8</v>
      </c>
      <c r="Q60" s="15">
        <f t="shared" si="35"/>
        <v>35.8</v>
      </c>
    </row>
    <row r="61" spans="1:17" s="3" customFormat="1" ht="12.75" customHeight="1">
      <c r="A61" s="577"/>
      <c r="B61" s="768" t="s">
        <v>57</v>
      </c>
      <c r="C61" s="769"/>
      <c r="D61" s="770"/>
      <c r="E61" s="113">
        <f aca="true" t="shared" si="36" ref="E61:J61">E55-E59</f>
        <v>3</v>
      </c>
      <c r="F61" s="445">
        <f t="shared" si="36"/>
        <v>3</v>
      </c>
      <c r="G61" s="445">
        <f t="shared" si="36"/>
        <v>7</v>
      </c>
      <c r="H61" s="445">
        <f t="shared" si="36"/>
        <v>7</v>
      </c>
      <c r="I61" s="445">
        <f t="shared" si="36"/>
        <v>14</v>
      </c>
      <c r="J61" s="445">
        <f t="shared" si="36"/>
        <v>15</v>
      </c>
      <c r="K61" s="445">
        <f aca="true" t="shared" si="37" ref="K61:P61">K55-K59</f>
        <v>75</v>
      </c>
      <c r="L61" s="445">
        <f t="shared" si="37"/>
        <v>6</v>
      </c>
      <c r="M61" s="445">
        <f t="shared" si="37"/>
        <v>17</v>
      </c>
      <c r="N61" s="445">
        <f t="shared" si="37"/>
        <v>15</v>
      </c>
      <c r="O61" s="445">
        <f t="shared" si="37"/>
        <v>13</v>
      </c>
      <c r="P61" s="542">
        <f t="shared" si="37"/>
        <v>50</v>
      </c>
      <c r="Q61" s="19">
        <f>SUM(E61:P61)</f>
        <v>225</v>
      </c>
    </row>
    <row r="62" spans="1:17" s="2" customFormat="1" ht="9.75" customHeight="1" thickBot="1">
      <c r="A62" s="761"/>
      <c r="B62" s="771" t="s">
        <v>130</v>
      </c>
      <c r="C62" s="771"/>
      <c r="D62" s="772"/>
      <c r="E62" s="108">
        <f aca="true" t="shared" si="38" ref="E62:Q62">E61/E52*100</f>
        <v>3.9</v>
      </c>
      <c r="F62" s="446">
        <f t="shared" si="38"/>
        <v>3.5</v>
      </c>
      <c r="G62" s="446">
        <f t="shared" si="38"/>
        <v>4.9</v>
      </c>
      <c r="H62" s="446">
        <f t="shared" si="38"/>
        <v>4.4</v>
      </c>
      <c r="I62" s="446">
        <f t="shared" si="38"/>
        <v>8.9</v>
      </c>
      <c r="J62" s="446">
        <f t="shared" si="38"/>
        <v>11.5</v>
      </c>
      <c r="K62" s="446">
        <f t="shared" si="38"/>
        <v>35.4</v>
      </c>
      <c r="L62" s="446">
        <f t="shared" si="38"/>
        <v>4.3</v>
      </c>
      <c r="M62" s="446">
        <f t="shared" si="38"/>
        <v>7.8</v>
      </c>
      <c r="N62" s="446">
        <f t="shared" si="38"/>
        <v>7.4</v>
      </c>
      <c r="O62" s="446">
        <f t="shared" si="38"/>
        <v>7.4</v>
      </c>
      <c r="P62" s="543">
        <f t="shared" si="38"/>
        <v>32.7</v>
      </c>
      <c r="Q62" s="88">
        <f t="shared" si="38"/>
        <v>12.1</v>
      </c>
    </row>
    <row r="63" spans="1:17" s="3" customFormat="1" ht="12.75" customHeight="1">
      <c r="A63" s="80"/>
      <c r="B63" s="760" t="s">
        <v>56</v>
      </c>
      <c r="C63" s="782" t="s">
        <v>58</v>
      </c>
      <c r="D63" s="783"/>
      <c r="E63" s="112">
        <f aca="true" t="shared" si="39" ref="E63:J63">E61-E65</f>
        <v>0</v>
      </c>
      <c r="F63" s="444">
        <f t="shared" si="39"/>
        <v>0</v>
      </c>
      <c r="G63" s="444">
        <f t="shared" si="39"/>
        <v>0</v>
      </c>
      <c r="H63" s="444">
        <f t="shared" si="39"/>
        <v>0</v>
      </c>
      <c r="I63" s="444">
        <f t="shared" si="39"/>
        <v>0</v>
      </c>
      <c r="J63" s="444">
        <f t="shared" si="39"/>
        <v>0</v>
      </c>
      <c r="K63" s="444">
        <f aca="true" t="shared" si="40" ref="K63:P63">K61-K65</f>
        <v>0</v>
      </c>
      <c r="L63" s="444">
        <f t="shared" si="40"/>
        <v>0</v>
      </c>
      <c r="M63" s="444">
        <f t="shared" si="40"/>
        <v>0</v>
      </c>
      <c r="N63" s="444">
        <f t="shared" si="40"/>
        <v>0</v>
      </c>
      <c r="O63" s="444">
        <f t="shared" si="40"/>
        <v>0</v>
      </c>
      <c r="P63" s="541">
        <f t="shared" si="40"/>
        <v>0</v>
      </c>
      <c r="Q63" s="87">
        <f>SUM(E63:P63)</f>
        <v>0</v>
      </c>
    </row>
    <row r="64" spans="1:17" s="8" customFormat="1" ht="9" customHeight="1">
      <c r="A64" s="81"/>
      <c r="B64" s="780"/>
      <c r="C64" s="773" t="s">
        <v>131</v>
      </c>
      <c r="D64" s="747"/>
      <c r="E64" s="106">
        <f aca="true" t="shared" si="41" ref="E64:Q64">E63/E52*100</f>
        <v>0</v>
      </c>
      <c r="F64" s="442">
        <f t="shared" si="41"/>
        <v>0</v>
      </c>
      <c r="G64" s="442">
        <f t="shared" si="41"/>
        <v>0</v>
      </c>
      <c r="H64" s="442">
        <f t="shared" si="41"/>
        <v>0</v>
      </c>
      <c r="I64" s="442">
        <f t="shared" si="41"/>
        <v>0</v>
      </c>
      <c r="J64" s="442">
        <f t="shared" si="41"/>
        <v>0</v>
      </c>
      <c r="K64" s="442">
        <f t="shared" si="41"/>
        <v>0</v>
      </c>
      <c r="L64" s="442">
        <f t="shared" si="41"/>
        <v>0</v>
      </c>
      <c r="M64" s="442">
        <f t="shared" si="41"/>
        <v>0</v>
      </c>
      <c r="N64" s="442">
        <f t="shared" si="41"/>
        <v>0</v>
      </c>
      <c r="O64" s="442">
        <f t="shared" si="41"/>
        <v>0</v>
      </c>
      <c r="P64" s="54">
        <f t="shared" si="41"/>
        <v>0</v>
      </c>
      <c r="Q64" s="15">
        <f t="shared" si="41"/>
        <v>0</v>
      </c>
    </row>
    <row r="65" spans="1:17" s="3" customFormat="1" ht="12.75" customHeight="1">
      <c r="A65" s="80"/>
      <c r="B65" s="780"/>
      <c r="C65" s="774" t="s">
        <v>59</v>
      </c>
      <c r="D65" s="775"/>
      <c r="E65" s="105">
        <f>E67+E71+E73</f>
        <v>3</v>
      </c>
      <c r="F65" s="13">
        <f>F67+F71+F73</f>
        <v>3</v>
      </c>
      <c r="G65" s="13">
        <f>G67+G71+G73</f>
        <v>7</v>
      </c>
      <c r="H65" s="13">
        <f>H67+H71+H73</f>
        <v>7</v>
      </c>
      <c r="I65" s="13">
        <f aca="true" t="shared" si="42" ref="I65:N65">I67+I69+I71+I73</f>
        <v>14</v>
      </c>
      <c r="J65" s="13">
        <f t="shared" si="42"/>
        <v>15</v>
      </c>
      <c r="K65" s="13">
        <f t="shared" si="42"/>
        <v>75</v>
      </c>
      <c r="L65" s="13">
        <f t="shared" si="42"/>
        <v>6</v>
      </c>
      <c r="M65" s="13">
        <f t="shared" si="42"/>
        <v>17</v>
      </c>
      <c r="N65" s="13">
        <f t="shared" si="42"/>
        <v>15</v>
      </c>
      <c r="O65" s="13">
        <f>O67+O69+O71+O73</f>
        <v>13</v>
      </c>
      <c r="P65" s="53">
        <f>P67+P69+P71+P73</f>
        <v>50</v>
      </c>
      <c r="Q65" s="14">
        <f>SUM(E65:P65)</f>
        <v>225</v>
      </c>
    </row>
    <row r="66" spans="1:17" s="8" customFormat="1" ht="10.5" customHeight="1" thickBot="1">
      <c r="A66" s="81"/>
      <c r="B66" s="781"/>
      <c r="C66" s="776" t="s">
        <v>131</v>
      </c>
      <c r="D66" s="753"/>
      <c r="E66" s="108">
        <f aca="true" t="shared" si="43" ref="E66:Q66">E65/E52*100</f>
        <v>3.9</v>
      </c>
      <c r="F66" s="446">
        <f t="shared" si="43"/>
        <v>3.5</v>
      </c>
      <c r="G66" s="446">
        <f t="shared" si="43"/>
        <v>4.9</v>
      </c>
      <c r="H66" s="446">
        <f t="shared" si="43"/>
        <v>4.4</v>
      </c>
      <c r="I66" s="446">
        <f t="shared" si="43"/>
        <v>8.9</v>
      </c>
      <c r="J66" s="446">
        <f t="shared" si="43"/>
        <v>11.5</v>
      </c>
      <c r="K66" s="446">
        <f t="shared" si="43"/>
        <v>35.4</v>
      </c>
      <c r="L66" s="446">
        <f t="shared" si="43"/>
        <v>4.3</v>
      </c>
      <c r="M66" s="446">
        <f t="shared" si="43"/>
        <v>7.8</v>
      </c>
      <c r="N66" s="446">
        <f t="shared" si="43"/>
        <v>7.4</v>
      </c>
      <c r="O66" s="446">
        <f t="shared" si="43"/>
        <v>7.4</v>
      </c>
      <c r="P66" s="543">
        <f t="shared" si="43"/>
        <v>32.7</v>
      </c>
      <c r="Q66" s="16">
        <f t="shared" si="43"/>
        <v>12.1</v>
      </c>
    </row>
    <row r="67" spans="1:17" s="3" customFormat="1" ht="12" customHeight="1">
      <c r="A67" s="80"/>
      <c r="B67" s="83"/>
      <c r="C67" s="760" t="s">
        <v>56</v>
      </c>
      <c r="D67" s="101" t="s">
        <v>115</v>
      </c>
      <c r="E67" s="105">
        <v>0</v>
      </c>
      <c r="F67" s="13">
        <v>0</v>
      </c>
      <c r="G67" s="13">
        <v>2</v>
      </c>
      <c r="H67" s="13">
        <v>2</v>
      </c>
      <c r="I67" s="13">
        <v>1</v>
      </c>
      <c r="J67" s="13">
        <v>1</v>
      </c>
      <c r="K67" s="13">
        <v>1</v>
      </c>
      <c r="L67" s="13">
        <v>1</v>
      </c>
      <c r="M67" s="13">
        <v>0</v>
      </c>
      <c r="N67" s="13">
        <v>1</v>
      </c>
      <c r="O67" s="13">
        <v>3</v>
      </c>
      <c r="P67" s="53">
        <v>2</v>
      </c>
      <c r="Q67" s="14">
        <f>SUM(E67:P67)</f>
        <v>14</v>
      </c>
    </row>
    <row r="68" spans="1:17" s="8" customFormat="1" ht="9.75" customHeight="1">
      <c r="A68" s="81"/>
      <c r="B68" s="83"/>
      <c r="C68" s="577"/>
      <c r="D68" s="63" t="s">
        <v>132</v>
      </c>
      <c r="E68" s="106">
        <f aca="true" t="shared" si="44" ref="E68:Q68">E67/E52*100</f>
        <v>0</v>
      </c>
      <c r="F68" s="442">
        <f t="shared" si="44"/>
        <v>0</v>
      </c>
      <c r="G68" s="442">
        <f t="shared" si="44"/>
        <v>1.4</v>
      </c>
      <c r="H68" s="442">
        <f t="shared" si="44"/>
        <v>1.3</v>
      </c>
      <c r="I68" s="442">
        <f t="shared" si="44"/>
        <v>0.6</v>
      </c>
      <c r="J68" s="442">
        <f t="shared" si="44"/>
        <v>0.8</v>
      </c>
      <c r="K68" s="442">
        <f t="shared" si="44"/>
        <v>0.5</v>
      </c>
      <c r="L68" s="442">
        <f t="shared" si="44"/>
        <v>0.7</v>
      </c>
      <c r="M68" s="442">
        <f t="shared" si="44"/>
        <v>0</v>
      </c>
      <c r="N68" s="442">
        <f t="shared" si="44"/>
        <v>0.5</v>
      </c>
      <c r="O68" s="442">
        <f t="shared" si="44"/>
        <v>1.7</v>
      </c>
      <c r="P68" s="54">
        <f t="shared" si="44"/>
        <v>1.3</v>
      </c>
      <c r="Q68" s="15">
        <f t="shared" si="44"/>
        <v>0.8</v>
      </c>
    </row>
    <row r="69" spans="1:17" s="8" customFormat="1" ht="9.75" customHeight="1">
      <c r="A69" s="81"/>
      <c r="B69" s="83"/>
      <c r="C69" s="577"/>
      <c r="D69" s="79" t="s">
        <v>116</v>
      </c>
      <c r="E69" s="59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64</v>
      </c>
      <c r="L69" s="13">
        <v>0</v>
      </c>
      <c r="M69" s="13">
        <v>5</v>
      </c>
      <c r="N69" s="13">
        <v>1</v>
      </c>
      <c r="O69" s="13">
        <v>1</v>
      </c>
      <c r="P69" s="53">
        <v>0</v>
      </c>
      <c r="Q69" s="14">
        <f>SUM(E69:P69)</f>
        <v>71</v>
      </c>
    </row>
    <row r="70" spans="1:17" s="8" customFormat="1" ht="9.75" customHeight="1">
      <c r="A70" s="81"/>
      <c r="B70" s="83"/>
      <c r="C70" s="577"/>
      <c r="D70" s="63" t="s">
        <v>132</v>
      </c>
      <c r="E70" s="60">
        <f aca="true" t="shared" si="45" ref="E70:Q70">E69/E52*100</f>
        <v>0</v>
      </c>
      <c r="F70" s="442">
        <f t="shared" si="45"/>
        <v>0</v>
      </c>
      <c r="G70" s="442">
        <f t="shared" si="45"/>
        <v>0</v>
      </c>
      <c r="H70" s="442">
        <f t="shared" si="45"/>
        <v>0</v>
      </c>
      <c r="I70" s="442">
        <f t="shared" si="45"/>
        <v>0</v>
      </c>
      <c r="J70" s="442">
        <f t="shared" si="45"/>
        <v>0</v>
      </c>
      <c r="K70" s="442">
        <f t="shared" si="45"/>
        <v>30.2</v>
      </c>
      <c r="L70" s="442">
        <f t="shared" si="45"/>
        <v>0</v>
      </c>
      <c r="M70" s="442">
        <f t="shared" si="45"/>
        <v>2.3</v>
      </c>
      <c r="N70" s="442">
        <f t="shared" si="45"/>
        <v>0.5</v>
      </c>
      <c r="O70" s="442">
        <f t="shared" si="45"/>
        <v>0.6</v>
      </c>
      <c r="P70" s="54">
        <f t="shared" si="45"/>
        <v>0</v>
      </c>
      <c r="Q70" s="15">
        <f t="shared" si="45"/>
        <v>3.8</v>
      </c>
    </row>
    <row r="71" spans="1:17" s="3" customFormat="1" ht="9.75" customHeight="1">
      <c r="A71" s="80"/>
      <c r="B71" s="83"/>
      <c r="C71" s="577"/>
      <c r="D71" s="79" t="s">
        <v>117</v>
      </c>
      <c r="E71" s="105">
        <v>2</v>
      </c>
      <c r="F71" s="13">
        <v>1</v>
      </c>
      <c r="G71" s="13">
        <v>3</v>
      </c>
      <c r="H71" s="13">
        <v>4</v>
      </c>
      <c r="I71" s="13">
        <v>7</v>
      </c>
      <c r="J71" s="13">
        <v>10</v>
      </c>
      <c r="K71" s="13">
        <v>4</v>
      </c>
      <c r="L71" s="13">
        <v>3</v>
      </c>
      <c r="M71" s="13">
        <v>7</v>
      </c>
      <c r="N71" s="13">
        <v>9</v>
      </c>
      <c r="O71" s="13">
        <v>2</v>
      </c>
      <c r="P71" s="53">
        <v>25</v>
      </c>
      <c r="Q71" s="14">
        <f>SUM(E71:P71)</f>
        <v>77</v>
      </c>
    </row>
    <row r="72" spans="1:17" s="8" customFormat="1" ht="9" customHeight="1">
      <c r="A72" s="81"/>
      <c r="B72" s="83"/>
      <c r="C72" s="577"/>
      <c r="D72" s="63" t="s">
        <v>132</v>
      </c>
      <c r="E72" s="106">
        <f aca="true" t="shared" si="46" ref="E72:Q72">E71/E52*100</f>
        <v>2.6</v>
      </c>
      <c r="F72" s="442">
        <f t="shared" si="46"/>
        <v>1.2</v>
      </c>
      <c r="G72" s="442">
        <f t="shared" si="46"/>
        <v>2.1</v>
      </c>
      <c r="H72" s="442">
        <f t="shared" si="46"/>
        <v>2.5</v>
      </c>
      <c r="I72" s="442">
        <f t="shared" si="46"/>
        <v>4.5</v>
      </c>
      <c r="J72" s="442">
        <f t="shared" si="46"/>
        <v>7.6</v>
      </c>
      <c r="K72" s="442">
        <f t="shared" si="46"/>
        <v>1.9</v>
      </c>
      <c r="L72" s="442">
        <f t="shared" si="46"/>
        <v>2.1</v>
      </c>
      <c r="M72" s="442">
        <f t="shared" si="46"/>
        <v>3.2</v>
      </c>
      <c r="N72" s="442">
        <f t="shared" si="46"/>
        <v>4.5</v>
      </c>
      <c r="O72" s="442">
        <f t="shared" si="46"/>
        <v>1.1</v>
      </c>
      <c r="P72" s="54">
        <f t="shared" si="46"/>
        <v>16.3</v>
      </c>
      <c r="Q72" s="15">
        <f t="shared" si="46"/>
        <v>4.2</v>
      </c>
    </row>
    <row r="73" spans="1:17" s="2" customFormat="1" ht="12" customHeight="1">
      <c r="A73" s="82"/>
      <c r="B73" s="83"/>
      <c r="C73" s="577"/>
      <c r="D73" s="78" t="s">
        <v>118</v>
      </c>
      <c r="E73" s="105">
        <v>1</v>
      </c>
      <c r="F73" s="13">
        <v>2</v>
      </c>
      <c r="G73" s="13">
        <v>2</v>
      </c>
      <c r="H73" s="13">
        <v>1</v>
      </c>
      <c r="I73" s="13">
        <v>6</v>
      </c>
      <c r="J73" s="13">
        <v>4</v>
      </c>
      <c r="K73" s="13">
        <v>6</v>
      </c>
      <c r="L73" s="13">
        <v>2</v>
      </c>
      <c r="M73" s="13">
        <v>5</v>
      </c>
      <c r="N73" s="13">
        <v>4</v>
      </c>
      <c r="O73" s="13">
        <v>7</v>
      </c>
      <c r="P73" s="53">
        <v>23</v>
      </c>
      <c r="Q73" s="14">
        <f>SUM(E73:P73)</f>
        <v>63</v>
      </c>
    </row>
    <row r="74" spans="1:17" s="8" customFormat="1" ht="9" customHeight="1" thickBot="1">
      <c r="A74" s="89"/>
      <c r="B74" s="100"/>
      <c r="C74" s="761"/>
      <c r="D74" s="98" t="s">
        <v>132</v>
      </c>
      <c r="E74" s="108">
        <f aca="true" t="shared" si="47" ref="E74:Q74">E73/E52*100</f>
        <v>1.3</v>
      </c>
      <c r="F74" s="446">
        <f t="shared" si="47"/>
        <v>2.4</v>
      </c>
      <c r="G74" s="446">
        <f t="shared" si="47"/>
        <v>1.4</v>
      </c>
      <c r="H74" s="446">
        <f t="shared" si="47"/>
        <v>0.6</v>
      </c>
      <c r="I74" s="446">
        <f t="shared" si="47"/>
        <v>3.8</v>
      </c>
      <c r="J74" s="446">
        <f t="shared" si="47"/>
        <v>3.1</v>
      </c>
      <c r="K74" s="446">
        <f t="shared" si="47"/>
        <v>2.8</v>
      </c>
      <c r="L74" s="446">
        <f t="shared" si="47"/>
        <v>1.4</v>
      </c>
      <c r="M74" s="446">
        <f t="shared" si="47"/>
        <v>2.3</v>
      </c>
      <c r="N74" s="446">
        <f t="shared" si="47"/>
        <v>2</v>
      </c>
      <c r="O74" s="446">
        <f t="shared" si="47"/>
        <v>4</v>
      </c>
      <c r="P74" s="543">
        <f t="shared" si="47"/>
        <v>15</v>
      </c>
      <c r="Q74" s="16">
        <f t="shared" si="47"/>
        <v>3.4</v>
      </c>
    </row>
    <row r="75" spans="1:17" s="3" customFormat="1" ht="9.75" customHeight="1">
      <c r="A75" s="754" t="s">
        <v>17</v>
      </c>
      <c r="B75" s="755"/>
      <c r="C75" s="755"/>
      <c r="D75" s="756"/>
      <c r="E75" s="105">
        <v>0</v>
      </c>
      <c r="F75" s="13">
        <v>0</v>
      </c>
      <c r="G75" s="13">
        <v>4</v>
      </c>
      <c r="H75" s="13">
        <v>1</v>
      </c>
      <c r="I75" s="13">
        <v>16</v>
      </c>
      <c r="J75" s="13">
        <v>0</v>
      </c>
      <c r="K75" s="13">
        <v>0</v>
      </c>
      <c r="L75" s="13">
        <v>2</v>
      </c>
      <c r="M75" s="13">
        <v>56</v>
      </c>
      <c r="N75" s="13">
        <v>19</v>
      </c>
      <c r="O75" s="13">
        <v>28</v>
      </c>
      <c r="P75" s="53">
        <v>0</v>
      </c>
      <c r="Q75" s="14">
        <f>SUM(E75:P75)</f>
        <v>126</v>
      </c>
    </row>
    <row r="76" spans="1:17" s="8" customFormat="1" ht="9.75" customHeight="1">
      <c r="A76" s="745" t="s">
        <v>43</v>
      </c>
      <c r="B76" s="746"/>
      <c r="C76" s="746"/>
      <c r="D76" s="747"/>
      <c r="E76" s="106">
        <f aca="true" t="shared" si="48" ref="E76:Q76">E75/E52*100</f>
        <v>0</v>
      </c>
      <c r="F76" s="442">
        <f t="shared" si="48"/>
        <v>0</v>
      </c>
      <c r="G76" s="442">
        <f t="shared" si="48"/>
        <v>2.8</v>
      </c>
      <c r="H76" s="442">
        <f t="shared" si="48"/>
        <v>0.6</v>
      </c>
      <c r="I76" s="442">
        <f t="shared" si="48"/>
        <v>10.2</v>
      </c>
      <c r="J76" s="442">
        <f t="shared" si="48"/>
        <v>0</v>
      </c>
      <c r="K76" s="442">
        <f t="shared" si="48"/>
        <v>0</v>
      </c>
      <c r="L76" s="442">
        <f t="shared" si="48"/>
        <v>1.4</v>
      </c>
      <c r="M76" s="442">
        <f t="shared" si="48"/>
        <v>25.6</v>
      </c>
      <c r="N76" s="442">
        <f t="shared" si="48"/>
        <v>9.4</v>
      </c>
      <c r="O76" s="442">
        <f t="shared" si="48"/>
        <v>16</v>
      </c>
      <c r="P76" s="54">
        <f t="shared" si="48"/>
        <v>0</v>
      </c>
      <c r="Q76" s="15">
        <f t="shared" si="48"/>
        <v>6.8</v>
      </c>
    </row>
    <row r="77" spans="1:17" s="3" customFormat="1" ht="11.25" customHeight="1">
      <c r="A77" s="757" t="s">
        <v>18</v>
      </c>
      <c r="B77" s="758"/>
      <c r="C77" s="758"/>
      <c r="D77" s="759"/>
      <c r="E77" s="105">
        <v>2</v>
      </c>
      <c r="F77" s="13">
        <v>8</v>
      </c>
      <c r="G77" s="13">
        <v>45</v>
      </c>
      <c r="H77" s="13">
        <v>29</v>
      </c>
      <c r="I77" s="13">
        <v>34</v>
      </c>
      <c r="J77" s="13">
        <v>23</v>
      </c>
      <c r="K77" s="13">
        <v>13</v>
      </c>
      <c r="L77" s="13">
        <v>26</v>
      </c>
      <c r="M77" s="13">
        <v>24</v>
      </c>
      <c r="N77" s="13">
        <v>22</v>
      </c>
      <c r="O77" s="13">
        <v>9</v>
      </c>
      <c r="P77" s="53">
        <v>6</v>
      </c>
      <c r="Q77" s="14">
        <f>SUM(E77:P77)</f>
        <v>241</v>
      </c>
    </row>
    <row r="78" spans="1:17" s="8" customFormat="1" ht="9.75" customHeight="1">
      <c r="A78" s="745" t="s">
        <v>43</v>
      </c>
      <c r="B78" s="746"/>
      <c r="C78" s="746"/>
      <c r="D78" s="747"/>
      <c r="E78" s="106">
        <f aca="true" t="shared" si="49" ref="E78:Q78">E77/E52*100</f>
        <v>2.6</v>
      </c>
      <c r="F78" s="442">
        <f t="shared" si="49"/>
        <v>9.4</v>
      </c>
      <c r="G78" s="442">
        <f t="shared" si="49"/>
        <v>31.3</v>
      </c>
      <c r="H78" s="442">
        <f t="shared" si="49"/>
        <v>18.2</v>
      </c>
      <c r="I78" s="442">
        <f t="shared" si="49"/>
        <v>21.7</v>
      </c>
      <c r="J78" s="442">
        <f t="shared" si="49"/>
        <v>17.6</v>
      </c>
      <c r="K78" s="442">
        <f t="shared" si="49"/>
        <v>6.1</v>
      </c>
      <c r="L78" s="442">
        <f t="shared" si="49"/>
        <v>18.6</v>
      </c>
      <c r="M78" s="442">
        <f t="shared" si="49"/>
        <v>11</v>
      </c>
      <c r="N78" s="442">
        <f t="shared" si="49"/>
        <v>10.9</v>
      </c>
      <c r="O78" s="442">
        <f t="shared" si="49"/>
        <v>5.1</v>
      </c>
      <c r="P78" s="54">
        <f t="shared" si="49"/>
        <v>3.9</v>
      </c>
      <c r="Q78" s="15">
        <f t="shared" si="49"/>
        <v>13</v>
      </c>
    </row>
    <row r="79" spans="1:17" s="3" customFormat="1" ht="11.25" customHeight="1">
      <c r="A79" s="757" t="s">
        <v>229</v>
      </c>
      <c r="B79" s="758"/>
      <c r="C79" s="758"/>
      <c r="D79" s="759"/>
      <c r="E79" s="105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53">
        <v>0</v>
      </c>
      <c r="Q79" s="14">
        <f>SUM(E79:P79)</f>
        <v>0</v>
      </c>
    </row>
    <row r="80" spans="1:17" s="8" customFormat="1" ht="12.75" customHeight="1">
      <c r="A80" s="745" t="s">
        <v>43</v>
      </c>
      <c r="B80" s="746"/>
      <c r="C80" s="746"/>
      <c r="D80" s="747"/>
      <c r="E80" s="106">
        <f aca="true" t="shared" si="50" ref="E80:Q80">E79/E52*100</f>
        <v>0</v>
      </c>
      <c r="F80" s="442">
        <f t="shared" si="50"/>
        <v>0</v>
      </c>
      <c r="G80" s="442">
        <f t="shared" si="50"/>
        <v>0</v>
      </c>
      <c r="H80" s="442">
        <f t="shared" si="50"/>
        <v>0</v>
      </c>
      <c r="I80" s="442">
        <f t="shared" si="50"/>
        <v>0</v>
      </c>
      <c r="J80" s="442">
        <f t="shared" si="50"/>
        <v>0</v>
      </c>
      <c r="K80" s="442">
        <f t="shared" si="50"/>
        <v>0</v>
      </c>
      <c r="L80" s="442">
        <f t="shared" si="50"/>
        <v>0</v>
      </c>
      <c r="M80" s="442">
        <f t="shared" si="50"/>
        <v>0</v>
      </c>
      <c r="N80" s="442">
        <f t="shared" si="50"/>
        <v>0</v>
      </c>
      <c r="O80" s="442">
        <f t="shared" si="50"/>
        <v>0</v>
      </c>
      <c r="P80" s="54">
        <f t="shared" si="50"/>
        <v>0</v>
      </c>
      <c r="Q80" s="15">
        <f t="shared" si="50"/>
        <v>0</v>
      </c>
    </row>
    <row r="81" spans="1:17" s="8" customFormat="1" ht="12.75" customHeight="1">
      <c r="A81" s="90" t="s">
        <v>64</v>
      </c>
      <c r="B81" s="91"/>
      <c r="C81" s="92"/>
      <c r="D81" s="72"/>
      <c r="E81" s="105">
        <v>0</v>
      </c>
      <c r="F81" s="13">
        <v>0</v>
      </c>
      <c r="G81" s="13">
        <v>0</v>
      </c>
      <c r="H81" s="13">
        <v>31</v>
      </c>
      <c r="I81" s="13">
        <v>1</v>
      </c>
      <c r="J81" s="13">
        <v>0</v>
      </c>
      <c r="K81" s="13">
        <v>4</v>
      </c>
      <c r="L81" s="13">
        <v>0</v>
      </c>
      <c r="M81" s="13">
        <v>1</v>
      </c>
      <c r="N81" s="13">
        <v>0</v>
      </c>
      <c r="O81" s="13">
        <v>1</v>
      </c>
      <c r="P81" s="53">
        <v>0</v>
      </c>
      <c r="Q81" s="14">
        <f>SUM(E81:P81)</f>
        <v>38</v>
      </c>
    </row>
    <row r="82" spans="1:17" s="8" customFormat="1" ht="12.75" customHeight="1">
      <c r="A82" s="745" t="s">
        <v>43</v>
      </c>
      <c r="B82" s="746"/>
      <c r="C82" s="746"/>
      <c r="D82" s="747"/>
      <c r="E82" s="106">
        <f aca="true" t="shared" si="51" ref="E82:Q82">E81/E52*100</f>
        <v>0</v>
      </c>
      <c r="F82" s="442">
        <f t="shared" si="51"/>
        <v>0</v>
      </c>
      <c r="G82" s="442">
        <f t="shared" si="51"/>
        <v>0</v>
      </c>
      <c r="H82" s="442">
        <f t="shared" si="51"/>
        <v>19.5</v>
      </c>
      <c r="I82" s="442">
        <f t="shared" si="51"/>
        <v>0.6</v>
      </c>
      <c r="J82" s="442">
        <f t="shared" si="51"/>
        <v>0</v>
      </c>
      <c r="K82" s="442">
        <f t="shared" si="51"/>
        <v>1.9</v>
      </c>
      <c r="L82" s="442">
        <f t="shared" si="51"/>
        <v>0</v>
      </c>
      <c r="M82" s="442">
        <f t="shared" si="51"/>
        <v>0.5</v>
      </c>
      <c r="N82" s="442">
        <f t="shared" si="51"/>
        <v>0</v>
      </c>
      <c r="O82" s="442">
        <f t="shared" si="51"/>
        <v>0.6</v>
      </c>
      <c r="P82" s="54">
        <f t="shared" si="51"/>
        <v>0</v>
      </c>
      <c r="Q82" s="15">
        <f t="shared" si="51"/>
        <v>2</v>
      </c>
    </row>
    <row r="83" spans="1:17" s="8" customFormat="1" ht="21.75" customHeight="1">
      <c r="A83" s="796" t="s">
        <v>251</v>
      </c>
      <c r="B83" s="797"/>
      <c r="C83" s="797"/>
      <c r="D83" s="798"/>
      <c r="E83" s="355">
        <v>0</v>
      </c>
      <c r="F83" s="447">
        <v>0</v>
      </c>
      <c r="G83" s="447">
        <v>0</v>
      </c>
      <c r="H83" s="447">
        <v>1</v>
      </c>
      <c r="I83" s="447">
        <v>1</v>
      </c>
      <c r="J83" s="447">
        <v>2</v>
      </c>
      <c r="K83" s="447">
        <v>8</v>
      </c>
      <c r="L83" s="447">
        <v>3</v>
      </c>
      <c r="M83" s="447">
        <v>7</v>
      </c>
      <c r="N83" s="447">
        <v>3</v>
      </c>
      <c r="O83" s="515">
        <v>4</v>
      </c>
      <c r="P83" s="515">
        <v>1</v>
      </c>
      <c r="Q83" s="14">
        <f>SUM(E83:P83)</f>
        <v>30</v>
      </c>
    </row>
    <row r="84" spans="1:17" s="8" customFormat="1" ht="12.75" customHeight="1">
      <c r="A84" s="745" t="s">
        <v>43</v>
      </c>
      <c r="B84" s="746"/>
      <c r="C84" s="746"/>
      <c r="D84" s="747"/>
      <c r="E84" s="353">
        <f aca="true" t="shared" si="52" ref="E84:Q84">E83/E52*100</f>
        <v>0</v>
      </c>
      <c r="F84" s="442">
        <f t="shared" si="52"/>
        <v>0</v>
      </c>
      <c r="G84" s="442">
        <f t="shared" si="52"/>
        <v>0</v>
      </c>
      <c r="H84" s="442">
        <f t="shared" si="52"/>
        <v>0.6</v>
      </c>
      <c r="I84" s="442">
        <f t="shared" si="52"/>
        <v>0.6</v>
      </c>
      <c r="J84" s="442">
        <f t="shared" si="52"/>
        <v>1.5</v>
      </c>
      <c r="K84" s="442">
        <f t="shared" si="52"/>
        <v>3.8</v>
      </c>
      <c r="L84" s="442">
        <f t="shared" si="52"/>
        <v>2.1</v>
      </c>
      <c r="M84" s="442">
        <f t="shared" si="52"/>
        <v>3.2</v>
      </c>
      <c r="N84" s="442">
        <f t="shared" si="52"/>
        <v>1.5</v>
      </c>
      <c r="O84" s="54">
        <f t="shared" si="52"/>
        <v>2.3</v>
      </c>
      <c r="P84" s="54">
        <f t="shared" si="52"/>
        <v>0.7</v>
      </c>
      <c r="Q84" s="15">
        <f t="shared" si="52"/>
        <v>1.6</v>
      </c>
    </row>
    <row r="85" spans="1:17" s="3" customFormat="1" ht="12.75" customHeight="1">
      <c r="A85" s="757" t="s">
        <v>49</v>
      </c>
      <c r="B85" s="758"/>
      <c r="C85" s="758"/>
      <c r="D85" s="759"/>
      <c r="E85" s="105">
        <v>24</v>
      </c>
      <c r="F85" s="13">
        <v>22</v>
      </c>
      <c r="G85" s="13">
        <v>26</v>
      </c>
      <c r="H85" s="13">
        <v>23</v>
      </c>
      <c r="I85" s="13">
        <v>38</v>
      </c>
      <c r="J85" s="13">
        <v>30</v>
      </c>
      <c r="K85" s="13">
        <v>42</v>
      </c>
      <c r="L85" s="13">
        <v>38</v>
      </c>
      <c r="M85" s="13">
        <v>29</v>
      </c>
      <c r="N85" s="13">
        <v>40</v>
      </c>
      <c r="O85" s="13">
        <v>32</v>
      </c>
      <c r="P85" s="53">
        <v>20</v>
      </c>
      <c r="Q85" s="14">
        <f>SUM(E85:P85)</f>
        <v>364</v>
      </c>
    </row>
    <row r="86" spans="1:17" s="8" customFormat="1" ht="9.75" customHeight="1">
      <c r="A86" s="745" t="s">
        <v>43</v>
      </c>
      <c r="B86" s="746"/>
      <c r="C86" s="746"/>
      <c r="D86" s="747"/>
      <c r="E86" s="106">
        <f aca="true" t="shared" si="53" ref="E86:Q86">E85/E52*100</f>
        <v>31.2</v>
      </c>
      <c r="F86" s="442">
        <f t="shared" si="53"/>
        <v>25.9</v>
      </c>
      <c r="G86" s="442">
        <f t="shared" si="53"/>
        <v>18.1</v>
      </c>
      <c r="H86" s="442">
        <f t="shared" si="53"/>
        <v>14.5</v>
      </c>
      <c r="I86" s="442">
        <f t="shared" si="53"/>
        <v>24.2</v>
      </c>
      <c r="J86" s="442">
        <f t="shared" si="53"/>
        <v>22.9</v>
      </c>
      <c r="K86" s="442">
        <f t="shared" si="53"/>
        <v>19.8</v>
      </c>
      <c r="L86" s="442">
        <f t="shared" si="53"/>
        <v>27.1</v>
      </c>
      <c r="M86" s="442">
        <f t="shared" si="53"/>
        <v>13.2</v>
      </c>
      <c r="N86" s="442">
        <f t="shared" si="53"/>
        <v>19.8</v>
      </c>
      <c r="O86" s="442">
        <f t="shared" si="53"/>
        <v>18.3</v>
      </c>
      <c r="P86" s="54">
        <f t="shared" si="53"/>
        <v>13.1</v>
      </c>
      <c r="Q86" s="15">
        <f t="shared" si="53"/>
        <v>19.6</v>
      </c>
    </row>
    <row r="87" spans="1:17" s="3" customFormat="1" ht="11.25" customHeight="1">
      <c r="A87" s="757" t="s">
        <v>14</v>
      </c>
      <c r="B87" s="758"/>
      <c r="C87" s="758"/>
      <c r="D87" s="759"/>
      <c r="E87" s="105">
        <v>7</v>
      </c>
      <c r="F87" s="13">
        <v>11</v>
      </c>
      <c r="G87" s="13">
        <v>7</v>
      </c>
      <c r="H87" s="13">
        <v>13</v>
      </c>
      <c r="I87" s="13">
        <v>9</v>
      </c>
      <c r="J87" s="13">
        <v>15</v>
      </c>
      <c r="K87" s="13">
        <v>14</v>
      </c>
      <c r="L87" s="13">
        <v>10</v>
      </c>
      <c r="M87" s="13">
        <v>11</v>
      </c>
      <c r="N87" s="13">
        <v>7</v>
      </c>
      <c r="O87" s="13">
        <v>7</v>
      </c>
      <c r="P87" s="53">
        <v>7</v>
      </c>
      <c r="Q87" s="14">
        <f>SUM(E87:P87)</f>
        <v>118</v>
      </c>
    </row>
    <row r="88" spans="1:17" s="8" customFormat="1" ht="9.75" customHeight="1">
      <c r="A88" s="745" t="s">
        <v>43</v>
      </c>
      <c r="B88" s="746"/>
      <c r="C88" s="746"/>
      <c r="D88" s="747"/>
      <c r="E88" s="106">
        <f aca="true" t="shared" si="54" ref="E88:Q88">E87/E52*100</f>
        <v>9.1</v>
      </c>
      <c r="F88" s="442">
        <f t="shared" si="54"/>
        <v>12.9</v>
      </c>
      <c r="G88" s="442">
        <f t="shared" si="54"/>
        <v>4.9</v>
      </c>
      <c r="H88" s="442">
        <f t="shared" si="54"/>
        <v>8.2</v>
      </c>
      <c r="I88" s="442">
        <f t="shared" si="54"/>
        <v>5.7</v>
      </c>
      <c r="J88" s="442">
        <f t="shared" si="54"/>
        <v>11.5</v>
      </c>
      <c r="K88" s="442">
        <f t="shared" si="54"/>
        <v>6.6</v>
      </c>
      <c r="L88" s="442">
        <f t="shared" si="54"/>
        <v>7.1</v>
      </c>
      <c r="M88" s="442">
        <f t="shared" si="54"/>
        <v>5</v>
      </c>
      <c r="N88" s="442">
        <f t="shared" si="54"/>
        <v>3.5</v>
      </c>
      <c r="O88" s="442">
        <f t="shared" si="54"/>
        <v>4</v>
      </c>
      <c r="P88" s="54">
        <f t="shared" si="54"/>
        <v>4.6</v>
      </c>
      <c r="Q88" s="15">
        <f t="shared" si="54"/>
        <v>6.4</v>
      </c>
    </row>
    <row r="89" spans="1:17" s="3" customFormat="1" ht="10.5" customHeight="1">
      <c r="A89" s="777" t="s">
        <v>68</v>
      </c>
      <c r="B89" s="778"/>
      <c r="C89" s="778"/>
      <c r="D89" s="779"/>
      <c r="E89" s="113">
        <v>2</v>
      </c>
      <c r="F89" s="445">
        <v>0</v>
      </c>
      <c r="G89" s="445">
        <v>2</v>
      </c>
      <c r="H89" s="445">
        <v>0</v>
      </c>
      <c r="I89" s="445">
        <v>1</v>
      </c>
      <c r="J89" s="445">
        <v>0</v>
      </c>
      <c r="K89" s="445">
        <v>0</v>
      </c>
      <c r="L89" s="445">
        <v>0</v>
      </c>
      <c r="M89" s="445">
        <v>2</v>
      </c>
      <c r="N89" s="445">
        <v>0</v>
      </c>
      <c r="O89" s="445">
        <v>1</v>
      </c>
      <c r="P89" s="542">
        <v>1</v>
      </c>
      <c r="Q89" s="19">
        <f>SUM(E89:P89)</f>
        <v>9</v>
      </c>
    </row>
    <row r="90" spans="1:17" s="8" customFormat="1" ht="10.5" customHeight="1">
      <c r="A90" s="745" t="s">
        <v>43</v>
      </c>
      <c r="B90" s="746"/>
      <c r="C90" s="746"/>
      <c r="D90" s="747"/>
      <c r="E90" s="106">
        <f aca="true" t="shared" si="55" ref="E90:Q90">E89/E52*100</f>
        <v>2.6</v>
      </c>
      <c r="F90" s="442">
        <f t="shared" si="55"/>
        <v>0</v>
      </c>
      <c r="G90" s="442">
        <f t="shared" si="55"/>
        <v>1.4</v>
      </c>
      <c r="H90" s="442">
        <f t="shared" si="55"/>
        <v>0</v>
      </c>
      <c r="I90" s="442">
        <f t="shared" si="55"/>
        <v>0.6</v>
      </c>
      <c r="J90" s="442">
        <f t="shared" si="55"/>
        <v>0</v>
      </c>
      <c r="K90" s="442">
        <f t="shared" si="55"/>
        <v>0</v>
      </c>
      <c r="L90" s="442">
        <f t="shared" si="55"/>
        <v>0</v>
      </c>
      <c r="M90" s="442">
        <f t="shared" si="55"/>
        <v>0.9</v>
      </c>
      <c r="N90" s="442">
        <f t="shared" si="55"/>
        <v>0</v>
      </c>
      <c r="O90" s="442">
        <f t="shared" si="55"/>
        <v>0.6</v>
      </c>
      <c r="P90" s="54">
        <f t="shared" si="55"/>
        <v>0.7</v>
      </c>
      <c r="Q90" s="15">
        <f t="shared" si="55"/>
        <v>0.5</v>
      </c>
    </row>
    <row r="91" spans="1:17" s="3" customFormat="1" ht="10.5" customHeight="1">
      <c r="A91" s="757" t="s">
        <v>12</v>
      </c>
      <c r="B91" s="758"/>
      <c r="C91" s="758"/>
      <c r="D91" s="759"/>
      <c r="E91" s="354">
        <f aca="true" t="shared" si="56" ref="E91:P91">E52-E55-E75-E77-E79-E81-E83-E85-E87-E89</f>
        <v>2</v>
      </c>
      <c r="F91" s="447">
        <f t="shared" si="56"/>
        <v>2</v>
      </c>
      <c r="G91" s="447">
        <f t="shared" si="56"/>
        <v>4</v>
      </c>
      <c r="H91" s="447">
        <f t="shared" si="56"/>
        <v>2</v>
      </c>
      <c r="I91" s="447">
        <f t="shared" si="56"/>
        <v>2</v>
      </c>
      <c r="J91" s="447">
        <f t="shared" si="56"/>
        <v>4</v>
      </c>
      <c r="K91" s="447">
        <f t="shared" si="56"/>
        <v>5</v>
      </c>
      <c r="L91" s="447">
        <f t="shared" si="56"/>
        <v>5</v>
      </c>
      <c r="M91" s="447">
        <f t="shared" si="56"/>
        <v>2</v>
      </c>
      <c r="N91" s="447">
        <f t="shared" si="56"/>
        <v>4</v>
      </c>
      <c r="O91" s="447">
        <f t="shared" si="56"/>
        <v>3</v>
      </c>
      <c r="P91" s="447">
        <f t="shared" si="56"/>
        <v>4</v>
      </c>
      <c r="Q91" s="14">
        <f>SUM(E91:P91)</f>
        <v>39</v>
      </c>
    </row>
    <row r="92" spans="1:17" s="8" customFormat="1" ht="11.25" customHeight="1" thickBot="1">
      <c r="A92" s="751" t="s">
        <v>43</v>
      </c>
      <c r="B92" s="752"/>
      <c r="C92" s="752"/>
      <c r="D92" s="753"/>
      <c r="E92" s="108">
        <f aca="true" t="shared" si="57" ref="E92:Q92">E91/E52*100</f>
        <v>2.6</v>
      </c>
      <c r="F92" s="446">
        <f t="shared" si="57"/>
        <v>2.4</v>
      </c>
      <c r="G92" s="446">
        <f t="shared" si="57"/>
        <v>2.8</v>
      </c>
      <c r="H92" s="446">
        <f t="shared" si="57"/>
        <v>1.3</v>
      </c>
      <c r="I92" s="446">
        <f t="shared" si="57"/>
        <v>1.3</v>
      </c>
      <c r="J92" s="446">
        <f t="shared" si="57"/>
        <v>3.1</v>
      </c>
      <c r="K92" s="446">
        <f t="shared" si="57"/>
        <v>2.4</v>
      </c>
      <c r="L92" s="446">
        <f t="shared" si="57"/>
        <v>3.6</v>
      </c>
      <c r="M92" s="446">
        <f t="shared" si="57"/>
        <v>0.9</v>
      </c>
      <c r="N92" s="446">
        <f t="shared" si="57"/>
        <v>2</v>
      </c>
      <c r="O92" s="446">
        <f t="shared" si="57"/>
        <v>1.7</v>
      </c>
      <c r="P92" s="543">
        <f t="shared" si="57"/>
        <v>2.6</v>
      </c>
      <c r="Q92" s="16">
        <f t="shared" si="57"/>
        <v>2.1</v>
      </c>
    </row>
    <row r="94" spans="2:5" ht="12.75">
      <c r="B94" s="75"/>
      <c r="C94" s="75"/>
      <c r="D94" s="76"/>
      <c r="E94" s="77"/>
    </row>
  </sheetData>
  <sheetProtection/>
  <mergeCells count="76">
    <mergeCell ref="A20:D20"/>
    <mergeCell ref="A1:Q1"/>
    <mergeCell ref="B4:D4"/>
    <mergeCell ref="B5:D5"/>
    <mergeCell ref="B6:D6"/>
    <mergeCell ref="A16:Q16"/>
    <mergeCell ref="A17:D17"/>
    <mergeCell ref="A18:D18"/>
    <mergeCell ref="A19:D19"/>
    <mergeCell ref="A2:D2"/>
    <mergeCell ref="A12:A15"/>
    <mergeCell ref="A3:D3"/>
    <mergeCell ref="A4:A7"/>
    <mergeCell ref="A8:A11"/>
    <mergeCell ref="B9:D9"/>
    <mergeCell ref="B10:D10"/>
    <mergeCell ref="B11:D11"/>
    <mergeCell ref="B7:D7"/>
    <mergeCell ref="B8:D8"/>
    <mergeCell ref="A30:D30"/>
    <mergeCell ref="A47:D47"/>
    <mergeCell ref="A34:D34"/>
    <mergeCell ref="A33:D33"/>
    <mergeCell ref="A36:D36"/>
    <mergeCell ref="A37:D37"/>
    <mergeCell ref="B22:D22"/>
    <mergeCell ref="A21:A24"/>
    <mergeCell ref="A25:A28"/>
    <mergeCell ref="A29:D29"/>
    <mergeCell ref="B21:D21"/>
    <mergeCell ref="A92:D92"/>
    <mergeCell ref="A79:D79"/>
    <mergeCell ref="A80:D80"/>
    <mergeCell ref="A85:D85"/>
    <mergeCell ref="A86:D86"/>
    <mergeCell ref="A87:D87"/>
    <mergeCell ref="A88:D88"/>
    <mergeCell ref="A83:D83"/>
    <mergeCell ref="A84:D84"/>
    <mergeCell ref="B63:B66"/>
    <mergeCell ref="C63:D63"/>
    <mergeCell ref="A38:D38"/>
    <mergeCell ref="A32:D32"/>
    <mergeCell ref="A46:D46"/>
    <mergeCell ref="A54:D54"/>
    <mergeCell ref="A50:D50"/>
    <mergeCell ref="A52:D52"/>
    <mergeCell ref="A53:D53"/>
    <mergeCell ref="A51:Q51"/>
    <mergeCell ref="A78:D78"/>
    <mergeCell ref="A91:D91"/>
    <mergeCell ref="A89:D89"/>
    <mergeCell ref="A90:D90"/>
    <mergeCell ref="A82:D82"/>
    <mergeCell ref="C64:D64"/>
    <mergeCell ref="C65:D65"/>
    <mergeCell ref="C66:D66"/>
    <mergeCell ref="C67:C74"/>
    <mergeCell ref="A75:D75"/>
    <mergeCell ref="A76:D76"/>
    <mergeCell ref="A77:D77"/>
    <mergeCell ref="A49:D49"/>
    <mergeCell ref="A59:A62"/>
    <mergeCell ref="B59:D59"/>
    <mergeCell ref="B60:D60"/>
    <mergeCell ref="B61:D61"/>
    <mergeCell ref="B62:D62"/>
    <mergeCell ref="A55:D55"/>
    <mergeCell ref="A56:D56"/>
    <mergeCell ref="A57:D57"/>
    <mergeCell ref="A58:D58"/>
    <mergeCell ref="A39:D39"/>
    <mergeCell ref="A40:D40"/>
    <mergeCell ref="A42:D42"/>
    <mergeCell ref="A44:D44"/>
    <mergeCell ref="A48:D48"/>
  </mergeCells>
  <printOptions horizontalCentered="1"/>
  <pageMargins left="0.52" right="0.2362204724409449" top="0.25" bottom="0.15748031496062992" header="0" footer="0"/>
  <pageSetup horizontalDpi="120" verticalDpi="12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/>
  <dimension ref="A1:R94"/>
  <sheetViews>
    <sheetView showGridLines="0" view="pageBreakPreview" zoomScaleSheetLayoutView="100" zoomScalePageLayoutView="0" workbookViewId="0" topLeftCell="A1">
      <selection activeCell="P20" sqref="P20"/>
    </sheetView>
  </sheetViews>
  <sheetFormatPr defaultColWidth="9.00390625" defaultRowHeight="12.75"/>
  <cols>
    <col min="1" max="1" width="3.625" style="0" customWidth="1"/>
    <col min="2" max="3" width="3.25390625" style="0" customWidth="1"/>
    <col min="4" max="4" width="25.25390625" style="18" customWidth="1"/>
    <col min="5" max="17" width="6.25390625" style="18" customWidth="1"/>
  </cols>
  <sheetData>
    <row r="1" spans="1:17" s="5" customFormat="1" ht="12.75" customHeight="1" thickBot="1">
      <c r="A1" s="793" t="s">
        <v>136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</row>
    <row r="2" spans="1:17" s="5" customFormat="1" ht="12" customHeight="1" thickBot="1">
      <c r="A2" s="738" t="s">
        <v>0</v>
      </c>
      <c r="B2" s="739"/>
      <c r="C2" s="739"/>
      <c r="D2" s="740"/>
      <c r="E2" s="45" t="s">
        <v>183</v>
      </c>
      <c r="F2" s="43" t="s">
        <v>208</v>
      </c>
      <c r="G2" s="44" t="s">
        <v>209</v>
      </c>
      <c r="H2" s="44" t="s">
        <v>210</v>
      </c>
      <c r="I2" s="44" t="s">
        <v>211</v>
      </c>
      <c r="J2" s="44" t="s">
        <v>212</v>
      </c>
      <c r="K2" s="44" t="s">
        <v>213</v>
      </c>
      <c r="L2" s="44" t="s">
        <v>214</v>
      </c>
      <c r="M2" s="44" t="s">
        <v>215</v>
      </c>
      <c r="N2" s="44" t="s">
        <v>216</v>
      </c>
      <c r="O2" s="44" t="s">
        <v>217</v>
      </c>
      <c r="P2" s="44" t="s">
        <v>218</v>
      </c>
      <c r="Q2" s="45" t="s">
        <v>219</v>
      </c>
    </row>
    <row r="3" spans="1:17" s="6" customFormat="1" ht="12" customHeight="1" thickBot="1">
      <c r="A3" s="787" t="s">
        <v>1</v>
      </c>
      <c r="B3" s="788"/>
      <c r="C3" s="788"/>
      <c r="D3" s="789"/>
      <c r="E3" s="174">
        <v>530</v>
      </c>
      <c r="F3" s="58">
        <v>595</v>
      </c>
      <c r="G3" s="11">
        <v>642</v>
      </c>
      <c r="H3" s="11">
        <v>652</v>
      </c>
      <c r="I3" s="11">
        <v>600</v>
      </c>
      <c r="J3" s="11">
        <v>560</v>
      </c>
      <c r="K3" s="11">
        <v>540</v>
      </c>
      <c r="L3" s="11">
        <v>522</v>
      </c>
      <c r="M3" s="11">
        <v>487</v>
      </c>
      <c r="N3" s="11">
        <v>508</v>
      </c>
      <c r="O3" s="11">
        <v>529</v>
      </c>
      <c r="P3" s="11">
        <v>545</v>
      </c>
      <c r="Q3" s="10">
        <v>596</v>
      </c>
    </row>
    <row r="4" spans="1:17" s="5" customFormat="1" ht="12" customHeight="1" thickTop="1">
      <c r="A4" s="577" t="s">
        <v>56</v>
      </c>
      <c r="B4" s="808" t="s">
        <v>15</v>
      </c>
      <c r="C4" s="809"/>
      <c r="D4" s="810"/>
      <c r="E4" s="175">
        <v>396</v>
      </c>
      <c r="F4" s="59">
        <v>464</v>
      </c>
      <c r="G4" s="13">
        <v>510</v>
      </c>
      <c r="H4" s="13">
        <v>522</v>
      </c>
      <c r="I4" s="13">
        <v>484</v>
      </c>
      <c r="J4" s="13">
        <v>446</v>
      </c>
      <c r="K4" s="13">
        <v>439</v>
      </c>
      <c r="L4" s="13">
        <v>410</v>
      </c>
      <c r="M4" s="13">
        <v>371</v>
      </c>
      <c r="N4" s="13">
        <v>374</v>
      </c>
      <c r="O4" s="13">
        <v>396</v>
      </c>
      <c r="P4" s="13">
        <v>420</v>
      </c>
      <c r="Q4" s="12">
        <v>464</v>
      </c>
    </row>
    <row r="5" spans="1:17" s="7" customFormat="1" ht="10.5" customHeight="1">
      <c r="A5" s="577"/>
      <c r="B5" s="773" t="s">
        <v>129</v>
      </c>
      <c r="C5" s="746"/>
      <c r="D5" s="747"/>
      <c r="E5" s="176">
        <f aca="true" t="shared" si="0" ref="E5:Q5">E4/E3*100</f>
        <v>74.7</v>
      </c>
      <c r="F5" s="60">
        <f t="shared" si="0"/>
        <v>78</v>
      </c>
      <c r="G5" s="442">
        <f t="shared" si="0"/>
        <v>79.4</v>
      </c>
      <c r="H5" s="442">
        <f t="shared" si="0"/>
        <v>80.1</v>
      </c>
      <c r="I5" s="442">
        <f t="shared" si="0"/>
        <v>80.7</v>
      </c>
      <c r="J5" s="442">
        <f t="shared" si="0"/>
        <v>79.6</v>
      </c>
      <c r="K5" s="442">
        <f t="shared" si="0"/>
        <v>81.3</v>
      </c>
      <c r="L5" s="442">
        <f t="shared" si="0"/>
        <v>78.5</v>
      </c>
      <c r="M5" s="442">
        <f t="shared" si="0"/>
        <v>76.2</v>
      </c>
      <c r="N5" s="442">
        <f t="shared" si="0"/>
        <v>73.6</v>
      </c>
      <c r="O5" s="442">
        <f t="shared" si="0"/>
        <v>74.9</v>
      </c>
      <c r="P5" s="442">
        <f t="shared" si="0"/>
        <v>77.1</v>
      </c>
      <c r="Q5" s="537">
        <f t="shared" si="0"/>
        <v>77.9</v>
      </c>
    </row>
    <row r="6" spans="1:17" s="5" customFormat="1" ht="12" customHeight="1">
      <c r="A6" s="577"/>
      <c r="B6" s="805" t="s">
        <v>4</v>
      </c>
      <c r="C6" s="778"/>
      <c r="D6" s="779"/>
      <c r="E6" s="177">
        <f aca="true" t="shared" si="1" ref="E6:P6">E3-E4</f>
        <v>134</v>
      </c>
      <c r="F6" s="107">
        <f t="shared" si="1"/>
        <v>131</v>
      </c>
      <c r="G6" s="445">
        <f t="shared" si="1"/>
        <v>132</v>
      </c>
      <c r="H6" s="445">
        <f t="shared" si="1"/>
        <v>130</v>
      </c>
      <c r="I6" s="445">
        <f t="shared" si="1"/>
        <v>116</v>
      </c>
      <c r="J6" s="445">
        <f t="shared" si="1"/>
        <v>114</v>
      </c>
      <c r="K6" s="445">
        <f t="shared" si="1"/>
        <v>101</v>
      </c>
      <c r="L6" s="445">
        <f t="shared" si="1"/>
        <v>112</v>
      </c>
      <c r="M6" s="445">
        <f t="shared" si="1"/>
        <v>116</v>
      </c>
      <c r="N6" s="445">
        <f t="shared" si="1"/>
        <v>134</v>
      </c>
      <c r="O6" s="445">
        <f t="shared" si="1"/>
        <v>133</v>
      </c>
      <c r="P6" s="445">
        <f t="shared" si="1"/>
        <v>125</v>
      </c>
      <c r="Q6" s="538">
        <f>Q3-Q4</f>
        <v>132</v>
      </c>
    </row>
    <row r="7" spans="1:17" s="7" customFormat="1" ht="10.5" customHeight="1">
      <c r="A7" s="578"/>
      <c r="B7" s="773" t="s">
        <v>129</v>
      </c>
      <c r="C7" s="746"/>
      <c r="D7" s="747"/>
      <c r="E7" s="176">
        <f aca="true" t="shared" si="2" ref="E7:Q7">E6/E3*100</f>
        <v>25.3</v>
      </c>
      <c r="F7" s="60">
        <f t="shared" si="2"/>
        <v>22</v>
      </c>
      <c r="G7" s="442">
        <f t="shared" si="2"/>
        <v>20.6</v>
      </c>
      <c r="H7" s="442">
        <f t="shared" si="2"/>
        <v>19.9</v>
      </c>
      <c r="I7" s="442">
        <f t="shared" si="2"/>
        <v>19.3</v>
      </c>
      <c r="J7" s="442">
        <f t="shared" si="2"/>
        <v>20.4</v>
      </c>
      <c r="K7" s="442">
        <f t="shared" si="2"/>
        <v>18.7</v>
      </c>
      <c r="L7" s="442">
        <f t="shared" si="2"/>
        <v>21.5</v>
      </c>
      <c r="M7" s="442">
        <f t="shared" si="2"/>
        <v>23.8</v>
      </c>
      <c r="N7" s="442">
        <f t="shared" si="2"/>
        <v>26.4</v>
      </c>
      <c r="O7" s="442">
        <f t="shared" si="2"/>
        <v>25.1</v>
      </c>
      <c r="P7" s="442">
        <f t="shared" si="2"/>
        <v>22.9</v>
      </c>
      <c r="Q7" s="537">
        <f t="shared" si="2"/>
        <v>22.1</v>
      </c>
    </row>
    <row r="8" spans="1:17" s="5" customFormat="1" ht="12" customHeight="1">
      <c r="A8" s="577" t="s">
        <v>56</v>
      </c>
      <c r="B8" s="805" t="s">
        <v>5</v>
      </c>
      <c r="C8" s="778"/>
      <c r="D8" s="779"/>
      <c r="E8" s="177">
        <v>85</v>
      </c>
      <c r="F8" s="107">
        <v>119</v>
      </c>
      <c r="G8" s="445">
        <v>124</v>
      </c>
      <c r="H8" s="445">
        <v>127</v>
      </c>
      <c r="I8" s="445">
        <v>133</v>
      </c>
      <c r="J8" s="445">
        <v>119</v>
      </c>
      <c r="K8" s="445">
        <v>119</v>
      </c>
      <c r="L8" s="445">
        <v>101</v>
      </c>
      <c r="M8" s="445">
        <v>93</v>
      </c>
      <c r="N8" s="445">
        <v>86</v>
      </c>
      <c r="O8" s="445">
        <v>73</v>
      </c>
      <c r="P8" s="445">
        <v>70</v>
      </c>
      <c r="Q8" s="538">
        <v>87</v>
      </c>
    </row>
    <row r="9" spans="1:17" s="7" customFormat="1" ht="10.5" customHeight="1">
      <c r="A9" s="577"/>
      <c r="B9" s="773" t="s">
        <v>129</v>
      </c>
      <c r="C9" s="746"/>
      <c r="D9" s="747"/>
      <c r="E9" s="176">
        <f aca="true" t="shared" si="3" ref="E9:Q9">E8/E3*100</f>
        <v>16</v>
      </c>
      <c r="F9" s="60">
        <f t="shared" si="3"/>
        <v>20</v>
      </c>
      <c r="G9" s="442">
        <f t="shared" si="3"/>
        <v>19.3</v>
      </c>
      <c r="H9" s="442">
        <f t="shared" si="3"/>
        <v>19.5</v>
      </c>
      <c r="I9" s="442">
        <f t="shared" si="3"/>
        <v>22.2</v>
      </c>
      <c r="J9" s="442">
        <f t="shared" si="3"/>
        <v>21.3</v>
      </c>
      <c r="K9" s="442">
        <f t="shared" si="3"/>
        <v>22</v>
      </c>
      <c r="L9" s="442">
        <f t="shared" si="3"/>
        <v>19.3</v>
      </c>
      <c r="M9" s="442">
        <f t="shared" si="3"/>
        <v>19.1</v>
      </c>
      <c r="N9" s="442">
        <f t="shared" si="3"/>
        <v>16.9</v>
      </c>
      <c r="O9" s="442">
        <f t="shared" si="3"/>
        <v>13.8</v>
      </c>
      <c r="P9" s="442">
        <f t="shared" si="3"/>
        <v>12.8</v>
      </c>
      <c r="Q9" s="537">
        <f t="shared" si="3"/>
        <v>14.6</v>
      </c>
    </row>
    <row r="10" spans="1:17" s="5" customFormat="1" ht="12" customHeight="1">
      <c r="A10" s="577"/>
      <c r="B10" s="805" t="s">
        <v>6</v>
      </c>
      <c r="C10" s="778"/>
      <c r="D10" s="779"/>
      <c r="E10" s="175">
        <f aca="true" t="shared" si="4" ref="E10:P10">E3-E8</f>
        <v>445</v>
      </c>
      <c r="F10" s="59">
        <f t="shared" si="4"/>
        <v>476</v>
      </c>
      <c r="G10" s="13">
        <f t="shared" si="4"/>
        <v>518</v>
      </c>
      <c r="H10" s="13">
        <f t="shared" si="4"/>
        <v>525</v>
      </c>
      <c r="I10" s="13">
        <f t="shared" si="4"/>
        <v>467</v>
      </c>
      <c r="J10" s="13">
        <f t="shared" si="4"/>
        <v>441</v>
      </c>
      <c r="K10" s="13">
        <f t="shared" si="4"/>
        <v>421</v>
      </c>
      <c r="L10" s="13">
        <f t="shared" si="4"/>
        <v>421</v>
      </c>
      <c r="M10" s="13">
        <f t="shared" si="4"/>
        <v>394</v>
      </c>
      <c r="N10" s="13">
        <f t="shared" si="4"/>
        <v>422</v>
      </c>
      <c r="O10" s="13">
        <f t="shared" si="4"/>
        <v>456</v>
      </c>
      <c r="P10" s="13">
        <f t="shared" si="4"/>
        <v>475</v>
      </c>
      <c r="Q10" s="12">
        <f>Q3-Q8</f>
        <v>509</v>
      </c>
    </row>
    <row r="11" spans="1:17" s="7" customFormat="1" ht="10.5" customHeight="1">
      <c r="A11" s="578"/>
      <c r="B11" s="773" t="s">
        <v>129</v>
      </c>
      <c r="C11" s="746"/>
      <c r="D11" s="747"/>
      <c r="E11" s="176">
        <f aca="true" t="shared" si="5" ref="E11:Q11">E10/E3*100</f>
        <v>84</v>
      </c>
      <c r="F11" s="60">
        <f t="shared" si="5"/>
        <v>80</v>
      </c>
      <c r="G11" s="442">
        <f t="shared" si="5"/>
        <v>80.7</v>
      </c>
      <c r="H11" s="442">
        <f t="shared" si="5"/>
        <v>80.5</v>
      </c>
      <c r="I11" s="442">
        <f t="shared" si="5"/>
        <v>77.8</v>
      </c>
      <c r="J11" s="442">
        <f t="shared" si="5"/>
        <v>78.8</v>
      </c>
      <c r="K11" s="442">
        <f t="shared" si="5"/>
        <v>78</v>
      </c>
      <c r="L11" s="442">
        <f t="shared" si="5"/>
        <v>80.7</v>
      </c>
      <c r="M11" s="442">
        <f t="shared" si="5"/>
        <v>80.9</v>
      </c>
      <c r="N11" s="442">
        <f t="shared" si="5"/>
        <v>83.1</v>
      </c>
      <c r="O11" s="442">
        <f t="shared" si="5"/>
        <v>86.2</v>
      </c>
      <c r="P11" s="442">
        <f t="shared" si="5"/>
        <v>87.2</v>
      </c>
      <c r="Q11" s="537">
        <f t="shared" si="5"/>
        <v>85.4</v>
      </c>
    </row>
    <row r="12" spans="1:17" s="5" customFormat="1" ht="12" customHeight="1">
      <c r="A12" s="612" t="s">
        <v>56</v>
      </c>
      <c r="B12" s="68" t="s">
        <v>2</v>
      </c>
      <c r="C12" s="68"/>
      <c r="D12" s="69"/>
      <c r="E12" s="175">
        <v>308</v>
      </c>
      <c r="F12" s="59">
        <v>316</v>
      </c>
      <c r="G12" s="13">
        <v>339</v>
      </c>
      <c r="H12" s="13">
        <v>346</v>
      </c>
      <c r="I12" s="13">
        <v>319</v>
      </c>
      <c r="J12" s="13">
        <v>297</v>
      </c>
      <c r="K12" s="13">
        <v>292</v>
      </c>
      <c r="L12" s="13">
        <v>298</v>
      </c>
      <c r="M12" s="13">
        <v>291</v>
      </c>
      <c r="N12" s="13">
        <v>307</v>
      </c>
      <c r="O12" s="13">
        <v>311</v>
      </c>
      <c r="P12" s="13">
        <v>320</v>
      </c>
      <c r="Q12" s="12">
        <v>351</v>
      </c>
    </row>
    <row r="13" spans="1:17" s="7" customFormat="1" ht="10.5" customHeight="1">
      <c r="A13" s="577"/>
      <c r="B13" s="70" t="s">
        <v>129</v>
      </c>
      <c r="C13" s="70"/>
      <c r="D13" s="71"/>
      <c r="E13" s="176">
        <f aca="true" t="shared" si="6" ref="E13:Q13">E12/E3*100</f>
        <v>58.1</v>
      </c>
      <c r="F13" s="60">
        <f t="shared" si="6"/>
        <v>53.1</v>
      </c>
      <c r="G13" s="442">
        <f t="shared" si="6"/>
        <v>52.8</v>
      </c>
      <c r="H13" s="442">
        <f t="shared" si="6"/>
        <v>53.1</v>
      </c>
      <c r="I13" s="442">
        <f t="shared" si="6"/>
        <v>53.2</v>
      </c>
      <c r="J13" s="442">
        <f t="shared" si="6"/>
        <v>53</v>
      </c>
      <c r="K13" s="442">
        <f t="shared" si="6"/>
        <v>54.1</v>
      </c>
      <c r="L13" s="442">
        <f t="shared" si="6"/>
        <v>57.1</v>
      </c>
      <c r="M13" s="442">
        <f t="shared" si="6"/>
        <v>59.8</v>
      </c>
      <c r="N13" s="442">
        <f t="shared" si="6"/>
        <v>60.4</v>
      </c>
      <c r="O13" s="442">
        <f t="shared" si="6"/>
        <v>58.8</v>
      </c>
      <c r="P13" s="442">
        <f t="shared" si="6"/>
        <v>58.7</v>
      </c>
      <c r="Q13" s="537">
        <f t="shared" si="6"/>
        <v>58.9</v>
      </c>
    </row>
    <row r="14" spans="1:18" s="31" customFormat="1" ht="11.25" customHeight="1">
      <c r="A14" s="577"/>
      <c r="B14" s="91" t="s">
        <v>71</v>
      </c>
      <c r="C14" s="91"/>
      <c r="D14" s="92"/>
      <c r="E14" s="122">
        <f aca="true" t="shared" si="7" ref="E14:P14">E3-E12</f>
        <v>222</v>
      </c>
      <c r="F14" s="56">
        <f t="shared" si="7"/>
        <v>279</v>
      </c>
      <c r="G14" s="28">
        <f t="shared" si="7"/>
        <v>303</v>
      </c>
      <c r="H14" s="28">
        <f t="shared" si="7"/>
        <v>306</v>
      </c>
      <c r="I14" s="28">
        <f t="shared" si="7"/>
        <v>281</v>
      </c>
      <c r="J14" s="28">
        <f t="shared" si="7"/>
        <v>263</v>
      </c>
      <c r="K14" s="28">
        <f t="shared" si="7"/>
        <v>248</v>
      </c>
      <c r="L14" s="28">
        <f t="shared" si="7"/>
        <v>224</v>
      </c>
      <c r="M14" s="28">
        <f t="shared" si="7"/>
        <v>196</v>
      </c>
      <c r="N14" s="28">
        <f t="shared" si="7"/>
        <v>201</v>
      </c>
      <c r="O14" s="28">
        <f t="shared" si="7"/>
        <v>218</v>
      </c>
      <c r="P14" s="28">
        <f t="shared" si="7"/>
        <v>225</v>
      </c>
      <c r="Q14" s="41">
        <f>Q3-Q12</f>
        <v>245</v>
      </c>
      <c r="R14" s="30"/>
    </row>
    <row r="15" spans="1:18" s="31" customFormat="1" ht="11.25" customHeight="1" thickBot="1">
      <c r="A15" s="761"/>
      <c r="B15" s="481" t="s">
        <v>129</v>
      </c>
      <c r="C15" s="481"/>
      <c r="D15" s="482"/>
      <c r="E15" s="336">
        <f aca="true" t="shared" si="8" ref="E15:Q15">E14/E3*100</f>
        <v>41.9</v>
      </c>
      <c r="F15" s="215">
        <f t="shared" si="8"/>
        <v>46.9</v>
      </c>
      <c r="G15" s="450">
        <f t="shared" si="8"/>
        <v>47.2</v>
      </c>
      <c r="H15" s="450">
        <f t="shared" si="8"/>
        <v>46.9</v>
      </c>
      <c r="I15" s="450">
        <f t="shared" si="8"/>
        <v>46.8</v>
      </c>
      <c r="J15" s="450">
        <f t="shared" si="8"/>
        <v>47</v>
      </c>
      <c r="K15" s="450">
        <f t="shared" si="8"/>
        <v>45.9</v>
      </c>
      <c r="L15" s="450">
        <f t="shared" si="8"/>
        <v>42.9</v>
      </c>
      <c r="M15" s="450">
        <f t="shared" si="8"/>
        <v>40.2</v>
      </c>
      <c r="N15" s="450">
        <f t="shared" si="8"/>
        <v>39.6</v>
      </c>
      <c r="O15" s="450">
        <f t="shared" si="8"/>
        <v>41.2</v>
      </c>
      <c r="P15" s="450">
        <f t="shared" si="8"/>
        <v>41.3</v>
      </c>
      <c r="Q15" s="539">
        <f t="shared" si="8"/>
        <v>41.1</v>
      </c>
      <c r="R15" s="30"/>
    </row>
    <row r="16" spans="1:18" s="26" customFormat="1" ht="12" customHeight="1" thickBot="1">
      <c r="A16" s="793" t="s">
        <v>137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7"/>
      <c r="R16" s="27"/>
    </row>
    <row r="17" spans="1:18" s="31" customFormat="1" ht="10.5" customHeight="1" thickBot="1">
      <c r="A17" s="738" t="s">
        <v>0</v>
      </c>
      <c r="B17" s="739"/>
      <c r="C17" s="739"/>
      <c r="D17" s="740"/>
      <c r="E17" s="43" t="s">
        <v>208</v>
      </c>
      <c r="F17" s="44" t="s">
        <v>209</v>
      </c>
      <c r="G17" s="44" t="s">
        <v>210</v>
      </c>
      <c r="H17" s="44" t="s">
        <v>211</v>
      </c>
      <c r="I17" s="44" t="s">
        <v>212</v>
      </c>
      <c r="J17" s="44" t="s">
        <v>213</v>
      </c>
      <c r="K17" s="44" t="s">
        <v>214</v>
      </c>
      <c r="L17" s="44" t="s">
        <v>215</v>
      </c>
      <c r="M17" s="44" t="s">
        <v>216</v>
      </c>
      <c r="N17" s="44" t="s">
        <v>217</v>
      </c>
      <c r="O17" s="44" t="s">
        <v>218</v>
      </c>
      <c r="P17" s="45" t="s">
        <v>219</v>
      </c>
      <c r="Q17" s="62" t="s">
        <v>13</v>
      </c>
      <c r="R17" s="30"/>
    </row>
    <row r="18" spans="1:18" s="26" customFormat="1" ht="12" customHeight="1" thickBot="1">
      <c r="A18" s="787" t="s">
        <v>7</v>
      </c>
      <c r="B18" s="788"/>
      <c r="C18" s="788"/>
      <c r="D18" s="789"/>
      <c r="E18" s="52">
        <v>110</v>
      </c>
      <c r="F18" s="11">
        <v>95</v>
      </c>
      <c r="G18" s="11">
        <v>70</v>
      </c>
      <c r="H18" s="11">
        <v>72</v>
      </c>
      <c r="I18" s="11">
        <v>50</v>
      </c>
      <c r="J18" s="11">
        <v>58</v>
      </c>
      <c r="K18" s="11">
        <v>92</v>
      </c>
      <c r="L18" s="11">
        <v>75</v>
      </c>
      <c r="M18" s="11">
        <v>132</v>
      </c>
      <c r="N18" s="11">
        <v>120</v>
      </c>
      <c r="O18" s="11">
        <v>117</v>
      </c>
      <c r="P18" s="11">
        <v>133</v>
      </c>
      <c r="Q18" s="9">
        <f>SUM(E18:P18)</f>
        <v>1124</v>
      </c>
      <c r="R18" s="27"/>
    </row>
    <row r="19" spans="1:18" s="26" customFormat="1" ht="12" customHeight="1" thickTop="1">
      <c r="A19" s="811" t="s">
        <v>2</v>
      </c>
      <c r="B19" s="809"/>
      <c r="C19" s="809"/>
      <c r="D19" s="810"/>
      <c r="E19" s="53">
        <v>36</v>
      </c>
      <c r="F19" s="13">
        <v>48</v>
      </c>
      <c r="G19" s="13">
        <v>40</v>
      </c>
      <c r="H19" s="13">
        <v>34</v>
      </c>
      <c r="I19" s="13">
        <v>25</v>
      </c>
      <c r="J19" s="13">
        <v>29</v>
      </c>
      <c r="K19" s="13">
        <v>55</v>
      </c>
      <c r="L19" s="13">
        <v>46</v>
      </c>
      <c r="M19" s="13">
        <v>79</v>
      </c>
      <c r="N19" s="13">
        <v>56</v>
      </c>
      <c r="O19" s="13">
        <v>70</v>
      </c>
      <c r="P19" s="13">
        <v>65</v>
      </c>
      <c r="Q19" s="14">
        <f>SUM(E19:P19)</f>
        <v>583</v>
      </c>
      <c r="R19" s="27"/>
    </row>
    <row r="20" spans="1:18" s="26" customFormat="1" ht="12" customHeight="1">
      <c r="A20" s="745" t="s">
        <v>44</v>
      </c>
      <c r="B20" s="746"/>
      <c r="C20" s="746"/>
      <c r="D20" s="747"/>
      <c r="E20" s="54">
        <f aca="true" t="shared" si="9" ref="E20:P20">E19/E18*100</f>
        <v>32.7</v>
      </c>
      <c r="F20" s="442">
        <f t="shared" si="9"/>
        <v>50.5</v>
      </c>
      <c r="G20" s="442">
        <f t="shared" si="9"/>
        <v>57.1</v>
      </c>
      <c r="H20" s="442">
        <f t="shared" si="9"/>
        <v>47.2</v>
      </c>
      <c r="I20" s="442">
        <f t="shared" si="9"/>
        <v>50</v>
      </c>
      <c r="J20" s="442">
        <f t="shared" si="9"/>
        <v>50</v>
      </c>
      <c r="K20" s="442">
        <f t="shared" si="9"/>
        <v>59.8</v>
      </c>
      <c r="L20" s="442">
        <f t="shared" si="9"/>
        <v>61.3</v>
      </c>
      <c r="M20" s="442">
        <f t="shared" si="9"/>
        <v>59.8</v>
      </c>
      <c r="N20" s="442">
        <f t="shared" si="9"/>
        <v>46.7</v>
      </c>
      <c r="O20" s="442">
        <f t="shared" si="9"/>
        <v>59.8</v>
      </c>
      <c r="P20" s="442">
        <f t="shared" si="9"/>
        <v>48.9</v>
      </c>
      <c r="Q20" s="15">
        <f>Q19/Q18*100</f>
        <v>51.9</v>
      </c>
      <c r="R20" s="27"/>
    </row>
    <row r="21" spans="1:18" s="26" customFormat="1" ht="12" customHeight="1">
      <c r="A21" s="799" t="s">
        <v>56</v>
      </c>
      <c r="B21" s="778" t="s">
        <v>8</v>
      </c>
      <c r="C21" s="778"/>
      <c r="D21" s="779"/>
      <c r="E21" s="53">
        <v>28</v>
      </c>
      <c r="F21" s="13">
        <v>24</v>
      </c>
      <c r="G21" s="13">
        <v>19</v>
      </c>
      <c r="H21" s="13">
        <v>15</v>
      </c>
      <c r="I21" s="13">
        <v>21</v>
      </c>
      <c r="J21" s="13">
        <v>11</v>
      </c>
      <c r="K21" s="13">
        <v>41</v>
      </c>
      <c r="L21" s="13">
        <v>26</v>
      </c>
      <c r="M21" s="13">
        <v>63</v>
      </c>
      <c r="N21" s="13">
        <v>33</v>
      </c>
      <c r="O21" s="13">
        <v>25</v>
      </c>
      <c r="P21" s="13">
        <v>25</v>
      </c>
      <c r="Q21" s="14">
        <f>SUM(E21:P21)</f>
        <v>331</v>
      </c>
      <c r="R21" s="27"/>
    </row>
    <row r="22" spans="1:18" s="26" customFormat="1" ht="12" customHeight="1">
      <c r="A22" s="800"/>
      <c r="B22" s="746" t="s">
        <v>44</v>
      </c>
      <c r="C22" s="746"/>
      <c r="D22" s="747"/>
      <c r="E22" s="54">
        <f aca="true" t="shared" si="10" ref="E22:P22">E21/E18*100</f>
        <v>25.5</v>
      </c>
      <c r="F22" s="442">
        <f t="shared" si="10"/>
        <v>25.3</v>
      </c>
      <c r="G22" s="442">
        <f t="shared" si="10"/>
        <v>27.1</v>
      </c>
      <c r="H22" s="442">
        <f t="shared" si="10"/>
        <v>20.8</v>
      </c>
      <c r="I22" s="442">
        <f t="shared" si="10"/>
        <v>42</v>
      </c>
      <c r="J22" s="442">
        <f t="shared" si="10"/>
        <v>19</v>
      </c>
      <c r="K22" s="442">
        <f t="shared" si="10"/>
        <v>44.6</v>
      </c>
      <c r="L22" s="442">
        <f t="shared" si="10"/>
        <v>34.7</v>
      </c>
      <c r="M22" s="442">
        <f t="shared" si="10"/>
        <v>47.7</v>
      </c>
      <c r="N22" s="442">
        <f t="shared" si="10"/>
        <v>27.5</v>
      </c>
      <c r="O22" s="442">
        <f t="shared" si="10"/>
        <v>21.4</v>
      </c>
      <c r="P22" s="442">
        <f t="shared" si="10"/>
        <v>18.8</v>
      </c>
      <c r="Q22" s="15">
        <f>Q21/Q18*100</f>
        <v>29.4</v>
      </c>
      <c r="R22" s="27"/>
    </row>
    <row r="23" spans="1:18" s="31" customFormat="1" ht="10.5" customHeight="1">
      <c r="A23" s="800"/>
      <c r="B23" s="68" t="s">
        <v>9</v>
      </c>
      <c r="C23" s="68"/>
      <c r="D23" s="69"/>
      <c r="E23" s="53">
        <f aca="true" t="shared" si="11" ref="E23:P23">E18-E21</f>
        <v>82</v>
      </c>
      <c r="F23" s="13">
        <f t="shared" si="11"/>
        <v>71</v>
      </c>
      <c r="G23" s="13">
        <f t="shared" si="11"/>
        <v>51</v>
      </c>
      <c r="H23" s="13">
        <f t="shared" si="11"/>
        <v>57</v>
      </c>
      <c r="I23" s="13">
        <f t="shared" si="11"/>
        <v>29</v>
      </c>
      <c r="J23" s="13">
        <f t="shared" si="11"/>
        <v>47</v>
      </c>
      <c r="K23" s="13">
        <f t="shared" si="11"/>
        <v>51</v>
      </c>
      <c r="L23" s="13">
        <f t="shared" si="11"/>
        <v>49</v>
      </c>
      <c r="M23" s="13">
        <f t="shared" si="11"/>
        <v>69</v>
      </c>
      <c r="N23" s="13">
        <f t="shared" si="11"/>
        <v>87</v>
      </c>
      <c r="O23" s="13">
        <f t="shared" si="11"/>
        <v>92</v>
      </c>
      <c r="P23" s="13">
        <f t="shared" si="11"/>
        <v>108</v>
      </c>
      <c r="Q23" s="14">
        <f>SUM(E23:P23)</f>
        <v>793</v>
      </c>
      <c r="R23" s="30"/>
    </row>
    <row r="24" spans="1:18" s="26" customFormat="1" ht="12" customHeight="1">
      <c r="A24" s="801"/>
      <c r="B24" s="70" t="s">
        <v>44</v>
      </c>
      <c r="C24" s="70"/>
      <c r="D24" s="71"/>
      <c r="E24" s="54">
        <f aca="true" t="shared" si="12" ref="E24:P24">E23/E18*100</f>
        <v>74.5</v>
      </c>
      <c r="F24" s="442">
        <f t="shared" si="12"/>
        <v>74.7</v>
      </c>
      <c r="G24" s="442">
        <f t="shared" si="12"/>
        <v>72.9</v>
      </c>
      <c r="H24" s="442">
        <f t="shared" si="12"/>
        <v>79.2</v>
      </c>
      <c r="I24" s="442">
        <f t="shared" si="12"/>
        <v>58</v>
      </c>
      <c r="J24" s="442">
        <f t="shared" si="12"/>
        <v>81</v>
      </c>
      <c r="K24" s="442">
        <f t="shared" si="12"/>
        <v>55.4</v>
      </c>
      <c r="L24" s="442">
        <f t="shared" si="12"/>
        <v>65.3</v>
      </c>
      <c r="M24" s="442">
        <f t="shared" si="12"/>
        <v>52.3</v>
      </c>
      <c r="N24" s="442">
        <f t="shared" si="12"/>
        <v>72.5</v>
      </c>
      <c r="O24" s="442">
        <f t="shared" si="12"/>
        <v>78.6</v>
      </c>
      <c r="P24" s="442">
        <f t="shared" si="12"/>
        <v>81.2</v>
      </c>
      <c r="Q24" s="15">
        <f>Q23/Q18*100</f>
        <v>70.6</v>
      </c>
      <c r="R24" s="27"/>
    </row>
    <row r="25" spans="1:18" s="31" customFormat="1" ht="11.25" customHeight="1">
      <c r="A25" s="802" t="s">
        <v>56</v>
      </c>
      <c r="B25" s="84" t="s">
        <v>16</v>
      </c>
      <c r="C25" s="68"/>
      <c r="D25" s="69"/>
      <c r="E25" s="53">
        <v>95</v>
      </c>
      <c r="F25" s="13">
        <v>81</v>
      </c>
      <c r="G25" s="13">
        <v>55</v>
      </c>
      <c r="H25" s="13">
        <v>58</v>
      </c>
      <c r="I25" s="13">
        <v>33</v>
      </c>
      <c r="J25" s="13">
        <v>53</v>
      </c>
      <c r="K25" s="13">
        <v>60</v>
      </c>
      <c r="L25" s="13">
        <v>52</v>
      </c>
      <c r="M25" s="13">
        <v>84</v>
      </c>
      <c r="N25" s="13">
        <v>87</v>
      </c>
      <c r="O25" s="13">
        <v>92</v>
      </c>
      <c r="P25" s="13">
        <v>103</v>
      </c>
      <c r="Q25" s="14">
        <f>SUM(E25:P25)</f>
        <v>853</v>
      </c>
      <c r="R25" s="30"/>
    </row>
    <row r="26" spans="1:17" s="1" customFormat="1" ht="12" customHeight="1">
      <c r="A26" s="803"/>
      <c r="B26" s="85" t="s">
        <v>44</v>
      </c>
      <c r="C26" s="70"/>
      <c r="D26" s="71"/>
      <c r="E26" s="54">
        <f aca="true" t="shared" si="13" ref="E26:P26">E25/E18*100</f>
        <v>86.4</v>
      </c>
      <c r="F26" s="442">
        <f t="shared" si="13"/>
        <v>85.3</v>
      </c>
      <c r="G26" s="442">
        <f t="shared" si="13"/>
        <v>78.6</v>
      </c>
      <c r="H26" s="442">
        <f t="shared" si="13"/>
        <v>80.6</v>
      </c>
      <c r="I26" s="442">
        <f t="shared" si="13"/>
        <v>66</v>
      </c>
      <c r="J26" s="442">
        <f t="shared" si="13"/>
        <v>91.4</v>
      </c>
      <c r="K26" s="442">
        <f t="shared" si="13"/>
        <v>65.2</v>
      </c>
      <c r="L26" s="442">
        <f t="shared" si="13"/>
        <v>69.3</v>
      </c>
      <c r="M26" s="442">
        <f t="shared" si="13"/>
        <v>63.6</v>
      </c>
      <c r="N26" s="442">
        <f t="shared" si="13"/>
        <v>72.5</v>
      </c>
      <c r="O26" s="442">
        <f t="shared" si="13"/>
        <v>78.6</v>
      </c>
      <c r="P26" s="442">
        <f t="shared" si="13"/>
        <v>77.4</v>
      </c>
      <c r="Q26" s="15">
        <f>Q25/Q18*100</f>
        <v>75.9</v>
      </c>
    </row>
    <row r="27" spans="1:17" s="1" customFormat="1" ht="12" customHeight="1">
      <c r="A27" s="803"/>
      <c r="B27" s="84" t="s">
        <v>4</v>
      </c>
      <c r="C27" s="68"/>
      <c r="D27" s="69"/>
      <c r="E27" s="53">
        <f aca="true" t="shared" si="14" ref="E27:P27">E18-E25</f>
        <v>15</v>
      </c>
      <c r="F27" s="13">
        <f t="shared" si="14"/>
        <v>14</v>
      </c>
      <c r="G27" s="13">
        <f t="shared" si="14"/>
        <v>15</v>
      </c>
      <c r="H27" s="13">
        <f t="shared" si="14"/>
        <v>14</v>
      </c>
      <c r="I27" s="13">
        <f t="shared" si="14"/>
        <v>17</v>
      </c>
      <c r="J27" s="13">
        <f t="shared" si="14"/>
        <v>5</v>
      </c>
      <c r="K27" s="13">
        <f t="shared" si="14"/>
        <v>32</v>
      </c>
      <c r="L27" s="13">
        <f t="shared" si="14"/>
        <v>23</v>
      </c>
      <c r="M27" s="13">
        <f t="shared" si="14"/>
        <v>48</v>
      </c>
      <c r="N27" s="13">
        <f t="shared" si="14"/>
        <v>33</v>
      </c>
      <c r="O27" s="13">
        <f t="shared" si="14"/>
        <v>25</v>
      </c>
      <c r="P27" s="13">
        <f t="shared" si="14"/>
        <v>30</v>
      </c>
      <c r="Q27" s="14">
        <f>SUM(E27:P27)</f>
        <v>271</v>
      </c>
    </row>
    <row r="28" spans="1:17" ht="12" customHeight="1">
      <c r="A28" s="804"/>
      <c r="B28" s="85" t="s">
        <v>44</v>
      </c>
      <c r="C28" s="70"/>
      <c r="D28" s="71"/>
      <c r="E28" s="54">
        <f aca="true" t="shared" si="15" ref="E28:P28">E27/E18*100</f>
        <v>13.6</v>
      </c>
      <c r="F28" s="442">
        <f t="shared" si="15"/>
        <v>14.7</v>
      </c>
      <c r="G28" s="442">
        <f t="shared" si="15"/>
        <v>21.4</v>
      </c>
      <c r="H28" s="442">
        <f t="shared" si="15"/>
        <v>19.4</v>
      </c>
      <c r="I28" s="442">
        <f t="shared" si="15"/>
        <v>34</v>
      </c>
      <c r="J28" s="442">
        <f t="shared" si="15"/>
        <v>8.6</v>
      </c>
      <c r="K28" s="442">
        <f t="shared" si="15"/>
        <v>34.8</v>
      </c>
      <c r="L28" s="442">
        <f t="shared" si="15"/>
        <v>30.7</v>
      </c>
      <c r="M28" s="442">
        <f t="shared" si="15"/>
        <v>36.4</v>
      </c>
      <c r="N28" s="442">
        <f t="shared" si="15"/>
        <v>27.5</v>
      </c>
      <c r="O28" s="442">
        <f t="shared" si="15"/>
        <v>21.4</v>
      </c>
      <c r="P28" s="442">
        <f t="shared" si="15"/>
        <v>22.6</v>
      </c>
      <c r="Q28" s="15">
        <f>Q27/Q18*100</f>
        <v>24.1</v>
      </c>
    </row>
    <row r="29" spans="1:17" ht="12" customHeight="1">
      <c r="A29" s="585" t="s">
        <v>37</v>
      </c>
      <c r="B29" s="586"/>
      <c r="C29" s="586"/>
      <c r="D29" s="587"/>
      <c r="E29" s="61">
        <v>42</v>
      </c>
      <c r="F29" s="448">
        <v>40</v>
      </c>
      <c r="G29" s="448">
        <v>32</v>
      </c>
      <c r="H29" s="448">
        <v>32</v>
      </c>
      <c r="I29" s="448">
        <v>29</v>
      </c>
      <c r="J29" s="448">
        <v>18</v>
      </c>
      <c r="K29" s="448">
        <v>47</v>
      </c>
      <c r="L29" s="448">
        <v>35</v>
      </c>
      <c r="M29" s="448">
        <v>88</v>
      </c>
      <c r="N29" s="448">
        <v>63</v>
      </c>
      <c r="O29" s="448">
        <v>49</v>
      </c>
      <c r="P29" s="448">
        <v>71</v>
      </c>
      <c r="Q29" s="14">
        <f>SUM(E29:P29)</f>
        <v>546</v>
      </c>
    </row>
    <row r="30" spans="1:17" s="8" customFormat="1" ht="10.5" customHeight="1">
      <c r="A30" s="745" t="s">
        <v>44</v>
      </c>
      <c r="B30" s="746"/>
      <c r="C30" s="746"/>
      <c r="D30" s="747"/>
      <c r="E30" s="163">
        <f aca="true" t="shared" si="16" ref="E30:P30">E29/E18*100</f>
        <v>38.2</v>
      </c>
      <c r="F30" s="449">
        <f t="shared" si="16"/>
        <v>42.1</v>
      </c>
      <c r="G30" s="449">
        <f t="shared" si="16"/>
        <v>45.7</v>
      </c>
      <c r="H30" s="449">
        <f t="shared" si="16"/>
        <v>44.4</v>
      </c>
      <c r="I30" s="449">
        <f t="shared" si="16"/>
        <v>58</v>
      </c>
      <c r="J30" s="449">
        <f t="shared" si="16"/>
        <v>31</v>
      </c>
      <c r="K30" s="449">
        <f t="shared" si="16"/>
        <v>51.1</v>
      </c>
      <c r="L30" s="449">
        <f t="shared" si="16"/>
        <v>46.7</v>
      </c>
      <c r="M30" s="449">
        <f t="shared" si="16"/>
        <v>66.7</v>
      </c>
      <c r="N30" s="449">
        <f t="shared" si="16"/>
        <v>52.5</v>
      </c>
      <c r="O30" s="449">
        <f t="shared" si="16"/>
        <v>41.9</v>
      </c>
      <c r="P30" s="449">
        <f t="shared" si="16"/>
        <v>53.4</v>
      </c>
      <c r="Q30" s="210">
        <f>Q29/Q18*100</f>
        <v>48.6</v>
      </c>
    </row>
    <row r="31" spans="1:17" ht="12" customHeight="1">
      <c r="A31" s="150" t="s">
        <v>120</v>
      </c>
      <c r="B31" s="151"/>
      <c r="C31" s="151"/>
      <c r="D31" s="152"/>
      <c r="E31" s="56">
        <v>3</v>
      </c>
      <c r="F31" s="28">
        <v>1</v>
      </c>
      <c r="G31" s="28">
        <v>4</v>
      </c>
      <c r="H31" s="28">
        <v>6</v>
      </c>
      <c r="I31" s="28">
        <v>0</v>
      </c>
      <c r="J31" s="28">
        <v>1</v>
      </c>
      <c r="K31" s="28">
        <v>7</v>
      </c>
      <c r="L31" s="28">
        <v>5</v>
      </c>
      <c r="M31" s="28">
        <v>4</v>
      </c>
      <c r="N31" s="28">
        <v>1</v>
      </c>
      <c r="O31" s="28">
        <v>7</v>
      </c>
      <c r="P31" s="28">
        <v>4</v>
      </c>
      <c r="Q31" s="14">
        <f>SUM(E31:P31)</f>
        <v>43</v>
      </c>
    </row>
    <row r="32" spans="1:17" s="8" customFormat="1" ht="10.5" customHeight="1">
      <c r="A32" s="745" t="s">
        <v>44</v>
      </c>
      <c r="B32" s="746"/>
      <c r="C32" s="746"/>
      <c r="D32" s="747"/>
      <c r="E32" s="163">
        <f aca="true" t="shared" si="17" ref="E32:P32">E31/E18*100</f>
        <v>2.7</v>
      </c>
      <c r="F32" s="449">
        <f t="shared" si="17"/>
        <v>1.1</v>
      </c>
      <c r="G32" s="449">
        <f t="shared" si="17"/>
        <v>5.7</v>
      </c>
      <c r="H32" s="449">
        <f t="shared" si="17"/>
        <v>8.3</v>
      </c>
      <c r="I32" s="449">
        <f t="shared" si="17"/>
        <v>0</v>
      </c>
      <c r="J32" s="449">
        <f t="shared" si="17"/>
        <v>1.7</v>
      </c>
      <c r="K32" s="449">
        <f t="shared" si="17"/>
        <v>7.6</v>
      </c>
      <c r="L32" s="449">
        <f t="shared" si="17"/>
        <v>6.7</v>
      </c>
      <c r="M32" s="449">
        <f t="shared" si="17"/>
        <v>3</v>
      </c>
      <c r="N32" s="449">
        <f t="shared" si="17"/>
        <v>0.8</v>
      </c>
      <c r="O32" s="449">
        <f t="shared" si="17"/>
        <v>6</v>
      </c>
      <c r="P32" s="449">
        <f t="shared" si="17"/>
        <v>3</v>
      </c>
      <c r="Q32" s="210">
        <f>Q31/Q18*100</f>
        <v>3.8</v>
      </c>
    </row>
    <row r="33" spans="1:17" ht="12" customHeight="1">
      <c r="A33" s="585" t="s">
        <v>38</v>
      </c>
      <c r="B33" s="586"/>
      <c r="C33" s="586"/>
      <c r="D33" s="587"/>
      <c r="E33" s="56">
        <v>24</v>
      </c>
      <c r="F33" s="28">
        <v>25</v>
      </c>
      <c r="G33" s="28">
        <v>14</v>
      </c>
      <c r="H33" s="28">
        <v>23</v>
      </c>
      <c r="I33" s="28">
        <v>20</v>
      </c>
      <c r="J33" s="28">
        <v>23</v>
      </c>
      <c r="K33" s="28">
        <v>17</v>
      </c>
      <c r="L33" s="28">
        <v>24</v>
      </c>
      <c r="M33" s="28">
        <v>26</v>
      </c>
      <c r="N33" s="28">
        <v>40</v>
      </c>
      <c r="O33" s="28">
        <v>42</v>
      </c>
      <c r="P33" s="28">
        <v>27</v>
      </c>
      <c r="Q33" s="14">
        <f>SUM(E33:P33)</f>
        <v>305</v>
      </c>
    </row>
    <row r="34" spans="1:17" s="8" customFormat="1" ht="10.5" customHeight="1">
      <c r="A34" s="745" t="s">
        <v>44</v>
      </c>
      <c r="B34" s="746"/>
      <c r="C34" s="746"/>
      <c r="D34" s="747"/>
      <c r="E34" s="163">
        <f aca="true" t="shared" si="18" ref="E34:P34">E33/E18*100</f>
        <v>21.8</v>
      </c>
      <c r="F34" s="449">
        <f t="shared" si="18"/>
        <v>26.3</v>
      </c>
      <c r="G34" s="449">
        <f t="shared" si="18"/>
        <v>20</v>
      </c>
      <c r="H34" s="449">
        <f t="shared" si="18"/>
        <v>31.9</v>
      </c>
      <c r="I34" s="449">
        <f t="shared" si="18"/>
        <v>40</v>
      </c>
      <c r="J34" s="449">
        <f t="shared" si="18"/>
        <v>39.7</v>
      </c>
      <c r="K34" s="449">
        <f t="shared" si="18"/>
        <v>18.5</v>
      </c>
      <c r="L34" s="449">
        <f t="shared" si="18"/>
        <v>32</v>
      </c>
      <c r="M34" s="449">
        <f t="shared" si="18"/>
        <v>19.7</v>
      </c>
      <c r="N34" s="449">
        <f t="shared" si="18"/>
        <v>33.3</v>
      </c>
      <c r="O34" s="449">
        <f t="shared" si="18"/>
        <v>35.9</v>
      </c>
      <c r="P34" s="449">
        <f t="shared" si="18"/>
        <v>20.3</v>
      </c>
      <c r="Q34" s="210">
        <f>Q33/Q18*100</f>
        <v>27.1</v>
      </c>
    </row>
    <row r="35" spans="1:17" ht="12" customHeight="1">
      <c r="A35" s="121" t="s">
        <v>121</v>
      </c>
      <c r="B35" s="153"/>
      <c r="C35" s="153"/>
      <c r="D35" s="154"/>
      <c r="E35" s="208">
        <v>4</v>
      </c>
      <c r="F35" s="99">
        <v>6</v>
      </c>
      <c r="G35" s="99">
        <v>4</v>
      </c>
      <c r="H35" s="99">
        <v>0</v>
      </c>
      <c r="I35" s="99">
        <v>3</v>
      </c>
      <c r="J35" s="99">
        <v>3</v>
      </c>
      <c r="K35" s="99">
        <v>3</v>
      </c>
      <c r="L35" s="99">
        <v>5</v>
      </c>
      <c r="M35" s="99">
        <v>9</v>
      </c>
      <c r="N35" s="99">
        <v>6</v>
      </c>
      <c r="O35" s="99">
        <v>12</v>
      </c>
      <c r="P35" s="99">
        <v>4</v>
      </c>
      <c r="Q35" s="14">
        <f>SUM(E35:P35)</f>
        <v>59</v>
      </c>
    </row>
    <row r="36" spans="1:17" s="8" customFormat="1" ht="10.5" customHeight="1">
      <c r="A36" s="745" t="s">
        <v>44</v>
      </c>
      <c r="B36" s="746"/>
      <c r="C36" s="746"/>
      <c r="D36" s="747"/>
      <c r="E36" s="163">
        <f aca="true" t="shared" si="19" ref="E36:P36">E35/E18*100</f>
        <v>3.6</v>
      </c>
      <c r="F36" s="449">
        <f t="shared" si="19"/>
        <v>6.3</v>
      </c>
      <c r="G36" s="449">
        <f t="shared" si="19"/>
        <v>5.7</v>
      </c>
      <c r="H36" s="449">
        <f t="shared" si="19"/>
        <v>0</v>
      </c>
      <c r="I36" s="449">
        <f t="shared" si="19"/>
        <v>6</v>
      </c>
      <c r="J36" s="449">
        <f t="shared" si="19"/>
        <v>5.2</v>
      </c>
      <c r="K36" s="449">
        <f t="shared" si="19"/>
        <v>3.3</v>
      </c>
      <c r="L36" s="449">
        <f t="shared" si="19"/>
        <v>6.7</v>
      </c>
      <c r="M36" s="449">
        <f t="shared" si="19"/>
        <v>6.8</v>
      </c>
      <c r="N36" s="449">
        <f t="shared" si="19"/>
        <v>5</v>
      </c>
      <c r="O36" s="449">
        <f t="shared" si="19"/>
        <v>10.3</v>
      </c>
      <c r="P36" s="449">
        <f t="shared" si="19"/>
        <v>3</v>
      </c>
      <c r="Q36" s="210">
        <f>Q35/Q18*100</f>
        <v>5.2</v>
      </c>
    </row>
    <row r="37" spans="1:17" ht="12" customHeight="1">
      <c r="A37" s="585" t="s">
        <v>39</v>
      </c>
      <c r="B37" s="586"/>
      <c r="C37" s="586"/>
      <c r="D37" s="587"/>
      <c r="E37" s="209">
        <v>12</v>
      </c>
      <c r="F37" s="423">
        <v>9</v>
      </c>
      <c r="G37" s="423">
        <v>6</v>
      </c>
      <c r="H37" s="423">
        <v>9</v>
      </c>
      <c r="I37" s="423">
        <v>7</v>
      </c>
      <c r="J37" s="423">
        <v>7</v>
      </c>
      <c r="K37" s="423">
        <v>8</v>
      </c>
      <c r="L37" s="423">
        <v>5</v>
      </c>
      <c r="M37" s="423">
        <v>4</v>
      </c>
      <c r="N37" s="423">
        <v>10</v>
      </c>
      <c r="O37" s="423">
        <v>13</v>
      </c>
      <c r="P37" s="423">
        <v>12</v>
      </c>
      <c r="Q37" s="14">
        <f>SUM(E37:P37)</f>
        <v>102</v>
      </c>
    </row>
    <row r="38" spans="1:17" s="8" customFormat="1" ht="9.75" customHeight="1">
      <c r="A38" s="745" t="s">
        <v>44</v>
      </c>
      <c r="B38" s="746"/>
      <c r="C38" s="746"/>
      <c r="D38" s="747"/>
      <c r="E38" s="163">
        <f aca="true" t="shared" si="20" ref="E38:P38">E37/E18*100</f>
        <v>10.9</v>
      </c>
      <c r="F38" s="449">
        <f t="shared" si="20"/>
        <v>9.5</v>
      </c>
      <c r="G38" s="449">
        <f t="shared" si="20"/>
        <v>8.6</v>
      </c>
      <c r="H38" s="449">
        <f t="shared" si="20"/>
        <v>12.5</v>
      </c>
      <c r="I38" s="449">
        <f t="shared" si="20"/>
        <v>14</v>
      </c>
      <c r="J38" s="449">
        <f t="shared" si="20"/>
        <v>12.1</v>
      </c>
      <c r="K38" s="449">
        <f t="shared" si="20"/>
        <v>8.7</v>
      </c>
      <c r="L38" s="449">
        <f t="shared" si="20"/>
        <v>6.7</v>
      </c>
      <c r="M38" s="449">
        <f t="shared" si="20"/>
        <v>3</v>
      </c>
      <c r="N38" s="449">
        <f t="shared" si="20"/>
        <v>8.3</v>
      </c>
      <c r="O38" s="449">
        <f t="shared" si="20"/>
        <v>11.1</v>
      </c>
      <c r="P38" s="449">
        <f t="shared" si="20"/>
        <v>9</v>
      </c>
      <c r="Q38" s="210">
        <f>Q37/Q18*100</f>
        <v>9.1</v>
      </c>
    </row>
    <row r="39" spans="1:18" s="31" customFormat="1" ht="11.25" customHeight="1">
      <c r="A39" s="613" t="s">
        <v>40</v>
      </c>
      <c r="B39" s="614"/>
      <c r="C39" s="614"/>
      <c r="D39" s="615"/>
      <c r="E39" s="208">
        <v>11</v>
      </c>
      <c r="F39" s="99">
        <v>12</v>
      </c>
      <c r="G39" s="99">
        <v>8</v>
      </c>
      <c r="H39" s="99">
        <v>9</v>
      </c>
      <c r="I39" s="99">
        <v>12</v>
      </c>
      <c r="J39" s="99">
        <v>10</v>
      </c>
      <c r="K39" s="99">
        <v>21</v>
      </c>
      <c r="L39" s="99">
        <v>7</v>
      </c>
      <c r="M39" s="99">
        <v>10</v>
      </c>
      <c r="N39" s="99">
        <v>14</v>
      </c>
      <c r="O39" s="99">
        <v>24</v>
      </c>
      <c r="P39" s="99">
        <v>17</v>
      </c>
      <c r="Q39" s="14">
        <f>SUM(E39:P39)</f>
        <v>155</v>
      </c>
      <c r="R39" s="30"/>
    </row>
    <row r="40" spans="1:18" s="212" customFormat="1" ht="11.25" customHeight="1">
      <c r="A40" s="745" t="s">
        <v>44</v>
      </c>
      <c r="B40" s="746"/>
      <c r="C40" s="746"/>
      <c r="D40" s="747"/>
      <c r="E40" s="163">
        <f aca="true" t="shared" si="21" ref="E40:P40">E39/E18*100</f>
        <v>10</v>
      </c>
      <c r="F40" s="449">
        <f t="shared" si="21"/>
        <v>12.6</v>
      </c>
      <c r="G40" s="449">
        <f t="shared" si="21"/>
        <v>11.4</v>
      </c>
      <c r="H40" s="449">
        <f t="shared" si="21"/>
        <v>12.5</v>
      </c>
      <c r="I40" s="449">
        <f t="shared" si="21"/>
        <v>24</v>
      </c>
      <c r="J40" s="449">
        <f t="shared" si="21"/>
        <v>17.2</v>
      </c>
      <c r="K40" s="449">
        <f t="shared" si="21"/>
        <v>22.8</v>
      </c>
      <c r="L40" s="449">
        <f t="shared" si="21"/>
        <v>9.3</v>
      </c>
      <c r="M40" s="449">
        <f t="shared" si="21"/>
        <v>7.6</v>
      </c>
      <c r="N40" s="449">
        <f t="shared" si="21"/>
        <v>11.7</v>
      </c>
      <c r="O40" s="449">
        <f t="shared" si="21"/>
        <v>20.5</v>
      </c>
      <c r="P40" s="449">
        <f t="shared" si="21"/>
        <v>12.8</v>
      </c>
      <c r="Q40" s="210">
        <f>Q39/Q18*100</f>
        <v>13.8</v>
      </c>
      <c r="R40" s="211"/>
    </row>
    <row r="41" spans="1:18" s="26" customFormat="1" ht="12" customHeight="1">
      <c r="A41" s="90" t="s">
        <v>77</v>
      </c>
      <c r="B41" s="91"/>
      <c r="C41" s="92"/>
      <c r="D41" s="117"/>
      <c r="E41" s="208">
        <v>22</v>
      </c>
      <c r="F41" s="99">
        <v>24</v>
      </c>
      <c r="G41" s="99">
        <v>18</v>
      </c>
      <c r="H41" s="99">
        <v>21</v>
      </c>
      <c r="I41" s="99">
        <v>22</v>
      </c>
      <c r="J41" s="99">
        <v>6</v>
      </c>
      <c r="K41" s="99">
        <v>41</v>
      </c>
      <c r="L41" s="99">
        <v>27</v>
      </c>
      <c r="M41" s="99">
        <v>61</v>
      </c>
      <c r="N41" s="99">
        <v>46</v>
      </c>
      <c r="O41" s="99">
        <v>38</v>
      </c>
      <c r="P41" s="99">
        <v>42</v>
      </c>
      <c r="Q41" s="14">
        <f>SUM(E41:P41)</f>
        <v>368</v>
      </c>
      <c r="R41" s="27"/>
    </row>
    <row r="42" spans="1:18" s="214" customFormat="1" ht="12" customHeight="1">
      <c r="A42" s="745" t="s">
        <v>44</v>
      </c>
      <c r="B42" s="746"/>
      <c r="C42" s="746"/>
      <c r="D42" s="747"/>
      <c r="E42" s="163">
        <f aca="true" t="shared" si="22" ref="E42:P42">E41/E18*100</f>
        <v>20</v>
      </c>
      <c r="F42" s="449">
        <f t="shared" si="22"/>
        <v>25.3</v>
      </c>
      <c r="G42" s="449">
        <f t="shared" si="22"/>
        <v>25.7</v>
      </c>
      <c r="H42" s="449">
        <f t="shared" si="22"/>
        <v>29.2</v>
      </c>
      <c r="I42" s="449">
        <f t="shared" si="22"/>
        <v>44</v>
      </c>
      <c r="J42" s="449">
        <f t="shared" si="22"/>
        <v>10.3</v>
      </c>
      <c r="K42" s="449">
        <f t="shared" si="22"/>
        <v>44.6</v>
      </c>
      <c r="L42" s="449">
        <f t="shared" si="22"/>
        <v>36</v>
      </c>
      <c r="M42" s="449">
        <f t="shared" si="22"/>
        <v>46.2</v>
      </c>
      <c r="N42" s="449">
        <f t="shared" si="22"/>
        <v>38.3</v>
      </c>
      <c r="O42" s="449">
        <f t="shared" si="22"/>
        <v>32.5</v>
      </c>
      <c r="P42" s="449">
        <f t="shared" si="22"/>
        <v>31.6</v>
      </c>
      <c r="Q42" s="210">
        <f>Q41/Q18*100</f>
        <v>32.7</v>
      </c>
      <c r="R42" s="213"/>
    </row>
    <row r="43" spans="1:18" s="26" customFormat="1" ht="12" customHeight="1">
      <c r="A43" s="155" t="s">
        <v>78</v>
      </c>
      <c r="B43" s="156"/>
      <c r="C43" s="157"/>
      <c r="D43" s="117"/>
      <c r="E43" s="209">
        <v>62</v>
      </c>
      <c r="F43" s="423">
        <v>45</v>
      </c>
      <c r="G43" s="423">
        <v>35</v>
      </c>
      <c r="H43" s="423">
        <v>30</v>
      </c>
      <c r="I43" s="423">
        <v>20</v>
      </c>
      <c r="J43" s="423">
        <v>29</v>
      </c>
      <c r="K43" s="423">
        <v>38</v>
      </c>
      <c r="L43" s="423">
        <v>26</v>
      </c>
      <c r="M43" s="423">
        <v>55</v>
      </c>
      <c r="N43" s="423">
        <v>54</v>
      </c>
      <c r="O43" s="423">
        <v>58</v>
      </c>
      <c r="P43" s="423">
        <v>60</v>
      </c>
      <c r="Q43" s="14">
        <f>SUM(E43:P43)</f>
        <v>512</v>
      </c>
      <c r="R43" s="27"/>
    </row>
    <row r="44" spans="1:18" s="214" customFormat="1" ht="12" customHeight="1">
      <c r="A44" s="745" t="s">
        <v>44</v>
      </c>
      <c r="B44" s="746"/>
      <c r="C44" s="746"/>
      <c r="D44" s="747"/>
      <c r="E44" s="163">
        <f aca="true" t="shared" si="23" ref="E44:P44">E43/E18*100</f>
        <v>56.4</v>
      </c>
      <c r="F44" s="449">
        <f t="shared" si="23"/>
        <v>47.4</v>
      </c>
      <c r="G44" s="449">
        <f t="shared" si="23"/>
        <v>50</v>
      </c>
      <c r="H44" s="449">
        <f t="shared" si="23"/>
        <v>41.7</v>
      </c>
      <c r="I44" s="449">
        <f t="shared" si="23"/>
        <v>40</v>
      </c>
      <c r="J44" s="449">
        <f t="shared" si="23"/>
        <v>50</v>
      </c>
      <c r="K44" s="449">
        <f t="shared" si="23"/>
        <v>41.3</v>
      </c>
      <c r="L44" s="449">
        <f t="shared" si="23"/>
        <v>34.7</v>
      </c>
      <c r="M44" s="449">
        <f t="shared" si="23"/>
        <v>41.7</v>
      </c>
      <c r="N44" s="449">
        <f t="shared" si="23"/>
        <v>45</v>
      </c>
      <c r="O44" s="449">
        <f t="shared" si="23"/>
        <v>49.6</v>
      </c>
      <c r="P44" s="449">
        <f t="shared" si="23"/>
        <v>45.1</v>
      </c>
      <c r="Q44" s="210">
        <f>Q43/Q18*100</f>
        <v>45.6</v>
      </c>
      <c r="R44" s="213"/>
    </row>
    <row r="45" spans="1:17" s="4" customFormat="1" ht="12" customHeight="1">
      <c r="A45" s="155" t="s">
        <v>122</v>
      </c>
      <c r="B45" s="158"/>
      <c r="C45" s="159"/>
      <c r="D45" s="117"/>
      <c r="E45" s="208">
        <v>0</v>
      </c>
      <c r="F45" s="99">
        <v>1</v>
      </c>
      <c r="G45" s="99">
        <v>0</v>
      </c>
      <c r="H45" s="99">
        <v>0</v>
      </c>
      <c r="I45" s="99">
        <v>2</v>
      </c>
      <c r="J45" s="99">
        <v>1</v>
      </c>
      <c r="K45" s="99">
        <v>1</v>
      </c>
      <c r="L45" s="99">
        <v>2</v>
      </c>
      <c r="M45" s="99">
        <v>4</v>
      </c>
      <c r="N45" s="99">
        <v>2</v>
      </c>
      <c r="O45" s="99">
        <v>7</v>
      </c>
      <c r="P45" s="99">
        <v>2</v>
      </c>
      <c r="Q45" s="14">
        <f>SUM(E45:P45)</f>
        <v>22</v>
      </c>
    </row>
    <row r="46" spans="1:17" s="8" customFormat="1" ht="12" customHeight="1">
      <c r="A46" s="745" t="s">
        <v>44</v>
      </c>
      <c r="B46" s="746"/>
      <c r="C46" s="746"/>
      <c r="D46" s="747"/>
      <c r="E46" s="163">
        <f aca="true" t="shared" si="24" ref="E46:P46">E45/E18*100</f>
        <v>0</v>
      </c>
      <c r="F46" s="449">
        <f t="shared" si="24"/>
        <v>1.1</v>
      </c>
      <c r="G46" s="449">
        <f t="shared" si="24"/>
        <v>0</v>
      </c>
      <c r="H46" s="449">
        <f t="shared" si="24"/>
        <v>0</v>
      </c>
      <c r="I46" s="449">
        <f t="shared" si="24"/>
        <v>4</v>
      </c>
      <c r="J46" s="449">
        <f t="shared" si="24"/>
        <v>1.7</v>
      </c>
      <c r="K46" s="449">
        <f t="shared" si="24"/>
        <v>1.1</v>
      </c>
      <c r="L46" s="449">
        <f t="shared" si="24"/>
        <v>2.7</v>
      </c>
      <c r="M46" s="449">
        <f t="shared" si="24"/>
        <v>3</v>
      </c>
      <c r="N46" s="449">
        <f t="shared" si="24"/>
        <v>1.7</v>
      </c>
      <c r="O46" s="449">
        <f t="shared" si="24"/>
        <v>6</v>
      </c>
      <c r="P46" s="449">
        <f t="shared" si="24"/>
        <v>1.5</v>
      </c>
      <c r="Q46" s="210">
        <f>Q45/Q18*100</f>
        <v>2</v>
      </c>
    </row>
    <row r="47" spans="1:17" s="3" customFormat="1" ht="11.25" customHeight="1">
      <c r="A47" s="565" t="s">
        <v>123</v>
      </c>
      <c r="B47" s="566"/>
      <c r="C47" s="566"/>
      <c r="D47" s="567"/>
      <c r="E47" s="209">
        <v>1</v>
      </c>
      <c r="F47" s="423">
        <v>0</v>
      </c>
      <c r="G47" s="423">
        <v>0</v>
      </c>
      <c r="H47" s="423">
        <v>3</v>
      </c>
      <c r="I47" s="423">
        <v>0</v>
      </c>
      <c r="J47" s="423">
        <v>1</v>
      </c>
      <c r="K47" s="423">
        <v>1</v>
      </c>
      <c r="L47" s="423">
        <v>2</v>
      </c>
      <c r="M47" s="423">
        <v>0</v>
      </c>
      <c r="N47" s="423">
        <v>1</v>
      </c>
      <c r="O47" s="423">
        <v>1</v>
      </c>
      <c r="P47" s="423">
        <v>0</v>
      </c>
      <c r="Q47" s="14">
        <f>SUM(E47:P47)</f>
        <v>10</v>
      </c>
    </row>
    <row r="48" spans="1:17" s="8" customFormat="1" ht="10.5" customHeight="1">
      <c r="A48" s="745" t="s">
        <v>44</v>
      </c>
      <c r="B48" s="746"/>
      <c r="C48" s="746"/>
      <c r="D48" s="747"/>
      <c r="E48" s="163">
        <f aca="true" t="shared" si="25" ref="E48:P48">E47/E18*100</f>
        <v>0.9</v>
      </c>
      <c r="F48" s="449">
        <f t="shared" si="25"/>
        <v>0</v>
      </c>
      <c r="G48" s="449">
        <f t="shared" si="25"/>
        <v>0</v>
      </c>
      <c r="H48" s="449">
        <f t="shared" si="25"/>
        <v>4.2</v>
      </c>
      <c r="I48" s="449">
        <f t="shared" si="25"/>
        <v>0</v>
      </c>
      <c r="J48" s="449">
        <f t="shared" si="25"/>
        <v>1.7</v>
      </c>
      <c r="K48" s="449">
        <f t="shared" si="25"/>
        <v>1.1</v>
      </c>
      <c r="L48" s="449">
        <f t="shared" si="25"/>
        <v>2.7</v>
      </c>
      <c r="M48" s="449">
        <f t="shared" si="25"/>
        <v>0</v>
      </c>
      <c r="N48" s="449">
        <f t="shared" si="25"/>
        <v>0.8</v>
      </c>
      <c r="O48" s="449">
        <f t="shared" si="25"/>
        <v>0.9</v>
      </c>
      <c r="P48" s="449">
        <f t="shared" si="25"/>
        <v>0</v>
      </c>
      <c r="Q48" s="210">
        <f>Q47/Q18*100</f>
        <v>0.9</v>
      </c>
    </row>
    <row r="49" spans="1:18" s="31" customFormat="1" ht="10.5" customHeight="1">
      <c r="A49" s="585" t="s">
        <v>25</v>
      </c>
      <c r="B49" s="586"/>
      <c r="C49" s="586"/>
      <c r="D49" s="587"/>
      <c r="E49" s="56">
        <v>2</v>
      </c>
      <c r="F49" s="28">
        <v>2</v>
      </c>
      <c r="G49" s="28">
        <v>4</v>
      </c>
      <c r="H49" s="28">
        <v>2</v>
      </c>
      <c r="I49" s="28">
        <v>2</v>
      </c>
      <c r="J49" s="28">
        <v>7</v>
      </c>
      <c r="K49" s="28">
        <v>7</v>
      </c>
      <c r="L49" s="28">
        <v>5</v>
      </c>
      <c r="M49" s="28">
        <v>3</v>
      </c>
      <c r="N49" s="28">
        <v>2</v>
      </c>
      <c r="O49" s="28">
        <v>11</v>
      </c>
      <c r="P49" s="28">
        <v>10</v>
      </c>
      <c r="Q49" s="19">
        <f>SUM(E49:P49)</f>
        <v>57</v>
      </c>
      <c r="R49" s="30"/>
    </row>
    <row r="50" spans="1:18" s="212" customFormat="1" ht="11.25" customHeight="1" thickBot="1">
      <c r="A50" s="751" t="s">
        <v>44</v>
      </c>
      <c r="B50" s="752"/>
      <c r="C50" s="752"/>
      <c r="D50" s="753"/>
      <c r="E50" s="215">
        <f aca="true" t="shared" si="26" ref="E50:P50">E49/E18*100</f>
        <v>1.8</v>
      </c>
      <c r="F50" s="450">
        <f t="shared" si="26"/>
        <v>2.1</v>
      </c>
      <c r="G50" s="450">
        <f t="shared" si="26"/>
        <v>5.7</v>
      </c>
      <c r="H50" s="450">
        <f t="shared" si="26"/>
        <v>2.8</v>
      </c>
      <c r="I50" s="450">
        <f t="shared" si="26"/>
        <v>4</v>
      </c>
      <c r="J50" s="450">
        <f t="shared" si="26"/>
        <v>12.1</v>
      </c>
      <c r="K50" s="450">
        <f t="shared" si="26"/>
        <v>7.6</v>
      </c>
      <c r="L50" s="450">
        <f t="shared" si="26"/>
        <v>6.7</v>
      </c>
      <c r="M50" s="450">
        <f t="shared" si="26"/>
        <v>2.3</v>
      </c>
      <c r="N50" s="450">
        <f t="shared" si="26"/>
        <v>1.7</v>
      </c>
      <c r="O50" s="450">
        <f t="shared" si="26"/>
        <v>9.4</v>
      </c>
      <c r="P50" s="450">
        <f t="shared" si="26"/>
        <v>7.5</v>
      </c>
      <c r="Q50" s="216">
        <f>Q49/Q18*100</f>
        <v>5.1</v>
      </c>
      <c r="R50" s="211"/>
    </row>
    <row r="51" spans="1:18" s="26" customFormat="1" ht="12" customHeight="1" thickBot="1">
      <c r="A51" s="812" t="s">
        <v>138</v>
      </c>
      <c r="B51" s="813"/>
      <c r="C51" s="813"/>
      <c r="D51" s="813"/>
      <c r="E51" s="813"/>
      <c r="F51" s="813"/>
      <c r="G51" s="813"/>
      <c r="H51" s="813"/>
      <c r="I51" s="813"/>
      <c r="J51" s="813"/>
      <c r="K51" s="813"/>
      <c r="L51" s="813"/>
      <c r="M51" s="813"/>
      <c r="N51" s="813"/>
      <c r="O51" s="813"/>
      <c r="P51" s="813"/>
      <c r="Q51" s="814"/>
      <c r="R51" s="27"/>
    </row>
    <row r="52" spans="1:17" s="3" customFormat="1" ht="12" customHeight="1" thickBot="1">
      <c r="A52" s="787" t="s">
        <v>11</v>
      </c>
      <c r="B52" s="788"/>
      <c r="C52" s="788"/>
      <c r="D52" s="789"/>
      <c r="E52" s="110">
        <v>46</v>
      </c>
      <c r="F52" s="11">
        <v>48</v>
      </c>
      <c r="G52" s="11">
        <v>62</v>
      </c>
      <c r="H52" s="11">
        <v>127</v>
      </c>
      <c r="I52" s="11">
        <v>103</v>
      </c>
      <c r="J52" s="11">
        <v>89</v>
      </c>
      <c r="K52" s="11">
        <v>119</v>
      </c>
      <c r="L52" s="11">
        <v>109</v>
      </c>
      <c r="M52" s="11">
        <v>113</v>
      </c>
      <c r="N52" s="11">
        <v>100</v>
      </c>
      <c r="O52" s="11">
        <v>102</v>
      </c>
      <c r="P52" s="52">
        <v>87</v>
      </c>
      <c r="Q52" s="9">
        <f>SUM(E52:P52)</f>
        <v>1105</v>
      </c>
    </row>
    <row r="53" spans="1:17" s="3" customFormat="1" ht="12" customHeight="1" thickTop="1">
      <c r="A53" s="790" t="s">
        <v>197</v>
      </c>
      <c r="B53" s="791"/>
      <c r="C53" s="791"/>
      <c r="D53" s="792"/>
      <c r="E53" s="105">
        <v>32</v>
      </c>
      <c r="F53" s="13">
        <v>25</v>
      </c>
      <c r="G53" s="13">
        <v>32</v>
      </c>
      <c r="H53" s="13">
        <v>64</v>
      </c>
      <c r="I53" s="13">
        <v>47</v>
      </c>
      <c r="J53" s="13">
        <v>39</v>
      </c>
      <c r="K53" s="13">
        <v>46</v>
      </c>
      <c r="L53" s="13">
        <v>51</v>
      </c>
      <c r="M53" s="13">
        <v>66</v>
      </c>
      <c r="N53" s="13">
        <v>55</v>
      </c>
      <c r="O53" s="13">
        <v>61</v>
      </c>
      <c r="P53" s="53">
        <v>39</v>
      </c>
      <c r="Q53" s="14">
        <f>SUM(E53:P53)</f>
        <v>557</v>
      </c>
    </row>
    <row r="54" spans="1:17" s="8" customFormat="1" ht="9" customHeight="1">
      <c r="A54" s="745" t="s">
        <v>43</v>
      </c>
      <c r="B54" s="746"/>
      <c r="C54" s="746"/>
      <c r="D54" s="747"/>
      <c r="E54" s="106">
        <f aca="true" t="shared" si="27" ref="E54:P54">E53/E52*100</f>
        <v>69.6</v>
      </c>
      <c r="F54" s="442">
        <f t="shared" si="27"/>
        <v>52.1</v>
      </c>
      <c r="G54" s="442">
        <f t="shared" si="27"/>
        <v>51.6</v>
      </c>
      <c r="H54" s="442">
        <f t="shared" si="27"/>
        <v>50.4</v>
      </c>
      <c r="I54" s="442">
        <f t="shared" si="27"/>
        <v>45.6</v>
      </c>
      <c r="J54" s="442">
        <f t="shared" si="27"/>
        <v>43.8</v>
      </c>
      <c r="K54" s="442">
        <f t="shared" si="27"/>
        <v>38.7</v>
      </c>
      <c r="L54" s="442">
        <f t="shared" si="27"/>
        <v>46.8</v>
      </c>
      <c r="M54" s="442">
        <f t="shared" si="27"/>
        <v>58.4</v>
      </c>
      <c r="N54" s="442">
        <f t="shared" si="27"/>
        <v>55</v>
      </c>
      <c r="O54" s="442">
        <f t="shared" si="27"/>
        <v>59.8</v>
      </c>
      <c r="P54" s="54">
        <f t="shared" si="27"/>
        <v>44.8</v>
      </c>
      <c r="Q54" s="15">
        <f>Q53/Q52*100</f>
        <v>50.4</v>
      </c>
    </row>
    <row r="55" spans="1:17" s="3" customFormat="1" ht="13.5" customHeight="1">
      <c r="A55" s="757" t="s">
        <v>60</v>
      </c>
      <c r="B55" s="758"/>
      <c r="C55" s="758"/>
      <c r="D55" s="759"/>
      <c r="E55" s="105">
        <v>28</v>
      </c>
      <c r="F55" s="13">
        <v>25</v>
      </c>
      <c r="G55" s="13">
        <v>22</v>
      </c>
      <c r="H55" s="13">
        <v>49</v>
      </c>
      <c r="I55" s="13">
        <v>37</v>
      </c>
      <c r="J55" s="13">
        <v>25</v>
      </c>
      <c r="K55" s="13">
        <v>66</v>
      </c>
      <c r="L55" s="13">
        <v>63</v>
      </c>
      <c r="M55" s="13">
        <v>52</v>
      </c>
      <c r="N55" s="13">
        <v>62</v>
      </c>
      <c r="O55" s="13">
        <v>49</v>
      </c>
      <c r="P55" s="53">
        <v>62</v>
      </c>
      <c r="Q55" s="14">
        <f>SUM(E55:P55)</f>
        <v>540</v>
      </c>
    </row>
    <row r="56" spans="1:17" s="8" customFormat="1" ht="9" customHeight="1">
      <c r="A56" s="745" t="s">
        <v>43</v>
      </c>
      <c r="B56" s="746"/>
      <c r="C56" s="746"/>
      <c r="D56" s="747"/>
      <c r="E56" s="106">
        <f aca="true" t="shared" si="28" ref="E56:Q56">E55/E52*100</f>
        <v>60.9</v>
      </c>
      <c r="F56" s="442">
        <f t="shared" si="28"/>
        <v>52.1</v>
      </c>
      <c r="G56" s="442">
        <f t="shared" si="28"/>
        <v>35.5</v>
      </c>
      <c r="H56" s="442">
        <f t="shared" si="28"/>
        <v>38.6</v>
      </c>
      <c r="I56" s="442">
        <f t="shared" si="28"/>
        <v>35.9</v>
      </c>
      <c r="J56" s="442">
        <f t="shared" si="28"/>
        <v>28.1</v>
      </c>
      <c r="K56" s="442">
        <f t="shared" si="28"/>
        <v>55.5</v>
      </c>
      <c r="L56" s="442">
        <f t="shared" si="28"/>
        <v>57.8</v>
      </c>
      <c r="M56" s="442">
        <f t="shared" si="28"/>
        <v>46</v>
      </c>
      <c r="N56" s="442">
        <f t="shared" si="28"/>
        <v>62</v>
      </c>
      <c r="O56" s="442">
        <f t="shared" si="28"/>
        <v>48</v>
      </c>
      <c r="P56" s="54">
        <f t="shared" si="28"/>
        <v>71.3</v>
      </c>
      <c r="Q56" s="15">
        <f t="shared" si="28"/>
        <v>48.9</v>
      </c>
    </row>
    <row r="57" spans="1:17" s="3" customFormat="1" ht="12.75" customHeight="1">
      <c r="A57" s="748" t="s">
        <v>195</v>
      </c>
      <c r="B57" s="749"/>
      <c r="C57" s="749"/>
      <c r="D57" s="750"/>
      <c r="E57" s="105">
        <v>21</v>
      </c>
      <c r="F57" s="13">
        <v>12</v>
      </c>
      <c r="G57" s="13">
        <v>13</v>
      </c>
      <c r="H57" s="13">
        <v>20</v>
      </c>
      <c r="I57" s="13">
        <v>19</v>
      </c>
      <c r="J57" s="13">
        <v>9</v>
      </c>
      <c r="K57" s="13">
        <v>32</v>
      </c>
      <c r="L57" s="13">
        <v>32</v>
      </c>
      <c r="M57" s="13">
        <v>29</v>
      </c>
      <c r="N57" s="13">
        <v>38</v>
      </c>
      <c r="O57" s="13">
        <v>34</v>
      </c>
      <c r="P57" s="53">
        <v>29</v>
      </c>
      <c r="Q57" s="14">
        <f>SUM(E57:P57)</f>
        <v>288</v>
      </c>
    </row>
    <row r="58" spans="1:17" s="8" customFormat="1" ht="8.25" customHeight="1" thickBot="1">
      <c r="A58" s="751" t="s">
        <v>43</v>
      </c>
      <c r="B58" s="752"/>
      <c r="C58" s="752"/>
      <c r="D58" s="753"/>
      <c r="E58" s="111">
        <f aca="true" t="shared" si="29" ref="E58:Q58">E57/E52*100</f>
        <v>45.7</v>
      </c>
      <c r="F58" s="443">
        <f t="shared" si="29"/>
        <v>25</v>
      </c>
      <c r="G58" s="443">
        <f t="shared" si="29"/>
        <v>21</v>
      </c>
      <c r="H58" s="443">
        <f t="shared" si="29"/>
        <v>15.7</v>
      </c>
      <c r="I58" s="443">
        <f t="shared" si="29"/>
        <v>18.4</v>
      </c>
      <c r="J58" s="443">
        <f t="shared" si="29"/>
        <v>10.1</v>
      </c>
      <c r="K58" s="443">
        <f t="shared" si="29"/>
        <v>26.9</v>
      </c>
      <c r="L58" s="443">
        <f t="shared" si="29"/>
        <v>29.4</v>
      </c>
      <c r="M58" s="443">
        <f t="shared" si="29"/>
        <v>25.7</v>
      </c>
      <c r="N58" s="443">
        <f t="shared" si="29"/>
        <v>38</v>
      </c>
      <c r="O58" s="443">
        <f t="shared" si="29"/>
        <v>33.3</v>
      </c>
      <c r="P58" s="540">
        <f t="shared" si="29"/>
        <v>33.3</v>
      </c>
      <c r="Q58" s="86">
        <f t="shared" si="29"/>
        <v>26.1</v>
      </c>
    </row>
    <row r="59" spans="1:17" s="3" customFormat="1" ht="12.75" customHeight="1">
      <c r="A59" s="760" t="s">
        <v>56</v>
      </c>
      <c r="B59" s="762" t="s">
        <v>48</v>
      </c>
      <c r="C59" s="763"/>
      <c r="D59" s="764"/>
      <c r="E59" s="112">
        <v>28</v>
      </c>
      <c r="F59" s="444">
        <v>25</v>
      </c>
      <c r="G59" s="444">
        <v>15</v>
      </c>
      <c r="H59" s="444">
        <v>37</v>
      </c>
      <c r="I59" s="444">
        <v>27</v>
      </c>
      <c r="J59" s="444">
        <v>20</v>
      </c>
      <c r="K59" s="444">
        <v>33</v>
      </c>
      <c r="L59" s="444">
        <v>42</v>
      </c>
      <c r="M59" s="444">
        <v>43</v>
      </c>
      <c r="N59" s="444">
        <v>53</v>
      </c>
      <c r="O59" s="444">
        <v>44</v>
      </c>
      <c r="P59" s="541">
        <v>37</v>
      </c>
      <c r="Q59" s="87">
        <f>SUM(E59:P59)</f>
        <v>404</v>
      </c>
    </row>
    <row r="60" spans="1:17" s="8" customFormat="1" ht="9" customHeight="1">
      <c r="A60" s="577"/>
      <c r="B60" s="765" t="s">
        <v>130</v>
      </c>
      <c r="C60" s="766"/>
      <c r="D60" s="767"/>
      <c r="E60" s="106">
        <f aca="true" t="shared" si="30" ref="E60:Q60">E59/E52*100</f>
        <v>60.9</v>
      </c>
      <c r="F60" s="442">
        <f t="shared" si="30"/>
        <v>52.1</v>
      </c>
      <c r="G60" s="442">
        <f t="shared" si="30"/>
        <v>24.2</v>
      </c>
      <c r="H60" s="442">
        <f t="shared" si="30"/>
        <v>29.1</v>
      </c>
      <c r="I60" s="442">
        <f t="shared" si="30"/>
        <v>26.2</v>
      </c>
      <c r="J60" s="442">
        <f t="shared" si="30"/>
        <v>22.5</v>
      </c>
      <c r="K60" s="442">
        <f t="shared" si="30"/>
        <v>27.7</v>
      </c>
      <c r="L60" s="442">
        <f t="shared" si="30"/>
        <v>38.5</v>
      </c>
      <c r="M60" s="442">
        <f t="shared" si="30"/>
        <v>38.1</v>
      </c>
      <c r="N60" s="442">
        <f t="shared" si="30"/>
        <v>53</v>
      </c>
      <c r="O60" s="442">
        <f t="shared" si="30"/>
        <v>43.1</v>
      </c>
      <c r="P60" s="54">
        <f t="shared" si="30"/>
        <v>42.5</v>
      </c>
      <c r="Q60" s="15">
        <f t="shared" si="30"/>
        <v>36.6</v>
      </c>
    </row>
    <row r="61" spans="1:17" s="3" customFormat="1" ht="12.75" customHeight="1">
      <c r="A61" s="577"/>
      <c r="B61" s="768" t="s">
        <v>57</v>
      </c>
      <c r="C61" s="769"/>
      <c r="D61" s="770"/>
      <c r="E61" s="113">
        <f aca="true" t="shared" si="31" ref="E61:P61">E55-E59</f>
        <v>0</v>
      </c>
      <c r="F61" s="445">
        <f t="shared" si="31"/>
        <v>0</v>
      </c>
      <c r="G61" s="445">
        <f t="shared" si="31"/>
        <v>7</v>
      </c>
      <c r="H61" s="445">
        <f t="shared" si="31"/>
        <v>12</v>
      </c>
      <c r="I61" s="445">
        <f t="shared" si="31"/>
        <v>10</v>
      </c>
      <c r="J61" s="445">
        <f t="shared" si="31"/>
        <v>5</v>
      </c>
      <c r="K61" s="445">
        <f t="shared" si="31"/>
        <v>33</v>
      </c>
      <c r="L61" s="445">
        <f t="shared" si="31"/>
        <v>21</v>
      </c>
      <c r="M61" s="445">
        <f t="shared" si="31"/>
        <v>9</v>
      </c>
      <c r="N61" s="445">
        <f t="shared" si="31"/>
        <v>9</v>
      </c>
      <c r="O61" s="445">
        <f t="shared" si="31"/>
        <v>5</v>
      </c>
      <c r="P61" s="542">
        <f t="shared" si="31"/>
        <v>25</v>
      </c>
      <c r="Q61" s="19">
        <f>SUM(E61:P61)</f>
        <v>136</v>
      </c>
    </row>
    <row r="62" spans="1:17" s="2" customFormat="1" ht="9.75" customHeight="1" thickBot="1">
      <c r="A62" s="761"/>
      <c r="B62" s="771" t="s">
        <v>130</v>
      </c>
      <c r="C62" s="771"/>
      <c r="D62" s="772"/>
      <c r="E62" s="108">
        <f aca="true" t="shared" si="32" ref="E62:Q62">E61/E52*100</f>
        <v>0</v>
      </c>
      <c r="F62" s="446">
        <f t="shared" si="32"/>
        <v>0</v>
      </c>
      <c r="G62" s="446">
        <f t="shared" si="32"/>
        <v>11.3</v>
      </c>
      <c r="H62" s="446">
        <f t="shared" si="32"/>
        <v>9.4</v>
      </c>
      <c r="I62" s="446">
        <f t="shared" si="32"/>
        <v>9.7</v>
      </c>
      <c r="J62" s="446">
        <f t="shared" si="32"/>
        <v>5.6</v>
      </c>
      <c r="K62" s="446">
        <f t="shared" si="32"/>
        <v>27.7</v>
      </c>
      <c r="L62" s="446">
        <f t="shared" si="32"/>
        <v>19.3</v>
      </c>
      <c r="M62" s="446">
        <f t="shared" si="32"/>
        <v>8</v>
      </c>
      <c r="N62" s="446">
        <f t="shared" si="32"/>
        <v>9</v>
      </c>
      <c r="O62" s="446">
        <f t="shared" si="32"/>
        <v>4.9</v>
      </c>
      <c r="P62" s="543">
        <f t="shared" si="32"/>
        <v>28.7</v>
      </c>
      <c r="Q62" s="88">
        <f t="shared" si="32"/>
        <v>12.3</v>
      </c>
    </row>
    <row r="63" spans="1:17" s="3" customFormat="1" ht="12.75" customHeight="1">
      <c r="A63" s="80"/>
      <c r="B63" s="760" t="s">
        <v>56</v>
      </c>
      <c r="C63" s="782" t="s">
        <v>58</v>
      </c>
      <c r="D63" s="783"/>
      <c r="E63" s="112">
        <f aca="true" t="shared" si="33" ref="E63:P63">E61-E65</f>
        <v>0</v>
      </c>
      <c r="F63" s="444">
        <f t="shared" si="33"/>
        <v>0</v>
      </c>
      <c r="G63" s="444">
        <f t="shared" si="33"/>
        <v>0</v>
      </c>
      <c r="H63" s="444">
        <f t="shared" si="33"/>
        <v>0</v>
      </c>
      <c r="I63" s="444">
        <f t="shared" si="33"/>
        <v>0</v>
      </c>
      <c r="J63" s="444">
        <f t="shared" si="33"/>
        <v>0</v>
      </c>
      <c r="K63" s="444">
        <f t="shared" si="33"/>
        <v>0</v>
      </c>
      <c r="L63" s="444">
        <f t="shared" si="33"/>
        <v>0</v>
      </c>
      <c r="M63" s="444">
        <f t="shared" si="33"/>
        <v>0</v>
      </c>
      <c r="N63" s="444">
        <f t="shared" si="33"/>
        <v>0</v>
      </c>
      <c r="O63" s="444">
        <f t="shared" si="33"/>
        <v>0</v>
      </c>
      <c r="P63" s="541">
        <f t="shared" si="33"/>
        <v>0</v>
      </c>
      <c r="Q63" s="87">
        <f>SUM(E63:P63)</f>
        <v>0</v>
      </c>
    </row>
    <row r="64" spans="1:17" s="8" customFormat="1" ht="9" customHeight="1">
      <c r="A64" s="81"/>
      <c r="B64" s="780"/>
      <c r="C64" s="773" t="s">
        <v>131</v>
      </c>
      <c r="D64" s="747"/>
      <c r="E64" s="106">
        <f aca="true" t="shared" si="34" ref="E64:Q64">E63/E52*100</f>
        <v>0</v>
      </c>
      <c r="F64" s="442">
        <f t="shared" si="34"/>
        <v>0</v>
      </c>
      <c r="G64" s="442">
        <f t="shared" si="34"/>
        <v>0</v>
      </c>
      <c r="H64" s="442">
        <f t="shared" si="34"/>
        <v>0</v>
      </c>
      <c r="I64" s="442">
        <f t="shared" si="34"/>
        <v>0</v>
      </c>
      <c r="J64" s="442">
        <f t="shared" si="34"/>
        <v>0</v>
      </c>
      <c r="K64" s="442">
        <f t="shared" si="34"/>
        <v>0</v>
      </c>
      <c r="L64" s="442">
        <f t="shared" si="34"/>
        <v>0</v>
      </c>
      <c r="M64" s="442">
        <f t="shared" si="34"/>
        <v>0</v>
      </c>
      <c r="N64" s="442">
        <f t="shared" si="34"/>
        <v>0</v>
      </c>
      <c r="O64" s="442">
        <f t="shared" si="34"/>
        <v>0</v>
      </c>
      <c r="P64" s="54">
        <f t="shared" si="34"/>
        <v>0</v>
      </c>
      <c r="Q64" s="15">
        <f t="shared" si="34"/>
        <v>0</v>
      </c>
    </row>
    <row r="65" spans="1:17" s="3" customFormat="1" ht="12.75" customHeight="1">
      <c r="A65" s="80"/>
      <c r="B65" s="780"/>
      <c r="C65" s="774" t="s">
        <v>59</v>
      </c>
      <c r="D65" s="775"/>
      <c r="E65" s="105">
        <f>E67+E71+E73</f>
        <v>0</v>
      </c>
      <c r="F65" s="13">
        <f>F67+F71+F73</f>
        <v>0</v>
      </c>
      <c r="G65" s="13">
        <f>G67+G71+G73</f>
        <v>7</v>
      </c>
      <c r="H65" s="13">
        <f>H67+H71+H73</f>
        <v>12</v>
      </c>
      <c r="I65" s="13">
        <f aca="true" t="shared" si="35" ref="I65:N65">I67+I69+I71+I73</f>
        <v>10</v>
      </c>
      <c r="J65" s="13">
        <f t="shared" si="35"/>
        <v>5</v>
      </c>
      <c r="K65" s="13">
        <f t="shared" si="35"/>
        <v>33</v>
      </c>
      <c r="L65" s="13">
        <f t="shared" si="35"/>
        <v>21</v>
      </c>
      <c r="M65" s="13">
        <f t="shared" si="35"/>
        <v>9</v>
      </c>
      <c r="N65" s="13">
        <f t="shared" si="35"/>
        <v>9</v>
      </c>
      <c r="O65" s="13">
        <f>O67+O69+O71+O73</f>
        <v>5</v>
      </c>
      <c r="P65" s="53">
        <f>P67+P69+P71+P73</f>
        <v>25</v>
      </c>
      <c r="Q65" s="14">
        <f>SUM(E65:P65)</f>
        <v>136</v>
      </c>
    </row>
    <row r="66" spans="1:17" s="8" customFormat="1" ht="10.5" customHeight="1" thickBot="1">
      <c r="A66" s="81"/>
      <c r="B66" s="781"/>
      <c r="C66" s="776" t="s">
        <v>131</v>
      </c>
      <c r="D66" s="753"/>
      <c r="E66" s="108">
        <f aca="true" t="shared" si="36" ref="E66:Q66">E65/E52*100</f>
        <v>0</v>
      </c>
      <c r="F66" s="446">
        <f t="shared" si="36"/>
        <v>0</v>
      </c>
      <c r="G66" s="446">
        <f t="shared" si="36"/>
        <v>11.3</v>
      </c>
      <c r="H66" s="446">
        <f t="shared" si="36"/>
        <v>9.4</v>
      </c>
      <c r="I66" s="446">
        <f t="shared" si="36"/>
        <v>9.7</v>
      </c>
      <c r="J66" s="446">
        <f t="shared" si="36"/>
        <v>5.6</v>
      </c>
      <c r="K66" s="446">
        <f t="shared" si="36"/>
        <v>27.7</v>
      </c>
      <c r="L66" s="446">
        <f t="shared" si="36"/>
        <v>19.3</v>
      </c>
      <c r="M66" s="446">
        <f t="shared" si="36"/>
        <v>8</v>
      </c>
      <c r="N66" s="446">
        <f t="shared" si="36"/>
        <v>9</v>
      </c>
      <c r="O66" s="446">
        <f t="shared" si="36"/>
        <v>4.9</v>
      </c>
      <c r="P66" s="543">
        <f t="shared" si="36"/>
        <v>28.7</v>
      </c>
      <c r="Q66" s="16">
        <f t="shared" si="36"/>
        <v>12.3</v>
      </c>
    </row>
    <row r="67" spans="1:17" s="3" customFormat="1" ht="12" customHeight="1">
      <c r="A67" s="80"/>
      <c r="B67" s="83"/>
      <c r="C67" s="760" t="s">
        <v>56</v>
      </c>
      <c r="D67" s="101" t="s">
        <v>115</v>
      </c>
      <c r="E67" s="105">
        <v>0</v>
      </c>
      <c r="F67" s="13">
        <v>0</v>
      </c>
      <c r="G67" s="13">
        <v>1</v>
      </c>
      <c r="H67" s="13">
        <v>3</v>
      </c>
      <c r="I67" s="13">
        <v>1</v>
      </c>
      <c r="J67" s="13">
        <v>0</v>
      </c>
      <c r="K67" s="13">
        <v>0</v>
      </c>
      <c r="L67" s="13">
        <v>0</v>
      </c>
      <c r="M67" s="13">
        <v>1</v>
      </c>
      <c r="N67" s="13">
        <v>0</v>
      </c>
      <c r="O67" s="13">
        <v>1</v>
      </c>
      <c r="P67" s="53">
        <v>2</v>
      </c>
      <c r="Q67" s="14">
        <f>SUM(E67:P67)</f>
        <v>9</v>
      </c>
    </row>
    <row r="68" spans="1:17" s="8" customFormat="1" ht="9.75" customHeight="1">
      <c r="A68" s="81"/>
      <c r="B68" s="83"/>
      <c r="C68" s="577"/>
      <c r="D68" s="63" t="s">
        <v>132</v>
      </c>
      <c r="E68" s="106">
        <f aca="true" t="shared" si="37" ref="E68:Q68">E67/E52*100</f>
        <v>0</v>
      </c>
      <c r="F68" s="442">
        <f t="shared" si="37"/>
        <v>0</v>
      </c>
      <c r="G68" s="442">
        <f t="shared" si="37"/>
        <v>1.6</v>
      </c>
      <c r="H68" s="442">
        <f t="shared" si="37"/>
        <v>2.4</v>
      </c>
      <c r="I68" s="442">
        <f t="shared" si="37"/>
        <v>1</v>
      </c>
      <c r="J68" s="442">
        <f t="shared" si="37"/>
        <v>0</v>
      </c>
      <c r="K68" s="442">
        <f t="shared" si="37"/>
        <v>0</v>
      </c>
      <c r="L68" s="442">
        <f t="shared" si="37"/>
        <v>0</v>
      </c>
      <c r="M68" s="442">
        <f t="shared" si="37"/>
        <v>0.9</v>
      </c>
      <c r="N68" s="442">
        <f t="shared" si="37"/>
        <v>0</v>
      </c>
      <c r="O68" s="442">
        <f t="shared" si="37"/>
        <v>1</v>
      </c>
      <c r="P68" s="54">
        <f t="shared" si="37"/>
        <v>2.3</v>
      </c>
      <c r="Q68" s="15">
        <f t="shared" si="37"/>
        <v>0.8</v>
      </c>
    </row>
    <row r="69" spans="1:17" s="8" customFormat="1" ht="9.75" customHeight="1">
      <c r="A69" s="81"/>
      <c r="B69" s="83"/>
      <c r="C69" s="577"/>
      <c r="D69" s="79" t="s">
        <v>116</v>
      </c>
      <c r="E69" s="59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26</v>
      </c>
      <c r="L69" s="13">
        <v>16</v>
      </c>
      <c r="M69" s="13">
        <v>2</v>
      </c>
      <c r="N69" s="13">
        <v>0</v>
      </c>
      <c r="O69" s="13">
        <v>0</v>
      </c>
      <c r="P69" s="53">
        <v>8</v>
      </c>
      <c r="Q69" s="14">
        <f>SUM(E69:P69)</f>
        <v>52</v>
      </c>
    </row>
    <row r="70" spans="1:17" s="8" customFormat="1" ht="9.75" customHeight="1">
      <c r="A70" s="81"/>
      <c r="B70" s="83"/>
      <c r="C70" s="577"/>
      <c r="D70" s="63" t="s">
        <v>132</v>
      </c>
      <c r="E70" s="60">
        <f aca="true" t="shared" si="38" ref="E70:Q70">E69/E52*100</f>
        <v>0</v>
      </c>
      <c r="F70" s="442">
        <f t="shared" si="38"/>
        <v>0</v>
      </c>
      <c r="G70" s="442">
        <f t="shared" si="38"/>
        <v>0</v>
      </c>
      <c r="H70" s="442">
        <f t="shared" si="38"/>
        <v>0</v>
      </c>
      <c r="I70" s="442">
        <f t="shared" si="38"/>
        <v>0</v>
      </c>
      <c r="J70" s="442">
        <f t="shared" si="38"/>
        <v>0</v>
      </c>
      <c r="K70" s="442">
        <f t="shared" si="38"/>
        <v>21.8</v>
      </c>
      <c r="L70" s="442">
        <f t="shared" si="38"/>
        <v>14.7</v>
      </c>
      <c r="M70" s="442">
        <f t="shared" si="38"/>
        <v>1.8</v>
      </c>
      <c r="N70" s="442">
        <f t="shared" si="38"/>
        <v>0</v>
      </c>
      <c r="O70" s="442">
        <f t="shared" si="38"/>
        <v>0</v>
      </c>
      <c r="P70" s="54">
        <f t="shared" si="38"/>
        <v>9.2</v>
      </c>
      <c r="Q70" s="15">
        <f t="shared" si="38"/>
        <v>4.7</v>
      </c>
    </row>
    <row r="71" spans="1:17" s="3" customFormat="1" ht="9.75" customHeight="1">
      <c r="A71" s="80"/>
      <c r="B71" s="83"/>
      <c r="C71" s="577"/>
      <c r="D71" s="79" t="s">
        <v>117</v>
      </c>
      <c r="E71" s="105">
        <v>0</v>
      </c>
      <c r="F71" s="13">
        <v>0</v>
      </c>
      <c r="G71" s="13">
        <v>3</v>
      </c>
      <c r="H71" s="13">
        <v>9</v>
      </c>
      <c r="I71" s="13">
        <v>5</v>
      </c>
      <c r="J71" s="13">
        <v>5</v>
      </c>
      <c r="K71" s="13">
        <v>3</v>
      </c>
      <c r="L71" s="13">
        <v>0</v>
      </c>
      <c r="M71" s="13">
        <v>4</v>
      </c>
      <c r="N71" s="13">
        <v>4</v>
      </c>
      <c r="O71" s="13">
        <v>2</v>
      </c>
      <c r="P71" s="53">
        <v>5</v>
      </c>
      <c r="Q71" s="14">
        <f>SUM(E71:P71)</f>
        <v>40</v>
      </c>
    </row>
    <row r="72" spans="1:17" s="8" customFormat="1" ht="9" customHeight="1">
      <c r="A72" s="81"/>
      <c r="B72" s="83"/>
      <c r="C72" s="577"/>
      <c r="D72" s="63" t="s">
        <v>132</v>
      </c>
      <c r="E72" s="106">
        <f aca="true" t="shared" si="39" ref="E72:Q72">E71/E52*100</f>
        <v>0</v>
      </c>
      <c r="F72" s="442">
        <f t="shared" si="39"/>
        <v>0</v>
      </c>
      <c r="G72" s="442">
        <f t="shared" si="39"/>
        <v>4.8</v>
      </c>
      <c r="H72" s="442">
        <f t="shared" si="39"/>
        <v>7.1</v>
      </c>
      <c r="I72" s="442">
        <f t="shared" si="39"/>
        <v>4.9</v>
      </c>
      <c r="J72" s="442">
        <f t="shared" si="39"/>
        <v>5.6</v>
      </c>
      <c r="K72" s="442">
        <f t="shared" si="39"/>
        <v>2.5</v>
      </c>
      <c r="L72" s="442">
        <f t="shared" si="39"/>
        <v>0</v>
      </c>
      <c r="M72" s="442">
        <f t="shared" si="39"/>
        <v>3.5</v>
      </c>
      <c r="N72" s="442">
        <f t="shared" si="39"/>
        <v>4</v>
      </c>
      <c r="O72" s="442">
        <f t="shared" si="39"/>
        <v>2</v>
      </c>
      <c r="P72" s="54">
        <f t="shared" si="39"/>
        <v>5.7</v>
      </c>
      <c r="Q72" s="15">
        <f t="shared" si="39"/>
        <v>3.6</v>
      </c>
    </row>
    <row r="73" spans="1:17" s="2" customFormat="1" ht="12" customHeight="1">
      <c r="A73" s="82"/>
      <c r="B73" s="83"/>
      <c r="C73" s="577"/>
      <c r="D73" s="78" t="s">
        <v>118</v>
      </c>
      <c r="E73" s="105">
        <v>0</v>
      </c>
      <c r="F73" s="13">
        <v>0</v>
      </c>
      <c r="G73" s="13">
        <v>3</v>
      </c>
      <c r="H73" s="13">
        <v>0</v>
      </c>
      <c r="I73" s="13">
        <v>4</v>
      </c>
      <c r="J73" s="13">
        <v>0</v>
      </c>
      <c r="K73" s="13">
        <v>4</v>
      </c>
      <c r="L73" s="13">
        <v>5</v>
      </c>
      <c r="M73" s="13">
        <v>2</v>
      </c>
      <c r="N73" s="13">
        <v>5</v>
      </c>
      <c r="O73" s="13">
        <v>2</v>
      </c>
      <c r="P73" s="53">
        <v>10</v>
      </c>
      <c r="Q73" s="14">
        <f>SUM(E73:P73)</f>
        <v>35</v>
      </c>
    </row>
    <row r="74" spans="1:17" s="8" customFormat="1" ht="9" customHeight="1" thickBot="1">
      <c r="A74" s="89"/>
      <c r="B74" s="100"/>
      <c r="C74" s="761"/>
      <c r="D74" s="98" t="s">
        <v>132</v>
      </c>
      <c r="E74" s="108">
        <f aca="true" t="shared" si="40" ref="E74:Q74">E73/E52*100</f>
        <v>0</v>
      </c>
      <c r="F74" s="446">
        <f t="shared" si="40"/>
        <v>0</v>
      </c>
      <c r="G74" s="446">
        <f t="shared" si="40"/>
        <v>4.8</v>
      </c>
      <c r="H74" s="446">
        <f t="shared" si="40"/>
        <v>0</v>
      </c>
      <c r="I74" s="446">
        <f t="shared" si="40"/>
        <v>3.9</v>
      </c>
      <c r="J74" s="446">
        <f t="shared" si="40"/>
        <v>0</v>
      </c>
      <c r="K74" s="446">
        <f t="shared" si="40"/>
        <v>3.4</v>
      </c>
      <c r="L74" s="446">
        <f t="shared" si="40"/>
        <v>4.6</v>
      </c>
      <c r="M74" s="446">
        <f t="shared" si="40"/>
        <v>1.8</v>
      </c>
      <c r="N74" s="446">
        <f t="shared" si="40"/>
        <v>5</v>
      </c>
      <c r="O74" s="446">
        <f t="shared" si="40"/>
        <v>2</v>
      </c>
      <c r="P74" s="543">
        <f t="shared" si="40"/>
        <v>11.5</v>
      </c>
      <c r="Q74" s="16">
        <f t="shared" si="40"/>
        <v>3.2</v>
      </c>
    </row>
    <row r="75" spans="1:17" s="3" customFormat="1" ht="9.75" customHeight="1">
      <c r="A75" s="754" t="s">
        <v>17</v>
      </c>
      <c r="B75" s="755"/>
      <c r="C75" s="755"/>
      <c r="D75" s="756"/>
      <c r="E75" s="105">
        <v>0</v>
      </c>
      <c r="F75" s="13">
        <v>0</v>
      </c>
      <c r="G75" s="13">
        <v>3</v>
      </c>
      <c r="H75" s="13">
        <v>1</v>
      </c>
      <c r="I75" s="13">
        <v>10</v>
      </c>
      <c r="J75" s="13">
        <v>0</v>
      </c>
      <c r="K75" s="13">
        <v>0</v>
      </c>
      <c r="L75" s="13">
        <v>1</v>
      </c>
      <c r="M75" s="13">
        <v>17</v>
      </c>
      <c r="N75" s="13">
        <v>7</v>
      </c>
      <c r="O75" s="13">
        <v>21</v>
      </c>
      <c r="P75" s="53">
        <v>1</v>
      </c>
      <c r="Q75" s="14">
        <f>SUM(E75:P75)</f>
        <v>61</v>
      </c>
    </row>
    <row r="76" spans="1:17" s="8" customFormat="1" ht="9.75" customHeight="1">
      <c r="A76" s="745" t="s">
        <v>43</v>
      </c>
      <c r="B76" s="746"/>
      <c r="C76" s="746"/>
      <c r="D76" s="747"/>
      <c r="E76" s="106">
        <f>E75/E52*100</f>
        <v>0</v>
      </c>
      <c r="F76" s="442">
        <f aca="true" t="shared" si="41" ref="F76:Q76">F75/F52*100</f>
        <v>0</v>
      </c>
      <c r="G76" s="442">
        <f t="shared" si="41"/>
        <v>4.8</v>
      </c>
      <c r="H76" s="442">
        <f t="shared" si="41"/>
        <v>0.8</v>
      </c>
      <c r="I76" s="442">
        <f t="shared" si="41"/>
        <v>9.7</v>
      </c>
      <c r="J76" s="442">
        <f t="shared" si="41"/>
        <v>0</v>
      </c>
      <c r="K76" s="442">
        <f t="shared" si="41"/>
        <v>0</v>
      </c>
      <c r="L76" s="442">
        <f t="shared" si="41"/>
        <v>0.9</v>
      </c>
      <c r="M76" s="442">
        <f t="shared" si="41"/>
        <v>15</v>
      </c>
      <c r="N76" s="442">
        <f t="shared" si="41"/>
        <v>7</v>
      </c>
      <c r="O76" s="442">
        <f t="shared" si="41"/>
        <v>20.6</v>
      </c>
      <c r="P76" s="54">
        <f t="shared" si="41"/>
        <v>1.1</v>
      </c>
      <c r="Q76" s="15">
        <f t="shared" si="41"/>
        <v>5.5</v>
      </c>
    </row>
    <row r="77" spans="1:17" s="3" customFormat="1" ht="11.25" customHeight="1">
      <c r="A77" s="757" t="s">
        <v>18</v>
      </c>
      <c r="B77" s="758"/>
      <c r="C77" s="758"/>
      <c r="D77" s="759"/>
      <c r="E77" s="105">
        <v>1</v>
      </c>
      <c r="F77" s="13">
        <v>8</v>
      </c>
      <c r="G77" s="13">
        <v>12</v>
      </c>
      <c r="H77" s="13">
        <v>18</v>
      </c>
      <c r="I77" s="13">
        <v>10</v>
      </c>
      <c r="J77" s="13">
        <v>15</v>
      </c>
      <c r="K77" s="13">
        <v>15</v>
      </c>
      <c r="L77" s="13">
        <v>12</v>
      </c>
      <c r="M77" s="13">
        <v>15</v>
      </c>
      <c r="N77" s="13">
        <v>8</v>
      </c>
      <c r="O77" s="13">
        <v>6</v>
      </c>
      <c r="P77" s="53">
        <v>3</v>
      </c>
      <c r="Q77" s="14">
        <f>SUM(E77:P77)</f>
        <v>123</v>
      </c>
    </row>
    <row r="78" spans="1:17" s="8" customFormat="1" ht="9.75" customHeight="1">
      <c r="A78" s="745" t="s">
        <v>43</v>
      </c>
      <c r="B78" s="746"/>
      <c r="C78" s="746"/>
      <c r="D78" s="747"/>
      <c r="E78" s="106">
        <f aca="true" t="shared" si="42" ref="E78:Q78">E77/E52*100</f>
        <v>2.2</v>
      </c>
      <c r="F78" s="442">
        <f t="shared" si="42"/>
        <v>16.7</v>
      </c>
      <c r="G78" s="442">
        <f t="shared" si="42"/>
        <v>19.4</v>
      </c>
      <c r="H78" s="442">
        <f t="shared" si="42"/>
        <v>14.2</v>
      </c>
      <c r="I78" s="442">
        <f t="shared" si="42"/>
        <v>9.7</v>
      </c>
      <c r="J78" s="442">
        <f t="shared" si="42"/>
        <v>16.9</v>
      </c>
      <c r="K78" s="442">
        <f t="shared" si="42"/>
        <v>12.6</v>
      </c>
      <c r="L78" s="442">
        <f t="shared" si="42"/>
        <v>11</v>
      </c>
      <c r="M78" s="442">
        <f t="shared" si="42"/>
        <v>13.3</v>
      </c>
      <c r="N78" s="442">
        <f t="shared" si="42"/>
        <v>8</v>
      </c>
      <c r="O78" s="442">
        <f t="shared" si="42"/>
        <v>5.9</v>
      </c>
      <c r="P78" s="54">
        <f t="shared" si="42"/>
        <v>3.4</v>
      </c>
      <c r="Q78" s="15">
        <f t="shared" si="42"/>
        <v>11.1</v>
      </c>
    </row>
    <row r="79" spans="1:17" s="3" customFormat="1" ht="11.25" customHeight="1">
      <c r="A79" s="757" t="s">
        <v>229</v>
      </c>
      <c r="B79" s="758"/>
      <c r="C79" s="758"/>
      <c r="D79" s="759"/>
      <c r="E79" s="105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53">
        <v>0</v>
      </c>
      <c r="Q79" s="14">
        <f>SUM(E79:P79)</f>
        <v>0</v>
      </c>
    </row>
    <row r="80" spans="1:17" s="8" customFormat="1" ht="12.75" customHeight="1">
      <c r="A80" s="745" t="s">
        <v>43</v>
      </c>
      <c r="B80" s="746"/>
      <c r="C80" s="746"/>
      <c r="D80" s="747"/>
      <c r="E80" s="106">
        <f aca="true" t="shared" si="43" ref="E80:Q80">E79/E52*100</f>
        <v>0</v>
      </c>
      <c r="F80" s="442">
        <f t="shared" si="43"/>
        <v>0</v>
      </c>
      <c r="G80" s="442">
        <f t="shared" si="43"/>
        <v>0</v>
      </c>
      <c r="H80" s="442">
        <f t="shared" si="43"/>
        <v>0</v>
      </c>
      <c r="I80" s="442">
        <f t="shared" si="43"/>
        <v>0</v>
      </c>
      <c r="J80" s="442">
        <f t="shared" si="43"/>
        <v>0</v>
      </c>
      <c r="K80" s="442">
        <f t="shared" si="43"/>
        <v>0</v>
      </c>
      <c r="L80" s="442">
        <f t="shared" si="43"/>
        <v>0</v>
      </c>
      <c r="M80" s="442">
        <f t="shared" si="43"/>
        <v>0</v>
      </c>
      <c r="N80" s="442">
        <f t="shared" si="43"/>
        <v>0</v>
      </c>
      <c r="O80" s="442">
        <f t="shared" si="43"/>
        <v>0</v>
      </c>
      <c r="P80" s="54">
        <f t="shared" si="43"/>
        <v>0</v>
      </c>
      <c r="Q80" s="15">
        <f t="shared" si="43"/>
        <v>0</v>
      </c>
    </row>
    <row r="81" spans="1:17" s="8" customFormat="1" ht="12.75" customHeight="1">
      <c r="A81" s="90" t="s">
        <v>64</v>
      </c>
      <c r="B81" s="91"/>
      <c r="C81" s="92"/>
      <c r="D81" s="72"/>
      <c r="E81" s="105">
        <v>0</v>
      </c>
      <c r="F81" s="13">
        <v>0</v>
      </c>
      <c r="G81" s="13">
        <v>0</v>
      </c>
      <c r="H81" s="13">
        <v>29</v>
      </c>
      <c r="I81" s="13">
        <v>2</v>
      </c>
      <c r="J81" s="13">
        <v>1</v>
      </c>
      <c r="K81" s="13">
        <v>2</v>
      </c>
      <c r="L81" s="13">
        <v>0</v>
      </c>
      <c r="M81" s="13">
        <v>1</v>
      </c>
      <c r="N81" s="13">
        <v>0</v>
      </c>
      <c r="O81" s="13">
        <v>0</v>
      </c>
      <c r="P81" s="53">
        <v>0</v>
      </c>
      <c r="Q81" s="14">
        <f>SUM(E81:P81)</f>
        <v>35</v>
      </c>
    </row>
    <row r="82" spans="1:17" s="8" customFormat="1" ht="12.75" customHeight="1">
      <c r="A82" s="745" t="s">
        <v>43</v>
      </c>
      <c r="B82" s="746"/>
      <c r="C82" s="746"/>
      <c r="D82" s="747"/>
      <c r="E82" s="106">
        <f aca="true" t="shared" si="44" ref="E82:Q82">E81/E52*100</f>
        <v>0</v>
      </c>
      <c r="F82" s="442">
        <f t="shared" si="44"/>
        <v>0</v>
      </c>
      <c r="G82" s="442">
        <f t="shared" si="44"/>
        <v>0</v>
      </c>
      <c r="H82" s="442">
        <f t="shared" si="44"/>
        <v>22.8</v>
      </c>
      <c r="I82" s="442">
        <f t="shared" si="44"/>
        <v>1.9</v>
      </c>
      <c r="J82" s="442">
        <f t="shared" si="44"/>
        <v>1.1</v>
      </c>
      <c r="K82" s="442">
        <f t="shared" si="44"/>
        <v>1.7</v>
      </c>
      <c r="L82" s="442">
        <f t="shared" si="44"/>
        <v>0</v>
      </c>
      <c r="M82" s="442">
        <f t="shared" si="44"/>
        <v>0.9</v>
      </c>
      <c r="N82" s="442">
        <f t="shared" si="44"/>
        <v>0</v>
      </c>
      <c r="O82" s="442">
        <f t="shared" si="44"/>
        <v>0</v>
      </c>
      <c r="P82" s="54">
        <f t="shared" si="44"/>
        <v>0</v>
      </c>
      <c r="Q82" s="15">
        <f t="shared" si="44"/>
        <v>3.2</v>
      </c>
    </row>
    <row r="83" spans="1:17" s="8" customFormat="1" ht="21.75" customHeight="1">
      <c r="A83" s="796" t="s">
        <v>193</v>
      </c>
      <c r="B83" s="797"/>
      <c r="C83" s="797"/>
      <c r="D83" s="798"/>
      <c r="E83" s="355">
        <v>0</v>
      </c>
      <c r="F83" s="447">
        <v>0</v>
      </c>
      <c r="G83" s="447">
        <v>0</v>
      </c>
      <c r="H83" s="447">
        <v>2</v>
      </c>
      <c r="I83" s="447">
        <v>2</v>
      </c>
      <c r="J83" s="447">
        <v>1</v>
      </c>
      <c r="K83" s="447">
        <v>1</v>
      </c>
      <c r="L83" s="447">
        <v>1</v>
      </c>
      <c r="M83" s="447">
        <v>3</v>
      </c>
      <c r="N83" s="447">
        <v>3</v>
      </c>
      <c r="O83" s="515">
        <v>3</v>
      </c>
      <c r="P83" s="515">
        <v>0</v>
      </c>
      <c r="Q83" s="14">
        <f>SUM(E83:P83)</f>
        <v>16</v>
      </c>
    </row>
    <row r="84" spans="1:17" s="8" customFormat="1" ht="12.75" customHeight="1">
      <c r="A84" s="745" t="s">
        <v>43</v>
      </c>
      <c r="B84" s="746"/>
      <c r="C84" s="746"/>
      <c r="D84" s="747"/>
      <c r="E84" s="353">
        <f aca="true" t="shared" si="45" ref="E84:Q84">E83/E52*100</f>
        <v>0</v>
      </c>
      <c r="F84" s="442">
        <f t="shared" si="45"/>
        <v>0</v>
      </c>
      <c r="G84" s="442">
        <f t="shared" si="45"/>
        <v>0</v>
      </c>
      <c r="H84" s="442">
        <f t="shared" si="45"/>
        <v>1.6</v>
      </c>
      <c r="I84" s="442">
        <f t="shared" si="45"/>
        <v>1.9</v>
      </c>
      <c r="J84" s="442">
        <f t="shared" si="45"/>
        <v>1.1</v>
      </c>
      <c r="K84" s="442">
        <f t="shared" si="45"/>
        <v>0.8</v>
      </c>
      <c r="L84" s="442">
        <f t="shared" si="45"/>
        <v>0.9</v>
      </c>
      <c r="M84" s="442">
        <f t="shared" si="45"/>
        <v>2.7</v>
      </c>
      <c r="N84" s="442">
        <f t="shared" si="45"/>
        <v>3</v>
      </c>
      <c r="O84" s="54">
        <f t="shared" si="45"/>
        <v>2.9</v>
      </c>
      <c r="P84" s="54">
        <f t="shared" si="45"/>
        <v>0</v>
      </c>
      <c r="Q84" s="15">
        <f t="shared" si="45"/>
        <v>1.4</v>
      </c>
    </row>
    <row r="85" spans="1:17" s="3" customFormat="1" ht="12.75" customHeight="1">
      <c r="A85" s="757" t="s">
        <v>49</v>
      </c>
      <c r="B85" s="758"/>
      <c r="C85" s="758"/>
      <c r="D85" s="759"/>
      <c r="E85" s="105">
        <v>6</v>
      </c>
      <c r="F85" s="13">
        <v>11</v>
      </c>
      <c r="G85" s="13">
        <v>18</v>
      </c>
      <c r="H85" s="13">
        <v>16</v>
      </c>
      <c r="I85" s="13">
        <v>32</v>
      </c>
      <c r="J85" s="13">
        <v>38</v>
      </c>
      <c r="K85" s="13">
        <v>28</v>
      </c>
      <c r="L85" s="13">
        <v>22</v>
      </c>
      <c r="M85" s="13">
        <v>14</v>
      </c>
      <c r="N85" s="13">
        <v>13</v>
      </c>
      <c r="O85" s="13">
        <v>18</v>
      </c>
      <c r="P85" s="53">
        <v>15</v>
      </c>
      <c r="Q85" s="14">
        <f>SUM(E85:P85)</f>
        <v>231</v>
      </c>
    </row>
    <row r="86" spans="1:17" s="8" customFormat="1" ht="9.75" customHeight="1">
      <c r="A86" s="745" t="s">
        <v>43</v>
      </c>
      <c r="B86" s="746"/>
      <c r="C86" s="746"/>
      <c r="D86" s="747"/>
      <c r="E86" s="106">
        <f aca="true" t="shared" si="46" ref="E86:Q86">E85/E52*100</f>
        <v>13</v>
      </c>
      <c r="F86" s="442">
        <f t="shared" si="46"/>
        <v>22.9</v>
      </c>
      <c r="G86" s="442">
        <f t="shared" si="46"/>
        <v>29</v>
      </c>
      <c r="H86" s="442">
        <f t="shared" si="46"/>
        <v>12.6</v>
      </c>
      <c r="I86" s="442">
        <f t="shared" si="46"/>
        <v>31.1</v>
      </c>
      <c r="J86" s="442">
        <f t="shared" si="46"/>
        <v>42.7</v>
      </c>
      <c r="K86" s="442">
        <f t="shared" si="46"/>
        <v>23.5</v>
      </c>
      <c r="L86" s="442">
        <f t="shared" si="46"/>
        <v>20.2</v>
      </c>
      <c r="M86" s="442">
        <f t="shared" si="46"/>
        <v>12.4</v>
      </c>
      <c r="N86" s="442">
        <f t="shared" si="46"/>
        <v>13</v>
      </c>
      <c r="O86" s="442">
        <f t="shared" si="46"/>
        <v>17.6</v>
      </c>
      <c r="P86" s="54">
        <f t="shared" si="46"/>
        <v>17.2</v>
      </c>
      <c r="Q86" s="15">
        <f t="shared" si="46"/>
        <v>20.9</v>
      </c>
    </row>
    <row r="87" spans="1:17" s="3" customFormat="1" ht="11.25" customHeight="1">
      <c r="A87" s="757" t="s">
        <v>14</v>
      </c>
      <c r="B87" s="758"/>
      <c r="C87" s="758"/>
      <c r="D87" s="759"/>
      <c r="E87" s="105">
        <v>7</v>
      </c>
      <c r="F87" s="13">
        <v>2</v>
      </c>
      <c r="G87" s="13">
        <v>4</v>
      </c>
      <c r="H87" s="13">
        <v>9</v>
      </c>
      <c r="I87" s="13">
        <v>10</v>
      </c>
      <c r="J87" s="13">
        <v>8</v>
      </c>
      <c r="K87" s="13">
        <v>5</v>
      </c>
      <c r="L87" s="13">
        <v>8</v>
      </c>
      <c r="M87" s="13">
        <v>6</v>
      </c>
      <c r="N87" s="13">
        <v>3</v>
      </c>
      <c r="O87" s="13">
        <v>3</v>
      </c>
      <c r="P87" s="53">
        <v>3</v>
      </c>
      <c r="Q87" s="14">
        <f>SUM(E87:P87)</f>
        <v>68</v>
      </c>
    </row>
    <row r="88" spans="1:17" s="8" customFormat="1" ht="9.75" customHeight="1">
      <c r="A88" s="745" t="s">
        <v>43</v>
      </c>
      <c r="B88" s="746"/>
      <c r="C88" s="746"/>
      <c r="D88" s="747"/>
      <c r="E88" s="106">
        <f aca="true" t="shared" si="47" ref="E88:Q88">E87/E52*100</f>
        <v>15.2</v>
      </c>
      <c r="F88" s="442">
        <f t="shared" si="47"/>
        <v>4.2</v>
      </c>
      <c r="G88" s="442">
        <f t="shared" si="47"/>
        <v>6.5</v>
      </c>
      <c r="H88" s="442">
        <f t="shared" si="47"/>
        <v>7.1</v>
      </c>
      <c r="I88" s="442">
        <f t="shared" si="47"/>
        <v>9.7</v>
      </c>
      <c r="J88" s="442">
        <f t="shared" si="47"/>
        <v>9</v>
      </c>
      <c r="K88" s="442">
        <f t="shared" si="47"/>
        <v>4.2</v>
      </c>
      <c r="L88" s="442">
        <f t="shared" si="47"/>
        <v>7.3</v>
      </c>
      <c r="M88" s="442">
        <f t="shared" si="47"/>
        <v>5.3</v>
      </c>
      <c r="N88" s="442">
        <f t="shared" si="47"/>
        <v>3</v>
      </c>
      <c r="O88" s="442">
        <f t="shared" si="47"/>
        <v>2.9</v>
      </c>
      <c r="P88" s="54">
        <f t="shared" si="47"/>
        <v>3.4</v>
      </c>
      <c r="Q88" s="15">
        <f t="shared" si="47"/>
        <v>6.2</v>
      </c>
    </row>
    <row r="89" spans="1:17" s="3" customFormat="1" ht="10.5" customHeight="1">
      <c r="A89" s="777" t="s">
        <v>68</v>
      </c>
      <c r="B89" s="778"/>
      <c r="C89" s="778"/>
      <c r="D89" s="779"/>
      <c r="E89" s="113">
        <v>1</v>
      </c>
      <c r="F89" s="445">
        <v>1</v>
      </c>
      <c r="G89" s="445">
        <v>1</v>
      </c>
      <c r="H89" s="445">
        <v>1</v>
      </c>
      <c r="I89" s="445">
        <v>0</v>
      </c>
      <c r="J89" s="445">
        <v>0</v>
      </c>
      <c r="K89" s="445">
        <v>0</v>
      </c>
      <c r="L89" s="445">
        <v>1</v>
      </c>
      <c r="M89" s="445">
        <v>0</v>
      </c>
      <c r="N89" s="445">
        <v>0</v>
      </c>
      <c r="O89" s="445">
        <v>0</v>
      </c>
      <c r="P89" s="542">
        <v>1</v>
      </c>
      <c r="Q89" s="19">
        <f>SUM(E89:P89)</f>
        <v>6</v>
      </c>
    </row>
    <row r="90" spans="1:17" s="8" customFormat="1" ht="10.5" customHeight="1">
      <c r="A90" s="745" t="s">
        <v>43</v>
      </c>
      <c r="B90" s="746"/>
      <c r="C90" s="746"/>
      <c r="D90" s="747"/>
      <c r="E90" s="106">
        <f aca="true" t="shared" si="48" ref="E90:Q90">E89/E52*100</f>
        <v>2.2</v>
      </c>
      <c r="F90" s="442">
        <f t="shared" si="48"/>
        <v>2.1</v>
      </c>
      <c r="G90" s="442">
        <f t="shared" si="48"/>
        <v>1.6</v>
      </c>
      <c r="H90" s="442">
        <f t="shared" si="48"/>
        <v>0.8</v>
      </c>
      <c r="I90" s="442">
        <f t="shared" si="48"/>
        <v>0</v>
      </c>
      <c r="J90" s="442">
        <f t="shared" si="48"/>
        <v>0</v>
      </c>
      <c r="K90" s="442">
        <f t="shared" si="48"/>
        <v>0</v>
      </c>
      <c r="L90" s="442">
        <f t="shared" si="48"/>
        <v>0.9</v>
      </c>
      <c r="M90" s="442">
        <f t="shared" si="48"/>
        <v>0</v>
      </c>
      <c r="N90" s="442">
        <f t="shared" si="48"/>
        <v>0</v>
      </c>
      <c r="O90" s="442">
        <f t="shared" si="48"/>
        <v>0</v>
      </c>
      <c r="P90" s="54">
        <f t="shared" si="48"/>
        <v>1.1</v>
      </c>
      <c r="Q90" s="15">
        <f t="shared" si="48"/>
        <v>0.5</v>
      </c>
    </row>
    <row r="91" spans="1:17" s="3" customFormat="1" ht="10.5" customHeight="1">
      <c r="A91" s="757" t="s">
        <v>12</v>
      </c>
      <c r="B91" s="758"/>
      <c r="C91" s="758"/>
      <c r="D91" s="759"/>
      <c r="E91" s="354">
        <f aca="true" t="shared" si="49" ref="E91:P91">E52-E55-E75-E77-E79-E81-E83-E85-E87-E89</f>
        <v>3</v>
      </c>
      <c r="F91" s="447">
        <f t="shared" si="49"/>
        <v>1</v>
      </c>
      <c r="G91" s="447">
        <f t="shared" si="49"/>
        <v>2</v>
      </c>
      <c r="H91" s="447">
        <f t="shared" si="49"/>
        <v>2</v>
      </c>
      <c r="I91" s="447">
        <f t="shared" si="49"/>
        <v>0</v>
      </c>
      <c r="J91" s="447">
        <f t="shared" si="49"/>
        <v>1</v>
      </c>
      <c r="K91" s="447">
        <f t="shared" si="49"/>
        <v>2</v>
      </c>
      <c r="L91" s="447">
        <f t="shared" si="49"/>
        <v>1</v>
      </c>
      <c r="M91" s="447">
        <f t="shared" si="49"/>
        <v>5</v>
      </c>
      <c r="N91" s="447">
        <f t="shared" si="49"/>
        <v>4</v>
      </c>
      <c r="O91" s="447">
        <f t="shared" si="49"/>
        <v>2</v>
      </c>
      <c r="P91" s="447">
        <f t="shared" si="49"/>
        <v>2</v>
      </c>
      <c r="Q91" s="14">
        <f>SUM(E91:P91)</f>
        <v>25</v>
      </c>
    </row>
    <row r="92" spans="1:17" s="8" customFormat="1" ht="11.25" customHeight="1" thickBot="1">
      <c r="A92" s="751" t="s">
        <v>43</v>
      </c>
      <c r="B92" s="752"/>
      <c r="C92" s="752"/>
      <c r="D92" s="753"/>
      <c r="E92" s="108">
        <f aca="true" t="shared" si="50" ref="E92:Q92">E91/E52*100</f>
        <v>6.5</v>
      </c>
      <c r="F92" s="446">
        <f t="shared" si="50"/>
        <v>2.1</v>
      </c>
      <c r="G92" s="446">
        <f t="shared" si="50"/>
        <v>3.2</v>
      </c>
      <c r="H92" s="446">
        <f t="shared" si="50"/>
        <v>1.6</v>
      </c>
      <c r="I92" s="446">
        <f t="shared" si="50"/>
        <v>0</v>
      </c>
      <c r="J92" s="446">
        <f t="shared" si="50"/>
        <v>1.1</v>
      </c>
      <c r="K92" s="446">
        <f t="shared" si="50"/>
        <v>1.7</v>
      </c>
      <c r="L92" s="446">
        <f t="shared" si="50"/>
        <v>0.9</v>
      </c>
      <c r="M92" s="446">
        <f t="shared" si="50"/>
        <v>4.4</v>
      </c>
      <c r="N92" s="446">
        <f t="shared" si="50"/>
        <v>4</v>
      </c>
      <c r="O92" s="446">
        <f t="shared" si="50"/>
        <v>2</v>
      </c>
      <c r="P92" s="543">
        <f t="shared" si="50"/>
        <v>2.3</v>
      </c>
      <c r="Q92" s="16">
        <f t="shared" si="50"/>
        <v>2.3</v>
      </c>
    </row>
    <row r="94" spans="2:5" ht="12.75">
      <c r="B94" s="75"/>
      <c r="C94" s="75"/>
      <c r="D94" s="76"/>
      <c r="E94" s="77"/>
    </row>
  </sheetData>
  <sheetProtection/>
  <mergeCells count="76">
    <mergeCell ref="A3:D3"/>
    <mergeCell ref="B10:D10"/>
    <mergeCell ref="B11:D11"/>
    <mergeCell ref="B8:D8"/>
    <mergeCell ref="B9:D9"/>
    <mergeCell ref="A8:A11"/>
    <mergeCell ref="A17:D17"/>
    <mergeCell ref="A16:Q16"/>
    <mergeCell ref="A12:A15"/>
    <mergeCell ref="A1:Q1"/>
    <mergeCell ref="A4:A7"/>
    <mergeCell ref="B4:D4"/>
    <mergeCell ref="B5:D5"/>
    <mergeCell ref="B6:D6"/>
    <mergeCell ref="B7:D7"/>
    <mergeCell ref="A2:D2"/>
    <mergeCell ref="A32:D32"/>
    <mergeCell ref="A33:D33"/>
    <mergeCell ref="A18:D18"/>
    <mergeCell ref="A19:D19"/>
    <mergeCell ref="A20:D20"/>
    <mergeCell ref="A46:D46"/>
    <mergeCell ref="A48:D48"/>
    <mergeCell ref="A25:A28"/>
    <mergeCell ref="A21:A24"/>
    <mergeCell ref="B21:D21"/>
    <mergeCell ref="B22:D22"/>
    <mergeCell ref="A37:D37"/>
    <mergeCell ref="A38:D38"/>
    <mergeCell ref="A29:D29"/>
    <mergeCell ref="A30:D30"/>
    <mergeCell ref="A54:D54"/>
    <mergeCell ref="A55:D55"/>
    <mergeCell ref="A34:D34"/>
    <mergeCell ref="A36:D36"/>
    <mergeCell ref="A47:D47"/>
    <mergeCell ref="A49:D49"/>
    <mergeCell ref="A39:D39"/>
    <mergeCell ref="A40:D40"/>
    <mergeCell ref="A42:D42"/>
    <mergeCell ref="A44:D44"/>
    <mergeCell ref="A50:D50"/>
    <mergeCell ref="A52:D52"/>
    <mergeCell ref="A53:D53"/>
    <mergeCell ref="A51:Q51"/>
    <mergeCell ref="A56:D56"/>
    <mergeCell ref="A57:D57"/>
    <mergeCell ref="A79:D79"/>
    <mergeCell ref="A59:A62"/>
    <mergeCell ref="B59:D59"/>
    <mergeCell ref="A58:D58"/>
    <mergeCell ref="B60:D60"/>
    <mergeCell ref="B61:D61"/>
    <mergeCell ref="A75:D75"/>
    <mergeCell ref="A76:D76"/>
    <mergeCell ref="A92:D92"/>
    <mergeCell ref="A84:D84"/>
    <mergeCell ref="A89:D89"/>
    <mergeCell ref="A90:D90"/>
    <mergeCell ref="A91:D91"/>
    <mergeCell ref="A87:D87"/>
    <mergeCell ref="B62:D62"/>
    <mergeCell ref="B63:B66"/>
    <mergeCell ref="C63:D63"/>
    <mergeCell ref="C64:D64"/>
    <mergeCell ref="C65:D65"/>
    <mergeCell ref="C66:D66"/>
    <mergeCell ref="A82:D82"/>
    <mergeCell ref="C67:C74"/>
    <mergeCell ref="A86:D86"/>
    <mergeCell ref="A88:D88"/>
    <mergeCell ref="A80:D80"/>
    <mergeCell ref="A85:D85"/>
    <mergeCell ref="A77:D77"/>
    <mergeCell ref="A78:D78"/>
    <mergeCell ref="A83:D83"/>
  </mergeCells>
  <printOptions/>
  <pageMargins left="0.57" right="0.1968503937007874" top="0.17" bottom="0.09" header="0.11" footer="0.13"/>
  <pageSetup horizontalDpi="120" verticalDpi="12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R94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3.625" style="544" customWidth="1"/>
    <col min="2" max="3" width="3.25390625" style="544" customWidth="1"/>
    <col min="4" max="4" width="25.25390625" style="18" customWidth="1"/>
    <col min="5" max="17" width="6.25390625" style="18" customWidth="1"/>
  </cols>
  <sheetData>
    <row r="1" spans="1:17" s="5" customFormat="1" ht="12" customHeight="1" thickBot="1">
      <c r="A1" s="793" t="s">
        <v>139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</row>
    <row r="2" spans="1:17" s="5" customFormat="1" ht="12" customHeight="1" thickBot="1">
      <c r="A2" s="738" t="s">
        <v>0</v>
      </c>
      <c r="B2" s="739"/>
      <c r="C2" s="739"/>
      <c r="D2" s="740"/>
      <c r="E2" s="45" t="s">
        <v>183</v>
      </c>
      <c r="F2" s="43" t="s">
        <v>208</v>
      </c>
      <c r="G2" s="44" t="s">
        <v>209</v>
      </c>
      <c r="H2" s="44" t="s">
        <v>210</v>
      </c>
      <c r="I2" s="44" t="s">
        <v>211</v>
      </c>
      <c r="J2" s="44" t="s">
        <v>212</v>
      </c>
      <c r="K2" s="44" t="s">
        <v>213</v>
      </c>
      <c r="L2" s="44" t="s">
        <v>214</v>
      </c>
      <c r="M2" s="44" t="s">
        <v>215</v>
      </c>
      <c r="N2" s="44" t="s">
        <v>216</v>
      </c>
      <c r="O2" s="44" t="s">
        <v>217</v>
      </c>
      <c r="P2" s="44" t="s">
        <v>218</v>
      </c>
      <c r="Q2" s="45" t="s">
        <v>219</v>
      </c>
    </row>
    <row r="3" spans="1:17" s="6" customFormat="1" ht="12" customHeight="1" thickBot="1">
      <c r="A3" s="787" t="s">
        <v>1</v>
      </c>
      <c r="B3" s="788"/>
      <c r="C3" s="788"/>
      <c r="D3" s="789"/>
      <c r="E3" s="174">
        <v>173</v>
      </c>
      <c r="F3" s="58">
        <v>196</v>
      </c>
      <c r="G3" s="11">
        <v>205</v>
      </c>
      <c r="H3" s="11">
        <v>201</v>
      </c>
      <c r="I3" s="11">
        <v>190</v>
      </c>
      <c r="J3" s="11">
        <v>183</v>
      </c>
      <c r="K3" s="11">
        <v>179</v>
      </c>
      <c r="L3" s="11">
        <v>182</v>
      </c>
      <c r="M3" s="11">
        <v>179</v>
      </c>
      <c r="N3" s="11">
        <v>169</v>
      </c>
      <c r="O3" s="11">
        <v>163</v>
      </c>
      <c r="P3" s="11">
        <v>167</v>
      </c>
      <c r="Q3" s="10">
        <v>193</v>
      </c>
    </row>
    <row r="4" spans="1:17" s="5" customFormat="1" ht="12" customHeight="1" thickTop="1">
      <c r="A4" s="577" t="s">
        <v>56</v>
      </c>
      <c r="B4" s="808" t="s">
        <v>15</v>
      </c>
      <c r="C4" s="809"/>
      <c r="D4" s="810"/>
      <c r="E4" s="175">
        <v>135</v>
      </c>
      <c r="F4" s="59">
        <v>158</v>
      </c>
      <c r="G4" s="13">
        <v>170</v>
      </c>
      <c r="H4" s="13">
        <v>170</v>
      </c>
      <c r="I4" s="13">
        <v>161</v>
      </c>
      <c r="J4" s="13">
        <v>152</v>
      </c>
      <c r="K4" s="13">
        <v>153</v>
      </c>
      <c r="L4" s="13">
        <v>141</v>
      </c>
      <c r="M4" s="13">
        <v>144</v>
      </c>
      <c r="N4" s="13">
        <v>140</v>
      </c>
      <c r="O4" s="13">
        <v>139</v>
      </c>
      <c r="P4" s="13">
        <v>146</v>
      </c>
      <c r="Q4" s="12">
        <v>162</v>
      </c>
    </row>
    <row r="5" spans="1:17" s="7" customFormat="1" ht="10.5" customHeight="1">
      <c r="A5" s="577"/>
      <c r="B5" s="773" t="s">
        <v>129</v>
      </c>
      <c r="C5" s="746"/>
      <c r="D5" s="747"/>
      <c r="E5" s="176">
        <f aca="true" t="shared" si="0" ref="E5:Q5">E4/E3*100</f>
        <v>78</v>
      </c>
      <c r="F5" s="60">
        <f t="shared" si="0"/>
        <v>80.6</v>
      </c>
      <c r="G5" s="442">
        <f t="shared" si="0"/>
        <v>82.9</v>
      </c>
      <c r="H5" s="442">
        <f t="shared" si="0"/>
        <v>84.6</v>
      </c>
      <c r="I5" s="442">
        <f t="shared" si="0"/>
        <v>84.7</v>
      </c>
      <c r="J5" s="442">
        <f t="shared" si="0"/>
        <v>83.1</v>
      </c>
      <c r="K5" s="442">
        <f t="shared" si="0"/>
        <v>85.5</v>
      </c>
      <c r="L5" s="442">
        <f t="shared" si="0"/>
        <v>77.5</v>
      </c>
      <c r="M5" s="442">
        <f t="shared" si="0"/>
        <v>80.4</v>
      </c>
      <c r="N5" s="442">
        <f t="shared" si="0"/>
        <v>82.8</v>
      </c>
      <c r="O5" s="442">
        <f t="shared" si="0"/>
        <v>85.3</v>
      </c>
      <c r="P5" s="442">
        <f t="shared" si="0"/>
        <v>87.4</v>
      </c>
      <c r="Q5" s="537">
        <f t="shared" si="0"/>
        <v>83.9</v>
      </c>
    </row>
    <row r="6" spans="1:17" s="5" customFormat="1" ht="12" customHeight="1">
      <c r="A6" s="577"/>
      <c r="B6" s="805" t="s">
        <v>4</v>
      </c>
      <c r="C6" s="778"/>
      <c r="D6" s="779"/>
      <c r="E6" s="177">
        <f aca="true" t="shared" si="1" ref="E6:P6">E3-E4</f>
        <v>38</v>
      </c>
      <c r="F6" s="107">
        <f t="shared" si="1"/>
        <v>38</v>
      </c>
      <c r="G6" s="445">
        <f t="shared" si="1"/>
        <v>35</v>
      </c>
      <c r="H6" s="445">
        <f t="shared" si="1"/>
        <v>31</v>
      </c>
      <c r="I6" s="445">
        <f t="shared" si="1"/>
        <v>29</v>
      </c>
      <c r="J6" s="445">
        <f t="shared" si="1"/>
        <v>31</v>
      </c>
      <c r="K6" s="445">
        <f t="shared" si="1"/>
        <v>26</v>
      </c>
      <c r="L6" s="445">
        <f t="shared" si="1"/>
        <v>41</v>
      </c>
      <c r="M6" s="445">
        <f t="shared" si="1"/>
        <v>35</v>
      </c>
      <c r="N6" s="445">
        <f t="shared" si="1"/>
        <v>29</v>
      </c>
      <c r="O6" s="445">
        <f t="shared" si="1"/>
        <v>24</v>
      </c>
      <c r="P6" s="445">
        <f t="shared" si="1"/>
        <v>21</v>
      </c>
      <c r="Q6" s="538">
        <f>Q3-Q4</f>
        <v>31</v>
      </c>
    </row>
    <row r="7" spans="1:17" s="7" customFormat="1" ht="10.5" customHeight="1">
      <c r="A7" s="578"/>
      <c r="B7" s="773" t="s">
        <v>129</v>
      </c>
      <c r="C7" s="746"/>
      <c r="D7" s="747"/>
      <c r="E7" s="176">
        <f aca="true" t="shared" si="2" ref="E7:Q7">E6/E3*100</f>
        <v>22</v>
      </c>
      <c r="F7" s="60">
        <f t="shared" si="2"/>
        <v>19.4</v>
      </c>
      <c r="G7" s="442">
        <f t="shared" si="2"/>
        <v>17.1</v>
      </c>
      <c r="H7" s="442">
        <f t="shared" si="2"/>
        <v>15.4</v>
      </c>
      <c r="I7" s="442">
        <f t="shared" si="2"/>
        <v>15.3</v>
      </c>
      <c r="J7" s="442">
        <f t="shared" si="2"/>
        <v>16.9</v>
      </c>
      <c r="K7" s="442">
        <f t="shared" si="2"/>
        <v>14.5</v>
      </c>
      <c r="L7" s="442">
        <f t="shared" si="2"/>
        <v>22.5</v>
      </c>
      <c r="M7" s="442">
        <f t="shared" si="2"/>
        <v>19.6</v>
      </c>
      <c r="N7" s="442">
        <f t="shared" si="2"/>
        <v>17.2</v>
      </c>
      <c r="O7" s="442">
        <f t="shared" si="2"/>
        <v>14.7</v>
      </c>
      <c r="P7" s="442">
        <f t="shared" si="2"/>
        <v>12.6</v>
      </c>
      <c r="Q7" s="537">
        <f t="shared" si="2"/>
        <v>16.1</v>
      </c>
    </row>
    <row r="8" spans="1:17" s="5" customFormat="1" ht="12" customHeight="1">
      <c r="A8" s="577" t="s">
        <v>56</v>
      </c>
      <c r="B8" s="805" t="s">
        <v>5</v>
      </c>
      <c r="C8" s="778"/>
      <c r="D8" s="779"/>
      <c r="E8" s="177">
        <v>37</v>
      </c>
      <c r="F8" s="107">
        <v>47</v>
      </c>
      <c r="G8" s="445">
        <v>48</v>
      </c>
      <c r="H8" s="445">
        <v>49</v>
      </c>
      <c r="I8" s="445">
        <v>40</v>
      </c>
      <c r="J8" s="445">
        <v>43</v>
      </c>
      <c r="K8" s="445">
        <v>41</v>
      </c>
      <c r="L8" s="445">
        <v>34</v>
      </c>
      <c r="M8" s="445">
        <v>31</v>
      </c>
      <c r="N8" s="445">
        <v>32</v>
      </c>
      <c r="O8" s="445">
        <v>27</v>
      </c>
      <c r="P8" s="445">
        <v>31</v>
      </c>
      <c r="Q8" s="538">
        <v>34</v>
      </c>
    </row>
    <row r="9" spans="1:17" s="7" customFormat="1" ht="10.5" customHeight="1">
      <c r="A9" s="577"/>
      <c r="B9" s="773" t="s">
        <v>129</v>
      </c>
      <c r="C9" s="746"/>
      <c r="D9" s="747"/>
      <c r="E9" s="176">
        <f aca="true" t="shared" si="3" ref="E9:Q9">E8/E3*100</f>
        <v>21.4</v>
      </c>
      <c r="F9" s="60">
        <f t="shared" si="3"/>
        <v>24</v>
      </c>
      <c r="G9" s="442">
        <f t="shared" si="3"/>
        <v>23.4</v>
      </c>
      <c r="H9" s="442">
        <f t="shared" si="3"/>
        <v>24.4</v>
      </c>
      <c r="I9" s="442">
        <f t="shared" si="3"/>
        <v>21.1</v>
      </c>
      <c r="J9" s="442">
        <f t="shared" si="3"/>
        <v>23.5</v>
      </c>
      <c r="K9" s="442">
        <f t="shared" si="3"/>
        <v>22.9</v>
      </c>
      <c r="L9" s="442">
        <f t="shared" si="3"/>
        <v>18.7</v>
      </c>
      <c r="M9" s="442">
        <f t="shared" si="3"/>
        <v>17.3</v>
      </c>
      <c r="N9" s="442">
        <f t="shared" si="3"/>
        <v>18.9</v>
      </c>
      <c r="O9" s="442">
        <f t="shared" si="3"/>
        <v>16.6</v>
      </c>
      <c r="P9" s="442">
        <f t="shared" si="3"/>
        <v>18.6</v>
      </c>
      <c r="Q9" s="537">
        <f t="shared" si="3"/>
        <v>17.6</v>
      </c>
    </row>
    <row r="10" spans="1:17" s="5" customFormat="1" ht="12" customHeight="1">
      <c r="A10" s="577"/>
      <c r="B10" s="805" t="s">
        <v>6</v>
      </c>
      <c r="C10" s="778"/>
      <c r="D10" s="779"/>
      <c r="E10" s="175">
        <f aca="true" t="shared" si="4" ref="E10:P10">E3-E8</f>
        <v>136</v>
      </c>
      <c r="F10" s="59">
        <f t="shared" si="4"/>
        <v>149</v>
      </c>
      <c r="G10" s="13">
        <f t="shared" si="4"/>
        <v>157</v>
      </c>
      <c r="H10" s="13">
        <f t="shared" si="4"/>
        <v>152</v>
      </c>
      <c r="I10" s="13">
        <f t="shared" si="4"/>
        <v>150</v>
      </c>
      <c r="J10" s="13">
        <f t="shared" si="4"/>
        <v>140</v>
      </c>
      <c r="K10" s="13">
        <f t="shared" si="4"/>
        <v>138</v>
      </c>
      <c r="L10" s="13">
        <f t="shared" si="4"/>
        <v>148</v>
      </c>
      <c r="M10" s="13">
        <f t="shared" si="4"/>
        <v>148</v>
      </c>
      <c r="N10" s="13">
        <f t="shared" si="4"/>
        <v>137</v>
      </c>
      <c r="O10" s="13">
        <f t="shared" si="4"/>
        <v>136</v>
      </c>
      <c r="P10" s="13">
        <f t="shared" si="4"/>
        <v>136</v>
      </c>
      <c r="Q10" s="12">
        <f>Q3-Q8</f>
        <v>159</v>
      </c>
    </row>
    <row r="11" spans="1:17" s="7" customFormat="1" ht="10.5" customHeight="1">
      <c r="A11" s="578"/>
      <c r="B11" s="773" t="s">
        <v>129</v>
      </c>
      <c r="C11" s="746"/>
      <c r="D11" s="747"/>
      <c r="E11" s="176">
        <f aca="true" t="shared" si="5" ref="E11:Q11">E10/E3*100</f>
        <v>78.6</v>
      </c>
      <c r="F11" s="60">
        <f t="shared" si="5"/>
        <v>76</v>
      </c>
      <c r="G11" s="442">
        <f t="shared" si="5"/>
        <v>76.6</v>
      </c>
      <c r="H11" s="442">
        <f t="shared" si="5"/>
        <v>75.6</v>
      </c>
      <c r="I11" s="442">
        <f t="shared" si="5"/>
        <v>78.9</v>
      </c>
      <c r="J11" s="442">
        <f t="shared" si="5"/>
        <v>76.5</v>
      </c>
      <c r="K11" s="442">
        <f t="shared" si="5"/>
        <v>77.1</v>
      </c>
      <c r="L11" s="442">
        <f t="shared" si="5"/>
        <v>81.3</v>
      </c>
      <c r="M11" s="442">
        <f t="shared" si="5"/>
        <v>82.7</v>
      </c>
      <c r="N11" s="442">
        <f t="shared" si="5"/>
        <v>81.1</v>
      </c>
      <c r="O11" s="442">
        <f t="shared" si="5"/>
        <v>83.4</v>
      </c>
      <c r="P11" s="442">
        <f t="shared" si="5"/>
        <v>81.4</v>
      </c>
      <c r="Q11" s="537">
        <f t="shared" si="5"/>
        <v>82.4</v>
      </c>
    </row>
    <row r="12" spans="1:17" s="5" customFormat="1" ht="12" customHeight="1">
      <c r="A12" s="612" t="s">
        <v>56</v>
      </c>
      <c r="B12" s="68" t="s">
        <v>2</v>
      </c>
      <c r="C12" s="68"/>
      <c r="D12" s="69"/>
      <c r="E12" s="175">
        <v>81</v>
      </c>
      <c r="F12" s="59">
        <v>92</v>
      </c>
      <c r="G12" s="13">
        <v>96</v>
      </c>
      <c r="H12" s="13">
        <v>95</v>
      </c>
      <c r="I12" s="13">
        <v>88</v>
      </c>
      <c r="J12" s="13">
        <v>85</v>
      </c>
      <c r="K12" s="13">
        <v>84</v>
      </c>
      <c r="L12" s="13">
        <v>92</v>
      </c>
      <c r="M12" s="13">
        <v>94</v>
      </c>
      <c r="N12" s="13">
        <v>92</v>
      </c>
      <c r="O12" s="13">
        <v>88</v>
      </c>
      <c r="P12" s="13">
        <v>95</v>
      </c>
      <c r="Q12" s="12">
        <v>105</v>
      </c>
    </row>
    <row r="13" spans="1:17" s="7" customFormat="1" ht="10.5" customHeight="1">
      <c r="A13" s="577"/>
      <c r="B13" s="70" t="s">
        <v>129</v>
      </c>
      <c r="C13" s="70"/>
      <c r="D13" s="71"/>
      <c r="E13" s="176">
        <f aca="true" t="shared" si="6" ref="E13:Q13">E12/E3*100</f>
        <v>46.8</v>
      </c>
      <c r="F13" s="60">
        <f t="shared" si="6"/>
        <v>46.9</v>
      </c>
      <c r="G13" s="442">
        <f t="shared" si="6"/>
        <v>46.8</v>
      </c>
      <c r="H13" s="442">
        <f t="shared" si="6"/>
        <v>47.3</v>
      </c>
      <c r="I13" s="442">
        <f t="shared" si="6"/>
        <v>46.3</v>
      </c>
      <c r="J13" s="442">
        <f t="shared" si="6"/>
        <v>46.4</v>
      </c>
      <c r="K13" s="442">
        <f t="shared" si="6"/>
        <v>46.9</v>
      </c>
      <c r="L13" s="442">
        <f t="shared" si="6"/>
        <v>50.5</v>
      </c>
      <c r="M13" s="442">
        <f t="shared" si="6"/>
        <v>52.5</v>
      </c>
      <c r="N13" s="442">
        <f t="shared" si="6"/>
        <v>54.4</v>
      </c>
      <c r="O13" s="442">
        <f t="shared" si="6"/>
        <v>54</v>
      </c>
      <c r="P13" s="442">
        <f t="shared" si="6"/>
        <v>56.9</v>
      </c>
      <c r="Q13" s="537">
        <f t="shared" si="6"/>
        <v>54.4</v>
      </c>
    </row>
    <row r="14" spans="1:18" s="31" customFormat="1" ht="11.25" customHeight="1">
      <c r="A14" s="577"/>
      <c r="B14" s="91" t="s">
        <v>71</v>
      </c>
      <c r="C14" s="91"/>
      <c r="D14" s="92"/>
      <c r="E14" s="122">
        <f aca="true" t="shared" si="7" ref="E14:P14">E3-E12</f>
        <v>92</v>
      </c>
      <c r="F14" s="56">
        <f t="shared" si="7"/>
        <v>104</v>
      </c>
      <c r="G14" s="28">
        <f t="shared" si="7"/>
        <v>109</v>
      </c>
      <c r="H14" s="28">
        <f t="shared" si="7"/>
        <v>106</v>
      </c>
      <c r="I14" s="28">
        <f t="shared" si="7"/>
        <v>102</v>
      </c>
      <c r="J14" s="28">
        <f t="shared" si="7"/>
        <v>98</v>
      </c>
      <c r="K14" s="28">
        <f t="shared" si="7"/>
        <v>95</v>
      </c>
      <c r="L14" s="28">
        <f t="shared" si="7"/>
        <v>90</v>
      </c>
      <c r="M14" s="28">
        <f t="shared" si="7"/>
        <v>85</v>
      </c>
      <c r="N14" s="28">
        <f t="shared" si="7"/>
        <v>77</v>
      </c>
      <c r="O14" s="28">
        <f t="shared" si="7"/>
        <v>75</v>
      </c>
      <c r="P14" s="28">
        <f t="shared" si="7"/>
        <v>72</v>
      </c>
      <c r="Q14" s="41">
        <f>Q3-Q12</f>
        <v>88</v>
      </c>
      <c r="R14" s="30"/>
    </row>
    <row r="15" spans="1:18" s="31" customFormat="1" ht="11.25" customHeight="1" thickBot="1">
      <c r="A15" s="761"/>
      <c r="B15" s="481" t="s">
        <v>129</v>
      </c>
      <c r="C15" s="481"/>
      <c r="D15" s="482"/>
      <c r="E15" s="336">
        <f aca="true" t="shared" si="8" ref="E15:Q15">E14/E3*100</f>
        <v>53.2</v>
      </c>
      <c r="F15" s="215">
        <f t="shared" si="8"/>
        <v>53.1</v>
      </c>
      <c r="G15" s="450">
        <f t="shared" si="8"/>
        <v>53.2</v>
      </c>
      <c r="H15" s="450">
        <f t="shared" si="8"/>
        <v>52.7</v>
      </c>
      <c r="I15" s="450">
        <f t="shared" si="8"/>
        <v>53.7</v>
      </c>
      <c r="J15" s="450">
        <f t="shared" si="8"/>
        <v>53.6</v>
      </c>
      <c r="K15" s="450">
        <f t="shared" si="8"/>
        <v>53.1</v>
      </c>
      <c r="L15" s="450">
        <f t="shared" si="8"/>
        <v>49.5</v>
      </c>
      <c r="M15" s="450">
        <f t="shared" si="8"/>
        <v>47.5</v>
      </c>
      <c r="N15" s="450">
        <f t="shared" si="8"/>
        <v>45.6</v>
      </c>
      <c r="O15" s="450">
        <f t="shared" si="8"/>
        <v>46</v>
      </c>
      <c r="P15" s="450">
        <f t="shared" si="8"/>
        <v>43.1</v>
      </c>
      <c r="Q15" s="539">
        <f t="shared" si="8"/>
        <v>45.6</v>
      </c>
      <c r="R15" s="30"/>
    </row>
    <row r="16" spans="1:18" s="26" customFormat="1" ht="12" customHeight="1" thickBot="1">
      <c r="A16" s="793" t="s">
        <v>140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7"/>
      <c r="R16" s="27"/>
    </row>
    <row r="17" spans="1:18" s="31" customFormat="1" ht="10.5" customHeight="1" thickBot="1">
      <c r="A17" s="738" t="s">
        <v>0</v>
      </c>
      <c r="B17" s="739"/>
      <c r="C17" s="739"/>
      <c r="D17" s="740"/>
      <c r="E17" s="43" t="s">
        <v>208</v>
      </c>
      <c r="F17" s="44" t="s">
        <v>209</v>
      </c>
      <c r="G17" s="44" t="s">
        <v>210</v>
      </c>
      <c r="H17" s="44" t="s">
        <v>211</v>
      </c>
      <c r="I17" s="44" t="s">
        <v>212</v>
      </c>
      <c r="J17" s="44" t="s">
        <v>213</v>
      </c>
      <c r="K17" s="44" t="s">
        <v>214</v>
      </c>
      <c r="L17" s="44" t="s">
        <v>215</v>
      </c>
      <c r="M17" s="44" t="s">
        <v>216</v>
      </c>
      <c r="N17" s="44" t="s">
        <v>217</v>
      </c>
      <c r="O17" s="44" t="s">
        <v>218</v>
      </c>
      <c r="P17" s="45" t="s">
        <v>219</v>
      </c>
      <c r="Q17" s="62" t="s">
        <v>13</v>
      </c>
      <c r="R17" s="30"/>
    </row>
    <row r="18" spans="1:18" s="26" customFormat="1" ht="12" customHeight="1" thickBot="1">
      <c r="A18" s="787" t="s">
        <v>7</v>
      </c>
      <c r="B18" s="788"/>
      <c r="C18" s="788"/>
      <c r="D18" s="789"/>
      <c r="E18" s="52">
        <v>35</v>
      </c>
      <c r="F18" s="11">
        <v>30</v>
      </c>
      <c r="G18" s="11">
        <v>17</v>
      </c>
      <c r="H18" s="11">
        <v>26</v>
      </c>
      <c r="I18" s="11">
        <v>18</v>
      </c>
      <c r="J18" s="11">
        <v>14</v>
      </c>
      <c r="K18" s="11">
        <v>40</v>
      </c>
      <c r="L18" s="11">
        <v>27</v>
      </c>
      <c r="M18" s="11">
        <v>32</v>
      </c>
      <c r="N18" s="11">
        <v>31</v>
      </c>
      <c r="O18" s="11">
        <v>32</v>
      </c>
      <c r="P18" s="11">
        <v>39</v>
      </c>
      <c r="Q18" s="9">
        <f>SUM(E18:P18)</f>
        <v>341</v>
      </c>
      <c r="R18" s="27"/>
    </row>
    <row r="19" spans="1:18" s="26" customFormat="1" ht="12" customHeight="1" thickTop="1">
      <c r="A19" s="811" t="s">
        <v>2</v>
      </c>
      <c r="B19" s="809"/>
      <c r="C19" s="809"/>
      <c r="D19" s="810"/>
      <c r="E19" s="53">
        <v>18</v>
      </c>
      <c r="F19" s="13">
        <v>15</v>
      </c>
      <c r="G19" s="13">
        <v>8</v>
      </c>
      <c r="H19" s="13">
        <v>12</v>
      </c>
      <c r="I19" s="13">
        <v>13</v>
      </c>
      <c r="J19" s="13">
        <v>8</v>
      </c>
      <c r="K19" s="13">
        <v>19</v>
      </c>
      <c r="L19" s="13">
        <v>13</v>
      </c>
      <c r="M19" s="13">
        <v>20</v>
      </c>
      <c r="N19" s="13">
        <v>17</v>
      </c>
      <c r="O19" s="13">
        <v>18</v>
      </c>
      <c r="P19" s="13">
        <v>19</v>
      </c>
      <c r="Q19" s="14">
        <f>SUM(E19:P19)</f>
        <v>180</v>
      </c>
      <c r="R19" s="27"/>
    </row>
    <row r="20" spans="1:18" s="26" customFormat="1" ht="12" customHeight="1">
      <c r="A20" s="745" t="s">
        <v>44</v>
      </c>
      <c r="B20" s="746"/>
      <c r="C20" s="746"/>
      <c r="D20" s="747"/>
      <c r="E20" s="54">
        <f aca="true" t="shared" si="9" ref="E20:P20">E19/E18*100</f>
        <v>51.4</v>
      </c>
      <c r="F20" s="442">
        <f t="shared" si="9"/>
        <v>50</v>
      </c>
      <c r="G20" s="442">
        <f t="shared" si="9"/>
        <v>47.1</v>
      </c>
      <c r="H20" s="442">
        <f t="shared" si="9"/>
        <v>46.2</v>
      </c>
      <c r="I20" s="442">
        <f t="shared" si="9"/>
        <v>72.2</v>
      </c>
      <c r="J20" s="442">
        <f t="shared" si="9"/>
        <v>57.1</v>
      </c>
      <c r="K20" s="442">
        <f t="shared" si="9"/>
        <v>47.5</v>
      </c>
      <c r="L20" s="442">
        <f t="shared" si="9"/>
        <v>48.1</v>
      </c>
      <c r="M20" s="442">
        <f t="shared" si="9"/>
        <v>62.5</v>
      </c>
      <c r="N20" s="442">
        <f t="shared" si="9"/>
        <v>54.8</v>
      </c>
      <c r="O20" s="442">
        <f t="shared" si="9"/>
        <v>56.3</v>
      </c>
      <c r="P20" s="442">
        <f t="shared" si="9"/>
        <v>48.7</v>
      </c>
      <c r="Q20" s="15">
        <f>Q19/Q18*100</f>
        <v>52.8</v>
      </c>
      <c r="R20" s="27"/>
    </row>
    <row r="21" spans="1:18" s="26" customFormat="1" ht="12" customHeight="1">
      <c r="A21" s="799" t="s">
        <v>56</v>
      </c>
      <c r="B21" s="805" t="s">
        <v>8</v>
      </c>
      <c r="C21" s="778"/>
      <c r="D21" s="779"/>
      <c r="E21" s="53">
        <v>14</v>
      </c>
      <c r="F21" s="13">
        <v>10</v>
      </c>
      <c r="G21" s="13">
        <v>5</v>
      </c>
      <c r="H21" s="13">
        <v>5</v>
      </c>
      <c r="I21" s="13">
        <v>7</v>
      </c>
      <c r="J21" s="13">
        <v>4</v>
      </c>
      <c r="K21" s="13">
        <v>20</v>
      </c>
      <c r="L21" s="13">
        <v>11</v>
      </c>
      <c r="M21" s="13">
        <v>16</v>
      </c>
      <c r="N21" s="13">
        <v>6</v>
      </c>
      <c r="O21" s="13">
        <v>11</v>
      </c>
      <c r="P21" s="13">
        <v>3</v>
      </c>
      <c r="Q21" s="14">
        <f>SUM(E21:P21)</f>
        <v>112</v>
      </c>
      <c r="R21" s="27"/>
    </row>
    <row r="22" spans="1:18" s="26" customFormat="1" ht="12" customHeight="1">
      <c r="A22" s="800"/>
      <c r="B22" s="773" t="s">
        <v>44</v>
      </c>
      <c r="C22" s="746"/>
      <c r="D22" s="747"/>
      <c r="E22" s="54">
        <f aca="true" t="shared" si="10" ref="E22:P22">E21/E18*100</f>
        <v>40</v>
      </c>
      <c r="F22" s="442">
        <f t="shared" si="10"/>
        <v>33.3</v>
      </c>
      <c r="G22" s="442">
        <f t="shared" si="10"/>
        <v>29.4</v>
      </c>
      <c r="H22" s="442">
        <f t="shared" si="10"/>
        <v>19.2</v>
      </c>
      <c r="I22" s="442">
        <f t="shared" si="10"/>
        <v>38.9</v>
      </c>
      <c r="J22" s="442">
        <f t="shared" si="10"/>
        <v>28.6</v>
      </c>
      <c r="K22" s="442">
        <f t="shared" si="10"/>
        <v>50</v>
      </c>
      <c r="L22" s="442">
        <f t="shared" si="10"/>
        <v>40.7</v>
      </c>
      <c r="M22" s="442">
        <f t="shared" si="10"/>
        <v>50</v>
      </c>
      <c r="N22" s="442">
        <f t="shared" si="10"/>
        <v>19.4</v>
      </c>
      <c r="O22" s="442">
        <f t="shared" si="10"/>
        <v>34.4</v>
      </c>
      <c r="P22" s="442">
        <f t="shared" si="10"/>
        <v>7.7</v>
      </c>
      <c r="Q22" s="15">
        <f>Q21/Q18*100</f>
        <v>32.8</v>
      </c>
      <c r="R22" s="27"/>
    </row>
    <row r="23" spans="1:18" s="31" customFormat="1" ht="10.5" customHeight="1">
      <c r="A23" s="800"/>
      <c r="B23" s="68" t="s">
        <v>9</v>
      </c>
      <c r="C23" s="68"/>
      <c r="D23" s="69"/>
      <c r="E23" s="53">
        <f aca="true" t="shared" si="11" ref="E23:P23">E18-E21</f>
        <v>21</v>
      </c>
      <c r="F23" s="13">
        <f t="shared" si="11"/>
        <v>20</v>
      </c>
      <c r="G23" s="13">
        <f t="shared" si="11"/>
        <v>12</v>
      </c>
      <c r="H23" s="13">
        <f t="shared" si="11"/>
        <v>21</v>
      </c>
      <c r="I23" s="13">
        <f t="shared" si="11"/>
        <v>11</v>
      </c>
      <c r="J23" s="13">
        <f t="shared" si="11"/>
        <v>10</v>
      </c>
      <c r="K23" s="13">
        <f t="shared" si="11"/>
        <v>20</v>
      </c>
      <c r="L23" s="13">
        <f t="shared" si="11"/>
        <v>16</v>
      </c>
      <c r="M23" s="13">
        <f t="shared" si="11"/>
        <v>16</v>
      </c>
      <c r="N23" s="13">
        <f t="shared" si="11"/>
        <v>25</v>
      </c>
      <c r="O23" s="13">
        <f t="shared" si="11"/>
        <v>21</v>
      </c>
      <c r="P23" s="13">
        <f t="shared" si="11"/>
        <v>36</v>
      </c>
      <c r="Q23" s="14">
        <f>SUM(E23:P23)</f>
        <v>229</v>
      </c>
      <c r="R23" s="30"/>
    </row>
    <row r="24" spans="1:18" s="26" customFormat="1" ht="12" customHeight="1">
      <c r="A24" s="801"/>
      <c r="B24" s="70" t="s">
        <v>44</v>
      </c>
      <c r="C24" s="70"/>
      <c r="D24" s="71"/>
      <c r="E24" s="54">
        <f aca="true" t="shared" si="12" ref="E24:P24">E23/E18*100</f>
        <v>60</v>
      </c>
      <c r="F24" s="442">
        <f t="shared" si="12"/>
        <v>66.7</v>
      </c>
      <c r="G24" s="442">
        <f t="shared" si="12"/>
        <v>70.6</v>
      </c>
      <c r="H24" s="442">
        <f t="shared" si="12"/>
        <v>80.8</v>
      </c>
      <c r="I24" s="442">
        <f t="shared" si="12"/>
        <v>61.1</v>
      </c>
      <c r="J24" s="442">
        <f t="shared" si="12"/>
        <v>71.4</v>
      </c>
      <c r="K24" s="442">
        <f t="shared" si="12"/>
        <v>50</v>
      </c>
      <c r="L24" s="442">
        <f t="shared" si="12"/>
        <v>59.3</v>
      </c>
      <c r="M24" s="442">
        <f t="shared" si="12"/>
        <v>50</v>
      </c>
      <c r="N24" s="442">
        <f t="shared" si="12"/>
        <v>80.6</v>
      </c>
      <c r="O24" s="442">
        <f t="shared" si="12"/>
        <v>65.6</v>
      </c>
      <c r="P24" s="442">
        <f t="shared" si="12"/>
        <v>92.3</v>
      </c>
      <c r="Q24" s="15">
        <f>Q23/Q18*100</f>
        <v>67.2</v>
      </c>
      <c r="R24" s="27"/>
    </row>
    <row r="25" spans="1:18" s="31" customFormat="1" ht="11.25" customHeight="1">
      <c r="A25" s="799" t="s">
        <v>56</v>
      </c>
      <c r="B25" s="84" t="s">
        <v>16</v>
      </c>
      <c r="C25" s="68"/>
      <c r="D25" s="69"/>
      <c r="E25" s="53">
        <v>33</v>
      </c>
      <c r="F25" s="13">
        <v>27</v>
      </c>
      <c r="G25" s="13">
        <v>15</v>
      </c>
      <c r="H25" s="13">
        <v>21</v>
      </c>
      <c r="I25" s="13">
        <v>12</v>
      </c>
      <c r="J25" s="13">
        <v>14</v>
      </c>
      <c r="K25" s="13">
        <v>18</v>
      </c>
      <c r="L25" s="13">
        <v>20</v>
      </c>
      <c r="M25" s="13">
        <v>25</v>
      </c>
      <c r="N25" s="13">
        <v>24</v>
      </c>
      <c r="O25" s="13">
        <v>28</v>
      </c>
      <c r="P25" s="13">
        <v>27</v>
      </c>
      <c r="Q25" s="14">
        <f>SUM(E25:P25)</f>
        <v>264</v>
      </c>
      <c r="R25" s="30"/>
    </row>
    <row r="26" spans="1:17" s="1" customFormat="1" ht="12" customHeight="1">
      <c r="A26" s="800"/>
      <c r="B26" s="85" t="s">
        <v>44</v>
      </c>
      <c r="C26" s="70"/>
      <c r="D26" s="71"/>
      <c r="E26" s="54">
        <f aca="true" t="shared" si="13" ref="E26:P26">E25/E18*100</f>
        <v>94.3</v>
      </c>
      <c r="F26" s="442">
        <f t="shared" si="13"/>
        <v>90</v>
      </c>
      <c r="G26" s="442">
        <f t="shared" si="13"/>
        <v>88.2</v>
      </c>
      <c r="H26" s="442">
        <f t="shared" si="13"/>
        <v>80.8</v>
      </c>
      <c r="I26" s="442">
        <f t="shared" si="13"/>
        <v>66.7</v>
      </c>
      <c r="J26" s="442">
        <f t="shared" si="13"/>
        <v>100</v>
      </c>
      <c r="K26" s="442">
        <f t="shared" si="13"/>
        <v>45</v>
      </c>
      <c r="L26" s="442">
        <f t="shared" si="13"/>
        <v>74.1</v>
      </c>
      <c r="M26" s="442">
        <f t="shared" si="13"/>
        <v>78.1</v>
      </c>
      <c r="N26" s="442">
        <f t="shared" si="13"/>
        <v>77.4</v>
      </c>
      <c r="O26" s="442">
        <f t="shared" si="13"/>
        <v>87.5</v>
      </c>
      <c r="P26" s="442">
        <f t="shared" si="13"/>
        <v>69.2</v>
      </c>
      <c r="Q26" s="15">
        <f>Q25/Q18*100</f>
        <v>77.4</v>
      </c>
    </row>
    <row r="27" spans="1:17" s="1" customFormat="1" ht="12" customHeight="1">
      <c r="A27" s="800"/>
      <c r="B27" s="84" t="s">
        <v>4</v>
      </c>
      <c r="C27" s="68"/>
      <c r="D27" s="69"/>
      <c r="E27" s="53">
        <f aca="true" t="shared" si="14" ref="E27:P27">E18-E25</f>
        <v>2</v>
      </c>
      <c r="F27" s="13">
        <f t="shared" si="14"/>
        <v>3</v>
      </c>
      <c r="G27" s="13">
        <f t="shared" si="14"/>
        <v>2</v>
      </c>
      <c r="H27" s="13">
        <f t="shared" si="14"/>
        <v>5</v>
      </c>
      <c r="I27" s="13">
        <f t="shared" si="14"/>
        <v>6</v>
      </c>
      <c r="J27" s="13">
        <f t="shared" si="14"/>
        <v>0</v>
      </c>
      <c r="K27" s="13">
        <f t="shared" si="14"/>
        <v>22</v>
      </c>
      <c r="L27" s="13">
        <f t="shared" si="14"/>
        <v>7</v>
      </c>
      <c r="M27" s="13">
        <f t="shared" si="14"/>
        <v>7</v>
      </c>
      <c r="N27" s="13">
        <f t="shared" si="14"/>
        <v>7</v>
      </c>
      <c r="O27" s="13">
        <f t="shared" si="14"/>
        <v>4</v>
      </c>
      <c r="P27" s="13">
        <f t="shared" si="14"/>
        <v>12</v>
      </c>
      <c r="Q27" s="14">
        <f>SUM(E27:P27)</f>
        <v>77</v>
      </c>
    </row>
    <row r="28" spans="1:17" ht="12" customHeight="1">
      <c r="A28" s="801"/>
      <c r="B28" s="85" t="s">
        <v>44</v>
      </c>
      <c r="C28" s="70"/>
      <c r="D28" s="71"/>
      <c r="E28" s="54">
        <f aca="true" t="shared" si="15" ref="E28:P28">E27/E18*100</f>
        <v>5.7</v>
      </c>
      <c r="F28" s="442">
        <f t="shared" si="15"/>
        <v>10</v>
      </c>
      <c r="G28" s="442">
        <f t="shared" si="15"/>
        <v>11.8</v>
      </c>
      <c r="H28" s="442">
        <f t="shared" si="15"/>
        <v>19.2</v>
      </c>
      <c r="I28" s="442">
        <f t="shared" si="15"/>
        <v>33.3</v>
      </c>
      <c r="J28" s="442">
        <f t="shared" si="15"/>
        <v>0</v>
      </c>
      <c r="K28" s="442">
        <f t="shared" si="15"/>
        <v>55</v>
      </c>
      <c r="L28" s="442">
        <f t="shared" si="15"/>
        <v>25.9</v>
      </c>
      <c r="M28" s="442">
        <f t="shared" si="15"/>
        <v>21.9</v>
      </c>
      <c r="N28" s="442">
        <f t="shared" si="15"/>
        <v>22.6</v>
      </c>
      <c r="O28" s="442">
        <f t="shared" si="15"/>
        <v>12.5</v>
      </c>
      <c r="P28" s="442">
        <f t="shared" si="15"/>
        <v>30.8</v>
      </c>
      <c r="Q28" s="15">
        <f>Q27/Q18*100</f>
        <v>22.6</v>
      </c>
    </row>
    <row r="29" spans="1:17" ht="12" customHeight="1">
      <c r="A29" s="613" t="s">
        <v>37</v>
      </c>
      <c r="B29" s="614"/>
      <c r="C29" s="614"/>
      <c r="D29" s="615"/>
      <c r="E29" s="61">
        <v>14</v>
      </c>
      <c r="F29" s="448">
        <v>8</v>
      </c>
      <c r="G29" s="448">
        <v>9</v>
      </c>
      <c r="H29" s="448">
        <v>7</v>
      </c>
      <c r="I29" s="448">
        <v>9</v>
      </c>
      <c r="J29" s="448">
        <v>5</v>
      </c>
      <c r="K29" s="448">
        <v>29</v>
      </c>
      <c r="L29" s="448">
        <v>12</v>
      </c>
      <c r="M29" s="448">
        <v>18</v>
      </c>
      <c r="N29" s="448">
        <v>20</v>
      </c>
      <c r="O29" s="448">
        <v>11</v>
      </c>
      <c r="P29" s="448">
        <v>19</v>
      </c>
      <c r="Q29" s="14">
        <f>SUM(E29:P29)</f>
        <v>161</v>
      </c>
    </row>
    <row r="30" spans="1:17" s="8" customFormat="1" ht="10.5" customHeight="1">
      <c r="A30" s="745" t="s">
        <v>44</v>
      </c>
      <c r="B30" s="746"/>
      <c r="C30" s="746"/>
      <c r="D30" s="747"/>
      <c r="E30" s="163">
        <f aca="true" t="shared" si="16" ref="E30:P30">E29/E18*100</f>
        <v>40</v>
      </c>
      <c r="F30" s="449">
        <f t="shared" si="16"/>
        <v>26.7</v>
      </c>
      <c r="G30" s="449">
        <f t="shared" si="16"/>
        <v>52.9</v>
      </c>
      <c r="H30" s="449">
        <f t="shared" si="16"/>
        <v>26.9</v>
      </c>
      <c r="I30" s="449">
        <f t="shared" si="16"/>
        <v>50</v>
      </c>
      <c r="J30" s="449">
        <f t="shared" si="16"/>
        <v>35.7</v>
      </c>
      <c r="K30" s="449">
        <f t="shared" si="16"/>
        <v>72.5</v>
      </c>
      <c r="L30" s="449">
        <f t="shared" si="16"/>
        <v>44.4</v>
      </c>
      <c r="M30" s="449">
        <f t="shared" si="16"/>
        <v>56.3</v>
      </c>
      <c r="N30" s="449">
        <f t="shared" si="16"/>
        <v>64.5</v>
      </c>
      <c r="O30" s="449">
        <f t="shared" si="16"/>
        <v>34.4</v>
      </c>
      <c r="P30" s="449">
        <f t="shared" si="16"/>
        <v>48.7</v>
      </c>
      <c r="Q30" s="210">
        <f>Q29/Q18*100</f>
        <v>47.2</v>
      </c>
    </row>
    <row r="31" spans="1:17" ht="12" customHeight="1">
      <c r="A31" s="150" t="s">
        <v>120</v>
      </c>
      <c r="B31" s="151"/>
      <c r="C31" s="151"/>
      <c r="D31" s="152"/>
      <c r="E31" s="56">
        <v>4</v>
      </c>
      <c r="F31" s="28">
        <v>1</v>
      </c>
      <c r="G31" s="28">
        <v>1</v>
      </c>
      <c r="H31" s="28">
        <v>2</v>
      </c>
      <c r="I31" s="28">
        <v>1</v>
      </c>
      <c r="J31" s="28">
        <v>0</v>
      </c>
      <c r="K31" s="28">
        <v>3</v>
      </c>
      <c r="L31" s="28">
        <v>1</v>
      </c>
      <c r="M31" s="28">
        <v>2</v>
      </c>
      <c r="N31" s="28">
        <v>3</v>
      </c>
      <c r="O31" s="28">
        <v>2</v>
      </c>
      <c r="P31" s="28">
        <v>2</v>
      </c>
      <c r="Q31" s="14">
        <f>SUM(E31:P31)</f>
        <v>22</v>
      </c>
    </row>
    <row r="32" spans="1:17" s="8" customFormat="1" ht="10.5" customHeight="1">
      <c r="A32" s="745" t="s">
        <v>44</v>
      </c>
      <c r="B32" s="746"/>
      <c r="C32" s="746"/>
      <c r="D32" s="747"/>
      <c r="E32" s="163">
        <f aca="true" t="shared" si="17" ref="E32:P32">E31/E18*100</f>
        <v>11.4</v>
      </c>
      <c r="F32" s="449">
        <f t="shared" si="17"/>
        <v>3.3</v>
      </c>
      <c r="G32" s="449">
        <f t="shared" si="17"/>
        <v>5.9</v>
      </c>
      <c r="H32" s="449">
        <f t="shared" si="17"/>
        <v>7.7</v>
      </c>
      <c r="I32" s="449">
        <f t="shared" si="17"/>
        <v>5.6</v>
      </c>
      <c r="J32" s="449">
        <f t="shared" si="17"/>
        <v>0</v>
      </c>
      <c r="K32" s="449">
        <f t="shared" si="17"/>
        <v>7.5</v>
      </c>
      <c r="L32" s="449">
        <f t="shared" si="17"/>
        <v>3.7</v>
      </c>
      <c r="M32" s="449">
        <f t="shared" si="17"/>
        <v>6.3</v>
      </c>
      <c r="N32" s="449">
        <f t="shared" si="17"/>
        <v>9.7</v>
      </c>
      <c r="O32" s="449">
        <f t="shared" si="17"/>
        <v>6.3</v>
      </c>
      <c r="P32" s="449">
        <f t="shared" si="17"/>
        <v>5.1</v>
      </c>
      <c r="Q32" s="210">
        <f>Q31/Q18*100</f>
        <v>6.5</v>
      </c>
    </row>
    <row r="33" spans="1:17" ht="12" customHeight="1">
      <c r="A33" s="613" t="s">
        <v>38</v>
      </c>
      <c r="B33" s="614"/>
      <c r="C33" s="614"/>
      <c r="D33" s="615"/>
      <c r="E33" s="56">
        <v>10</v>
      </c>
      <c r="F33" s="28">
        <v>9</v>
      </c>
      <c r="G33" s="28">
        <v>2</v>
      </c>
      <c r="H33" s="28">
        <v>3</v>
      </c>
      <c r="I33" s="28">
        <v>3</v>
      </c>
      <c r="J33" s="28">
        <v>11</v>
      </c>
      <c r="K33" s="28">
        <v>12</v>
      </c>
      <c r="L33" s="28">
        <v>6</v>
      </c>
      <c r="M33" s="28">
        <v>5</v>
      </c>
      <c r="N33" s="28">
        <v>7</v>
      </c>
      <c r="O33" s="28">
        <v>5</v>
      </c>
      <c r="P33" s="28">
        <v>10</v>
      </c>
      <c r="Q33" s="14">
        <f>SUM(E33:P33)</f>
        <v>83</v>
      </c>
    </row>
    <row r="34" spans="1:17" s="8" customFormat="1" ht="10.5" customHeight="1">
      <c r="A34" s="745" t="s">
        <v>44</v>
      </c>
      <c r="B34" s="746"/>
      <c r="C34" s="746"/>
      <c r="D34" s="747"/>
      <c r="E34" s="163">
        <f aca="true" t="shared" si="18" ref="E34:P34">E33/E18*100</f>
        <v>28.6</v>
      </c>
      <c r="F34" s="449">
        <f t="shared" si="18"/>
        <v>30</v>
      </c>
      <c r="G34" s="449">
        <f t="shared" si="18"/>
        <v>11.8</v>
      </c>
      <c r="H34" s="449">
        <f t="shared" si="18"/>
        <v>11.5</v>
      </c>
      <c r="I34" s="449">
        <f t="shared" si="18"/>
        <v>16.7</v>
      </c>
      <c r="J34" s="449">
        <f t="shared" si="18"/>
        <v>78.6</v>
      </c>
      <c r="K34" s="449">
        <f t="shared" si="18"/>
        <v>30</v>
      </c>
      <c r="L34" s="449">
        <f t="shared" si="18"/>
        <v>22.2</v>
      </c>
      <c r="M34" s="449">
        <f t="shared" si="18"/>
        <v>15.6</v>
      </c>
      <c r="N34" s="449">
        <f t="shared" si="18"/>
        <v>22.6</v>
      </c>
      <c r="O34" s="449">
        <f t="shared" si="18"/>
        <v>15.6</v>
      </c>
      <c r="P34" s="449">
        <f t="shared" si="18"/>
        <v>25.6</v>
      </c>
      <c r="Q34" s="210">
        <f>Q33/Q18*100</f>
        <v>24.3</v>
      </c>
    </row>
    <row r="35" spans="1:17" ht="12" customHeight="1">
      <c r="A35" s="121" t="s">
        <v>121</v>
      </c>
      <c r="B35" s="153"/>
      <c r="C35" s="153"/>
      <c r="D35" s="154"/>
      <c r="E35" s="208">
        <v>0</v>
      </c>
      <c r="F35" s="99">
        <v>2</v>
      </c>
      <c r="G35" s="99">
        <v>0</v>
      </c>
      <c r="H35" s="99">
        <v>0</v>
      </c>
      <c r="I35" s="99">
        <v>1</v>
      </c>
      <c r="J35" s="99">
        <v>1</v>
      </c>
      <c r="K35" s="99">
        <v>2</v>
      </c>
      <c r="L35" s="99">
        <v>1</v>
      </c>
      <c r="M35" s="99">
        <v>2</v>
      </c>
      <c r="N35" s="99">
        <v>0</v>
      </c>
      <c r="O35" s="99">
        <v>0</v>
      </c>
      <c r="P35" s="99">
        <v>1</v>
      </c>
      <c r="Q35" s="14">
        <f>SUM(E35:P35)</f>
        <v>10</v>
      </c>
    </row>
    <row r="36" spans="1:17" s="8" customFormat="1" ht="10.5" customHeight="1">
      <c r="A36" s="745" t="s">
        <v>44</v>
      </c>
      <c r="B36" s="746"/>
      <c r="C36" s="746"/>
      <c r="D36" s="747"/>
      <c r="E36" s="163">
        <f aca="true" t="shared" si="19" ref="E36:P36">E35/E18*100</f>
        <v>0</v>
      </c>
      <c r="F36" s="449">
        <f t="shared" si="19"/>
        <v>6.7</v>
      </c>
      <c r="G36" s="449">
        <f t="shared" si="19"/>
        <v>0</v>
      </c>
      <c r="H36" s="449">
        <f t="shared" si="19"/>
        <v>0</v>
      </c>
      <c r="I36" s="449">
        <f t="shared" si="19"/>
        <v>5.6</v>
      </c>
      <c r="J36" s="449">
        <f t="shared" si="19"/>
        <v>7.1</v>
      </c>
      <c r="K36" s="449">
        <f t="shared" si="19"/>
        <v>5</v>
      </c>
      <c r="L36" s="449">
        <f t="shared" si="19"/>
        <v>3.7</v>
      </c>
      <c r="M36" s="449">
        <f t="shared" si="19"/>
        <v>6.3</v>
      </c>
      <c r="N36" s="449">
        <f t="shared" si="19"/>
        <v>0</v>
      </c>
      <c r="O36" s="449">
        <f t="shared" si="19"/>
        <v>0</v>
      </c>
      <c r="P36" s="449">
        <f t="shared" si="19"/>
        <v>2.6</v>
      </c>
      <c r="Q36" s="210">
        <f>Q35/Q18*100</f>
        <v>2.9</v>
      </c>
    </row>
    <row r="37" spans="1:17" ht="12" customHeight="1">
      <c r="A37" s="613" t="s">
        <v>39</v>
      </c>
      <c r="B37" s="614"/>
      <c r="C37" s="614"/>
      <c r="D37" s="615"/>
      <c r="E37" s="209">
        <v>3</v>
      </c>
      <c r="F37" s="423">
        <v>4</v>
      </c>
      <c r="G37" s="423">
        <v>3</v>
      </c>
      <c r="H37" s="423">
        <v>5</v>
      </c>
      <c r="I37" s="423">
        <v>1</v>
      </c>
      <c r="J37" s="423">
        <v>3</v>
      </c>
      <c r="K37" s="423">
        <v>3</v>
      </c>
      <c r="L37" s="423">
        <v>1</v>
      </c>
      <c r="M37" s="423">
        <v>1</v>
      </c>
      <c r="N37" s="423">
        <v>2</v>
      </c>
      <c r="O37" s="423">
        <v>5</v>
      </c>
      <c r="P37" s="423">
        <v>5</v>
      </c>
      <c r="Q37" s="14">
        <f>SUM(E37:P37)</f>
        <v>36</v>
      </c>
    </row>
    <row r="38" spans="1:17" s="8" customFormat="1" ht="9.75" customHeight="1">
      <c r="A38" s="745" t="s">
        <v>44</v>
      </c>
      <c r="B38" s="746"/>
      <c r="C38" s="746"/>
      <c r="D38" s="747"/>
      <c r="E38" s="163">
        <f aca="true" t="shared" si="20" ref="E38:P38">E37/E18*100</f>
        <v>8.6</v>
      </c>
      <c r="F38" s="449">
        <f t="shared" si="20"/>
        <v>13.3</v>
      </c>
      <c r="G38" s="449">
        <f t="shared" si="20"/>
        <v>17.6</v>
      </c>
      <c r="H38" s="449">
        <f t="shared" si="20"/>
        <v>19.2</v>
      </c>
      <c r="I38" s="449">
        <f t="shared" si="20"/>
        <v>5.6</v>
      </c>
      <c r="J38" s="449">
        <f t="shared" si="20"/>
        <v>21.4</v>
      </c>
      <c r="K38" s="449">
        <f t="shared" si="20"/>
        <v>7.5</v>
      </c>
      <c r="L38" s="449">
        <f t="shared" si="20"/>
        <v>3.7</v>
      </c>
      <c r="M38" s="449">
        <f t="shared" si="20"/>
        <v>3.1</v>
      </c>
      <c r="N38" s="449">
        <f t="shared" si="20"/>
        <v>6.5</v>
      </c>
      <c r="O38" s="449">
        <f t="shared" si="20"/>
        <v>15.6</v>
      </c>
      <c r="P38" s="449">
        <f t="shared" si="20"/>
        <v>12.8</v>
      </c>
      <c r="Q38" s="210">
        <f>Q37/Q18*100</f>
        <v>10.6</v>
      </c>
    </row>
    <row r="39" spans="1:18" s="31" customFormat="1" ht="11.25" customHeight="1">
      <c r="A39" s="613" t="s">
        <v>40</v>
      </c>
      <c r="B39" s="614"/>
      <c r="C39" s="614"/>
      <c r="D39" s="615"/>
      <c r="E39" s="208">
        <v>6</v>
      </c>
      <c r="F39" s="99">
        <v>4</v>
      </c>
      <c r="G39" s="99">
        <v>2</v>
      </c>
      <c r="H39" s="99">
        <v>2</v>
      </c>
      <c r="I39" s="99">
        <v>3</v>
      </c>
      <c r="J39" s="99">
        <v>2</v>
      </c>
      <c r="K39" s="99">
        <v>4</v>
      </c>
      <c r="L39" s="99">
        <v>4</v>
      </c>
      <c r="M39" s="99">
        <v>5</v>
      </c>
      <c r="N39" s="99">
        <v>5</v>
      </c>
      <c r="O39" s="99">
        <v>3</v>
      </c>
      <c r="P39" s="99">
        <v>6</v>
      </c>
      <c r="Q39" s="14">
        <f>SUM(E39:P39)</f>
        <v>46</v>
      </c>
      <c r="R39" s="30"/>
    </row>
    <row r="40" spans="1:18" s="212" customFormat="1" ht="11.25" customHeight="1">
      <c r="A40" s="745" t="s">
        <v>44</v>
      </c>
      <c r="B40" s="746"/>
      <c r="C40" s="746"/>
      <c r="D40" s="747"/>
      <c r="E40" s="163">
        <f aca="true" t="shared" si="21" ref="E40:P40">E39/E18*100</f>
        <v>17.1</v>
      </c>
      <c r="F40" s="449">
        <f t="shared" si="21"/>
        <v>13.3</v>
      </c>
      <c r="G40" s="449">
        <f t="shared" si="21"/>
        <v>11.8</v>
      </c>
      <c r="H40" s="449">
        <f t="shared" si="21"/>
        <v>7.7</v>
      </c>
      <c r="I40" s="449">
        <f t="shared" si="21"/>
        <v>16.7</v>
      </c>
      <c r="J40" s="449">
        <f t="shared" si="21"/>
        <v>14.3</v>
      </c>
      <c r="K40" s="449">
        <f t="shared" si="21"/>
        <v>10</v>
      </c>
      <c r="L40" s="449">
        <f t="shared" si="21"/>
        <v>14.8</v>
      </c>
      <c r="M40" s="449">
        <f t="shared" si="21"/>
        <v>15.6</v>
      </c>
      <c r="N40" s="449">
        <f t="shared" si="21"/>
        <v>16.1</v>
      </c>
      <c r="O40" s="449">
        <f t="shared" si="21"/>
        <v>9.4</v>
      </c>
      <c r="P40" s="449">
        <f t="shared" si="21"/>
        <v>15.4</v>
      </c>
      <c r="Q40" s="210">
        <f>Q39/Q18*100</f>
        <v>13.5</v>
      </c>
      <c r="R40" s="211"/>
    </row>
    <row r="41" spans="1:18" s="26" customFormat="1" ht="12" customHeight="1">
      <c r="A41" s="90" t="s">
        <v>77</v>
      </c>
      <c r="B41" s="91"/>
      <c r="C41" s="92"/>
      <c r="D41" s="117"/>
      <c r="E41" s="208">
        <v>7</v>
      </c>
      <c r="F41" s="99">
        <v>4</v>
      </c>
      <c r="G41" s="99">
        <v>5</v>
      </c>
      <c r="H41" s="99">
        <v>6</v>
      </c>
      <c r="I41" s="99">
        <v>9</v>
      </c>
      <c r="J41" s="99">
        <v>2</v>
      </c>
      <c r="K41" s="99">
        <v>23</v>
      </c>
      <c r="L41" s="99">
        <v>10</v>
      </c>
      <c r="M41" s="99">
        <v>18</v>
      </c>
      <c r="N41" s="99">
        <v>12</v>
      </c>
      <c r="O41" s="99">
        <v>5</v>
      </c>
      <c r="P41" s="99">
        <v>14</v>
      </c>
      <c r="Q41" s="14">
        <f>SUM(E41:P41)</f>
        <v>115</v>
      </c>
      <c r="R41" s="27"/>
    </row>
    <row r="42" spans="1:18" s="214" customFormat="1" ht="12" customHeight="1">
      <c r="A42" s="745" t="s">
        <v>44</v>
      </c>
      <c r="B42" s="746"/>
      <c r="C42" s="746"/>
      <c r="D42" s="747"/>
      <c r="E42" s="163">
        <f aca="true" t="shared" si="22" ref="E42:P42">E41/E18*100</f>
        <v>20</v>
      </c>
      <c r="F42" s="449">
        <f t="shared" si="22"/>
        <v>13.3</v>
      </c>
      <c r="G42" s="449">
        <f t="shared" si="22"/>
        <v>29.4</v>
      </c>
      <c r="H42" s="449">
        <f t="shared" si="22"/>
        <v>23.1</v>
      </c>
      <c r="I42" s="449">
        <f t="shared" si="22"/>
        <v>50</v>
      </c>
      <c r="J42" s="449">
        <f t="shared" si="22"/>
        <v>14.3</v>
      </c>
      <c r="K42" s="449">
        <f t="shared" si="22"/>
        <v>57.5</v>
      </c>
      <c r="L42" s="449">
        <f t="shared" si="22"/>
        <v>37</v>
      </c>
      <c r="M42" s="449">
        <f t="shared" si="22"/>
        <v>56.3</v>
      </c>
      <c r="N42" s="449">
        <f t="shared" si="22"/>
        <v>38.7</v>
      </c>
      <c r="O42" s="449">
        <f t="shared" si="22"/>
        <v>15.6</v>
      </c>
      <c r="P42" s="449">
        <f t="shared" si="22"/>
        <v>35.9</v>
      </c>
      <c r="Q42" s="210">
        <f>Q41/Q18*100</f>
        <v>33.7</v>
      </c>
      <c r="R42" s="213"/>
    </row>
    <row r="43" spans="1:18" s="26" customFormat="1" ht="12" customHeight="1">
      <c r="A43" s="155" t="s">
        <v>78</v>
      </c>
      <c r="B43" s="156"/>
      <c r="C43" s="157"/>
      <c r="D43" s="117"/>
      <c r="E43" s="209">
        <v>15</v>
      </c>
      <c r="F43" s="423">
        <v>14</v>
      </c>
      <c r="G43" s="423">
        <v>9</v>
      </c>
      <c r="H43" s="423">
        <v>14</v>
      </c>
      <c r="I43" s="423">
        <v>8</v>
      </c>
      <c r="J43" s="423">
        <v>7</v>
      </c>
      <c r="K43" s="423">
        <v>10</v>
      </c>
      <c r="L43" s="423">
        <v>13</v>
      </c>
      <c r="M43" s="423">
        <v>13</v>
      </c>
      <c r="N43" s="423">
        <v>9</v>
      </c>
      <c r="O43" s="423">
        <v>17</v>
      </c>
      <c r="P43" s="423">
        <v>15</v>
      </c>
      <c r="Q43" s="14">
        <f>SUM(E43:P43)</f>
        <v>144</v>
      </c>
      <c r="R43" s="27"/>
    </row>
    <row r="44" spans="1:18" s="214" customFormat="1" ht="12" customHeight="1">
      <c r="A44" s="745" t="s">
        <v>44</v>
      </c>
      <c r="B44" s="746"/>
      <c r="C44" s="746"/>
      <c r="D44" s="747"/>
      <c r="E44" s="163">
        <f aca="true" t="shared" si="23" ref="E44:P44">E43/E18*100</f>
        <v>42.9</v>
      </c>
      <c r="F44" s="449">
        <f t="shared" si="23"/>
        <v>46.7</v>
      </c>
      <c r="G44" s="449">
        <f t="shared" si="23"/>
        <v>52.9</v>
      </c>
      <c r="H44" s="449">
        <f t="shared" si="23"/>
        <v>53.8</v>
      </c>
      <c r="I44" s="449">
        <f t="shared" si="23"/>
        <v>44.4</v>
      </c>
      <c r="J44" s="449">
        <f t="shared" si="23"/>
        <v>50</v>
      </c>
      <c r="K44" s="449">
        <f t="shared" si="23"/>
        <v>25</v>
      </c>
      <c r="L44" s="449">
        <f t="shared" si="23"/>
        <v>48.1</v>
      </c>
      <c r="M44" s="449">
        <f t="shared" si="23"/>
        <v>40.6</v>
      </c>
      <c r="N44" s="449">
        <f t="shared" si="23"/>
        <v>29</v>
      </c>
      <c r="O44" s="449">
        <f t="shared" si="23"/>
        <v>53.1</v>
      </c>
      <c r="P44" s="449">
        <f t="shared" si="23"/>
        <v>38.5</v>
      </c>
      <c r="Q44" s="210">
        <f>Q43/Q18*100</f>
        <v>42.2</v>
      </c>
      <c r="R44" s="213"/>
    </row>
    <row r="45" spans="1:17" s="4" customFormat="1" ht="12" customHeight="1">
      <c r="A45" s="155" t="s">
        <v>122</v>
      </c>
      <c r="B45" s="158"/>
      <c r="C45" s="159"/>
      <c r="D45" s="117"/>
      <c r="E45" s="208">
        <v>1</v>
      </c>
      <c r="F45" s="99">
        <v>1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3</v>
      </c>
      <c r="N45" s="99">
        <v>0</v>
      </c>
      <c r="O45" s="99">
        <v>0</v>
      </c>
      <c r="P45" s="99">
        <v>0</v>
      </c>
      <c r="Q45" s="14">
        <f>SUM(E45:P45)</f>
        <v>5</v>
      </c>
    </row>
    <row r="46" spans="1:17" s="8" customFormat="1" ht="12" customHeight="1">
      <c r="A46" s="745" t="s">
        <v>44</v>
      </c>
      <c r="B46" s="746"/>
      <c r="C46" s="746"/>
      <c r="D46" s="747"/>
      <c r="E46" s="163">
        <f aca="true" t="shared" si="24" ref="E46:P46">E45/E18*100</f>
        <v>2.9</v>
      </c>
      <c r="F46" s="449">
        <f t="shared" si="24"/>
        <v>3.3</v>
      </c>
      <c r="G46" s="449">
        <f t="shared" si="24"/>
        <v>0</v>
      </c>
      <c r="H46" s="449">
        <f t="shared" si="24"/>
        <v>0</v>
      </c>
      <c r="I46" s="449">
        <f t="shared" si="24"/>
        <v>0</v>
      </c>
      <c r="J46" s="449">
        <f t="shared" si="24"/>
        <v>0</v>
      </c>
      <c r="K46" s="449">
        <f t="shared" si="24"/>
        <v>0</v>
      </c>
      <c r="L46" s="449">
        <f t="shared" si="24"/>
        <v>0</v>
      </c>
      <c r="M46" s="449">
        <f t="shared" si="24"/>
        <v>9.4</v>
      </c>
      <c r="N46" s="449">
        <f t="shared" si="24"/>
        <v>0</v>
      </c>
      <c r="O46" s="449">
        <f t="shared" si="24"/>
        <v>0</v>
      </c>
      <c r="P46" s="449">
        <f t="shared" si="24"/>
        <v>0</v>
      </c>
      <c r="Q46" s="210">
        <f>Q45/Q18*100</f>
        <v>1.5</v>
      </c>
    </row>
    <row r="47" spans="1:17" s="3" customFormat="1" ht="11.25" customHeight="1">
      <c r="A47" s="565" t="s">
        <v>123</v>
      </c>
      <c r="B47" s="566"/>
      <c r="C47" s="566"/>
      <c r="D47" s="567"/>
      <c r="E47" s="209">
        <v>0</v>
      </c>
      <c r="F47" s="423">
        <v>0</v>
      </c>
      <c r="G47" s="423">
        <v>0</v>
      </c>
      <c r="H47" s="423">
        <v>0</v>
      </c>
      <c r="I47" s="423">
        <v>0</v>
      </c>
      <c r="J47" s="423">
        <v>0</v>
      </c>
      <c r="K47" s="423">
        <v>0</v>
      </c>
      <c r="L47" s="423">
        <v>0</v>
      </c>
      <c r="M47" s="423">
        <v>0</v>
      </c>
      <c r="N47" s="423">
        <v>0</v>
      </c>
      <c r="O47" s="423">
        <v>0</v>
      </c>
      <c r="P47" s="423">
        <v>0</v>
      </c>
      <c r="Q47" s="14">
        <f>SUM(E47:P47)</f>
        <v>0</v>
      </c>
    </row>
    <row r="48" spans="1:17" s="8" customFormat="1" ht="10.5" customHeight="1">
      <c r="A48" s="745" t="s">
        <v>44</v>
      </c>
      <c r="B48" s="746"/>
      <c r="C48" s="746"/>
      <c r="D48" s="747"/>
      <c r="E48" s="163">
        <f aca="true" t="shared" si="25" ref="E48:P48">E47/E18*100</f>
        <v>0</v>
      </c>
      <c r="F48" s="449">
        <f t="shared" si="25"/>
        <v>0</v>
      </c>
      <c r="G48" s="449">
        <f t="shared" si="25"/>
        <v>0</v>
      </c>
      <c r="H48" s="449">
        <f t="shared" si="25"/>
        <v>0</v>
      </c>
      <c r="I48" s="449">
        <f t="shared" si="25"/>
        <v>0</v>
      </c>
      <c r="J48" s="449">
        <f t="shared" si="25"/>
        <v>0</v>
      </c>
      <c r="K48" s="449">
        <f t="shared" si="25"/>
        <v>0</v>
      </c>
      <c r="L48" s="449">
        <f t="shared" si="25"/>
        <v>0</v>
      </c>
      <c r="M48" s="449">
        <f t="shared" si="25"/>
        <v>0</v>
      </c>
      <c r="N48" s="449">
        <f t="shared" si="25"/>
        <v>0</v>
      </c>
      <c r="O48" s="449">
        <f t="shared" si="25"/>
        <v>0</v>
      </c>
      <c r="P48" s="449">
        <f t="shared" si="25"/>
        <v>0</v>
      </c>
      <c r="Q48" s="210">
        <f>Q47/Q18*100</f>
        <v>0</v>
      </c>
    </row>
    <row r="49" spans="1:18" s="31" customFormat="1" ht="10.5" customHeight="1">
      <c r="A49" s="613" t="s">
        <v>25</v>
      </c>
      <c r="B49" s="614"/>
      <c r="C49" s="614"/>
      <c r="D49" s="615"/>
      <c r="E49" s="56">
        <v>0</v>
      </c>
      <c r="F49" s="28">
        <v>0</v>
      </c>
      <c r="G49" s="28">
        <v>0</v>
      </c>
      <c r="H49" s="28">
        <v>2</v>
      </c>
      <c r="I49" s="28">
        <v>1</v>
      </c>
      <c r="J49" s="28">
        <v>0</v>
      </c>
      <c r="K49" s="28">
        <v>1</v>
      </c>
      <c r="L49" s="28">
        <v>0</v>
      </c>
      <c r="M49" s="28">
        <v>1</v>
      </c>
      <c r="N49" s="28">
        <v>2</v>
      </c>
      <c r="O49" s="28">
        <v>1</v>
      </c>
      <c r="P49" s="28">
        <v>2</v>
      </c>
      <c r="Q49" s="19">
        <f>SUM(E49:P49)</f>
        <v>10</v>
      </c>
      <c r="R49" s="30"/>
    </row>
    <row r="50" spans="1:18" s="212" customFormat="1" ht="11.25" customHeight="1" thickBot="1">
      <c r="A50" s="751" t="s">
        <v>44</v>
      </c>
      <c r="B50" s="752"/>
      <c r="C50" s="752"/>
      <c r="D50" s="753"/>
      <c r="E50" s="215">
        <f aca="true" t="shared" si="26" ref="E50:P50">E49/E18*100</f>
        <v>0</v>
      </c>
      <c r="F50" s="450">
        <f t="shared" si="26"/>
        <v>0</v>
      </c>
      <c r="G50" s="450">
        <f t="shared" si="26"/>
        <v>0</v>
      </c>
      <c r="H50" s="450">
        <f t="shared" si="26"/>
        <v>7.7</v>
      </c>
      <c r="I50" s="450">
        <f t="shared" si="26"/>
        <v>5.6</v>
      </c>
      <c r="J50" s="450">
        <f t="shared" si="26"/>
        <v>0</v>
      </c>
      <c r="K50" s="450">
        <f t="shared" si="26"/>
        <v>2.5</v>
      </c>
      <c r="L50" s="450">
        <f t="shared" si="26"/>
        <v>0</v>
      </c>
      <c r="M50" s="450">
        <f t="shared" si="26"/>
        <v>3.1</v>
      </c>
      <c r="N50" s="450">
        <f t="shared" si="26"/>
        <v>6.5</v>
      </c>
      <c r="O50" s="450">
        <f t="shared" si="26"/>
        <v>3.1</v>
      </c>
      <c r="P50" s="450">
        <f t="shared" si="26"/>
        <v>5.1</v>
      </c>
      <c r="Q50" s="216">
        <f>Q49/Q18*100</f>
        <v>2.9</v>
      </c>
      <c r="R50" s="211"/>
    </row>
    <row r="51" spans="1:18" s="26" customFormat="1" ht="12" customHeight="1" thickBot="1">
      <c r="A51" s="793" t="s">
        <v>141</v>
      </c>
      <c r="B51" s="794"/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5"/>
      <c r="R51" s="27"/>
    </row>
    <row r="52" spans="1:17" s="3" customFormat="1" ht="12" customHeight="1" thickBot="1">
      <c r="A52" s="787" t="s">
        <v>11</v>
      </c>
      <c r="B52" s="788"/>
      <c r="C52" s="788"/>
      <c r="D52" s="789"/>
      <c r="E52" s="110">
        <v>14</v>
      </c>
      <c r="F52" s="11">
        <v>21</v>
      </c>
      <c r="G52" s="11">
        <v>21</v>
      </c>
      <c r="H52" s="11">
        <v>35</v>
      </c>
      <c r="I52" s="11">
        <v>21</v>
      </c>
      <c r="J52" s="11">
        <v>18</v>
      </c>
      <c r="K52" s="11">
        <v>36</v>
      </c>
      <c r="L52" s="11">
        <v>31</v>
      </c>
      <c r="M52" s="11">
        <v>42</v>
      </c>
      <c r="N52" s="11">
        <v>38</v>
      </c>
      <c r="O52" s="11">
        <v>28</v>
      </c>
      <c r="P52" s="52">
        <v>13</v>
      </c>
      <c r="Q52" s="9">
        <f>SUM(E52:P52)</f>
        <v>318</v>
      </c>
    </row>
    <row r="53" spans="1:17" s="3" customFormat="1" ht="12" customHeight="1" thickTop="1">
      <c r="A53" s="790" t="s">
        <v>197</v>
      </c>
      <c r="B53" s="791"/>
      <c r="C53" s="791"/>
      <c r="D53" s="792"/>
      <c r="E53" s="105">
        <v>9</v>
      </c>
      <c r="F53" s="13">
        <v>10</v>
      </c>
      <c r="G53" s="13">
        <v>11</v>
      </c>
      <c r="H53" s="13">
        <v>18</v>
      </c>
      <c r="I53" s="13">
        <v>14</v>
      </c>
      <c r="J53" s="13">
        <v>9</v>
      </c>
      <c r="K53" s="13">
        <v>11</v>
      </c>
      <c r="L53" s="13">
        <v>12</v>
      </c>
      <c r="M53" s="13">
        <v>20</v>
      </c>
      <c r="N53" s="13">
        <v>21</v>
      </c>
      <c r="O53" s="13">
        <v>10</v>
      </c>
      <c r="P53" s="53">
        <v>7</v>
      </c>
      <c r="Q53" s="14">
        <f>SUM(E53:P53)</f>
        <v>152</v>
      </c>
    </row>
    <row r="54" spans="1:17" s="8" customFormat="1" ht="9" customHeight="1">
      <c r="A54" s="745" t="s">
        <v>43</v>
      </c>
      <c r="B54" s="746"/>
      <c r="C54" s="746"/>
      <c r="D54" s="747"/>
      <c r="E54" s="106">
        <f aca="true" t="shared" si="27" ref="E54:P54">E53/E52*100</f>
        <v>64.3</v>
      </c>
      <c r="F54" s="442">
        <f t="shared" si="27"/>
        <v>47.6</v>
      </c>
      <c r="G54" s="442">
        <f t="shared" si="27"/>
        <v>52.4</v>
      </c>
      <c r="H54" s="442">
        <f t="shared" si="27"/>
        <v>51.4</v>
      </c>
      <c r="I54" s="442">
        <f t="shared" si="27"/>
        <v>66.7</v>
      </c>
      <c r="J54" s="442">
        <f t="shared" si="27"/>
        <v>50</v>
      </c>
      <c r="K54" s="442">
        <f t="shared" si="27"/>
        <v>30.6</v>
      </c>
      <c r="L54" s="442">
        <f t="shared" si="27"/>
        <v>38.7</v>
      </c>
      <c r="M54" s="442">
        <f t="shared" si="27"/>
        <v>47.6</v>
      </c>
      <c r="N54" s="442">
        <f t="shared" si="27"/>
        <v>55.3</v>
      </c>
      <c r="O54" s="442">
        <f t="shared" si="27"/>
        <v>35.7</v>
      </c>
      <c r="P54" s="54">
        <f t="shared" si="27"/>
        <v>53.8</v>
      </c>
      <c r="Q54" s="15">
        <f>Q53/Q52*100</f>
        <v>47.8</v>
      </c>
    </row>
    <row r="55" spans="1:17" s="3" customFormat="1" ht="13.5" customHeight="1">
      <c r="A55" s="757" t="s">
        <v>60</v>
      </c>
      <c r="B55" s="758"/>
      <c r="C55" s="758"/>
      <c r="D55" s="759"/>
      <c r="E55" s="105">
        <v>8</v>
      </c>
      <c r="F55" s="13">
        <v>11</v>
      </c>
      <c r="G55" s="13">
        <v>11</v>
      </c>
      <c r="H55" s="13">
        <v>19</v>
      </c>
      <c r="I55" s="13">
        <v>7</v>
      </c>
      <c r="J55" s="13">
        <v>5</v>
      </c>
      <c r="K55" s="13">
        <v>22</v>
      </c>
      <c r="L55" s="13">
        <v>19</v>
      </c>
      <c r="M55" s="13">
        <v>18</v>
      </c>
      <c r="N55" s="13">
        <v>19</v>
      </c>
      <c r="O55" s="13">
        <v>10</v>
      </c>
      <c r="P55" s="53">
        <v>8</v>
      </c>
      <c r="Q55" s="14">
        <f>SUM(E55:P55)</f>
        <v>157</v>
      </c>
    </row>
    <row r="56" spans="1:17" s="8" customFormat="1" ht="9" customHeight="1">
      <c r="A56" s="745" t="s">
        <v>43</v>
      </c>
      <c r="B56" s="746"/>
      <c r="C56" s="746"/>
      <c r="D56" s="747"/>
      <c r="E56" s="106">
        <f aca="true" t="shared" si="28" ref="E56:Q56">E55/E52*100</f>
        <v>57.1</v>
      </c>
      <c r="F56" s="442">
        <f t="shared" si="28"/>
        <v>52.4</v>
      </c>
      <c r="G56" s="442">
        <f t="shared" si="28"/>
        <v>52.4</v>
      </c>
      <c r="H56" s="442">
        <f t="shared" si="28"/>
        <v>54.3</v>
      </c>
      <c r="I56" s="442">
        <f t="shared" si="28"/>
        <v>33.3</v>
      </c>
      <c r="J56" s="442">
        <f t="shared" si="28"/>
        <v>27.8</v>
      </c>
      <c r="K56" s="442">
        <f t="shared" si="28"/>
        <v>61.1</v>
      </c>
      <c r="L56" s="442">
        <f t="shared" si="28"/>
        <v>61.3</v>
      </c>
      <c r="M56" s="442">
        <f t="shared" si="28"/>
        <v>42.9</v>
      </c>
      <c r="N56" s="442">
        <f t="shared" si="28"/>
        <v>50</v>
      </c>
      <c r="O56" s="442">
        <f t="shared" si="28"/>
        <v>35.7</v>
      </c>
      <c r="P56" s="54">
        <f t="shared" si="28"/>
        <v>61.5</v>
      </c>
      <c r="Q56" s="15">
        <f t="shared" si="28"/>
        <v>49.4</v>
      </c>
    </row>
    <row r="57" spans="1:17" s="3" customFormat="1" ht="12.75" customHeight="1">
      <c r="A57" s="748" t="s">
        <v>195</v>
      </c>
      <c r="B57" s="815"/>
      <c r="C57" s="815"/>
      <c r="D57" s="775"/>
      <c r="E57" s="105">
        <v>6</v>
      </c>
      <c r="F57" s="13">
        <v>5</v>
      </c>
      <c r="G57" s="13">
        <v>7</v>
      </c>
      <c r="H57" s="13">
        <v>7</v>
      </c>
      <c r="I57" s="13">
        <v>5</v>
      </c>
      <c r="J57" s="13">
        <v>2</v>
      </c>
      <c r="K57" s="13">
        <v>4</v>
      </c>
      <c r="L57" s="13">
        <v>9</v>
      </c>
      <c r="M57" s="13">
        <v>5</v>
      </c>
      <c r="N57" s="13">
        <v>8</v>
      </c>
      <c r="O57" s="13">
        <v>8</v>
      </c>
      <c r="P57" s="53">
        <v>4</v>
      </c>
      <c r="Q57" s="14">
        <f>SUM(E57:P57)</f>
        <v>70</v>
      </c>
    </row>
    <row r="58" spans="1:17" s="8" customFormat="1" ht="8.25" customHeight="1" thickBot="1">
      <c r="A58" s="751" t="s">
        <v>43</v>
      </c>
      <c r="B58" s="752"/>
      <c r="C58" s="752"/>
      <c r="D58" s="753"/>
      <c r="E58" s="111">
        <f aca="true" t="shared" si="29" ref="E58:Q58">E57/E52*100</f>
        <v>42.9</v>
      </c>
      <c r="F58" s="443">
        <f t="shared" si="29"/>
        <v>23.8</v>
      </c>
      <c r="G58" s="443">
        <f t="shared" si="29"/>
        <v>33.3</v>
      </c>
      <c r="H58" s="443">
        <f t="shared" si="29"/>
        <v>20</v>
      </c>
      <c r="I58" s="443">
        <f t="shared" si="29"/>
        <v>23.8</v>
      </c>
      <c r="J58" s="443">
        <f t="shared" si="29"/>
        <v>11.1</v>
      </c>
      <c r="K58" s="443">
        <f t="shared" si="29"/>
        <v>11.1</v>
      </c>
      <c r="L58" s="443">
        <f t="shared" si="29"/>
        <v>29</v>
      </c>
      <c r="M58" s="443">
        <f t="shared" si="29"/>
        <v>11.9</v>
      </c>
      <c r="N58" s="443">
        <f t="shared" si="29"/>
        <v>21.1</v>
      </c>
      <c r="O58" s="443">
        <f t="shared" si="29"/>
        <v>28.6</v>
      </c>
      <c r="P58" s="540">
        <f t="shared" si="29"/>
        <v>30.8</v>
      </c>
      <c r="Q58" s="86">
        <f t="shared" si="29"/>
        <v>22</v>
      </c>
    </row>
    <row r="59" spans="1:17" s="3" customFormat="1" ht="12.75" customHeight="1">
      <c r="A59" s="760" t="s">
        <v>56</v>
      </c>
      <c r="B59" s="762" t="s">
        <v>48</v>
      </c>
      <c r="C59" s="763"/>
      <c r="D59" s="764"/>
      <c r="E59" s="112">
        <v>8</v>
      </c>
      <c r="F59" s="444">
        <v>11</v>
      </c>
      <c r="G59" s="444">
        <v>11</v>
      </c>
      <c r="H59" s="444">
        <v>16</v>
      </c>
      <c r="I59" s="444">
        <v>7</v>
      </c>
      <c r="J59" s="444">
        <v>5</v>
      </c>
      <c r="K59" s="444">
        <v>11</v>
      </c>
      <c r="L59" s="444">
        <v>16</v>
      </c>
      <c r="M59" s="444">
        <v>14</v>
      </c>
      <c r="N59" s="444">
        <v>17</v>
      </c>
      <c r="O59" s="444">
        <v>10</v>
      </c>
      <c r="P59" s="541">
        <v>7</v>
      </c>
      <c r="Q59" s="87">
        <f>SUM(E59:P59)</f>
        <v>133</v>
      </c>
    </row>
    <row r="60" spans="1:17" s="8" customFormat="1" ht="9" customHeight="1">
      <c r="A60" s="577"/>
      <c r="B60" s="765" t="s">
        <v>130</v>
      </c>
      <c r="C60" s="766"/>
      <c r="D60" s="767"/>
      <c r="E60" s="106">
        <f aca="true" t="shared" si="30" ref="E60:Q60">E59/E52*100</f>
        <v>57.1</v>
      </c>
      <c r="F60" s="442">
        <f t="shared" si="30"/>
        <v>52.4</v>
      </c>
      <c r="G60" s="442">
        <f t="shared" si="30"/>
        <v>52.4</v>
      </c>
      <c r="H60" s="442">
        <f t="shared" si="30"/>
        <v>45.7</v>
      </c>
      <c r="I60" s="442">
        <f t="shared" si="30"/>
        <v>33.3</v>
      </c>
      <c r="J60" s="442">
        <f t="shared" si="30"/>
        <v>27.8</v>
      </c>
      <c r="K60" s="442">
        <f t="shared" si="30"/>
        <v>30.6</v>
      </c>
      <c r="L60" s="442">
        <f t="shared" si="30"/>
        <v>51.6</v>
      </c>
      <c r="M60" s="442">
        <f t="shared" si="30"/>
        <v>33.3</v>
      </c>
      <c r="N60" s="442">
        <f t="shared" si="30"/>
        <v>44.7</v>
      </c>
      <c r="O60" s="442">
        <f t="shared" si="30"/>
        <v>35.7</v>
      </c>
      <c r="P60" s="54">
        <f t="shared" si="30"/>
        <v>53.8</v>
      </c>
      <c r="Q60" s="15">
        <f t="shared" si="30"/>
        <v>41.8</v>
      </c>
    </row>
    <row r="61" spans="1:17" s="3" customFormat="1" ht="12.75" customHeight="1">
      <c r="A61" s="577"/>
      <c r="B61" s="768" t="s">
        <v>57</v>
      </c>
      <c r="C61" s="769"/>
      <c r="D61" s="770"/>
      <c r="E61" s="113">
        <f aca="true" t="shared" si="31" ref="E61:P61">E55-E59</f>
        <v>0</v>
      </c>
      <c r="F61" s="445">
        <f t="shared" si="31"/>
        <v>0</v>
      </c>
      <c r="G61" s="445">
        <f t="shared" si="31"/>
        <v>0</v>
      </c>
      <c r="H61" s="445">
        <f t="shared" si="31"/>
        <v>3</v>
      </c>
      <c r="I61" s="445">
        <f t="shared" si="31"/>
        <v>0</v>
      </c>
      <c r="J61" s="445">
        <f t="shared" si="31"/>
        <v>0</v>
      </c>
      <c r="K61" s="445">
        <f t="shared" si="31"/>
        <v>11</v>
      </c>
      <c r="L61" s="445">
        <f t="shared" si="31"/>
        <v>3</v>
      </c>
      <c r="M61" s="445">
        <f t="shared" si="31"/>
        <v>4</v>
      </c>
      <c r="N61" s="445">
        <f t="shared" si="31"/>
        <v>2</v>
      </c>
      <c r="O61" s="445">
        <f t="shared" si="31"/>
        <v>0</v>
      </c>
      <c r="P61" s="542">
        <f t="shared" si="31"/>
        <v>1</v>
      </c>
      <c r="Q61" s="19">
        <f>SUM(E61:P61)</f>
        <v>24</v>
      </c>
    </row>
    <row r="62" spans="1:17" s="2" customFormat="1" ht="9.75" customHeight="1" thickBot="1">
      <c r="A62" s="761"/>
      <c r="B62" s="771" t="s">
        <v>130</v>
      </c>
      <c r="C62" s="771"/>
      <c r="D62" s="772"/>
      <c r="E62" s="108">
        <f aca="true" t="shared" si="32" ref="E62:Q62">E61/E52*100</f>
        <v>0</v>
      </c>
      <c r="F62" s="446">
        <f t="shared" si="32"/>
        <v>0</v>
      </c>
      <c r="G62" s="446">
        <f t="shared" si="32"/>
        <v>0</v>
      </c>
      <c r="H62" s="446">
        <f t="shared" si="32"/>
        <v>8.6</v>
      </c>
      <c r="I62" s="446">
        <f t="shared" si="32"/>
        <v>0</v>
      </c>
      <c r="J62" s="446">
        <f t="shared" si="32"/>
        <v>0</v>
      </c>
      <c r="K62" s="446">
        <f t="shared" si="32"/>
        <v>30.6</v>
      </c>
      <c r="L62" s="446">
        <f t="shared" si="32"/>
        <v>9.7</v>
      </c>
      <c r="M62" s="446">
        <f t="shared" si="32"/>
        <v>9.5</v>
      </c>
      <c r="N62" s="446">
        <f t="shared" si="32"/>
        <v>5.3</v>
      </c>
      <c r="O62" s="446">
        <f t="shared" si="32"/>
        <v>0</v>
      </c>
      <c r="P62" s="543">
        <f t="shared" si="32"/>
        <v>7.7</v>
      </c>
      <c r="Q62" s="88">
        <f t="shared" si="32"/>
        <v>7.5</v>
      </c>
    </row>
    <row r="63" spans="1:17" s="3" customFormat="1" ht="12.75" customHeight="1">
      <c r="A63" s="80"/>
      <c r="B63" s="760" t="s">
        <v>56</v>
      </c>
      <c r="C63" s="782" t="s">
        <v>58</v>
      </c>
      <c r="D63" s="783"/>
      <c r="E63" s="112">
        <f aca="true" t="shared" si="33" ref="E63:P63">E61-E65</f>
        <v>0</v>
      </c>
      <c r="F63" s="444">
        <f t="shared" si="33"/>
        <v>0</v>
      </c>
      <c r="G63" s="444">
        <f t="shared" si="33"/>
        <v>0</v>
      </c>
      <c r="H63" s="444">
        <f t="shared" si="33"/>
        <v>0</v>
      </c>
      <c r="I63" s="444">
        <f t="shared" si="33"/>
        <v>0</v>
      </c>
      <c r="J63" s="444">
        <f t="shared" si="33"/>
        <v>0</v>
      </c>
      <c r="K63" s="444">
        <f t="shared" si="33"/>
        <v>0</v>
      </c>
      <c r="L63" s="444">
        <f t="shared" si="33"/>
        <v>0</v>
      </c>
      <c r="M63" s="444">
        <f t="shared" si="33"/>
        <v>0</v>
      </c>
      <c r="N63" s="444">
        <f t="shared" si="33"/>
        <v>0</v>
      </c>
      <c r="O63" s="444">
        <f t="shared" si="33"/>
        <v>0</v>
      </c>
      <c r="P63" s="541">
        <f t="shared" si="33"/>
        <v>0</v>
      </c>
      <c r="Q63" s="87">
        <f>SUM(E63:P63)</f>
        <v>0</v>
      </c>
    </row>
    <row r="64" spans="1:17" s="8" customFormat="1" ht="9" customHeight="1">
      <c r="A64" s="81"/>
      <c r="B64" s="780"/>
      <c r="C64" s="773" t="s">
        <v>131</v>
      </c>
      <c r="D64" s="747"/>
      <c r="E64" s="106">
        <f aca="true" t="shared" si="34" ref="E64:Q64">E63/E52*100</f>
        <v>0</v>
      </c>
      <c r="F64" s="442">
        <f t="shared" si="34"/>
        <v>0</v>
      </c>
      <c r="G64" s="442">
        <f t="shared" si="34"/>
        <v>0</v>
      </c>
      <c r="H64" s="442">
        <f t="shared" si="34"/>
        <v>0</v>
      </c>
      <c r="I64" s="442">
        <f t="shared" si="34"/>
        <v>0</v>
      </c>
      <c r="J64" s="442">
        <f t="shared" si="34"/>
        <v>0</v>
      </c>
      <c r="K64" s="442">
        <f t="shared" si="34"/>
        <v>0</v>
      </c>
      <c r="L64" s="442">
        <f t="shared" si="34"/>
        <v>0</v>
      </c>
      <c r="M64" s="442">
        <f t="shared" si="34"/>
        <v>0</v>
      </c>
      <c r="N64" s="442">
        <f t="shared" si="34"/>
        <v>0</v>
      </c>
      <c r="O64" s="442">
        <f t="shared" si="34"/>
        <v>0</v>
      </c>
      <c r="P64" s="54">
        <f t="shared" si="34"/>
        <v>0</v>
      </c>
      <c r="Q64" s="15">
        <f t="shared" si="34"/>
        <v>0</v>
      </c>
    </row>
    <row r="65" spans="1:17" s="3" customFormat="1" ht="12.75" customHeight="1">
      <c r="A65" s="80"/>
      <c r="B65" s="780"/>
      <c r="C65" s="774" t="s">
        <v>59</v>
      </c>
      <c r="D65" s="775"/>
      <c r="E65" s="105">
        <f>E67+E71+E73</f>
        <v>0</v>
      </c>
      <c r="F65" s="13">
        <f>F67+F71+F73</f>
        <v>0</v>
      </c>
      <c r="G65" s="13">
        <f>G67+G71+G73</f>
        <v>0</v>
      </c>
      <c r="H65" s="13">
        <f>H67+H71+H73</f>
        <v>3</v>
      </c>
      <c r="I65" s="13">
        <f aca="true" t="shared" si="35" ref="I65:N65">I67+I69+I71+I73</f>
        <v>0</v>
      </c>
      <c r="J65" s="13">
        <f t="shared" si="35"/>
        <v>0</v>
      </c>
      <c r="K65" s="13">
        <f t="shared" si="35"/>
        <v>11</v>
      </c>
      <c r="L65" s="13">
        <f t="shared" si="35"/>
        <v>3</v>
      </c>
      <c r="M65" s="13">
        <f t="shared" si="35"/>
        <v>4</v>
      </c>
      <c r="N65" s="13">
        <f t="shared" si="35"/>
        <v>2</v>
      </c>
      <c r="O65" s="13">
        <f>O67+O69+O71+O73</f>
        <v>0</v>
      </c>
      <c r="P65" s="53">
        <f>P67+P69+P71+P73</f>
        <v>1</v>
      </c>
      <c r="Q65" s="14">
        <f>SUM(E65:P65)</f>
        <v>24</v>
      </c>
    </row>
    <row r="66" spans="1:17" s="8" customFormat="1" ht="10.5" customHeight="1" thickBot="1">
      <c r="A66" s="81"/>
      <c r="B66" s="781"/>
      <c r="C66" s="776" t="s">
        <v>131</v>
      </c>
      <c r="D66" s="753"/>
      <c r="E66" s="108">
        <f aca="true" t="shared" si="36" ref="E66:Q66">E65/E52*100</f>
        <v>0</v>
      </c>
      <c r="F66" s="446">
        <f t="shared" si="36"/>
        <v>0</v>
      </c>
      <c r="G66" s="446">
        <f t="shared" si="36"/>
        <v>0</v>
      </c>
      <c r="H66" s="446">
        <f t="shared" si="36"/>
        <v>8.6</v>
      </c>
      <c r="I66" s="446">
        <f t="shared" si="36"/>
        <v>0</v>
      </c>
      <c r="J66" s="446">
        <f t="shared" si="36"/>
        <v>0</v>
      </c>
      <c r="K66" s="446">
        <f t="shared" si="36"/>
        <v>30.6</v>
      </c>
      <c r="L66" s="446">
        <f t="shared" si="36"/>
        <v>9.7</v>
      </c>
      <c r="M66" s="446">
        <f t="shared" si="36"/>
        <v>9.5</v>
      </c>
      <c r="N66" s="446">
        <f t="shared" si="36"/>
        <v>5.3</v>
      </c>
      <c r="O66" s="446">
        <f t="shared" si="36"/>
        <v>0</v>
      </c>
      <c r="P66" s="543">
        <f t="shared" si="36"/>
        <v>7.7</v>
      </c>
      <c r="Q66" s="16">
        <f t="shared" si="36"/>
        <v>7.5</v>
      </c>
    </row>
    <row r="67" spans="1:17" s="3" customFormat="1" ht="12" customHeight="1">
      <c r="A67" s="80"/>
      <c r="B67" s="83"/>
      <c r="C67" s="760" t="s">
        <v>56</v>
      </c>
      <c r="D67" s="101" t="s">
        <v>115</v>
      </c>
      <c r="E67" s="105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</v>
      </c>
      <c r="N67" s="13">
        <v>0</v>
      </c>
      <c r="O67" s="13">
        <v>0</v>
      </c>
      <c r="P67" s="53">
        <v>0</v>
      </c>
      <c r="Q67" s="14">
        <f>SUM(E67:P67)</f>
        <v>1</v>
      </c>
    </row>
    <row r="68" spans="1:17" s="8" customFormat="1" ht="9.75" customHeight="1">
      <c r="A68" s="81"/>
      <c r="B68" s="83"/>
      <c r="C68" s="577"/>
      <c r="D68" s="63" t="s">
        <v>132</v>
      </c>
      <c r="E68" s="106">
        <f aca="true" t="shared" si="37" ref="E68:Q68">E67/E52*100</f>
        <v>0</v>
      </c>
      <c r="F68" s="442">
        <f t="shared" si="37"/>
        <v>0</v>
      </c>
      <c r="G68" s="442">
        <f t="shared" si="37"/>
        <v>0</v>
      </c>
      <c r="H68" s="442">
        <f t="shared" si="37"/>
        <v>0</v>
      </c>
      <c r="I68" s="442">
        <f t="shared" si="37"/>
        <v>0</v>
      </c>
      <c r="J68" s="442">
        <f t="shared" si="37"/>
        <v>0</v>
      </c>
      <c r="K68" s="442">
        <f t="shared" si="37"/>
        <v>0</v>
      </c>
      <c r="L68" s="442">
        <f t="shared" si="37"/>
        <v>0</v>
      </c>
      <c r="M68" s="442">
        <f t="shared" si="37"/>
        <v>2.4</v>
      </c>
      <c r="N68" s="442">
        <f t="shared" si="37"/>
        <v>0</v>
      </c>
      <c r="O68" s="442">
        <f t="shared" si="37"/>
        <v>0</v>
      </c>
      <c r="P68" s="54">
        <f t="shared" si="37"/>
        <v>0</v>
      </c>
      <c r="Q68" s="15">
        <f t="shared" si="37"/>
        <v>0.3</v>
      </c>
    </row>
    <row r="69" spans="1:17" s="8" customFormat="1" ht="9.75" customHeight="1">
      <c r="A69" s="81"/>
      <c r="B69" s="83"/>
      <c r="C69" s="577"/>
      <c r="D69" s="79" t="s">
        <v>116</v>
      </c>
      <c r="E69" s="59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10</v>
      </c>
      <c r="L69" s="13">
        <v>0</v>
      </c>
      <c r="M69" s="13">
        <v>2</v>
      </c>
      <c r="N69" s="13">
        <v>0</v>
      </c>
      <c r="O69" s="13">
        <v>0</v>
      </c>
      <c r="P69" s="53">
        <v>0</v>
      </c>
      <c r="Q69" s="14">
        <f>SUM(E69:P69)</f>
        <v>12</v>
      </c>
    </row>
    <row r="70" spans="1:17" s="8" customFormat="1" ht="9.75" customHeight="1">
      <c r="A70" s="81"/>
      <c r="B70" s="83"/>
      <c r="C70" s="577"/>
      <c r="D70" s="63" t="s">
        <v>132</v>
      </c>
      <c r="E70" s="60">
        <f aca="true" t="shared" si="38" ref="E70:Q70">E69/E52*100</f>
        <v>0</v>
      </c>
      <c r="F70" s="442">
        <f t="shared" si="38"/>
        <v>0</v>
      </c>
      <c r="G70" s="442">
        <f t="shared" si="38"/>
        <v>0</v>
      </c>
      <c r="H70" s="442">
        <f t="shared" si="38"/>
        <v>0</v>
      </c>
      <c r="I70" s="442">
        <f t="shared" si="38"/>
        <v>0</v>
      </c>
      <c r="J70" s="442">
        <f t="shared" si="38"/>
        <v>0</v>
      </c>
      <c r="K70" s="442">
        <f t="shared" si="38"/>
        <v>27.8</v>
      </c>
      <c r="L70" s="442">
        <f t="shared" si="38"/>
        <v>0</v>
      </c>
      <c r="M70" s="442">
        <f t="shared" si="38"/>
        <v>4.8</v>
      </c>
      <c r="N70" s="442">
        <f t="shared" si="38"/>
        <v>0</v>
      </c>
      <c r="O70" s="442">
        <f t="shared" si="38"/>
        <v>0</v>
      </c>
      <c r="P70" s="54">
        <f t="shared" si="38"/>
        <v>0</v>
      </c>
      <c r="Q70" s="15">
        <f t="shared" si="38"/>
        <v>3.8</v>
      </c>
    </row>
    <row r="71" spans="1:17" s="3" customFormat="1" ht="9.75" customHeight="1">
      <c r="A71" s="80"/>
      <c r="B71" s="83"/>
      <c r="C71" s="577"/>
      <c r="D71" s="79" t="s">
        <v>117</v>
      </c>
      <c r="E71" s="105">
        <v>0</v>
      </c>
      <c r="F71" s="13">
        <v>0</v>
      </c>
      <c r="G71" s="13">
        <v>0</v>
      </c>
      <c r="H71" s="13">
        <v>2</v>
      </c>
      <c r="I71" s="13">
        <v>0</v>
      </c>
      <c r="J71" s="13">
        <v>0</v>
      </c>
      <c r="K71" s="13">
        <v>1</v>
      </c>
      <c r="L71" s="13">
        <v>1</v>
      </c>
      <c r="M71" s="13">
        <v>0</v>
      </c>
      <c r="N71" s="13">
        <v>0</v>
      </c>
      <c r="O71" s="13">
        <v>0</v>
      </c>
      <c r="P71" s="53">
        <v>0</v>
      </c>
      <c r="Q71" s="14">
        <f>SUM(E71:P71)</f>
        <v>4</v>
      </c>
    </row>
    <row r="72" spans="1:17" s="8" customFormat="1" ht="9" customHeight="1">
      <c r="A72" s="81"/>
      <c r="B72" s="83"/>
      <c r="C72" s="577"/>
      <c r="D72" s="63" t="s">
        <v>132</v>
      </c>
      <c r="E72" s="106">
        <f aca="true" t="shared" si="39" ref="E72:Q72">E71/E52*100</f>
        <v>0</v>
      </c>
      <c r="F72" s="442">
        <f t="shared" si="39"/>
        <v>0</v>
      </c>
      <c r="G72" s="442">
        <f t="shared" si="39"/>
        <v>0</v>
      </c>
      <c r="H72" s="442">
        <f t="shared" si="39"/>
        <v>5.7</v>
      </c>
      <c r="I72" s="442">
        <f t="shared" si="39"/>
        <v>0</v>
      </c>
      <c r="J72" s="442">
        <f t="shared" si="39"/>
        <v>0</v>
      </c>
      <c r="K72" s="442">
        <f t="shared" si="39"/>
        <v>2.8</v>
      </c>
      <c r="L72" s="442">
        <f t="shared" si="39"/>
        <v>3.2</v>
      </c>
      <c r="M72" s="442">
        <f t="shared" si="39"/>
        <v>0</v>
      </c>
      <c r="N72" s="442">
        <f t="shared" si="39"/>
        <v>0</v>
      </c>
      <c r="O72" s="442">
        <f t="shared" si="39"/>
        <v>0</v>
      </c>
      <c r="P72" s="54">
        <f t="shared" si="39"/>
        <v>0</v>
      </c>
      <c r="Q72" s="15">
        <f t="shared" si="39"/>
        <v>1.3</v>
      </c>
    </row>
    <row r="73" spans="1:17" s="2" customFormat="1" ht="12" customHeight="1">
      <c r="A73" s="82"/>
      <c r="B73" s="83"/>
      <c r="C73" s="577"/>
      <c r="D73" s="78" t="s">
        <v>118</v>
      </c>
      <c r="E73" s="105">
        <v>0</v>
      </c>
      <c r="F73" s="13">
        <v>0</v>
      </c>
      <c r="G73" s="13">
        <v>0</v>
      </c>
      <c r="H73" s="13">
        <v>1</v>
      </c>
      <c r="I73" s="13">
        <v>0</v>
      </c>
      <c r="J73" s="13">
        <v>0</v>
      </c>
      <c r="K73" s="13">
        <v>0</v>
      </c>
      <c r="L73" s="13">
        <v>2</v>
      </c>
      <c r="M73" s="13">
        <v>1</v>
      </c>
      <c r="N73" s="13">
        <v>2</v>
      </c>
      <c r="O73" s="13">
        <v>0</v>
      </c>
      <c r="P73" s="53">
        <v>1</v>
      </c>
      <c r="Q73" s="14">
        <f>SUM(E73:P73)</f>
        <v>7</v>
      </c>
    </row>
    <row r="74" spans="1:17" s="8" customFormat="1" ht="9" customHeight="1" thickBot="1">
      <c r="A74" s="89"/>
      <c r="B74" s="100"/>
      <c r="C74" s="761"/>
      <c r="D74" s="98" t="s">
        <v>132</v>
      </c>
      <c r="E74" s="108">
        <f aca="true" t="shared" si="40" ref="E74:Q74">E73/E52*100</f>
        <v>0</v>
      </c>
      <c r="F74" s="446">
        <f t="shared" si="40"/>
        <v>0</v>
      </c>
      <c r="G74" s="446">
        <f t="shared" si="40"/>
        <v>0</v>
      </c>
      <c r="H74" s="446">
        <f t="shared" si="40"/>
        <v>2.9</v>
      </c>
      <c r="I74" s="446">
        <f t="shared" si="40"/>
        <v>0</v>
      </c>
      <c r="J74" s="446">
        <f t="shared" si="40"/>
        <v>0</v>
      </c>
      <c r="K74" s="446">
        <f t="shared" si="40"/>
        <v>0</v>
      </c>
      <c r="L74" s="446">
        <f t="shared" si="40"/>
        <v>6.5</v>
      </c>
      <c r="M74" s="446">
        <f t="shared" si="40"/>
        <v>2.4</v>
      </c>
      <c r="N74" s="446">
        <f t="shared" si="40"/>
        <v>5.3</v>
      </c>
      <c r="O74" s="446">
        <f t="shared" si="40"/>
        <v>0</v>
      </c>
      <c r="P74" s="543">
        <f t="shared" si="40"/>
        <v>7.7</v>
      </c>
      <c r="Q74" s="16">
        <f t="shared" si="40"/>
        <v>2.2</v>
      </c>
    </row>
    <row r="75" spans="1:17" s="3" customFormat="1" ht="9.75" customHeight="1">
      <c r="A75" s="754" t="s">
        <v>17</v>
      </c>
      <c r="B75" s="755"/>
      <c r="C75" s="755"/>
      <c r="D75" s="756"/>
      <c r="E75" s="105">
        <v>0</v>
      </c>
      <c r="F75" s="13">
        <v>0</v>
      </c>
      <c r="G75" s="13">
        <v>3</v>
      </c>
      <c r="H75" s="13">
        <v>0</v>
      </c>
      <c r="I75" s="13">
        <v>3</v>
      </c>
      <c r="J75" s="13">
        <v>0</v>
      </c>
      <c r="K75" s="13">
        <v>0</v>
      </c>
      <c r="L75" s="13">
        <v>0</v>
      </c>
      <c r="M75" s="13">
        <v>6</v>
      </c>
      <c r="N75" s="13">
        <v>5</v>
      </c>
      <c r="O75" s="13">
        <v>3</v>
      </c>
      <c r="P75" s="53">
        <v>0</v>
      </c>
      <c r="Q75" s="14">
        <f>SUM(E75:P75)</f>
        <v>20</v>
      </c>
    </row>
    <row r="76" spans="1:17" s="8" customFormat="1" ht="9.75" customHeight="1">
      <c r="A76" s="745" t="s">
        <v>43</v>
      </c>
      <c r="B76" s="746"/>
      <c r="C76" s="746"/>
      <c r="D76" s="747"/>
      <c r="E76" s="106">
        <f aca="true" t="shared" si="41" ref="E76:Q76">E75/E52*100</f>
        <v>0</v>
      </c>
      <c r="F76" s="442">
        <f t="shared" si="41"/>
        <v>0</v>
      </c>
      <c r="G76" s="442">
        <f t="shared" si="41"/>
        <v>14.3</v>
      </c>
      <c r="H76" s="442">
        <f t="shared" si="41"/>
        <v>0</v>
      </c>
      <c r="I76" s="442">
        <f t="shared" si="41"/>
        <v>14.3</v>
      </c>
      <c r="J76" s="442">
        <f t="shared" si="41"/>
        <v>0</v>
      </c>
      <c r="K76" s="442">
        <f t="shared" si="41"/>
        <v>0</v>
      </c>
      <c r="L76" s="442">
        <f t="shared" si="41"/>
        <v>0</v>
      </c>
      <c r="M76" s="442">
        <f t="shared" si="41"/>
        <v>14.3</v>
      </c>
      <c r="N76" s="442">
        <f t="shared" si="41"/>
        <v>13.2</v>
      </c>
      <c r="O76" s="442">
        <f t="shared" si="41"/>
        <v>10.7</v>
      </c>
      <c r="P76" s="54">
        <f t="shared" si="41"/>
        <v>0</v>
      </c>
      <c r="Q76" s="15">
        <f t="shared" si="41"/>
        <v>6.3</v>
      </c>
    </row>
    <row r="77" spans="1:17" s="3" customFormat="1" ht="11.25" customHeight="1">
      <c r="A77" s="757" t="s">
        <v>18</v>
      </c>
      <c r="B77" s="758"/>
      <c r="C77" s="758"/>
      <c r="D77" s="759"/>
      <c r="E77" s="105">
        <v>2</v>
      </c>
      <c r="F77" s="13">
        <v>2</v>
      </c>
      <c r="G77" s="13">
        <v>1</v>
      </c>
      <c r="H77" s="13">
        <v>8</v>
      </c>
      <c r="I77" s="13">
        <v>6</v>
      </c>
      <c r="J77" s="13">
        <v>8</v>
      </c>
      <c r="K77" s="13">
        <v>2</v>
      </c>
      <c r="L77" s="13">
        <v>4</v>
      </c>
      <c r="M77" s="13">
        <v>6</v>
      </c>
      <c r="N77" s="13">
        <v>4</v>
      </c>
      <c r="O77" s="13">
        <v>6</v>
      </c>
      <c r="P77" s="53">
        <v>0</v>
      </c>
      <c r="Q77" s="14">
        <f>SUM(E77:P77)</f>
        <v>49</v>
      </c>
    </row>
    <row r="78" spans="1:17" s="8" customFormat="1" ht="9.75" customHeight="1">
      <c r="A78" s="745" t="s">
        <v>43</v>
      </c>
      <c r="B78" s="746"/>
      <c r="C78" s="746"/>
      <c r="D78" s="747"/>
      <c r="E78" s="106">
        <f aca="true" t="shared" si="42" ref="E78:Q78">E77/E52*100</f>
        <v>14.3</v>
      </c>
      <c r="F78" s="442">
        <f t="shared" si="42"/>
        <v>9.5</v>
      </c>
      <c r="G78" s="442">
        <f t="shared" si="42"/>
        <v>4.8</v>
      </c>
      <c r="H78" s="442">
        <f t="shared" si="42"/>
        <v>22.9</v>
      </c>
      <c r="I78" s="442">
        <f t="shared" si="42"/>
        <v>28.6</v>
      </c>
      <c r="J78" s="442">
        <f t="shared" si="42"/>
        <v>44.4</v>
      </c>
      <c r="K78" s="442">
        <f t="shared" si="42"/>
        <v>5.6</v>
      </c>
      <c r="L78" s="442">
        <f t="shared" si="42"/>
        <v>12.9</v>
      </c>
      <c r="M78" s="442">
        <f t="shared" si="42"/>
        <v>14.3</v>
      </c>
      <c r="N78" s="442">
        <f t="shared" si="42"/>
        <v>10.5</v>
      </c>
      <c r="O78" s="442">
        <f t="shared" si="42"/>
        <v>21.4</v>
      </c>
      <c r="P78" s="54">
        <f t="shared" si="42"/>
        <v>0</v>
      </c>
      <c r="Q78" s="15">
        <f t="shared" si="42"/>
        <v>15.4</v>
      </c>
    </row>
    <row r="79" spans="1:17" s="3" customFormat="1" ht="11.25" customHeight="1">
      <c r="A79" s="757" t="s">
        <v>229</v>
      </c>
      <c r="B79" s="758"/>
      <c r="C79" s="758"/>
      <c r="D79" s="759"/>
      <c r="E79" s="105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53">
        <v>0</v>
      </c>
      <c r="Q79" s="14">
        <f>SUM(E79:P79)</f>
        <v>0</v>
      </c>
    </row>
    <row r="80" spans="1:17" s="8" customFormat="1" ht="12.75" customHeight="1">
      <c r="A80" s="745" t="s">
        <v>43</v>
      </c>
      <c r="B80" s="746"/>
      <c r="C80" s="746"/>
      <c r="D80" s="747"/>
      <c r="E80" s="106">
        <f aca="true" t="shared" si="43" ref="E80:Q80">E79/E52*100</f>
        <v>0</v>
      </c>
      <c r="F80" s="442">
        <f t="shared" si="43"/>
        <v>0</v>
      </c>
      <c r="G80" s="442">
        <f t="shared" si="43"/>
        <v>0</v>
      </c>
      <c r="H80" s="442">
        <f t="shared" si="43"/>
        <v>0</v>
      </c>
      <c r="I80" s="442">
        <f t="shared" si="43"/>
        <v>0</v>
      </c>
      <c r="J80" s="442">
        <f t="shared" si="43"/>
        <v>0</v>
      </c>
      <c r="K80" s="442">
        <f t="shared" si="43"/>
        <v>0</v>
      </c>
      <c r="L80" s="442">
        <f t="shared" si="43"/>
        <v>0</v>
      </c>
      <c r="M80" s="442">
        <f t="shared" si="43"/>
        <v>0</v>
      </c>
      <c r="N80" s="442">
        <f t="shared" si="43"/>
        <v>0</v>
      </c>
      <c r="O80" s="442">
        <f t="shared" si="43"/>
        <v>0</v>
      </c>
      <c r="P80" s="54">
        <f t="shared" si="43"/>
        <v>0</v>
      </c>
      <c r="Q80" s="15">
        <f t="shared" si="43"/>
        <v>0</v>
      </c>
    </row>
    <row r="81" spans="1:17" s="8" customFormat="1" ht="12.75" customHeight="1">
      <c r="A81" s="90" t="s">
        <v>64</v>
      </c>
      <c r="B81" s="91"/>
      <c r="C81" s="92"/>
      <c r="D81" s="72"/>
      <c r="E81" s="105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53">
        <v>0</v>
      </c>
      <c r="Q81" s="14">
        <f>SUM(E81:P81)</f>
        <v>0</v>
      </c>
    </row>
    <row r="82" spans="1:17" s="8" customFormat="1" ht="12.75" customHeight="1">
      <c r="A82" s="745" t="s">
        <v>43</v>
      </c>
      <c r="B82" s="746"/>
      <c r="C82" s="746"/>
      <c r="D82" s="747"/>
      <c r="E82" s="106">
        <f aca="true" t="shared" si="44" ref="E82:Q82">E81/E52*100</f>
        <v>0</v>
      </c>
      <c r="F82" s="442">
        <f t="shared" si="44"/>
        <v>0</v>
      </c>
      <c r="G82" s="442">
        <f t="shared" si="44"/>
        <v>0</v>
      </c>
      <c r="H82" s="442">
        <f t="shared" si="44"/>
        <v>0</v>
      </c>
      <c r="I82" s="442">
        <f t="shared" si="44"/>
        <v>0</v>
      </c>
      <c r="J82" s="442">
        <f t="shared" si="44"/>
        <v>0</v>
      </c>
      <c r="K82" s="442">
        <f t="shared" si="44"/>
        <v>0</v>
      </c>
      <c r="L82" s="442">
        <f t="shared" si="44"/>
        <v>0</v>
      </c>
      <c r="M82" s="442">
        <f t="shared" si="44"/>
        <v>0</v>
      </c>
      <c r="N82" s="442">
        <f t="shared" si="44"/>
        <v>0</v>
      </c>
      <c r="O82" s="442">
        <f t="shared" si="44"/>
        <v>0</v>
      </c>
      <c r="P82" s="54">
        <f t="shared" si="44"/>
        <v>0</v>
      </c>
      <c r="Q82" s="15">
        <f t="shared" si="44"/>
        <v>0</v>
      </c>
    </row>
    <row r="83" spans="1:17" s="8" customFormat="1" ht="21.75" customHeight="1">
      <c r="A83" s="796" t="s">
        <v>193</v>
      </c>
      <c r="B83" s="797"/>
      <c r="C83" s="797"/>
      <c r="D83" s="798"/>
      <c r="E83" s="355">
        <v>0</v>
      </c>
      <c r="F83" s="447">
        <v>0</v>
      </c>
      <c r="G83" s="447">
        <v>0</v>
      </c>
      <c r="H83" s="447">
        <v>0</v>
      </c>
      <c r="I83" s="447">
        <v>0</v>
      </c>
      <c r="J83" s="447">
        <v>1</v>
      </c>
      <c r="K83" s="447">
        <v>2</v>
      </c>
      <c r="L83" s="447">
        <v>0</v>
      </c>
      <c r="M83" s="447">
        <v>2</v>
      </c>
      <c r="N83" s="447">
        <v>1</v>
      </c>
      <c r="O83" s="515">
        <v>1</v>
      </c>
      <c r="P83" s="515">
        <v>0</v>
      </c>
      <c r="Q83" s="14">
        <f>SUM(E83:P83)</f>
        <v>7</v>
      </c>
    </row>
    <row r="84" spans="1:17" s="8" customFormat="1" ht="12.75" customHeight="1">
      <c r="A84" s="745" t="s">
        <v>43</v>
      </c>
      <c r="B84" s="746"/>
      <c r="C84" s="746"/>
      <c r="D84" s="747"/>
      <c r="E84" s="353">
        <f aca="true" t="shared" si="45" ref="E84:Q84">E83/E52*100</f>
        <v>0</v>
      </c>
      <c r="F84" s="442">
        <f t="shared" si="45"/>
        <v>0</v>
      </c>
      <c r="G84" s="442">
        <f t="shared" si="45"/>
        <v>0</v>
      </c>
      <c r="H84" s="442">
        <f t="shared" si="45"/>
        <v>0</v>
      </c>
      <c r="I84" s="442">
        <f t="shared" si="45"/>
        <v>0</v>
      </c>
      <c r="J84" s="442">
        <f t="shared" si="45"/>
        <v>5.6</v>
      </c>
      <c r="K84" s="442">
        <f t="shared" si="45"/>
        <v>5.6</v>
      </c>
      <c r="L84" s="442">
        <f t="shared" si="45"/>
        <v>0</v>
      </c>
      <c r="M84" s="442">
        <f t="shared" si="45"/>
        <v>4.8</v>
      </c>
      <c r="N84" s="442">
        <f t="shared" si="45"/>
        <v>2.6</v>
      </c>
      <c r="O84" s="54">
        <f t="shared" si="45"/>
        <v>3.6</v>
      </c>
      <c r="P84" s="54">
        <f t="shared" si="45"/>
        <v>0</v>
      </c>
      <c r="Q84" s="15">
        <f t="shared" si="45"/>
        <v>2.2</v>
      </c>
    </row>
    <row r="85" spans="1:17" s="3" customFormat="1" ht="12.75" customHeight="1">
      <c r="A85" s="757" t="s">
        <v>49</v>
      </c>
      <c r="B85" s="758"/>
      <c r="C85" s="758"/>
      <c r="D85" s="759"/>
      <c r="E85" s="105">
        <v>2</v>
      </c>
      <c r="F85" s="13">
        <v>1</v>
      </c>
      <c r="G85" s="13">
        <v>3</v>
      </c>
      <c r="H85" s="13">
        <v>3</v>
      </c>
      <c r="I85" s="13">
        <v>3</v>
      </c>
      <c r="J85" s="13">
        <v>3</v>
      </c>
      <c r="K85" s="13">
        <v>9</v>
      </c>
      <c r="L85" s="13">
        <v>6</v>
      </c>
      <c r="M85" s="13">
        <v>5</v>
      </c>
      <c r="N85" s="13">
        <v>7</v>
      </c>
      <c r="O85" s="13">
        <v>6</v>
      </c>
      <c r="P85" s="53">
        <v>4</v>
      </c>
      <c r="Q85" s="14">
        <f>SUM(E85:P85)</f>
        <v>52</v>
      </c>
    </row>
    <row r="86" spans="1:17" s="8" customFormat="1" ht="9.75" customHeight="1">
      <c r="A86" s="745" t="s">
        <v>43</v>
      </c>
      <c r="B86" s="746"/>
      <c r="C86" s="746"/>
      <c r="D86" s="747"/>
      <c r="E86" s="106">
        <f aca="true" t="shared" si="46" ref="E86:Q86">E85/E52*100</f>
        <v>14.3</v>
      </c>
      <c r="F86" s="442">
        <f t="shared" si="46"/>
        <v>4.8</v>
      </c>
      <c r="G86" s="442">
        <f t="shared" si="46"/>
        <v>14.3</v>
      </c>
      <c r="H86" s="442">
        <f t="shared" si="46"/>
        <v>8.6</v>
      </c>
      <c r="I86" s="442">
        <f t="shared" si="46"/>
        <v>14.3</v>
      </c>
      <c r="J86" s="442">
        <f t="shared" si="46"/>
        <v>16.7</v>
      </c>
      <c r="K86" s="442">
        <f t="shared" si="46"/>
        <v>25</v>
      </c>
      <c r="L86" s="442">
        <f t="shared" si="46"/>
        <v>19.4</v>
      </c>
      <c r="M86" s="442">
        <f t="shared" si="46"/>
        <v>11.9</v>
      </c>
      <c r="N86" s="442">
        <f t="shared" si="46"/>
        <v>18.4</v>
      </c>
      <c r="O86" s="442">
        <f t="shared" si="46"/>
        <v>21.4</v>
      </c>
      <c r="P86" s="54">
        <f t="shared" si="46"/>
        <v>30.8</v>
      </c>
      <c r="Q86" s="15">
        <f t="shared" si="46"/>
        <v>16.4</v>
      </c>
    </row>
    <row r="87" spans="1:17" s="3" customFormat="1" ht="11.25" customHeight="1">
      <c r="A87" s="757" t="s">
        <v>14</v>
      </c>
      <c r="B87" s="758"/>
      <c r="C87" s="758"/>
      <c r="D87" s="759"/>
      <c r="E87" s="105">
        <v>2</v>
      </c>
      <c r="F87" s="13">
        <v>6</v>
      </c>
      <c r="G87" s="13">
        <v>3</v>
      </c>
      <c r="H87" s="13">
        <v>4</v>
      </c>
      <c r="I87" s="13">
        <v>1</v>
      </c>
      <c r="J87" s="13">
        <v>1</v>
      </c>
      <c r="K87" s="13">
        <v>1</v>
      </c>
      <c r="L87" s="13">
        <v>2</v>
      </c>
      <c r="M87" s="13">
        <v>4</v>
      </c>
      <c r="N87" s="13">
        <v>2</v>
      </c>
      <c r="O87" s="13">
        <v>1</v>
      </c>
      <c r="P87" s="53">
        <v>0</v>
      </c>
      <c r="Q87" s="14">
        <f>SUM(E87:P87)</f>
        <v>27</v>
      </c>
    </row>
    <row r="88" spans="1:17" s="8" customFormat="1" ht="9.75" customHeight="1">
      <c r="A88" s="745" t="s">
        <v>43</v>
      </c>
      <c r="B88" s="746"/>
      <c r="C88" s="746"/>
      <c r="D88" s="747"/>
      <c r="E88" s="106">
        <f aca="true" t="shared" si="47" ref="E88:Q88">E87/E52*100</f>
        <v>14.3</v>
      </c>
      <c r="F88" s="442">
        <f t="shared" si="47"/>
        <v>28.6</v>
      </c>
      <c r="G88" s="442">
        <f t="shared" si="47"/>
        <v>14.3</v>
      </c>
      <c r="H88" s="442">
        <f t="shared" si="47"/>
        <v>11.4</v>
      </c>
      <c r="I88" s="442">
        <f t="shared" si="47"/>
        <v>4.8</v>
      </c>
      <c r="J88" s="442">
        <f t="shared" si="47"/>
        <v>5.6</v>
      </c>
      <c r="K88" s="442">
        <f t="shared" si="47"/>
        <v>2.8</v>
      </c>
      <c r="L88" s="442">
        <f t="shared" si="47"/>
        <v>6.5</v>
      </c>
      <c r="M88" s="442">
        <f t="shared" si="47"/>
        <v>9.5</v>
      </c>
      <c r="N88" s="442">
        <f t="shared" si="47"/>
        <v>5.3</v>
      </c>
      <c r="O88" s="442">
        <f t="shared" si="47"/>
        <v>3.6</v>
      </c>
      <c r="P88" s="54">
        <f t="shared" si="47"/>
        <v>0</v>
      </c>
      <c r="Q88" s="15">
        <f t="shared" si="47"/>
        <v>8.5</v>
      </c>
    </row>
    <row r="89" spans="1:17" s="3" customFormat="1" ht="10.5" customHeight="1">
      <c r="A89" s="777" t="s">
        <v>68</v>
      </c>
      <c r="B89" s="778"/>
      <c r="C89" s="778"/>
      <c r="D89" s="779"/>
      <c r="E89" s="113">
        <v>0</v>
      </c>
      <c r="F89" s="445">
        <v>0</v>
      </c>
      <c r="G89" s="445">
        <v>0</v>
      </c>
      <c r="H89" s="445">
        <v>0</v>
      </c>
      <c r="I89" s="445">
        <v>0</v>
      </c>
      <c r="J89" s="445">
        <v>0</v>
      </c>
      <c r="K89" s="445">
        <v>0</v>
      </c>
      <c r="L89" s="445">
        <v>0</v>
      </c>
      <c r="M89" s="445">
        <v>0</v>
      </c>
      <c r="N89" s="445">
        <v>0</v>
      </c>
      <c r="O89" s="445">
        <v>0</v>
      </c>
      <c r="P89" s="542">
        <v>0</v>
      </c>
      <c r="Q89" s="19">
        <f>SUM(E89:P89)</f>
        <v>0</v>
      </c>
    </row>
    <row r="90" spans="1:17" s="8" customFormat="1" ht="10.5" customHeight="1">
      <c r="A90" s="745" t="s">
        <v>43</v>
      </c>
      <c r="B90" s="746"/>
      <c r="C90" s="746"/>
      <c r="D90" s="747"/>
      <c r="E90" s="106">
        <f aca="true" t="shared" si="48" ref="E90:Q90">E89/E52*100</f>
        <v>0</v>
      </c>
      <c r="F90" s="442">
        <f t="shared" si="48"/>
        <v>0</v>
      </c>
      <c r="G90" s="442">
        <f t="shared" si="48"/>
        <v>0</v>
      </c>
      <c r="H90" s="442">
        <f t="shared" si="48"/>
        <v>0</v>
      </c>
      <c r="I90" s="442">
        <f t="shared" si="48"/>
        <v>0</v>
      </c>
      <c r="J90" s="442">
        <f t="shared" si="48"/>
        <v>0</v>
      </c>
      <c r="K90" s="442">
        <f t="shared" si="48"/>
        <v>0</v>
      </c>
      <c r="L90" s="442">
        <f t="shared" si="48"/>
        <v>0</v>
      </c>
      <c r="M90" s="442">
        <f t="shared" si="48"/>
        <v>0</v>
      </c>
      <c r="N90" s="442">
        <f t="shared" si="48"/>
        <v>0</v>
      </c>
      <c r="O90" s="442">
        <f t="shared" si="48"/>
        <v>0</v>
      </c>
      <c r="P90" s="54">
        <f t="shared" si="48"/>
        <v>0</v>
      </c>
      <c r="Q90" s="15">
        <f t="shared" si="48"/>
        <v>0</v>
      </c>
    </row>
    <row r="91" spans="1:17" s="3" customFormat="1" ht="10.5" customHeight="1">
      <c r="A91" s="757" t="s">
        <v>12</v>
      </c>
      <c r="B91" s="758"/>
      <c r="C91" s="758"/>
      <c r="D91" s="759"/>
      <c r="E91" s="354">
        <f aca="true" t="shared" si="49" ref="E91:P91">E52-E55-E75-E77-E79-E81-E83-E85-E87-E89</f>
        <v>0</v>
      </c>
      <c r="F91" s="447">
        <f t="shared" si="49"/>
        <v>1</v>
      </c>
      <c r="G91" s="447">
        <f t="shared" si="49"/>
        <v>0</v>
      </c>
      <c r="H91" s="447">
        <f>H52-H55-H75-H77-H79-H81-H83-H85-H87-H89</f>
        <v>1</v>
      </c>
      <c r="I91" s="447">
        <f t="shared" si="49"/>
        <v>1</v>
      </c>
      <c r="J91" s="447">
        <f t="shared" si="49"/>
        <v>0</v>
      </c>
      <c r="K91" s="447">
        <f t="shared" si="49"/>
        <v>0</v>
      </c>
      <c r="L91" s="447">
        <f t="shared" si="49"/>
        <v>0</v>
      </c>
      <c r="M91" s="447">
        <f t="shared" si="49"/>
        <v>1</v>
      </c>
      <c r="N91" s="447">
        <f t="shared" si="49"/>
        <v>0</v>
      </c>
      <c r="O91" s="447">
        <f t="shared" si="49"/>
        <v>1</v>
      </c>
      <c r="P91" s="447">
        <f t="shared" si="49"/>
        <v>1</v>
      </c>
      <c r="Q91" s="14">
        <f>SUM(E91:P91)</f>
        <v>6</v>
      </c>
    </row>
    <row r="92" spans="1:17" s="8" customFormat="1" ht="11.25" customHeight="1" thickBot="1">
      <c r="A92" s="751" t="s">
        <v>43</v>
      </c>
      <c r="B92" s="752"/>
      <c r="C92" s="752"/>
      <c r="D92" s="753"/>
      <c r="E92" s="108">
        <f aca="true" t="shared" si="50" ref="E92:Q92">E91/E52*100</f>
        <v>0</v>
      </c>
      <c r="F92" s="446">
        <f t="shared" si="50"/>
        <v>4.8</v>
      </c>
      <c r="G92" s="446">
        <f t="shared" si="50"/>
        <v>0</v>
      </c>
      <c r="H92" s="446">
        <f t="shared" si="50"/>
        <v>2.9</v>
      </c>
      <c r="I92" s="446">
        <f t="shared" si="50"/>
        <v>4.8</v>
      </c>
      <c r="J92" s="446">
        <f t="shared" si="50"/>
        <v>0</v>
      </c>
      <c r="K92" s="446">
        <f t="shared" si="50"/>
        <v>0</v>
      </c>
      <c r="L92" s="446">
        <f t="shared" si="50"/>
        <v>0</v>
      </c>
      <c r="M92" s="446">
        <f t="shared" si="50"/>
        <v>2.4</v>
      </c>
      <c r="N92" s="446">
        <f t="shared" si="50"/>
        <v>0</v>
      </c>
      <c r="O92" s="446">
        <f t="shared" si="50"/>
        <v>3.6</v>
      </c>
      <c r="P92" s="543">
        <f t="shared" si="50"/>
        <v>7.7</v>
      </c>
      <c r="Q92" s="16">
        <f t="shared" si="50"/>
        <v>1.9</v>
      </c>
    </row>
    <row r="94" spans="2:5" ht="12.75">
      <c r="B94" s="545"/>
      <c r="C94" s="545"/>
      <c r="D94" s="76"/>
      <c r="E94" s="77"/>
    </row>
  </sheetData>
  <sheetProtection/>
  <mergeCells count="76">
    <mergeCell ref="A1:Q1"/>
    <mergeCell ref="A4:A7"/>
    <mergeCell ref="B4:D4"/>
    <mergeCell ref="B5:D5"/>
    <mergeCell ref="B6:D6"/>
    <mergeCell ref="B7:D7"/>
    <mergeCell ref="A2:D2"/>
    <mergeCell ref="A3:D3"/>
    <mergeCell ref="A58:D58"/>
    <mergeCell ref="A59:A62"/>
    <mergeCell ref="B59:D59"/>
    <mergeCell ref="B60:D60"/>
    <mergeCell ref="B61:D61"/>
    <mergeCell ref="B62:D62"/>
    <mergeCell ref="A48:D48"/>
    <mergeCell ref="A52:D52"/>
    <mergeCell ref="A53:D53"/>
    <mergeCell ref="A51:Q51"/>
    <mergeCell ref="A54:D54"/>
    <mergeCell ref="A55:D55"/>
    <mergeCell ref="A56:D56"/>
    <mergeCell ref="A57:D57"/>
    <mergeCell ref="A38:D38"/>
    <mergeCell ref="A39:D39"/>
    <mergeCell ref="A40:D40"/>
    <mergeCell ref="A86:D86"/>
    <mergeCell ref="A47:D47"/>
    <mergeCell ref="A49:D49"/>
    <mergeCell ref="A50:D50"/>
    <mergeCell ref="A42:D42"/>
    <mergeCell ref="A44:D44"/>
    <mergeCell ref="A46:D46"/>
    <mergeCell ref="A34:D34"/>
    <mergeCell ref="A36:D36"/>
    <mergeCell ref="A37:D37"/>
    <mergeCell ref="A25:A28"/>
    <mergeCell ref="A29:D29"/>
    <mergeCell ref="A30:D30"/>
    <mergeCell ref="A32:D32"/>
    <mergeCell ref="A21:A24"/>
    <mergeCell ref="B21:D21"/>
    <mergeCell ref="B22:D22"/>
    <mergeCell ref="A33:D33"/>
    <mergeCell ref="A17:D17"/>
    <mergeCell ref="A16:Q16"/>
    <mergeCell ref="A12:A15"/>
    <mergeCell ref="A20:D20"/>
    <mergeCell ref="A80:D80"/>
    <mergeCell ref="A82:D82"/>
    <mergeCell ref="A83:D83"/>
    <mergeCell ref="A8:A11"/>
    <mergeCell ref="B8:D8"/>
    <mergeCell ref="B9:D9"/>
    <mergeCell ref="B10:D10"/>
    <mergeCell ref="B11:D11"/>
    <mergeCell ref="A18:D18"/>
    <mergeCell ref="A19:D19"/>
    <mergeCell ref="A76:D76"/>
    <mergeCell ref="A77:D77"/>
    <mergeCell ref="A78:D78"/>
    <mergeCell ref="A79:D79"/>
    <mergeCell ref="A84:D84"/>
    <mergeCell ref="A85:D85"/>
    <mergeCell ref="A91:D91"/>
    <mergeCell ref="A90:D90"/>
    <mergeCell ref="A87:D87"/>
    <mergeCell ref="A92:D92"/>
    <mergeCell ref="A89:D89"/>
    <mergeCell ref="C65:D65"/>
    <mergeCell ref="C66:D66"/>
    <mergeCell ref="C67:C74"/>
    <mergeCell ref="A75:D75"/>
    <mergeCell ref="B63:B66"/>
    <mergeCell ref="C63:D63"/>
    <mergeCell ref="C64:D64"/>
    <mergeCell ref="A88:D88"/>
  </mergeCells>
  <printOptions/>
  <pageMargins left="0.75" right="0.16" top="0.17" bottom="0.11" header="0.07" footer="0.08"/>
  <pageSetup horizontalDpi="120" verticalDpi="12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"/>
  <dimension ref="A1:R94"/>
  <sheetViews>
    <sheetView showGridLines="0"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3.625" style="0" customWidth="1"/>
    <col min="2" max="3" width="3.25390625" style="0" customWidth="1"/>
    <col min="4" max="4" width="25.25390625" style="18" customWidth="1"/>
    <col min="5" max="17" width="6.25390625" style="18" customWidth="1"/>
  </cols>
  <sheetData>
    <row r="1" spans="1:17" s="5" customFormat="1" ht="12" customHeight="1" thickBot="1">
      <c r="A1" s="793" t="s">
        <v>142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</row>
    <row r="2" spans="1:17" s="5" customFormat="1" ht="12" customHeight="1" thickBot="1">
      <c r="A2" s="738" t="s">
        <v>0</v>
      </c>
      <c r="B2" s="739"/>
      <c r="C2" s="739"/>
      <c r="D2" s="740"/>
      <c r="E2" s="45" t="s">
        <v>183</v>
      </c>
      <c r="F2" s="43" t="s">
        <v>208</v>
      </c>
      <c r="G2" s="44" t="s">
        <v>209</v>
      </c>
      <c r="H2" s="44" t="s">
        <v>210</v>
      </c>
      <c r="I2" s="44" t="s">
        <v>211</v>
      </c>
      <c r="J2" s="44" t="s">
        <v>212</v>
      </c>
      <c r="K2" s="44" t="s">
        <v>213</v>
      </c>
      <c r="L2" s="44" t="s">
        <v>214</v>
      </c>
      <c r="M2" s="44" t="s">
        <v>215</v>
      </c>
      <c r="N2" s="44" t="s">
        <v>216</v>
      </c>
      <c r="O2" s="44" t="s">
        <v>217</v>
      </c>
      <c r="P2" s="44" t="s">
        <v>218</v>
      </c>
      <c r="Q2" s="45" t="s">
        <v>219</v>
      </c>
    </row>
    <row r="3" spans="1:17" s="6" customFormat="1" ht="12" customHeight="1" thickBot="1">
      <c r="A3" s="787" t="s">
        <v>1</v>
      </c>
      <c r="B3" s="788"/>
      <c r="C3" s="788"/>
      <c r="D3" s="789"/>
      <c r="E3" s="174">
        <v>176</v>
      </c>
      <c r="F3" s="58">
        <v>210</v>
      </c>
      <c r="G3" s="11">
        <v>226</v>
      </c>
      <c r="H3" s="11">
        <v>211</v>
      </c>
      <c r="I3" s="11">
        <v>182</v>
      </c>
      <c r="J3" s="11">
        <v>172</v>
      </c>
      <c r="K3" s="11">
        <v>169</v>
      </c>
      <c r="L3" s="11">
        <v>164</v>
      </c>
      <c r="M3" s="11">
        <v>156</v>
      </c>
      <c r="N3" s="11">
        <v>164</v>
      </c>
      <c r="O3" s="11">
        <v>177</v>
      </c>
      <c r="P3" s="11">
        <v>196</v>
      </c>
      <c r="Q3" s="10">
        <v>223</v>
      </c>
    </row>
    <row r="4" spans="1:17" s="5" customFormat="1" ht="12" customHeight="1" thickTop="1">
      <c r="A4" s="577" t="s">
        <v>56</v>
      </c>
      <c r="B4" s="808" t="s">
        <v>15</v>
      </c>
      <c r="C4" s="809"/>
      <c r="D4" s="810"/>
      <c r="E4" s="175">
        <v>124</v>
      </c>
      <c r="F4" s="59">
        <v>152</v>
      </c>
      <c r="G4" s="13">
        <v>167</v>
      </c>
      <c r="H4" s="13">
        <v>159</v>
      </c>
      <c r="I4" s="13">
        <v>136</v>
      </c>
      <c r="J4" s="13">
        <v>128</v>
      </c>
      <c r="K4" s="13">
        <v>130</v>
      </c>
      <c r="L4" s="13">
        <v>125</v>
      </c>
      <c r="M4" s="13">
        <v>117</v>
      </c>
      <c r="N4" s="13">
        <v>117</v>
      </c>
      <c r="O4" s="13">
        <v>130</v>
      </c>
      <c r="P4" s="13">
        <v>144</v>
      </c>
      <c r="Q4" s="12">
        <v>171</v>
      </c>
    </row>
    <row r="5" spans="1:17" s="7" customFormat="1" ht="10.5" customHeight="1">
      <c r="A5" s="577"/>
      <c r="B5" s="773" t="s">
        <v>129</v>
      </c>
      <c r="C5" s="746"/>
      <c r="D5" s="747"/>
      <c r="E5" s="176">
        <f aca="true" t="shared" si="0" ref="E5:Q5">E4/E3*100</f>
        <v>70.5</v>
      </c>
      <c r="F5" s="60">
        <f t="shared" si="0"/>
        <v>72.4</v>
      </c>
      <c r="G5" s="442">
        <f t="shared" si="0"/>
        <v>73.9</v>
      </c>
      <c r="H5" s="442">
        <f t="shared" si="0"/>
        <v>75.4</v>
      </c>
      <c r="I5" s="442">
        <f t="shared" si="0"/>
        <v>74.7</v>
      </c>
      <c r="J5" s="442">
        <f t="shared" si="0"/>
        <v>74.4</v>
      </c>
      <c r="K5" s="442">
        <f t="shared" si="0"/>
        <v>76.9</v>
      </c>
      <c r="L5" s="442">
        <f t="shared" si="0"/>
        <v>76.2</v>
      </c>
      <c r="M5" s="442">
        <f t="shared" si="0"/>
        <v>75</v>
      </c>
      <c r="N5" s="442">
        <f t="shared" si="0"/>
        <v>71.3</v>
      </c>
      <c r="O5" s="442">
        <f t="shared" si="0"/>
        <v>73.4</v>
      </c>
      <c r="P5" s="442">
        <f t="shared" si="0"/>
        <v>73.5</v>
      </c>
      <c r="Q5" s="537">
        <f t="shared" si="0"/>
        <v>76.7</v>
      </c>
    </row>
    <row r="6" spans="1:17" s="5" customFormat="1" ht="12" customHeight="1">
      <c r="A6" s="577"/>
      <c r="B6" s="805" t="s">
        <v>4</v>
      </c>
      <c r="C6" s="778"/>
      <c r="D6" s="779"/>
      <c r="E6" s="177">
        <f aca="true" t="shared" si="1" ref="E6:P6">E3-E4</f>
        <v>52</v>
      </c>
      <c r="F6" s="107">
        <f t="shared" si="1"/>
        <v>58</v>
      </c>
      <c r="G6" s="445">
        <f t="shared" si="1"/>
        <v>59</v>
      </c>
      <c r="H6" s="445">
        <f t="shared" si="1"/>
        <v>52</v>
      </c>
      <c r="I6" s="445">
        <f t="shared" si="1"/>
        <v>46</v>
      </c>
      <c r="J6" s="445">
        <f t="shared" si="1"/>
        <v>44</v>
      </c>
      <c r="K6" s="445">
        <f t="shared" si="1"/>
        <v>39</v>
      </c>
      <c r="L6" s="445">
        <f t="shared" si="1"/>
        <v>39</v>
      </c>
      <c r="M6" s="445">
        <f t="shared" si="1"/>
        <v>39</v>
      </c>
      <c r="N6" s="445">
        <f t="shared" si="1"/>
        <v>47</v>
      </c>
      <c r="O6" s="445">
        <f t="shared" si="1"/>
        <v>47</v>
      </c>
      <c r="P6" s="445">
        <f t="shared" si="1"/>
        <v>52</v>
      </c>
      <c r="Q6" s="538">
        <f>Q3-Q4</f>
        <v>52</v>
      </c>
    </row>
    <row r="7" spans="1:17" s="7" customFormat="1" ht="10.5" customHeight="1">
      <c r="A7" s="578"/>
      <c r="B7" s="773" t="s">
        <v>129</v>
      </c>
      <c r="C7" s="746"/>
      <c r="D7" s="747"/>
      <c r="E7" s="176">
        <f aca="true" t="shared" si="2" ref="E7:Q7">E6/E3*100</f>
        <v>29.5</v>
      </c>
      <c r="F7" s="60">
        <f t="shared" si="2"/>
        <v>27.6</v>
      </c>
      <c r="G7" s="442">
        <f t="shared" si="2"/>
        <v>26.1</v>
      </c>
      <c r="H7" s="442">
        <f t="shared" si="2"/>
        <v>24.6</v>
      </c>
      <c r="I7" s="442">
        <f t="shared" si="2"/>
        <v>25.3</v>
      </c>
      <c r="J7" s="442">
        <f t="shared" si="2"/>
        <v>25.6</v>
      </c>
      <c r="K7" s="442">
        <f t="shared" si="2"/>
        <v>23.1</v>
      </c>
      <c r="L7" s="442">
        <f t="shared" si="2"/>
        <v>23.8</v>
      </c>
      <c r="M7" s="442">
        <f t="shared" si="2"/>
        <v>25</v>
      </c>
      <c r="N7" s="442">
        <f t="shared" si="2"/>
        <v>28.7</v>
      </c>
      <c r="O7" s="442">
        <f t="shared" si="2"/>
        <v>26.6</v>
      </c>
      <c r="P7" s="442">
        <f t="shared" si="2"/>
        <v>26.5</v>
      </c>
      <c r="Q7" s="537">
        <f t="shared" si="2"/>
        <v>23.3</v>
      </c>
    </row>
    <row r="8" spans="1:17" s="5" customFormat="1" ht="12" customHeight="1">
      <c r="A8" s="577" t="s">
        <v>56</v>
      </c>
      <c r="B8" s="805" t="s">
        <v>5</v>
      </c>
      <c r="C8" s="778"/>
      <c r="D8" s="779"/>
      <c r="E8" s="177">
        <v>34</v>
      </c>
      <c r="F8" s="107">
        <v>40</v>
      </c>
      <c r="G8" s="445">
        <v>36</v>
      </c>
      <c r="H8" s="445">
        <v>34</v>
      </c>
      <c r="I8" s="445">
        <v>27</v>
      </c>
      <c r="J8" s="445">
        <v>30</v>
      </c>
      <c r="K8" s="445">
        <v>32</v>
      </c>
      <c r="L8" s="445">
        <v>33</v>
      </c>
      <c r="M8" s="445">
        <v>28</v>
      </c>
      <c r="N8" s="445">
        <v>26</v>
      </c>
      <c r="O8" s="445">
        <v>26</v>
      </c>
      <c r="P8" s="445">
        <v>26</v>
      </c>
      <c r="Q8" s="538">
        <v>32</v>
      </c>
    </row>
    <row r="9" spans="1:17" s="7" customFormat="1" ht="10.5" customHeight="1">
      <c r="A9" s="577"/>
      <c r="B9" s="773" t="s">
        <v>129</v>
      </c>
      <c r="C9" s="746"/>
      <c r="D9" s="747"/>
      <c r="E9" s="176">
        <f aca="true" t="shared" si="3" ref="E9:Q9">E8/E3*100</f>
        <v>19.3</v>
      </c>
      <c r="F9" s="60">
        <f t="shared" si="3"/>
        <v>19</v>
      </c>
      <c r="G9" s="442">
        <f t="shared" si="3"/>
        <v>15.9</v>
      </c>
      <c r="H9" s="442">
        <f t="shared" si="3"/>
        <v>16.1</v>
      </c>
      <c r="I9" s="442">
        <f t="shared" si="3"/>
        <v>14.8</v>
      </c>
      <c r="J9" s="442">
        <f t="shared" si="3"/>
        <v>17.4</v>
      </c>
      <c r="K9" s="442">
        <f t="shared" si="3"/>
        <v>18.9</v>
      </c>
      <c r="L9" s="442">
        <f t="shared" si="3"/>
        <v>20.1</v>
      </c>
      <c r="M9" s="442">
        <f t="shared" si="3"/>
        <v>17.9</v>
      </c>
      <c r="N9" s="442">
        <f t="shared" si="3"/>
        <v>15.9</v>
      </c>
      <c r="O9" s="442">
        <f t="shared" si="3"/>
        <v>14.7</v>
      </c>
      <c r="P9" s="442">
        <f t="shared" si="3"/>
        <v>13.3</v>
      </c>
      <c r="Q9" s="537">
        <f t="shared" si="3"/>
        <v>14.3</v>
      </c>
    </row>
    <row r="10" spans="1:17" s="5" customFormat="1" ht="12" customHeight="1">
      <c r="A10" s="577"/>
      <c r="B10" s="805" t="s">
        <v>6</v>
      </c>
      <c r="C10" s="778"/>
      <c r="D10" s="779"/>
      <c r="E10" s="175">
        <f aca="true" t="shared" si="4" ref="E10:P10">E3-E8</f>
        <v>142</v>
      </c>
      <c r="F10" s="59">
        <f t="shared" si="4"/>
        <v>170</v>
      </c>
      <c r="G10" s="13">
        <f t="shared" si="4"/>
        <v>190</v>
      </c>
      <c r="H10" s="13">
        <f t="shared" si="4"/>
        <v>177</v>
      </c>
      <c r="I10" s="13">
        <f t="shared" si="4"/>
        <v>155</v>
      </c>
      <c r="J10" s="13">
        <f t="shared" si="4"/>
        <v>142</v>
      </c>
      <c r="K10" s="13">
        <f t="shared" si="4"/>
        <v>137</v>
      </c>
      <c r="L10" s="13">
        <f t="shared" si="4"/>
        <v>131</v>
      </c>
      <c r="M10" s="13">
        <f t="shared" si="4"/>
        <v>128</v>
      </c>
      <c r="N10" s="13">
        <f t="shared" si="4"/>
        <v>138</v>
      </c>
      <c r="O10" s="13">
        <f t="shared" si="4"/>
        <v>151</v>
      </c>
      <c r="P10" s="13">
        <f t="shared" si="4"/>
        <v>170</v>
      </c>
      <c r="Q10" s="12">
        <f>Q3-Q8</f>
        <v>191</v>
      </c>
    </row>
    <row r="11" spans="1:17" s="7" customFormat="1" ht="10.5" customHeight="1">
      <c r="A11" s="578"/>
      <c r="B11" s="773" t="s">
        <v>129</v>
      </c>
      <c r="C11" s="746"/>
      <c r="D11" s="747"/>
      <c r="E11" s="176">
        <f aca="true" t="shared" si="5" ref="E11:Q11">E10/E3*100</f>
        <v>80.7</v>
      </c>
      <c r="F11" s="60">
        <f t="shared" si="5"/>
        <v>81</v>
      </c>
      <c r="G11" s="442">
        <f t="shared" si="5"/>
        <v>84.1</v>
      </c>
      <c r="H11" s="442">
        <f t="shared" si="5"/>
        <v>83.9</v>
      </c>
      <c r="I11" s="442">
        <f t="shared" si="5"/>
        <v>85.2</v>
      </c>
      <c r="J11" s="442">
        <f t="shared" si="5"/>
        <v>82.6</v>
      </c>
      <c r="K11" s="442">
        <f t="shared" si="5"/>
        <v>81.1</v>
      </c>
      <c r="L11" s="442">
        <f t="shared" si="5"/>
        <v>79.9</v>
      </c>
      <c r="M11" s="442">
        <f t="shared" si="5"/>
        <v>82.1</v>
      </c>
      <c r="N11" s="442">
        <f t="shared" si="5"/>
        <v>84.1</v>
      </c>
      <c r="O11" s="442">
        <f t="shared" si="5"/>
        <v>85.3</v>
      </c>
      <c r="P11" s="442">
        <f t="shared" si="5"/>
        <v>86.7</v>
      </c>
      <c r="Q11" s="537">
        <f t="shared" si="5"/>
        <v>85.7</v>
      </c>
    </row>
    <row r="12" spans="1:17" s="5" customFormat="1" ht="12" customHeight="1">
      <c r="A12" s="612" t="s">
        <v>56</v>
      </c>
      <c r="B12" s="68" t="s">
        <v>2</v>
      </c>
      <c r="C12" s="68"/>
      <c r="D12" s="69"/>
      <c r="E12" s="175">
        <v>112</v>
      </c>
      <c r="F12" s="59">
        <v>114</v>
      </c>
      <c r="G12" s="13">
        <v>120</v>
      </c>
      <c r="H12" s="13">
        <v>111</v>
      </c>
      <c r="I12" s="13">
        <v>107</v>
      </c>
      <c r="J12" s="13">
        <v>105</v>
      </c>
      <c r="K12" s="13">
        <v>103</v>
      </c>
      <c r="L12" s="13">
        <v>109</v>
      </c>
      <c r="M12" s="13">
        <v>105</v>
      </c>
      <c r="N12" s="13">
        <v>110</v>
      </c>
      <c r="O12" s="13">
        <v>119</v>
      </c>
      <c r="P12" s="13">
        <v>127</v>
      </c>
      <c r="Q12" s="12">
        <v>134</v>
      </c>
    </row>
    <row r="13" spans="1:17" s="7" customFormat="1" ht="10.5" customHeight="1">
      <c r="A13" s="577"/>
      <c r="B13" s="70" t="s">
        <v>129</v>
      </c>
      <c r="C13" s="70"/>
      <c r="D13" s="71"/>
      <c r="E13" s="176">
        <f aca="true" t="shared" si="6" ref="E13:Q13">E12/E3*100</f>
        <v>63.6</v>
      </c>
      <c r="F13" s="60">
        <f t="shared" si="6"/>
        <v>54.3</v>
      </c>
      <c r="G13" s="442">
        <f t="shared" si="6"/>
        <v>53.1</v>
      </c>
      <c r="H13" s="442">
        <f t="shared" si="6"/>
        <v>52.6</v>
      </c>
      <c r="I13" s="442">
        <f t="shared" si="6"/>
        <v>58.8</v>
      </c>
      <c r="J13" s="442">
        <f t="shared" si="6"/>
        <v>61</v>
      </c>
      <c r="K13" s="442">
        <f t="shared" si="6"/>
        <v>60.9</v>
      </c>
      <c r="L13" s="442">
        <f t="shared" si="6"/>
        <v>66.5</v>
      </c>
      <c r="M13" s="442">
        <f t="shared" si="6"/>
        <v>67.3</v>
      </c>
      <c r="N13" s="442">
        <f t="shared" si="6"/>
        <v>67.1</v>
      </c>
      <c r="O13" s="442">
        <f t="shared" si="6"/>
        <v>67.2</v>
      </c>
      <c r="P13" s="442">
        <f t="shared" si="6"/>
        <v>64.8</v>
      </c>
      <c r="Q13" s="537">
        <f t="shared" si="6"/>
        <v>60.1</v>
      </c>
    </row>
    <row r="14" spans="1:18" s="31" customFormat="1" ht="11.25" customHeight="1">
      <c r="A14" s="577"/>
      <c r="B14" s="91" t="s">
        <v>71</v>
      </c>
      <c r="C14" s="91"/>
      <c r="D14" s="92"/>
      <c r="E14" s="122">
        <f aca="true" t="shared" si="7" ref="E14:P14">E3-E12</f>
        <v>64</v>
      </c>
      <c r="F14" s="56">
        <f t="shared" si="7"/>
        <v>96</v>
      </c>
      <c r="G14" s="28">
        <f t="shared" si="7"/>
        <v>106</v>
      </c>
      <c r="H14" s="28">
        <f t="shared" si="7"/>
        <v>100</v>
      </c>
      <c r="I14" s="28">
        <f t="shared" si="7"/>
        <v>75</v>
      </c>
      <c r="J14" s="28">
        <f t="shared" si="7"/>
        <v>67</v>
      </c>
      <c r="K14" s="28">
        <f t="shared" si="7"/>
        <v>66</v>
      </c>
      <c r="L14" s="28">
        <f t="shared" si="7"/>
        <v>55</v>
      </c>
      <c r="M14" s="28">
        <f t="shared" si="7"/>
        <v>51</v>
      </c>
      <c r="N14" s="28">
        <f t="shared" si="7"/>
        <v>54</v>
      </c>
      <c r="O14" s="28">
        <f t="shared" si="7"/>
        <v>58</v>
      </c>
      <c r="P14" s="28">
        <f t="shared" si="7"/>
        <v>69</v>
      </c>
      <c r="Q14" s="41">
        <f>Q3-Q12</f>
        <v>89</v>
      </c>
      <c r="R14" s="30"/>
    </row>
    <row r="15" spans="1:18" s="31" customFormat="1" ht="11.25" customHeight="1" thickBot="1">
      <c r="A15" s="761"/>
      <c r="B15" s="481" t="s">
        <v>129</v>
      </c>
      <c r="C15" s="481"/>
      <c r="D15" s="482"/>
      <c r="E15" s="336">
        <f aca="true" t="shared" si="8" ref="E15:Q15">E14/E3*100</f>
        <v>36.4</v>
      </c>
      <c r="F15" s="215">
        <f t="shared" si="8"/>
        <v>45.7</v>
      </c>
      <c r="G15" s="450">
        <f t="shared" si="8"/>
        <v>46.9</v>
      </c>
      <c r="H15" s="450">
        <f t="shared" si="8"/>
        <v>47.4</v>
      </c>
      <c r="I15" s="450">
        <f t="shared" si="8"/>
        <v>41.2</v>
      </c>
      <c r="J15" s="450">
        <f t="shared" si="8"/>
        <v>39</v>
      </c>
      <c r="K15" s="450">
        <f t="shared" si="8"/>
        <v>39.1</v>
      </c>
      <c r="L15" s="450">
        <f t="shared" si="8"/>
        <v>33.5</v>
      </c>
      <c r="M15" s="450">
        <f t="shared" si="8"/>
        <v>32.7</v>
      </c>
      <c r="N15" s="450">
        <f t="shared" si="8"/>
        <v>32.9</v>
      </c>
      <c r="O15" s="450">
        <f t="shared" si="8"/>
        <v>32.8</v>
      </c>
      <c r="P15" s="450">
        <f t="shared" si="8"/>
        <v>35.2</v>
      </c>
      <c r="Q15" s="539">
        <f t="shared" si="8"/>
        <v>39.9</v>
      </c>
      <c r="R15" s="30"/>
    </row>
    <row r="16" spans="1:18" s="26" customFormat="1" ht="12" customHeight="1" thickBot="1">
      <c r="A16" s="816" t="s">
        <v>143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7"/>
      <c r="R16" s="27"/>
    </row>
    <row r="17" spans="1:18" s="31" customFormat="1" ht="10.5" customHeight="1" thickBot="1">
      <c r="A17" s="738" t="s">
        <v>0</v>
      </c>
      <c r="B17" s="739"/>
      <c r="C17" s="739"/>
      <c r="D17" s="740"/>
      <c r="E17" s="43" t="s">
        <v>208</v>
      </c>
      <c r="F17" s="44" t="s">
        <v>209</v>
      </c>
      <c r="G17" s="44" t="s">
        <v>210</v>
      </c>
      <c r="H17" s="44" t="s">
        <v>211</v>
      </c>
      <c r="I17" s="44" t="s">
        <v>212</v>
      </c>
      <c r="J17" s="44" t="s">
        <v>213</v>
      </c>
      <c r="K17" s="44" t="s">
        <v>214</v>
      </c>
      <c r="L17" s="44" t="s">
        <v>215</v>
      </c>
      <c r="M17" s="44" t="s">
        <v>216</v>
      </c>
      <c r="N17" s="44" t="s">
        <v>217</v>
      </c>
      <c r="O17" s="44" t="s">
        <v>218</v>
      </c>
      <c r="P17" s="45" t="s">
        <v>219</v>
      </c>
      <c r="Q17" s="62" t="s">
        <v>13</v>
      </c>
      <c r="R17" s="30"/>
    </row>
    <row r="18" spans="1:18" s="26" customFormat="1" ht="12" customHeight="1" thickBot="1">
      <c r="A18" s="787" t="s">
        <v>7</v>
      </c>
      <c r="B18" s="788"/>
      <c r="C18" s="788"/>
      <c r="D18" s="789"/>
      <c r="E18" s="52">
        <v>50</v>
      </c>
      <c r="F18" s="11">
        <v>33</v>
      </c>
      <c r="G18" s="11">
        <v>26</v>
      </c>
      <c r="H18" s="11">
        <v>21</v>
      </c>
      <c r="I18" s="11">
        <v>18</v>
      </c>
      <c r="J18" s="11">
        <v>18</v>
      </c>
      <c r="K18" s="11">
        <v>43</v>
      </c>
      <c r="L18" s="11">
        <v>21</v>
      </c>
      <c r="M18" s="11">
        <v>49</v>
      </c>
      <c r="N18" s="11">
        <v>47</v>
      </c>
      <c r="O18" s="11">
        <v>41</v>
      </c>
      <c r="P18" s="11">
        <v>48</v>
      </c>
      <c r="Q18" s="9">
        <f>SUM(E18:P18)</f>
        <v>415</v>
      </c>
      <c r="R18" s="27"/>
    </row>
    <row r="19" spans="1:18" s="26" customFormat="1" ht="12" customHeight="1" thickTop="1">
      <c r="A19" s="811" t="s">
        <v>2</v>
      </c>
      <c r="B19" s="809"/>
      <c r="C19" s="809"/>
      <c r="D19" s="810"/>
      <c r="E19" s="53">
        <v>13</v>
      </c>
      <c r="F19" s="13">
        <v>14</v>
      </c>
      <c r="G19" s="13">
        <v>14</v>
      </c>
      <c r="H19" s="13">
        <v>13</v>
      </c>
      <c r="I19" s="13">
        <v>12</v>
      </c>
      <c r="J19" s="13">
        <v>11</v>
      </c>
      <c r="K19" s="13">
        <v>25</v>
      </c>
      <c r="L19" s="13">
        <v>10</v>
      </c>
      <c r="M19" s="13">
        <v>31</v>
      </c>
      <c r="N19" s="13">
        <v>29</v>
      </c>
      <c r="O19" s="13">
        <v>19</v>
      </c>
      <c r="P19" s="13">
        <v>18</v>
      </c>
      <c r="Q19" s="14">
        <f>SUM(E19:P19)</f>
        <v>209</v>
      </c>
      <c r="R19" s="27"/>
    </row>
    <row r="20" spans="1:18" s="26" customFormat="1" ht="12" customHeight="1">
      <c r="A20" s="745" t="s">
        <v>44</v>
      </c>
      <c r="B20" s="746"/>
      <c r="C20" s="746"/>
      <c r="D20" s="747"/>
      <c r="E20" s="54">
        <f aca="true" t="shared" si="9" ref="E20:P20">E19/E18*100</f>
        <v>26</v>
      </c>
      <c r="F20" s="442">
        <f t="shared" si="9"/>
        <v>42.4</v>
      </c>
      <c r="G20" s="442">
        <f t="shared" si="9"/>
        <v>53.8</v>
      </c>
      <c r="H20" s="442">
        <f t="shared" si="9"/>
        <v>61.9</v>
      </c>
      <c r="I20" s="442">
        <f t="shared" si="9"/>
        <v>66.7</v>
      </c>
      <c r="J20" s="442">
        <f t="shared" si="9"/>
        <v>61.1</v>
      </c>
      <c r="K20" s="442">
        <f t="shared" si="9"/>
        <v>58.1</v>
      </c>
      <c r="L20" s="442">
        <f t="shared" si="9"/>
        <v>47.6</v>
      </c>
      <c r="M20" s="442">
        <f t="shared" si="9"/>
        <v>63.3</v>
      </c>
      <c r="N20" s="442">
        <f t="shared" si="9"/>
        <v>61.7</v>
      </c>
      <c r="O20" s="442">
        <f t="shared" si="9"/>
        <v>46.3</v>
      </c>
      <c r="P20" s="442">
        <f t="shared" si="9"/>
        <v>37.5</v>
      </c>
      <c r="Q20" s="15">
        <f>Q19/Q18*100</f>
        <v>50.4</v>
      </c>
      <c r="R20" s="27"/>
    </row>
    <row r="21" spans="1:18" s="26" customFormat="1" ht="12" customHeight="1">
      <c r="A21" s="799" t="s">
        <v>56</v>
      </c>
      <c r="B21" s="778" t="s">
        <v>8</v>
      </c>
      <c r="C21" s="778"/>
      <c r="D21" s="779"/>
      <c r="E21" s="53">
        <v>20</v>
      </c>
      <c r="F21" s="13">
        <v>9</v>
      </c>
      <c r="G21" s="13">
        <v>4</v>
      </c>
      <c r="H21" s="13">
        <v>5</v>
      </c>
      <c r="I21" s="13">
        <v>4</v>
      </c>
      <c r="J21" s="13">
        <v>2</v>
      </c>
      <c r="K21" s="13">
        <v>16</v>
      </c>
      <c r="L21" s="13">
        <v>7</v>
      </c>
      <c r="M21" s="13">
        <v>25</v>
      </c>
      <c r="N21" s="13">
        <v>10</v>
      </c>
      <c r="O21" s="13">
        <v>11</v>
      </c>
      <c r="P21" s="13">
        <v>7</v>
      </c>
      <c r="Q21" s="14">
        <f>SUM(E21:P21)</f>
        <v>120</v>
      </c>
      <c r="R21" s="27"/>
    </row>
    <row r="22" spans="1:18" s="26" customFormat="1" ht="12" customHeight="1">
      <c r="A22" s="800"/>
      <c r="B22" s="746" t="s">
        <v>44</v>
      </c>
      <c r="C22" s="746"/>
      <c r="D22" s="747"/>
      <c r="E22" s="54">
        <f aca="true" t="shared" si="10" ref="E22:P22">E21/E18*100</f>
        <v>40</v>
      </c>
      <c r="F22" s="442">
        <f t="shared" si="10"/>
        <v>27.3</v>
      </c>
      <c r="G22" s="442">
        <f t="shared" si="10"/>
        <v>15.4</v>
      </c>
      <c r="H22" s="442">
        <f t="shared" si="10"/>
        <v>23.8</v>
      </c>
      <c r="I22" s="442">
        <f t="shared" si="10"/>
        <v>22.2</v>
      </c>
      <c r="J22" s="442">
        <f t="shared" si="10"/>
        <v>11.1</v>
      </c>
      <c r="K22" s="442">
        <f t="shared" si="10"/>
        <v>37.2</v>
      </c>
      <c r="L22" s="442">
        <f t="shared" si="10"/>
        <v>33.3</v>
      </c>
      <c r="M22" s="442">
        <f t="shared" si="10"/>
        <v>51</v>
      </c>
      <c r="N22" s="442">
        <f t="shared" si="10"/>
        <v>21.3</v>
      </c>
      <c r="O22" s="442">
        <f t="shared" si="10"/>
        <v>26.8</v>
      </c>
      <c r="P22" s="442">
        <f t="shared" si="10"/>
        <v>14.6</v>
      </c>
      <c r="Q22" s="15">
        <f>Q21/Q18*100</f>
        <v>28.9</v>
      </c>
      <c r="R22" s="27"/>
    </row>
    <row r="23" spans="1:18" s="31" customFormat="1" ht="10.5" customHeight="1">
      <c r="A23" s="800"/>
      <c r="B23" s="68" t="s">
        <v>9</v>
      </c>
      <c r="C23" s="68"/>
      <c r="D23" s="69"/>
      <c r="E23" s="53">
        <f aca="true" t="shared" si="11" ref="E23:P23">E18-E21</f>
        <v>30</v>
      </c>
      <c r="F23" s="13">
        <f t="shared" si="11"/>
        <v>24</v>
      </c>
      <c r="G23" s="13">
        <f t="shared" si="11"/>
        <v>22</v>
      </c>
      <c r="H23" s="13">
        <f t="shared" si="11"/>
        <v>16</v>
      </c>
      <c r="I23" s="13">
        <f t="shared" si="11"/>
        <v>14</v>
      </c>
      <c r="J23" s="13">
        <f t="shared" si="11"/>
        <v>16</v>
      </c>
      <c r="K23" s="13">
        <f t="shared" si="11"/>
        <v>27</v>
      </c>
      <c r="L23" s="13">
        <f t="shared" si="11"/>
        <v>14</v>
      </c>
      <c r="M23" s="13">
        <f t="shared" si="11"/>
        <v>24</v>
      </c>
      <c r="N23" s="13">
        <f t="shared" si="11"/>
        <v>37</v>
      </c>
      <c r="O23" s="13">
        <f t="shared" si="11"/>
        <v>30</v>
      </c>
      <c r="P23" s="13">
        <f t="shared" si="11"/>
        <v>41</v>
      </c>
      <c r="Q23" s="14">
        <f>SUM(E23:P23)</f>
        <v>295</v>
      </c>
      <c r="R23" s="30"/>
    </row>
    <row r="24" spans="1:18" s="26" customFormat="1" ht="12" customHeight="1">
      <c r="A24" s="801"/>
      <c r="B24" s="70" t="s">
        <v>44</v>
      </c>
      <c r="C24" s="70"/>
      <c r="D24" s="71"/>
      <c r="E24" s="54">
        <f aca="true" t="shared" si="12" ref="E24:P24">E23/E18*100</f>
        <v>60</v>
      </c>
      <c r="F24" s="442">
        <f t="shared" si="12"/>
        <v>72.7</v>
      </c>
      <c r="G24" s="442">
        <f t="shared" si="12"/>
        <v>84.6</v>
      </c>
      <c r="H24" s="442">
        <f t="shared" si="12"/>
        <v>76.2</v>
      </c>
      <c r="I24" s="442">
        <f t="shared" si="12"/>
        <v>77.8</v>
      </c>
      <c r="J24" s="442">
        <f t="shared" si="12"/>
        <v>88.9</v>
      </c>
      <c r="K24" s="442">
        <f t="shared" si="12"/>
        <v>62.8</v>
      </c>
      <c r="L24" s="442">
        <f t="shared" si="12"/>
        <v>66.7</v>
      </c>
      <c r="M24" s="442">
        <f t="shared" si="12"/>
        <v>49</v>
      </c>
      <c r="N24" s="442">
        <f t="shared" si="12"/>
        <v>78.7</v>
      </c>
      <c r="O24" s="442">
        <f t="shared" si="12"/>
        <v>73.2</v>
      </c>
      <c r="P24" s="442">
        <f t="shared" si="12"/>
        <v>85.4</v>
      </c>
      <c r="Q24" s="15">
        <f>Q23/Q18*100</f>
        <v>71.1</v>
      </c>
      <c r="R24" s="27"/>
    </row>
    <row r="25" spans="1:18" s="31" customFormat="1" ht="11.25" customHeight="1">
      <c r="A25" s="802" t="s">
        <v>56</v>
      </c>
      <c r="B25" s="84" t="s">
        <v>16</v>
      </c>
      <c r="C25" s="68"/>
      <c r="D25" s="69"/>
      <c r="E25" s="53">
        <v>35</v>
      </c>
      <c r="F25" s="13">
        <v>27</v>
      </c>
      <c r="G25" s="13">
        <v>19</v>
      </c>
      <c r="H25" s="13">
        <v>15</v>
      </c>
      <c r="I25" s="13">
        <v>15</v>
      </c>
      <c r="J25" s="13">
        <v>16</v>
      </c>
      <c r="K25" s="13">
        <v>27</v>
      </c>
      <c r="L25" s="13">
        <v>13</v>
      </c>
      <c r="M25" s="13">
        <v>28</v>
      </c>
      <c r="N25" s="13">
        <v>36</v>
      </c>
      <c r="O25" s="13">
        <v>32</v>
      </c>
      <c r="P25" s="13">
        <v>40</v>
      </c>
      <c r="Q25" s="14">
        <f>SUM(E25:P25)</f>
        <v>303</v>
      </c>
      <c r="R25" s="30"/>
    </row>
    <row r="26" spans="1:17" s="1" customFormat="1" ht="12" customHeight="1">
      <c r="A26" s="803"/>
      <c r="B26" s="85" t="s">
        <v>44</v>
      </c>
      <c r="C26" s="70"/>
      <c r="D26" s="71"/>
      <c r="E26" s="54">
        <f aca="true" t="shared" si="13" ref="E26:P26">E25/E18*100</f>
        <v>70</v>
      </c>
      <c r="F26" s="442">
        <f t="shared" si="13"/>
        <v>81.8</v>
      </c>
      <c r="G26" s="442">
        <f t="shared" si="13"/>
        <v>73.1</v>
      </c>
      <c r="H26" s="442">
        <f t="shared" si="13"/>
        <v>71.4</v>
      </c>
      <c r="I26" s="442">
        <f t="shared" si="13"/>
        <v>83.3</v>
      </c>
      <c r="J26" s="442">
        <f t="shared" si="13"/>
        <v>88.9</v>
      </c>
      <c r="K26" s="442">
        <f t="shared" si="13"/>
        <v>62.8</v>
      </c>
      <c r="L26" s="442">
        <f t="shared" si="13"/>
        <v>61.9</v>
      </c>
      <c r="M26" s="442">
        <f t="shared" si="13"/>
        <v>57.1</v>
      </c>
      <c r="N26" s="442">
        <f t="shared" si="13"/>
        <v>76.6</v>
      </c>
      <c r="O26" s="442">
        <f t="shared" si="13"/>
        <v>78</v>
      </c>
      <c r="P26" s="442">
        <f t="shared" si="13"/>
        <v>83.3</v>
      </c>
      <c r="Q26" s="15">
        <f>Q25/Q18*100</f>
        <v>73</v>
      </c>
    </row>
    <row r="27" spans="1:17" s="1" customFormat="1" ht="12" customHeight="1">
      <c r="A27" s="803"/>
      <c r="B27" s="84" t="s">
        <v>4</v>
      </c>
      <c r="C27" s="68"/>
      <c r="D27" s="69"/>
      <c r="E27" s="53">
        <f aca="true" t="shared" si="14" ref="E27:P27">E18-E25</f>
        <v>15</v>
      </c>
      <c r="F27" s="13">
        <f t="shared" si="14"/>
        <v>6</v>
      </c>
      <c r="G27" s="13">
        <f t="shared" si="14"/>
        <v>7</v>
      </c>
      <c r="H27" s="13">
        <f t="shared" si="14"/>
        <v>6</v>
      </c>
      <c r="I27" s="13">
        <f t="shared" si="14"/>
        <v>3</v>
      </c>
      <c r="J27" s="13">
        <f t="shared" si="14"/>
        <v>2</v>
      </c>
      <c r="K27" s="13">
        <f t="shared" si="14"/>
        <v>16</v>
      </c>
      <c r="L27" s="13">
        <f t="shared" si="14"/>
        <v>8</v>
      </c>
      <c r="M27" s="13">
        <f t="shared" si="14"/>
        <v>21</v>
      </c>
      <c r="N27" s="13">
        <f t="shared" si="14"/>
        <v>11</v>
      </c>
      <c r="O27" s="13">
        <f t="shared" si="14"/>
        <v>9</v>
      </c>
      <c r="P27" s="13">
        <f t="shared" si="14"/>
        <v>8</v>
      </c>
      <c r="Q27" s="14">
        <f>SUM(E27:P27)</f>
        <v>112</v>
      </c>
    </row>
    <row r="28" spans="1:17" ht="12" customHeight="1">
      <c r="A28" s="804"/>
      <c r="B28" s="85" t="s">
        <v>44</v>
      </c>
      <c r="C28" s="70"/>
      <c r="D28" s="71"/>
      <c r="E28" s="54">
        <f aca="true" t="shared" si="15" ref="E28:P28">E27/E18*100</f>
        <v>30</v>
      </c>
      <c r="F28" s="442">
        <f t="shared" si="15"/>
        <v>18.2</v>
      </c>
      <c r="G28" s="442">
        <f t="shared" si="15"/>
        <v>26.9</v>
      </c>
      <c r="H28" s="442">
        <f t="shared" si="15"/>
        <v>28.6</v>
      </c>
      <c r="I28" s="442">
        <f t="shared" si="15"/>
        <v>16.7</v>
      </c>
      <c r="J28" s="442">
        <f t="shared" si="15"/>
        <v>11.1</v>
      </c>
      <c r="K28" s="442">
        <f t="shared" si="15"/>
        <v>37.2</v>
      </c>
      <c r="L28" s="442">
        <f t="shared" si="15"/>
        <v>38.1</v>
      </c>
      <c r="M28" s="442">
        <f t="shared" si="15"/>
        <v>42.9</v>
      </c>
      <c r="N28" s="442">
        <f t="shared" si="15"/>
        <v>23.4</v>
      </c>
      <c r="O28" s="442">
        <f t="shared" si="15"/>
        <v>22</v>
      </c>
      <c r="P28" s="442">
        <f t="shared" si="15"/>
        <v>16.7</v>
      </c>
      <c r="Q28" s="15">
        <f>Q27/Q18*100</f>
        <v>27</v>
      </c>
    </row>
    <row r="29" spans="1:17" ht="12" customHeight="1">
      <c r="A29" s="585" t="s">
        <v>37</v>
      </c>
      <c r="B29" s="586"/>
      <c r="C29" s="586"/>
      <c r="D29" s="587"/>
      <c r="E29" s="61">
        <v>27</v>
      </c>
      <c r="F29" s="448">
        <v>21</v>
      </c>
      <c r="G29" s="448">
        <v>13</v>
      </c>
      <c r="H29" s="448">
        <v>13</v>
      </c>
      <c r="I29" s="448">
        <v>8</v>
      </c>
      <c r="J29" s="448">
        <v>4</v>
      </c>
      <c r="K29" s="448">
        <v>22</v>
      </c>
      <c r="L29" s="448">
        <v>12</v>
      </c>
      <c r="M29" s="448">
        <v>34</v>
      </c>
      <c r="N29" s="448">
        <v>30</v>
      </c>
      <c r="O29" s="448">
        <v>27</v>
      </c>
      <c r="P29" s="448">
        <v>25</v>
      </c>
      <c r="Q29" s="14">
        <f>SUM(E29:P29)</f>
        <v>236</v>
      </c>
    </row>
    <row r="30" spans="1:17" s="8" customFormat="1" ht="10.5" customHeight="1">
      <c r="A30" s="745" t="s">
        <v>44</v>
      </c>
      <c r="B30" s="746"/>
      <c r="C30" s="746"/>
      <c r="D30" s="747"/>
      <c r="E30" s="163">
        <f aca="true" t="shared" si="16" ref="E30:P30">E29/E18*100</f>
        <v>54</v>
      </c>
      <c r="F30" s="449">
        <f t="shared" si="16"/>
        <v>63.6</v>
      </c>
      <c r="G30" s="449">
        <f t="shared" si="16"/>
        <v>50</v>
      </c>
      <c r="H30" s="449">
        <f t="shared" si="16"/>
        <v>61.9</v>
      </c>
      <c r="I30" s="449">
        <f t="shared" si="16"/>
        <v>44.4</v>
      </c>
      <c r="J30" s="449">
        <f t="shared" si="16"/>
        <v>22.2</v>
      </c>
      <c r="K30" s="449">
        <f t="shared" si="16"/>
        <v>51.2</v>
      </c>
      <c r="L30" s="449">
        <f t="shared" si="16"/>
        <v>57.1</v>
      </c>
      <c r="M30" s="449">
        <f t="shared" si="16"/>
        <v>69.4</v>
      </c>
      <c r="N30" s="449">
        <f t="shared" si="16"/>
        <v>63.8</v>
      </c>
      <c r="O30" s="449">
        <f t="shared" si="16"/>
        <v>65.9</v>
      </c>
      <c r="P30" s="449">
        <f t="shared" si="16"/>
        <v>52.1</v>
      </c>
      <c r="Q30" s="210">
        <f>Q29/Q18*100</f>
        <v>56.9</v>
      </c>
    </row>
    <row r="31" spans="1:17" ht="12" customHeight="1">
      <c r="A31" s="150" t="s">
        <v>120</v>
      </c>
      <c r="B31" s="151"/>
      <c r="C31" s="151"/>
      <c r="D31" s="152"/>
      <c r="E31" s="56">
        <v>0</v>
      </c>
      <c r="F31" s="28">
        <v>1</v>
      </c>
      <c r="G31" s="28">
        <v>1</v>
      </c>
      <c r="H31" s="28">
        <v>2</v>
      </c>
      <c r="I31" s="28">
        <v>1</v>
      </c>
      <c r="J31" s="28">
        <v>0</v>
      </c>
      <c r="K31" s="28">
        <v>1</v>
      </c>
      <c r="L31" s="28">
        <v>0</v>
      </c>
      <c r="M31" s="28">
        <v>3</v>
      </c>
      <c r="N31" s="28">
        <v>4</v>
      </c>
      <c r="O31" s="28">
        <v>2</v>
      </c>
      <c r="P31" s="28">
        <v>3</v>
      </c>
      <c r="Q31" s="14">
        <f>SUM(E31:P31)</f>
        <v>18</v>
      </c>
    </row>
    <row r="32" spans="1:17" s="8" customFormat="1" ht="10.5" customHeight="1">
      <c r="A32" s="745" t="s">
        <v>44</v>
      </c>
      <c r="B32" s="746"/>
      <c r="C32" s="746"/>
      <c r="D32" s="747"/>
      <c r="E32" s="163">
        <f aca="true" t="shared" si="17" ref="E32:P32">E31/E18*100</f>
        <v>0</v>
      </c>
      <c r="F32" s="449">
        <f t="shared" si="17"/>
        <v>3</v>
      </c>
      <c r="G32" s="449">
        <f t="shared" si="17"/>
        <v>3.8</v>
      </c>
      <c r="H32" s="449">
        <f t="shared" si="17"/>
        <v>9.5</v>
      </c>
      <c r="I32" s="449">
        <f t="shared" si="17"/>
        <v>5.6</v>
      </c>
      <c r="J32" s="449">
        <f t="shared" si="17"/>
        <v>0</v>
      </c>
      <c r="K32" s="449">
        <f t="shared" si="17"/>
        <v>2.3</v>
      </c>
      <c r="L32" s="449">
        <f t="shared" si="17"/>
        <v>0</v>
      </c>
      <c r="M32" s="449">
        <f t="shared" si="17"/>
        <v>6.1</v>
      </c>
      <c r="N32" s="449">
        <f t="shared" si="17"/>
        <v>8.5</v>
      </c>
      <c r="O32" s="449">
        <f t="shared" si="17"/>
        <v>4.9</v>
      </c>
      <c r="P32" s="449">
        <f t="shared" si="17"/>
        <v>6.3</v>
      </c>
      <c r="Q32" s="210">
        <f>Q31/Q18*100</f>
        <v>4.3</v>
      </c>
    </row>
    <row r="33" spans="1:17" ht="12" customHeight="1">
      <c r="A33" s="585" t="s">
        <v>38</v>
      </c>
      <c r="B33" s="586"/>
      <c r="C33" s="586"/>
      <c r="D33" s="587"/>
      <c r="E33" s="56">
        <v>4</v>
      </c>
      <c r="F33" s="28">
        <v>4</v>
      </c>
      <c r="G33" s="28">
        <v>7</v>
      </c>
      <c r="H33" s="28">
        <v>5</v>
      </c>
      <c r="I33" s="28">
        <v>7</v>
      </c>
      <c r="J33" s="28">
        <v>8</v>
      </c>
      <c r="K33" s="28">
        <v>10</v>
      </c>
      <c r="L33" s="28">
        <v>0</v>
      </c>
      <c r="M33" s="28">
        <v>7</v>
      </c>
      <c r="N33" s="28">
        <v>15</v>
      </c>
      <c r="O33" s="28">
        <v>13</v>
      </c>
      <c r="P33" s="28">
        <v>9</v>
      </c>
      <c r="Q33" s="14">
        <f>SUM(E33:P33)</f>
        <v>89</v>
      </c>
    </row>
    <row r="34" spans="1:17" s="8" customFormat="1" ht="10.5" customHeight="1">
      <c r="A34" s="745" t="s">
        <v>44</v>
      </c>
      <c r="B34" s="746"/>
      <c r="C34" s="746"/>
      <c r="D34" s="747"/>
      <c r="E34" s="163">
        <f aca="true" t="shared" si="18" ref="E34:P34">E33/E18*100</f>
        <v>8</v>
      </c>
      <c r="F34" s="449">
        <f t="shared" si="18"/>
        <v>12.1</v>
      </c>
      <c r="G34" s="449">
        <f t="shared" si="18"/>
        <v>26.9</v>
      </c>
      <c r="H34" s="449">
        <f t="shared" si="18"/>
        <v>23.8</v>
      </c>
      <c r="I34" s="449">
        <f t="shared" si="18"/>
        <v>38.9</v>
      </c>
      <c r="J34" s="449">
        <f t="shared" si="18"/>
        <v>44.4</v>
      </c>
      <c r="K34" s="449">
        <f t="shared" si="18"/>
        <v>23.3</v>
      </c>
      <c r="L34" s="449">
        <f t="shared" si="18"/>
        <v>0</v>
      </c>
      <c r="M34" s="449">
        <f t="shared" si="18"/>
        <v>14.3</v>
      </c>
      <c r="N34" s="449">
        <f t="shared" si="18"/>
        <v>31.9</v>
      </c>
      <c r="O34" s="449">
        <f t="shared" si="18"/>
        <v>31.7</v>
      </c>
      <c r="P34" s="449">
        <f t="shared" si="18"/>
        <v>18.8</v>
      </c>
      <c r="Q34" s="210">
        <f>Q33/Q18*100</f>
        <v>21.4</v>
      </c>
    </row>
    <row r="35" spans="1:17" ht="12" customHeight="1">
      <c r="A35" s="121" t="s">
        <v>121</v>
      </c>
      <c r="B35" s="153"/>
      <c r="C35" s="153"/>
      <c r="D35" s="154"/>
      <c r="E35" s="208">
        <v>1</v>
      </c>
      <c r="F35" s="99">
        <v>0</v>
      </c>
      <c r="G35" s="99">
        <v>2</v>
      </c>
      <c r="H35" s="99">
        <v>0</v>
      </c>
      <c r="I35" s="99">
        <v>2</v>
      </c>
      <c r="J35" s="99">
        <v>1</v>
      </c>
      <c r="K35" s="99">
        <v>1</v>
      </c>
      <c r="L35" s="99">
        <v>0</v>
      </c>
      <c r="M35" s="99">
        <v>0</v>
      </c>
      <c r="N35" s="99">
        <v>2</v>
      </c>
      <c r="O35" s="99">
        <v>2</v>
      </c>
      <c r="P35" s="99">
        <v>2</v>
      </c>
      <c r="Q35" s="14">
        <f>SUM(E35:P35)</f>
        <v>13</v>
      </c>
    </row>
    <row r="36" spans="1:17" s="8" customFormat="1" ht="10.5" customHeight="1">
      <c r="A36" s="745" t="s">
        <v>44</v>
      </c>
      <c r="B36" s="746"/>
      <c r="C36" s="746"/>
      <c r="D36" s="747"/>
      <c r="E36" s="163">
        <f aca="true" t="shared" si="19" ref="E36:P36">E35/E18*100</f>
        <v>2</v>
      </c>
      <c r="F36" s="449">
        <f t="shared" si="19"/>
        <v>0</v>
      </c>
      <c r="G36" s="449">
        <f t="shared" si="19"/>
        <v>7.7</v>
      </c>
      <c r="H36" s="449">
        <f t="shared" si="19"/>
        <v>0</v>
      </c>
      <c r="I36" s="449">
        <f t="shared" si="19"/>
        <v>11.1</v>
      </c>
      <c r="J36" s="449">
        <f t="shared" si="19"/>
        <v>5.6</v>
      </c>
      <c r="K36" s="449">
        <f t="shared" si="19"/>
        <v>2.3</v>
      </c>
      <c r="L36" s="449">
        <f t="shared" si="19"/>
        <v>0</v>
      </c>
      <c r="M36" s="449">
        <f t="shared" si="19"/>
        <v>0</v>
      </c>
      <c r="N36" s="449">
        <f t="shared" si="19"/>
        <v>4.3</v>
      </c>
      <c r="O36" s="449">
        <f t="shared" si="19"/>
        <v>4.9</v>
      </c>
      <c r="P36" s="449">
        <f t="shared" si="19"/>
        <v>4.2</v>
      </c>
      <c r="Q36" s="210">
        <f>Q35/Q18*100</f>
        <v>3.1</v>
      </c>
    </row>
    <row r="37" spans="1:17" ht="12" customHeight="1">
      <c r="A37" s="585" t="s">
        <v>39</v>
      </c>
      <c r="B37" s="586"/>
      <c r="C37" s="586"/>
      <c r="D37" s="587"/>
      <c r="E37" s="209">
        <v>2</v>
      </c>
      <c r="F37" s="423">
        <v>0</v>
      </c>
      <c r="G37" s="423">
        <v>4</v>
      </c>
      <c r="H37" s="423">
        <v>1</v>
      </c>
      <c r="I37" s="423">
        <v>1</v>
      </c>
      <c r="J37" s="423">
        <v>1</v>
      </c>
      <c r="K37" s="423">
        <v>5</v>
      </c>
      <c r="L37" s="423">
        <v>2</v>
      </c>
      <c r="M37" s="423">
        <v>3</v>
      </c>
      <c r="N37" s="423">
        <v>1</v>
      </c>
      <c r="O37" s="423">
        <v>4</v>
      </c>
      <c r="P37" s="423">
        <v>3</v>
      </c>
      <c r="Q37" s="14">
        <f>SUM(E37:P37)</f>
        <v>27</v>
      </c>
    </row>
    <row r="38" spans="1:17" s="8" customFormat="1" ht="9.75" customHeight="1">
      <c r="A38" s="745" t="s">
        <v>44</v>
      </c>
      <c r="B38" s="746"/>
      <c r="C38" s="746"/>
      <c r="D38" s="747"/>
      <c r="E38" s="163">
        <f aca="true" t="shared" si="20" ref="E38:P38">E37/E18*100</f>
        <v>4</v>
      </c>
      <c r="F38" s="449">
        <f t="shared" si="20"/>
        <v>0</v>
      </c>
      <c r="G38" s="449">
        <f t="shared" si="20"/>
        <v>15.4</v>
      </c>
      <c r="H38" s="449">
        <f t="shared" si="20"/>
        <v>4.8</v>
      </c>
      <c r="I38" s="449">
        <f t="shared" si="20"/>
        <v>5.6</v>
      </c>
      <c r="J38" s="449">
        <f t="shared" si="20"/>
        <v>5.6</v>
      </c>
      <c r="K38" s="449">
        <f t="shared" si="20"/>
        <v>11.6</v>
      </c>
      <c r="L38" s="449">
        <f t="shared" si="20"/>
        <v>9.5</v>
      </c>
      <c r="M38" s="449">
        <f t="shared" si="20"/>
        <v>6.1</v>
      </c>
      <c r="N38" s="449">
        <f t="shared" si="20"/>
        <v>2.1</v>
      </c>
      <c r="O38" s="449">
        <f t="shared" si="20"/>
        <v>9.8</v>
      </c>
      <c r="P38" s="449">
        <f t="shared" si="20"/>
        <v>6.3</v>
      </c>
      <c r="Q38" s="210">
        <f>Q37/Q18*100</f>
        <v>6.5</v>
      </c>
    </row>
    <row r="39" spans="1:18" s="31" customFormat="1" ht="11.25" customHeight="1">
      <c r="A39" s="613" t="s">
        <v>40</v>
      </c>
      <c r="B39" s="614"/>
      <c r="C39" s="614"/>
      <c r="D39" s="615"/>
      <c r="E39" s="208">
        <v>10</v>
      </c>
      <c r="F39" s="99">
        <v>5</v>
      </c>
      <c r="G39" s="99">
        <v>2</v>
      </c>
      <c r="H39" s="99">
        <v>2</v>
      </c>
      <c r="I39" s="99">
        <v>2</v>
      </c>
      <c r="J39" s="99">
        <v>1</v>
      </c>
      <c r="K39" s="99">
        <v>9</v>
      </c>
      <c r="L39" s="99">
        <v>4</v>
      </c>
      <c r="M39" s="99">
        <v>4</v>
      </c>
      <c r="N39" s="99">
        <v>3</v>
      </c>
      <c r="O39" s="99">
        <v>5</v>
      </c>
      <c r="P39" s="99">
        <v>5</v>
      </c>
      <c r="Q39" s="14">
        <f>SUM(E39:P39)</f>
        <v>52</v>
      </c>
      <c r="R39" s="30"/>
    </row>
    <row r="40" spans="1:18" s="212" customFormat="1" ht="11.25" customHeight="1">
      <c r="A40" s="745" t="s">
        <v>44</v>
      </c>
      <c r="B40" s="746"/>
      <c r="C40" s="746"/>
      <c r="D40" s="747"/>
      <c r="E40" s="163">
        <f aca="true" t="shared" si="21" ref="E40:P40">E39/E18*100</f>
        <v>20</v>
      </c>
      <c r="F40" s="449">
        <f t="shared" si="21"/>
        <v>15.2</v>
      </c>
      <c r="G40" s="449">
        <f t="shared" si="21"/>
        <v>7.7</v>
      </c>
      <c r="H40" s="449">
        <f t="shared" si="21"/>
        <v>9.5</v>
      </c>
      <c r="I40" s="449">
        <f t="shared" si="21"/>
        <v>11.1</v>
      </c>
      <c r="J40" s="449">
        <f t="shared" si="21"/>
        <v>5.6</v>
      </c>
      <c r="K40" s="449">
        <f t="shared" si="21"/>
        <v>20.9</v>
      </c>
      <c r="L40" s="449">
        <f t="shared" si="21"/>
        <v>19</v>
      </c>
      <c r="M40" s="449">
        <f t="shared" si="21"/>
        <v>8.2</v>
      </c>
      <c r="N40" s="449">
        <f t="shared" si="21"/>
        <v>6.4</v>
      </c>
      <c r="O40" s="449">
        <f t="shared" si="21"/>
        <v>12.2</v>
      </c>
      <c r="P40" s="449">
        <f t="shared" si="21"/>
        <v>10.4</v>
      </c>
      <c r="Q40" s="210">
        <f>Q39/Q18*100</f>
        <v>12.5</v>
      </c>
      <c r="R40" s="211"/>
    </row>
    <row r="41" spans="1:18" s="26" customFormat="1" ht="12" customHeight="1">
      <c r="A41" s="90" t="s">
        <v>77</v>
      </c>
      <c r="B41" s="91"/>
      <c r="C41" s="92"/>
      <c r="D41" s="117"/>
      <c r="E41" s="208">
        <v>15</v>
      </c>
      <c r="F41" s="99">
        <v>8</v>
      </c>
      <c r="G41" s="99">
        <v>9</v>
      </c>
      <c r="H41" s="99">
        <v>8</v>
      </c>
      <c r="I41" s="99">
        <v>4</v>
      </c>
      <c r="J41" s="99">
        <v>2</v>
      </c>
      <c r="K41" s="99">
        <v>18</v>
      </c>
      <c r="L41" s="99">
        <v>11</v>
      </c>
      <c r="M41" s="99">
        <v>28</v>
      </c>
      <c r="N41" s="99">
        <v>16</v>
      </c>
      <c r="O41" s="99">
        <v>15</v>
      </c>
      <c r="P41" s="99">
        <v>15</v>
      </c>
      <c r="Q41" s="14">
        <f>SUM(E41:P41)</f>
        <v>149</v>
      </c>
      <c r="R41" s="27"/>
    </row>
    <row r="42" spans="1:18" s="214" customFormat="1" ht="12" customHeight="1">
      <c r="A42" s="745" t="s">
        <v>44</v>
      </c>
      <c r="B42" s="746"/>
      <c r="C42" s="746"/>
      <c r="D42" s="747"/>
      <c r="E42" s="163">
        <f aca="true" t="shared" si="22" ref="E42:P42">E41/E18*100</f>
        <v>30</v>
      </c>
      <c r="F42" s="449">
        <f t="shared" si="22"/>
        <v>24.2</v>
      </c>
      <c r="G42" s="449">
        <f t="shared" si="22"/>
        <v>34.6</v>
      </c>
      <c r="H42" s="449">
        <f t="shared" si="22"/>
        <v>38.1</v>
      </c>
      <c r="I42" s="449">
        <f t="shared" si="22"/>
        <v>22.2</v>
      </c>
      <c r="J42" s="449">
        <f t="shared" si="22"/>
        <v>11.1</v>
      </c>
      <c r="K42" s="449">
        <f t="shared" si="22"/>
        <v>41.9</v>
      </c>
      <c r="L42" s="449">
        <f t="shared" si="22"/>
        <v>52.4</v>
      </c>
      <c r="M42" s="449">
        <f t="shared" si="22"/>
        <v>57.1</v>
      </c>
      <c r="N42" s="449">
        <f t="shared" si="22"/>
        <v>34</v>
      </c>
      <c r="O42" s="449">
        <f t="shared" si="22"/>
        <v>36.6</v>
      </c>
      <c r="P42" s="449">
        <f t="shared" si="22"/>
        <v>31.3</v>
      </c>
      <c r="Q42" s="210">
        <f>Q41/Q18*100</f>
        <v>35.9</v>
      </c>
      <c r="R42" s="213"/>
    </row>
    <row r="43" spans="1:18" s="26" customFormat="1" ht="12" customHeight="1">
      <c r="A43" s="155" t="s">
        <v>78</v>
      </c>
      <c r="B43" s="156"/>
      <c r="C43" s="157"/>
      <c r="D43" s="117"/>
      <c r="E43" s="209">
        <v>25</v>
      </c>
      <c r="F43" s="423">
        <v>20</v>
      </c>
      <c r="G43" s="423">
        <v>11</v>
      </c>
      <c r="H43" s="423">
        <v>7</v>
      </c>
      <c r="I43" s="423">
        <v>8</v>
      </c>
      <c r="J43" s="423">
        <v>8</v>
      </c>
      <c r="K43" s="423">
        <v>18</v>
      </c>
      <c r="L43" s="423">
        <v>8</v>
      </c>
      <c r="M43" s="423">
        <v>21</v>
      </c>
      <c r="N43" s="423">
        <v>17</v>
      </c>
      <c r="O43" s="423">
        <v>20</v>
      </c>
      <c r="P43" s="423">
        <v>25</v>
      </c>
      <c r="Q43" s="14">
        <f>SUM(E43:P43)</f>
        <v>188</v>
      </c>
      <c r="R43" s="27"/>
    </row>
    <row r="44" spans="1:18" s="214" customFormat="1" ht="12" customHeight="1">
      <c r="A44" s="745" t="s">
        <v>44</v>
      </c>
      <c r="B44" s="746"/>
      <c r="C44" s="746"/>
      <c r="D44" s="747"/>
      <c r="E44" s="163">
        <f aca="true" t="shared" si="23" ref="E44:P44">E43/E18*100</f>
        <v>50</v>
      </c>
      <c r="F44" s="449">
        <f t="shared" si="23"/>
        <v>60.6</v>
      </c>
      <c r="G44" s="449">
        <f t="shared" si="23"/>
        <v>42.3</v>
      </c>
      <c r="H44" s="449">
        <f t="shared" si="23"/>
        <v>33.3</v>
      </c>
      <c r="I44" s="449">
        <f t="shared" si="23"/>
        <v>44.4</v>
      </c>
      <c r="J44" s="449">
        <f t="shared" si="23"/>
        <v>44.4</v>
      </c>
      <c r="K44" s="449">
        <f t="shared" si="23"/>
        <v>41.9</v>
      </c>
      <c r="L44" s="449">
        <f t="shared" si="23"/>
        <v>38.1</v>
      </c>
      <c r="M44" s="449">
        <f t="shared" si="23"/>
        <v>42.9</v>
      </c>
      <c r="N44" s="449">
        <f t="shared" si="23"/>
        <v>36.2</v>
      </c>
      <c r="O44" s="449">
        <f t="shared" si="23"/>
        <v>48.8</v>
      </c>
      <c r="P44" s="449">
        <f t="shared" si="23"/>
        <v>52.1</v>
      </c>
      <c r="Q44" s="210">
        <f>Q43/Q18*100</f>
        <v>45.3</v>
      </c>
      <c r="R44" s="213"/>
    </row>
    <row r="45" spans="1:17" s="4" customFormat="1" ht="12" customHeight="1">
      <c r="A45" s="155" t="s">
        <v>122</v>
      </c>
      <c r="B45" s="158"/>
      <c r="C45" s="159"/>
      <c r="D45" s="117"/>
      <c r="E45" s="208">
        <v>2</v>
      </c>
      <c r="F45" s="99">
        <v>0</v>
      </c>
      <c r="G45" s="99">
        <v>0</v>
      </c>
      <c r="H45" s="99">
        <v>0</v>
      </c>
      <c r="I45" s="99">
        <v>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14">
        <f>SUM(E45:P45)</f>
        <v>4</v>
      </c>
    </row>
    <row r="46" spans="1:17" s="8" customFormat="1" ht="12" customHeight="1">
      <c r="A46" s="745" t="s">
        <v>44</v>
      </c>
      <c r="B46" s="746"/>
      <c r="C46" s="746"/>
      <c r="D46" s="747"/>
      <c r="E46" s="163">
        <f aca="true" t="shared" si="24" ref="E46:P46">E45/E18*100</f>
        <v>4</v>
      </c>
      <c r="F46" s="449">
        <f t="shared" si="24"/>
        <v>0</v>
      </c>
      <c r="G46" s="449">
        <f t="shared" si="24"/>
        <v>0</v>
      </c>
      <c r="H46" s="449">
        <f t="shared" si="24"/>
        <v>0</v>
      </c>
      <c r="I46" s="449">
        <f t="shared" si="24"/>
        <v>11.1</v>
      </c>
      <c r="J46" s="449">
        <f t="shared" si="24"/>
        <v>0</v>
      </c>
      <c r="K46" s="449">
        <f t="shared" si="24"/>
        <v>0</v>
      </c>
      <c r="L46" s="449">
        <f t="shared" si="24"/>
        <v>0</v>
      </c>
      <c r="M46" s="449">
        <f t="shared" si="24"/>
        <v>0</v>
      </c>
      <c r="N46" s="449">
        <f t="shared" si="24"/>
        <v>0</v>
      </c>
      <c r="O46" s="449">
        <f t="shared" si="24"/>
        <v>0</v>
      </c>
      <c r="P46" s="449">
        <f t="shared" si="24"/>
        <v>0</v>
      </c>
      <c r="Q46" s="210">
        <f>Q45/Q18*100</f>
        <v>1</v>
      </c>
    </row>
    <row r="47" spans="1:17" s="3" customFormat="1" ht="11.25" customHeight="1">
      <c r="A47" s="565" t="s">
        <v>123</v>
      </c>
      <c r="B47" s="566"/>
      <c r="C47" s="566"/>
      <c r="D47" s="567"/>
      <c r="E47" s="209">
        <v>0</v>
      </c>
      <c r="F47" s="423">
        <v>0</v>
      </c>
      <c r="G47" s="423">
        <v>1</v>
      </c>
      <c r="H47" s="423">
        <v>0</v>
      </c>
      <c r="I47" s="423">
        <v>0</v>
      </c>
      <c r="J47" s="423">
        <v>0</v>
      </c>
      <c r="K47" s="423">
        <v>0</v>
      </c>
      <c r="L47" s="423">
        <v>0</v>
      </c>
      <c r="M47" s="423">
        <v>1</v>
      </c>
      <c r="N47" s="423">
        <v>0</v>
      </c>
      <c r="O47" s="423">
        <v>0</v>
      </c>
      <c r="P47" s="423">
        <v>0</v>
      </c>
      <c r="Q47" s="14">
        <f>SUM(E47:P47)</f>
        <v>2</v>
      </c>
    </row>
    <row r="48" spans="1:17" s="8" customFormat="1" ht="10.5" customHeight="1">
      <c r="A48" s="745" t="s">
        <v>44</v>
      </c>
      <c r="B48" s="746"/>
      <c r="C48" s="746"/>
      <c r="D48" s="747"/>
      <c r="E48" s="163">
        <f aca="true" t="shared" si="25" ref="E48:P48">E47/E18*100</f>
        <v>0</v>
      </c>
      <c r="F48" s="449">
        <f t="shared" si="25"/>
        <v>0</v>
      </c>
      <c r="G48" s="449">
        <f t="shared" si="25"/>
        <v>3.8</v>
      </c>
      <c r="H48" s="449">
        <f t="shared" si="25"/>
        <v>0</v>
      </c>
      <c r="I48" s="449">
        <f t="shared" si="25"/>
        <v>0</v>
      </c>
      <c r="J48" s="449">
        <f t="shared" si="25"/>
        <v>0</v>
      </c>
      <c r="K48" s="449">
        <f t="shared" si="25"/>
        <v>0</v>
      </c>
      <c r="L48" s="449">
        <f t="shared" si="25"/>
        <v>0</v>
      </c>
      <c r="M48" s="449">
        <f t="shared" si="25"/>
        <v>2</v>
      </c>
      <c r="N48" s="449">
        <f t="shared" si="25"/>
        <v>0</v>
      </c>
      <c r="O48" s="449">
        <f t="shared" si="25"/>
        <v>0</v>
      </c>
      <c r="P48" s="449">
        <f t="shared" si="25"/>
        <v>0</v>
      </c>
      <c r="Q48" s="210">
        <f>Q47/Q18*100</f>
        <v>0.5</v>
      </c>
    </row>
    <row r="49" spans="1:18" s="31" customFormat="1" ht="10.5" customHeight="1">
      <c r="A49" s="585" t="s">
        <v>25</v>
      </c>
      <c r="B49" s="586"/>
      <c r="C49" s="586"/>
      <c r="D49" s="587"/>
      <c r="E49" s="56">
        <v>2</v>
      </c>
      <c r="F49" s="28">
        <v>0</v>
      </c>
      <c r="G49" s="28">
        <v>2</v>
      </c>
      <c r="H49" s="28">
        <v>0</v>
      </c>
      <c r="I49" s="28">
        <v>2</v>
      </c>
      <c r="J49" s="28">
        <v>2</v>
      </c>
      <c r="K49" s="28">
        <v>2</v>
      </c>
      <c r="L49" s="28">
        <v>0</v>
      </c>
      <c r="M49" s="28">
        <v>2</v>
      </c>
      <c r="N49" s="28">
        <v>2</v>
      </c>
      <c r="O49" s="28">
        <v>0</v>
      </c>
      <c r="P49" s="28">
        <v>3</v>
      </c>
      <c r="Q49" s="14">
        <f>SUM(E49:P49)</f>
        <v>17</v>
      </c>
      <c r="R49" s="30"/>
    </row>
    <row r="50" spans="1:18" s="212" customFormat="1" ht="11.25" customHeight="1" thickBot="1">
      <c r="A50" s="751" t="s">
        <v>44</v>
      </c>
      <c r="B50" s="752"/>
      <c r="C50" s="752"/>
      <c r="D50" s="753"/>
      <c r="E50" s="215">
        <f aca="true" t="shared" si="26" ref="E50:P50">E49/E18*100</f>
        <v>4</v>
      </c>
      <c r="F50" s="450">
        <f t="shared" si="26"/>
        <v>0</v>
      </c>
      <c r="G50" s="450">
        <f t="shared" si="26"/>
        <v>7.7</v>
      </c>
      <c r="H50" s="450">
        <f t="shared" si="26"/>
        <v>0</v>
      </c>
      <c r="I50" s="450">
        <f t="shared" si="26"/>
        <v>11.1</v>
      </c>
      <c r="J50" s="450">
        <f t="shared" si="26"/>
        <v>11.1</v>
      </c>
      <c r="K50" s="450">
        <f t="shared" si="26"/>
        <v>4.7</v>
      </c>
      <c r="L50" s="450">
        <f t="shared" si="26"/>
        <v>0</v>
      </c>
      <c r="M50" s="450">
        <f t="shared" si="26"/>
        <v>4.1</v>
      </c>
      <c r="N50" s="450">
        <f t="shared" si="26"/>
        <v>4.3</v>
      </c>
      <c r="O50" s="450">
        <f t="shared" si="26"/>
        <v>0</v>
      </c>
      <c r="P50" s="450">
        <f t="shared" si="26"/>
        <v>6.3</v>
      </c>
      <c r="Q50" s="216">
        <f>Q49/Q18*100</f>
        <v>4.1</v>
      </c>
      <c r="R50" s="211"/>
    </row>
    <row r="51" spans="1:18" s="26" customFormat="1" ht="12" customHeight="1" thickBot="1">
      <c r="A51" s="793" t="s">
        <v>144</v>
      </c>
      <c r="B51" s="806"/>
      <c r="C51" s="806"/>
      <c r="D51" s="806"/>
      <c r="E51" s="806"/>
      <c r="F51" s="806"/>
      <c r="G51" s="806"/>
      <c r="H51" s="806"/>
      <c r="I51" s="806"/>
      <c r="J51" s="806"/>
      <c r="K51" s="806"/>
      <c r="L51" s="806"/>
      <c r="M51" s="806"/>
      <c r="N51" s="806"/>
      <c r="O51" s="806"/>
      <c r="P51" s="806"/>
      <c r="Q51" s="807"/>
      <c r="R51" s="27"/>
    </row>
    <row r="52" spans="1:17" s="3" customFormat="1" ht="12" customHeight="1" thickBot="1">
      <c r="A52" s="787" t="s">
        <v>11</v>
      </c>
      <c r="B52" s="788"/>
      <c r="C52" s="788"/>
      <c r="D52" s="789"/>
      <c r="E52" s="110">
        <v>15</v>
      </c>
      <c r="F52" s="11">
        <v>18</v>
      </c>
      <c r="G52" s="11">
        <v>39</v>
      </c>
      <c r="H52" s="11">
        <v>50</v>
      </c>
      <c r="I52" s="11">
        <v>30</v>
      </c>
      <c r="J52" s="11">
        <v>21</v>
      </c>
      <c r="K52" s="11">
        <v>43</v>
      </c>
      <c r="L52" s="11">
        <v>28</v>
      </c>
      <c r="M52" s="11">
        <v>40</v>
      </c>
      <c r="N52" s="11">
        <v>34</v>
      </c>
      <c r="O52" s="11">
        <v>22</v>
      </c>
      <c r="P52" s="52">
        <v>20</v>
      </c>
      <c r="Q52" s="9">
        <f>SUM(E52:P52)</f>
        <v>360</v>
      </c>
    </row>
    <row r="53" spans="1:17" s="3" customFormat="1" ht="12" customHeight="1" thickTop="1">
      <c r="A53" s="790" t="s">
        <v>197</v>
      </c>
      <c r="B53" s="791"/>
      <c r="C53" s="791"/>
      <c r="D53" s="792"/>
      <c r="E53" s="105">
        <v>10</v>
      </c>
      <c r="F53" s="13">
        <v>9</v>
      </c>
      <c r="G53" s="13">
        <v>21</v>
      </c>
      <c r="H53" s="13">
        <v>17</v>
      </c>
      <c r="I53" s="13">
        <v>16</v>
      </c>
      <c r="J53" s="13">
        <v>13</v>
      </c>
      <c r="K53" s="13">
        <v>18</v>
      </c>
      <c r="L53" s="13">
        <v>15</v>
      </c>
      <c r="M53" s="13">
        <v>25</v>
      </c>
      <c r="N53" s="13">
        <v>20</v>
      </c>
      <c r="O53" s="13">
        <v>11</v>
      </c>
      <c r="P53" s="53">
        <v>10</v>
      </c>
      <c r="Q53" s="14">
        <f>SUM(E53:P53)</f>
        <v>185</v>
      </c>
    </row>
    <row r="54" spans="1:17" s="8" customFormat="1" ht="9" customHeight="1">
      <c r="A54" s="745" t="s">
        <v>43</v>
      </c>
      <c r="B54" s="746"/>
      <c r="C54" s="746"/>
      <c r="D54" s="747"/>
      <c r="E54" s="106">
        <f aca="true" t="shared" si="27" ref="E54:P54">E53/E52*100</f>
        <v>66.7</v>
      </c>
      <c r="F54" s="442">
        <f t="shared" si="27"/>
        <v>50</v>
      </c>
      <c r="G54" s="442">
        <f t="shared" si="27"/>
        <v>53.8</v>
      </c>
      <c r="H54" s="442">
        <f t="shared" si="27"/>
        <v>34</v>
      </c>
      <c r="I54" s="442">
        <f t="shared" si="27"/>
        <v>53.3</v>
      </c>
      <c r="J54" s="442">
        <f t="shared" si="27"/>
        <v>61.9</v>
      </c>
      <c r="K54" s="442">
        <f t="shared" si="27"/>
        <v>41.9</v>
      </c>
      <c r="L54" s="442">
        <f t="shared" si="27"/>
        <v>53.6</v>
      </c>
      <c r="M54" s="442">
        <f t="shared" si="27"/>
        <v>62.5</v>
      </c>
      <c r="N54" s="442">
        <f t="shared" si="27"/>
        <v>58.8</v>
      </c>
      <c r="O54" s="442">
        <f t="shared" si="27"/>
        <v>50</v>
      </c>
      <c r="P54" s="54">
        <f t="shared" si="27"/>
        <v>50</v>
      </c>
      <c r="Q54" s="15">
        <f>Q53/Q52*100</f>
        <v>51.4</v>
      </c>
    </row>
    <row r="55" spans="1:17" s="3" customFormat="1" ht="13.5" customHeight="1">
      <c r="A55" s="757" t="s">
        <v>60</v>
      </c>
      <c r="B55" s="758"/>
      <c r="C55" s="758"/>
      <c r="D55" s="759"/>
      <c r="E55" s="105">
        <v>9</v>
      </c>
      <c r="F55" s="13">
        <v>10</v>
      </c>
      <c r="G55" s="13">
        <v>16</v>
      </c>
      <c r="H55" s="13">
        <v>21</v>
      </c>
      <c r="I55" s="13">
        <v>13</v>
      </c>
      <c r="J55" s="13">
        <v>10</v>
      </c>
      <c r="K55" s="13">
        <v>23</v>
      </c>
      <c r="L55" s="13">
        <v>11</v>
      </c>
      <c r="M55" s="13">
        <v>23</v>
      </c>
      <c r="N55" s="13">
        <v>22</v>
      </c>
      <c r="O55" s="13">
        <v>11</v>
      </c>
      <c r="P55" s="53">
        <v>13</v>
      </c>
      <c r="Q55" s="14">
        <f>SUM(E55:P55)</f>
        <v>182</v>
      </c>
    </row>
    <row r="56" spans="1:17" s="8" customFormat="1" ht="9" customHeight="1">
      <c r="A56" s="745" t="s">
        <v>43</v>
      </c>
      <c r="B56" s="746"/>
      <c r="C56" s="746"/>
      <c r="D56" s="747"/>
      <c r="E56" s="106">
        <f aca="true" t="shared" si="28" ref="E56:Q56">E55/E52*100</f>
        <v>60</v>
      </c>
      <c r="F56" s="442">
        <f t="shared" si="28"/>
        <v>55.6</v>
      </c>
      <c r="G56" s="442">
        <f t="shared" si="28"/>
        <v>41</v>
      </c>
      <c r="H56" s="442">
        <f t="shared" si="28"/>
        <v>42</v>
      </c>
      <c r="I56" s="442">
        <f t="shared" si="28"/>
        <v>43.3</v>
      </c>
      <c r="J56" s="442">
        <f t="shared" si="28"/>
        <v>47.6</v>
      </c>
      <c r="K56" s="442">
        <f t="shared" si="28"/>
        <v>53.5</v>
      </c>
      <c r="L56" s="442">
        <f t="shared" si="28"/>
        <v>39.3</v>
      </c>
      <c r="M56" s="442">
        <f t="shared" si="28"/>
        <v>57.5</v>
      </c>
      <c r="N56" s="442">
        <f t="shared" si="28"/>
        <v>64.7</v>
      </c>
      <c r="O56" s="442">
        <f t="shared" si="28"/>
        <v>50</v>
      </c>
      <c r="P56" s="54">
        <f t="shared" si="28"/>
        <v>65</v>
      </c>
      <c r="Q56" s="15">
        <f t="shared" si="28"/>
        <v>50.6</v>
      </c>
    </row>
    <row r="57" spans="1:17" s="3" customFormat="1" ht="12.75" customHeight="1">
      <c r="A57" s="748" t="s">
        <v>195</v>
      </c>
      <c r="B57" s="749"/>
      <c r="C57" s="749"/>
      <c r="D57" s="750"/>
      <c r="E57" s="105">
        <v>6</v>
      </c>
      <c r="F57" s="13">
        <v>3</v>
      </c>
      <c r="G57" s="13">
        <v>6</v>
      </c>
      <c r="H57" s="13">
        <v>5</v>
      </c>
      <c r="I57" s="13">
        <v>5</v>
      </c>
      <c r="J57" s="13">
        <v>4</v>
      </c>
      <c r="K57" s="13">
        <v>7</v>
      </c>
      <c r="L57" s="13">
        <v>7</v>
      </c>
      <c r="M57" s="13">
        <v>15</v>
      </c>
      <c r="N57" s="13">
        <v>16</v>
      </c>
      <c r="O57" s="13">
        <v>6</v>
      </c>
      <c r="P57" s="53">
        <v>6</v>
      </c>
      <c r="Q57" s="14">
        <f>SUM(E57:P57)</f>
        <v>86</v>
      </c>
    </row>
    <row r="58" spans="1:17" s="8" customFormat="1" ht="8.25" customHeight="1" thickBot="1">
      <c r="A58" s="751" t="s">
        <v>43</v>
      </c>
      <c r="B58" s="752"/>
      <c r="C58" s="752"/>
      <c r="D58" s="753"/>
      <c r="E58" s="111">
        <f aca="true" t="shared" si="29" ref="E58:Q58">E57/E52*100</f>
        <v>40</v>
      </c>
      <c r="F58" s="443">
        <f t="shared" si="29"/>
        <v>16.7</v>
      </c>
      <c r="G58" s="443">
        <f t="shared" si="29"/>
        <v>15.4</v>
      </c>
      <c r="H58" s="443">
        <f t="shared" si="29"/>
        <v>10</v>
      </c>
      <c r="I58" s="443">
        <f t="shared" si="29"/>
        <v>16.7</v>
      </c>
      <c r="J58" s="443">
        <f t="shared" si="29"/>
        <v>19</v>
      </c>
      <c r="K58" s="443">
        <f t="shared" si="29"/>
        <v>16.3</v>
      </c>
      <c r="L58" s="443">
        <f t="shared" si="29"/>
        <v>25</v>
      </c>
      <c r="M58" s="443">
        <f t="shared" si="29"/>
        <v>37.5</v>
      </c>
      <c r="N58" s="443">
        <f t="shared" si="29"/>
        <v>47.1</v>
      </c>
      <c r="O58" s="443">
        <f t="shared" si="29"/>
        <v>27.3</v>
      </c>
      <c r="P58" s="540">
        <f t="shared" si="29"/>
        <v>30</v>
      </c>
      <c r="Q58" s="86">
        <f t="shared" si="29"/>
        <v>23.9</v>
      </c>
    </row>
    <row r="59" spans="1:17" s="3" customFormat="1" ht="12.75" customHeight="1">
      <c r="A59" s="760" t="s">
        <v>56</v>
      </c>
      <c r="B59" s="762" t="s">
        <v>48</v>
      </c>
      <c r="C59" s="763"/>
      <c r="D59" s="764"/>
      <c r="E59" s="112">
        <v>9</v>
      </c>
      <c r="F59" s="444">
        <v>10</v>
      </c>
      <c r="G59" s="444">
        <v>12</v>
      </c>
      <c r="H59" s="444">
        <v>17</v>
      </c>
      <c r="I59" s="444">
        <v>11</v>
      </c>
      <c r="J59" s="444">
        <v>8</v>
      </c>
      <c r="K59" s="444">
        <v>5</v>
      </c>
      <c r="L59" s="444">
        <v>9</v>
      </c>
      <c r="M59" s="444">
        <v>20</v>
      </c>
      <c r="N59" s="444">
        <v>21</v>
      </c>
      <c r="O59" s="444">
        <v>10</v>
      </c>
      <c r="P59" s="541">
        <v>7</v>
      </c>
      <c r="Q59" s="87">
        <f>SUM(E59:P59)</f>
        <v>139</v>
      </c>
    </row>
    <row r="60" spans="1:17" s="8" customFormat="1" ht="9" customHeight="1">
      <c r="A60" s="577"/>
      <c r="B60" s="765" t="s">
        <v>130</v>
      </c>
      <c r="C60" s="766"/>
      <c r="D60" s="767"/>
      <c r="E60" s="106">
        <f aca="true" t="shared" si="30" ref="E60:Q60">E59/E52*100</f>
        <v>60</v>
      </c>
      <c r="F60" s="442">
        <f t="shared" si="30"/>
        <v>55.6</v>
      </c>
      <c r="G60" s="442">
        <f t="shared" si="30"/>
        <v>30.8</v>
      </c>
      <c r="H60" s="442">
        <f t="shared" si="30"/>
        <v>34</v>
      </c>
      <c r="I60" s="442">
        <f t="shared" si="30"/>
        <v>36.7</v>
      </c>
      <c r="J60" s="442">
        <f t="shared" si="30"/>
        <v>38.1</v>
      </c>
      <c r="K60" s="442">
        <f t="shared" si="30"/>
        <v>11.6</v>
      </c>
      <c r="L60" s="442">
        <f t="shared" si="30"/>
        <v>32.1</v>
      </c>
      <c r="M60" s="442">
        <f t="shared" si="30"/>
        <v>50</v>
      </c>
      <c r="N60" s="442">
        <f t="shared" si="30"/>
        <v>61.8</v>
      </c>
      <c r="O60" s="442">
        <f t="shared" si="30"/>
        <v>45.5</v>
      </c>
      <c r="P60" s="54">
        <f t="shared" si="30"/>
        <v>35</v>
      </c>
      <c r="Q60" s="15">
        <f t="shared" si="30"/>
        <v>38.6</v>
      </c>
    </row>
    <row r="61" spans="1:17" s="3" customFormat="1" ht="12.75" customHeight="1">
      <c r="A61" s="577"/>
      <c r="B61" s="768" t="s">
        <v>57</v>
      </c>
      <c r="C61" s="769"/>
      <c r="D61" s="770"/>
      <c r="E61" s="113">
        <f aca="true" t="shared" si="31" ref="E61:P61">E55-E59</f>
        <v>0</v>
      </c>
      <c r="F61" s="445">
        <f t="shared" si="31"/>
        <v>0</v>
      </c>
      <c r="G61" s="445">
        <f t="shared" si="31"/>
        <v>4</v>
      </c>
      <c r="H61" s="445">
        <f t="shared" si="31"/>
        <v>4</v>
      </c>
      <c r="I61" s="445">
        <f t="shared" si="31"/>
        <v>2</v>
      </c>
      <c r="J61" s="445">
        <f t="shared" si="31"/>
        <v>2</v>
      </c>
      <c r="K61" s="445">
        <f t="shared" si="31"/>
        <v>18</v>
      </c>
      <c r="L61" s="445">
        <f t="shared" si="31"/>
        <v>2</v>
      </c>
      <c r="M61" s="445">
        <f t="shared" si="31"/>
        <v>3</v>
      </c>
      <c r="N61" s="445">
        <f t="shared" si="31"/>
        <v>1</v>
      </c>
      <c r="O61" s="445">
        <f t="shared" si="31"/>
        <v>1</v>
      </c>
      <c r="P61" s="542">
        <f t="shared" si="31"/>
        <v>6</v>
      </c>
      <c r="Q61" s="19">
        <f>SUM(E61:P61)</f>
        <v>43</v>
      </c>
    </row>
    <row r="62" spans="1:17" s="2" customFormat="1" ht="9.75" customHeight="1" thickBot="1">
      <c r="A62" s="761"/>
      <c r="B62" s="771" t="s">
        <v>130</v>
      </c>
      <c r="C62" s="771"/>
      <c r="D62" s="772"/>
      <c r="E62" s="108">
        <f aca="true" t="shared" si="32" ref="E62:Q62">E61/E52*100</f>
        <v>0</v>
      </c>
      <c r="F62" s="446">
        <f t="shared" si="32"/>
        <v>0</v>
      </c>
      <c r="G62" s="446">
        <f t="shared" si="32"/>
        <v>10.3</v>
      </c>
      <c r="H62" s="446">
        <f t="shared" si="32"/>
        <v>8</v>
      </c>
      <c r="I62" s="446">
        <f t="shared" si="32"/>
        <v>6.7</v>
      </c>
      <c r="J62" s="446">
        <f t="shared" si="32"/>
        <v>9.5</v>
      </c>
      <c r="K62" s="446">
        <f t="shared" si="32"/>
        <v>41.9</v>
      </c>
      <c r="L62" s="446">
        <f t="shared" si="32"/>
        <v>7.1</v>
      </c>
      <c r="M62" s="446">
        <f t="shared" si="32"/>
        <v>7.5</v>
      </c>
      <c r="N62" s="446">
        <f t="shared" si="32"/>
        <v>2.9</v>
      </c>
      <c r="O62" s="446">
        <f t="shared" si="32"/>
        <v>4.5</v>
      </c>
      <c r="P62" s="543">
        <f t="shared" si="32"/>
        <v>30</v>
      </c>
      <c r="Q62" s="88">
        <f t="shared" si="32"/>
        <v>11.9</v>
      </c>
    </row>
    <row r="63" spans="1:17" s="3" customFormat="1" ht="12.75" customHeight="1">
      <c r="A63" s="80"/>
      <c r="B63" s="760" t="s">
        <v>56</v>
      </c>
      <c r="C63" s="782" t="s">
        <v>58</v>
      </c>
      <c r="D63" s="783"/>
      <c r="E63" s="112">
        <f aca="true" t="shared" si="33" ref="E63:P63">E61-E65</f>
        <v>0</v>
      </c>
      <c r="F63" s="444">
        <f t="shared" si="33"/>
        <v>0</v>
      </c>
      <c r="G63" s="444">
        <f t="shared" si="33"/>
        <v>0</v>
      </c>
      <c r="H63" s="444">
        <f t="shared" si="33"/>
        <v>0</v>
      </c>
      <c r="I63" s="444">
        <f t="shared" si="33"/>
        <v>0</v>
      </c>
      <c r="J63" s="444">
        <f t="shared" si="33"/>
        <v>0</v>
      </c>
      <c r="K63" s="444">
        <f t="shared" si="33"/>
        <v>0</v>
      </c>
      <c r="L63" s="444">
        <f t="shared" si="33"/>
        <v>0</v>
      </c>
      <c r="M63" s="444">
        <f t="shared" si="33"/>
        <v>0</v>
      </c>
      <c r="N63" s="444">
        <f t="shared" si="33"/>
        <v>0</v>
      </c>
      <c r="O63" s="444">
        <f t="shared" si="33"/>
        <v>0</v>
      </c>
      <c r="P63" s="541">
        <f t="shared" si="33"/>
        <v>0</v>
      </c>
      <c r="Q63" s="87">
        <f>SUM(E63:P63)</f>
        <v>0</v>
      </c>
    </row>
    <row r="64" spans="1:17" s="8" customFormat="1" ht="9" customHeight="1">
      <c r="A64" s="81"/>
      <c r="B64" s="780"/>
      <c r="C64" s="773" t="s">
        <v>131</v>
      </c>
      <c r="D64" s="747"/>
      <c r="E64" s="106">
        <f aca="true" t="shared" si="34" ref="E64:Q64">E63/E52*100</f>
        <v>0</v>
      </c>
      <c r="F64" s="442">
        <f t="shared" si="34"/>
        <v>0</v>
      </c>
      <c r="G64" s="442">
        <f t="shared" si="34"/>
        <v>0</v>
      </c>
      <c r="H64" s="442">
        <f t="shared" si="34"/>
        <v>0</v>
      </c>
      <c r="I64" s="442">
        <f t="shared" si="34"/>
        <v>0</v>
      </c>
      <c r="J64" s="442">
        <f t="shared" si="34"/>
        <v>0</v>
      </c>
      <c r="K64" s="442">
        <f t="shared" si="34"/>
        <v>0</v>
      </c>
      <c r="L64" s="442">
        <f t="shared" si="34"/>
        <v>0</v>
      </c>
      <c r="M64" s="442">
        <f t="shared" si="34"/>
        <v>0</v>
      </c>
      <c r="N64" s="442">
        <f t="shared" si="34"/>
        <v>0</v>
      </c>
      <c r="O64" s="442">
        <f t="shared" si="34"/>
        <v>0</v>
      </c>
      <c r="P64" s="54">
        <f t="shared" si="34"/>
        <v>0</v>
      </c>
      <c r="Q64" s="15">
        <f t="shared" si="34"/>
        <v>0</v>
      </c>
    </row>
    <row r="65" spans="1:17" s="3" customFormat="1" ht="12.75" customHeight="1">
      <c r="A65" s="80"/>
      <c r="B65" s="780"/>
      <c r="C65" s="774" t="s">
        <v>59</v>
      </c>
      <c r="D65" s="775"/>
      <c r="E65" s="105">
        <f>E67+E71+E73</f>
        <v>0</v>
      </c>
      <c r="F65" s="13">
        <f>F67+F71+F73</f>
        <v>0</v>
      </c>
      <c r="G65" s="13">
        <f>G67+G71+G73</f>
        <v>4</v>
      </c>
      <c r="H65" s="13">
        <f>H67+H71+H73</f>
        <v>4</v>
      </c>
      <c r="I65" s="13">
        <f aca="true" t="shared" si="35" ref="I65:N65">I67+I69+I71+I73</f>
        <v>2</v>
      </c>
      <c r="J65" s="13">
        <f t="shared" si="35"/>
        <v>2</v>
      </c>
      <c r="K65" s="13">
        <f t="shared" si="35"/>
        <v>18</v>
      </c>
      <c r="L65" s="13">
        <f t="shared" si="35"/>
        <v>2</v>
      </c>
      <c r="M65" s="13">
        <f t="shared" si="35"/>
        <v>3</v>
      </c>
      <c r="N65" s="13">
        <f t="shared" si="35"/>
        <v>1</v>
      </c>
      <c r="O65" s="13">
        <f>O67+O69+O71+O73</f>
        <v>1</v>
      </c>
      <c r="P65" s="53">
        <f>P67+P69+P71+P73</f>
        <v>6</v>
      </c>
      <c r="Q65" s="14">
        <f>SUM(E65:P65)</f>
        <v>43</v>
      </c>
    </row>
    <row r="66" spans="1:17" s="8" customFormat="1" ht="10.5" customHeight="1" thickBot="1">
      <c r="A66" s="81"/>
      <c r="B66" s="781"/>
      <c r="C66" s="776" t="s">
        <v>131</v>
      </c>
      <c r="D66" s="753"/>
      <c r="E66" s="108">
        <f aca="true" t="shared" si="36" ref="E66:Q66">E65/E52*100</f>
        <v>0</v>
      </c>
      <c r="F66" s="446">
        <f t="shared" si="36"/>
        <v>0</v>
      </c>
      <c r="G66" s="446">
        <f t="shared" si="36"/>
        <v>10.3</v>
      </c>
      <c r="H66" s="446">
        <f t="shared" si="36"/>
        <v>8</v>
      </c>
      <c r="I66" s="446">
        <f t="shared" si="36"/>
        <v>6.7</v>
      </c>
      <c r="J66" s="446">
        <f t="shared" si="36"/>
        <v>9.5</v>
      </c>
      <c r="K66" s="446">
        <f t="shared" si="36"/>
        <v>41.9</v>
      </c>
      <c r="L66" s="446">
        <f t="shared" si="36"/>
        <v>7.1</v>
      </c>
      <c r="M66" s="446">
        <f t="shared" si="36"/>
        <v>7.5</v>
      </c>
      <c r="N66" s="446">
        <f t="shared" si="36"/>
        <v>2.9</v>
      </c>
      <c r="O66" s="446">
        <f t="shared" si="36"/>
        <v>4.5</v>
      </c>
      <c r="P66" s="543">
        <f t="shared" si="36"/>
        <v>30</v>
      </c>
      <c r="Q66" s="16">
        <f t="shared" si="36"/>
        <v>11.9</v>
      </c>
    </row>
    <row r="67" spans="1:17" s="3" customFormat="1" ht="12" customHeight="1">
      <c r="A67" s="80"/>
      <c r="B67" s="83"/>
      <c r="C67" s="760" t="s">
        <v>56</v>
      </c>
      <c r="D67" s="101" t="s">
        <v>115</v>
      </c>
      <c r="E67" s="105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</v>
      </c>
      <c r="L67" s="13">
        <v>1</v>
      </c>
      <c r="M67" s="13">
        <v>0</v>
      </c>
      <c r="N67" s="13">
        <v>0</v>
      </c>
      <c r="O67" s="13">
        <v>1</v>
      </c>
      <c r="P67" s="53">
        <v>0</v>
      </c>
      <c r="Q67" s="14">
        <f>SUM(E67:P67)</f>
        <v>3</v>
      </c>
    </row>
    <row r="68" spans="1:17" s="8" customFormat="1" ht="9.75" customHeight="1">
      <c r="A68" s="81"/>
      <c r="B68" s="83"/>
      <c r="C68" s="577"/>
      <c r="D68" s="63" t="s">
        <v>132</v>
      </c>
      <c r="E68" s="106">
        <f aca="true" t="shared" si="37" ref="E68:Q68">E67/E52*100</f>
        <v>0</v>
      </c>
      <c r="F68" s="442">
        <f t="shared" si="37"/>
        <v>0</v>
      </c>
      <c r="G68" s="442">
        <f t="shared" si="37"/>
        <v>0</v>
      </c>
      <c r="H68" s="442">
        <f t="shared" si="37"/>
        <v>0</v>
      </c>
      <c r="I68" s="442">
        <f t="shared" si="37"/>
        <v>0</v>
      </c>
      <c r="J68" s="442">
        <f t="shared" si="37"/>
        <v>0</v>
      </c>
      <c r="K68" s="442">
        <f t="shared" si="37"/>
        <v>2.3</v>
      </c>
      <c r="L68" s="442">
        <f t="shared" si="37"/>
        <v>3.6</v>
      </c>
      <c r="M68" s="442">
        <f t="shared" si="37"/>
        <v>0</v>
      </c>
      <c r="N68" s="442">
        <f t="shared" si="37"/>
        <v>0</v>
      </c>
      <c r="O68" s="442">
        <f t="shared" si="37"/>
        <v>4.5</v>
      </c>
      <c r="P68" s="54">
        <f t="shared" si="37"/>
        <v>0</v>
      </c>
      <c r="Q68" s="15">
        <f t="shared" si="37"/>
        <v>0.8</v>
      </c>
    </row>
    <row r="69" spans="1:17" s="8" customFormat="1" ht="9.75" customHeight="1">
      <c r="A69" s="81"/>
      <c r="B69" s="83"/>
      <c r="C69" s="577"/>
      <c r="D69" s="79" t="s">
        <v>116</v>
      </c>
      <c r="E69" s="59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12</v>
      </c>
      <c r="L69" s="13">
        <v>0</v>
      </c>
      <c r="M69" s="13">
        <v>0</v>
      </c>
      <c r="N69" s="13">
        <v>0</v>
      </c>
      <c r="O69" s="13">
        <v>0</v>
      </c>
      <c r="P69" s="53">
        <v>0</v>
      </c>
      <c r="Q69" s="14">
        <f>SUM(E69:P69)</f>
        <v>12</v>
      </c>
    </row>
    <row r="70" spans="1:17" s="8" customFormat="1" ht="9.75" customHeight="1">
      <c r="A70" s="81"/>
      <c r="B70" s="83"/>
      <c r="C70" s="577"/>
      <c r="D70" s="63" t="s">
        <v>132</v>
      </c>
      <c r="E70" s="60">
        <f aca="true" t="shared" si="38" ref="E70:Q70">E69/E52*100</f>
        <v>0</v>
      </c>
      <c r="F70" s="442">
        <f t="shared" si="38"/>
        <v>0</v>
      </c>
      <c r="G70" s="442">
        <f t="shared" si="38"/>
        <v>0</v>
      </c>
      <c r="H70" s="442">
        <f t="shared" si="38"/>
        <v>0</v>
      </c>
      <c r="I70" s="442">
        <f t="shared" si="38"/>
        <v>0</v>
      </c>
      <c r="J70" s="442">
        <f t="shared" si="38"/>
        <v>0</v>
      </c>
      <c r="K70" s="442">
        <f t="shared" si="38"/>
        <v>27.9</v>
      </c>
      <c r="L70" s="442">
        <f t="shared" si="38"/>
        <v>0</v>
      </c>
      <c r="M70" s="442">
        <f t="shared" si="38"/>
        <v>0</v>
      </c>
      <c r="N70" s="442">
        <f t="shared" si="38"/>
        <v>0</v>
      </c>
      <c r="O70" s="442">
        <f t="shared" si="38"/>
        <v>0</v>
      </c>
      <c r="P70" s="54">
        <f t="shared" si="38"/>
        <v>0</v>
      </c>
      <c r="Q70" s="15">
        <f t="shared" si="38"/>
        <v>3.3</v>
      </c>
    </row>
    <row r="71" spans="1:17" s="3" customFormat="1" ht="9.75" customHeight="1">
      <c r="A71" s="80"/>
      <c r="B71" s="83"/>
      <c r="C71" s="577"/>
      <c r="D71" s="79" t="s">
        <v>117</v>
      </c>
      <c r="E71" s="105">
        <v>0</v>
      </c>
      <c r="F71" s="13">
        <v>0</v>
      </c>
      <c r="G71" s="13">
        <v>2</v>
      </c>
      <c r="H71" s="13">
        <v>4</v>
      </c>
      <c r="I71" s="13">
        <v>1</v>
      </c>
      <c r="J71" s="13">
        <v>0</v>
      </c>
      <c r="K71" s="13">
        <v>2</v>
      </c>
      <c r="L71" s="13">
        <v>0</v>
      </c>
      <c r="M71" s="13">
        <v>1</v>
      </c>
      <c r="N71" s="13">
        <v>1</v>
      </c>
      <c r="O71" s="13">
        <v>0</v>
      </c>
      <c r="P71" s="53">
        <v>3</v>
      </c>
      <c r="Q71" s="14">
        <f>SUM(E71:P71)</f>
        <v>14</v>
      </c>
    </row>
    <row r="72" spans="1:17" s="8" customFormat="1" ht="9" customHeight="1">
      <c r="A72" s="81"/>
      <c r="B72" s="83"/>
      <c r="C72" s="577"/>
      <c r="D72" s="63" t="s">
        <v>132</v>
      </c>
      <c r="E72" s="106">
        <f aca="true" t="shared" si="39" ref="E72:Q72">E71/E52*100</f>
        <v>0</v>
      </c>
      <c r="F72" s="442">
        <f t="shared" si="39"/>
        <v>0</v>
      </c>
      <c r="G72" s="442">
        <f t="shared" si="39"/>
        <v>5.1</v>
      </c>
      <c r="H72" s="442">
        <f t="shared" si="39"/>
        <v>8</v>
      </c>
      <c r="I72" s="442">
        <f t="shared" si="39"/>
        <v>3.3</v>
      </c>
      <c r="J72" s="442">
        <f t="shared" si="39"/>
        <v>0</v>
      </c>
      <c r="K72" s="442">
        <f t="shared" si="39"/>
        <v>4.7</v>
      </c>
      <c r="L72" s="442">
        <f t="shared" si="39"/>
        <v>0</v>
      </c>
      <c r="M72" s="442">
        <f t="shared" si="39"/>
        <v>2.5</v>
      </c>
      <c r="N72" s="442">
        <f t="shared" si="39"/>
        <v>2.9</v>
      </c>
      <c r="O72" s="442">
        <f t="shared" si="39"/>
        <v>0</v>
      </c>
      <c r="P72" s="54">
        <f t="shared" si="39"/>
        <v>15</v>
      </c>
      <c r="Q72" s="15">
        <f t="shared" si="39"/>
        <v>3.9</v>
      </c>
    </row>
    <row r="73" spans="1:17" s="2" customFormat="1" ht="12" customHeight="1">
      <c r="A73" s="82"/>
      <c r="B73" s="83"/>
      <c r="C73" s="577"/>
      <c r="D73" s="78" t="s">
        <v>118</v>
      </c>
      <c r="E73" s="105">
        <v>0</v>
      </c>
      <c r="F73" s="13">
        <v>0</v>
      </c>
      <c r="G73" s="13">
        <v>2</v>
      </c>
      <c r="H73" s="13">
        <v>0</v>
      </c>
      <c r="I73" s="13">
        <v>1</v>
      </c>
      <c r="J73" s="13">
        <v>2</v>
      </c>
      <c r="K73" s="13">
        <v>3</v>
      </c>
      <c r="L73" s="13">
        <v>1</v>
      </c>
      <c r="M73" s="13">
        <v>2</v>
      </c>
      <c r="N73" s="13">
        <v>0</v>
      </c>
      <c r="O73" s="13">
        <v>0</v>
      </c>
      <c r="P73" s="53">
        <v>3</v>
      </c>
      <c r="Q73" s="14">
        <f>SUM(E73:P73)</f>
        <v>14</v>
      </c>
    </row>
    <row r="74" spans="1:17" s="8" customFormat="1" ht="9" customHeight="1" thickBot="1">
      <c r="A74" s="89"/>
      <c r="B74" s="100"/>
      <c r="C74" s="761"/>
      <c r="D74" s="98" t="s">
        <v>132</v>
      </c>
      <c r="E74" s="108">
        <f aca="true" t="shared" si="40" ref="E74:Q74">E73/E52*100</f>
        <v>0</v>
      </c>
      <c r="F74" s="446">
        <f t="shared" si="40"/>
        <v>0</v>
      </c>
      <c r="G74" s="446">
        <f t="shared" si="40"/>
        <v>5.1</v>
      </c>
      <c r="H74" s="446">
        <f t="shared" si="40"/>
        <v>0</v>
      </c>
      <c r="I74" s="446">
        <f t="shared" si="40"/>
        <v>3.3</v>
      </c>
      <c r="J74" s="446">
        <f t="shared" si="40"/>
        <v>9.5</v>
      </c>
      <c r="K74" s="446">
        <f t="shared" si="40"/>
        <v>7</v>
      </c>
      <c r="L74" s="446">
        <f t="shared" si="40"/>
        <v>3.6</v>
      </c>
      <c r="M74" s="446">
        <f t="shared" si="40"/>
        <v>5</v>
      </c>
      <c r="N74" s="446">
        <f t="shared" si="40"/>
        <v>0</v>
      </c>
      <c r="O74" s="446">
        <f t="shared" si="40"/>
        <v>0</v>
      </c>
      <c r="P74" s="543">
        <f t="shared" si="40"/>
        <v>15</v>
      </c>
      <c r="Q74" s="16">
        <f t="shared" si="40"/>
        <v>3.9</v>
      </c>
    </row>
    <row r="75" spans="1:17" s="3" customFormat="1" ht="9.75" customHeight="1">
      <c r="A75" s="754" t="s">
        <v>17</v>
      </c>
      <c r="B75" s="755"/>
      <c r="C75" s="755"/>
      <c r="D75" s="756"/>
      <c r="E75" s="105">
        <v>0</v>
      </c>
      <c r="F75" s="13">
        <v>0</v>
      </c>
      <c r="G75" s="13">
        <v>0</v>
      </c>
      <c r="H75" s="13">
        <v>0</v>
      </c>
      <c r="I75" s="13">
        <v>2</v>
      </c>
      <c r="J75" s="13">
        <v>0</v>
      </c>
      <c r="K75" s="13">
        <v>0</v>
      </c>
      <c r="L75" s="13">
        <v>0</v>
      </c>
      <c r="M75" s="13">
        <v>6</v>
      </c>
      <c r="N75" s="13">
        <v>3</v>
      </c>
      <c r="O75" s="13">
        <v>5</v>
      </c>
      <c r="P75" s="53">
        <v>0</v>
      </c>
      <c r="Q75" s="14">
        <f>SUM(E75:P75)</f>
        <v>16</v>
      </c>
    </row>
    <row r="76" spans="1:17" s="8" customFormat="1" ht="9.75" customHeight="1">
      <c r="A76" s="745" t="s">
        <v>43</v>
      </c>
      <c r="B76" s="746"/>
      <c r="C76" s="746"/>
      <c r="D76" s="747"/>
      <c r="E76" s="106">
        <f aca="true" t="shared" si="41" ref="E76:Q76">E75/E52*100</f>
        <v>0</v>
      </c>
      <c r="F76" s="442">
        <f t="shared" si="41"/>
        <v>0</v>
      </c>
      <c r="G76" s="442">
        <f t="shared" si="41"/>
        <v>0</v>
      </c>
      <c r="H76" s="442">
        <f t="shared" si="41"/>
        <v>0</v>
      </c>
      <c r="I76" s="442">
        <f t="shared" si="41"/>
        <v>6.7</v>
      </c>
      <c r="J76" s="442">
        <f t="shared" si="41"/>
        <v>0</v>
      </c>
      <c r="K76" s="442">
        <f t="shared" si="41"/>
        <v>0</v>
      </c>
      <c r="L76" s="442">
        <f t="shared" si="41"/>
        <v>0</v>
      </c>
      <c r="M76" s="442">
        <f t="shared" si="41"/>
        <v>15</v>
      </c>
      <c r="N76" s="442">
        <f t="shared" si="41"/>
        <v>8.8</v>
      </c>
      <c r="O76" s="442">
        <f t="shared" si="41"/>
        <v>22.7</v>
      </c>
      <c r="P76" s="54">
        <f t="shared" si="41"/>
        <v>0</v>
      </c>
      <c r="Q76" s="15">
        <f t="shared" si="41"/>
        <v>4.4</v>
      </c>
    </row>
    <row r="77" spans="1:17" s="3" customFormat="1" ht="11.25" customHeight="1">
      <c r="A77" s="757" t="s">
        <v>18</v>
      </c>
      <c r="B77" s="758"/>
      <c r="C77" s="758"/>
      <c r="D77" s="759"/>
      <c r="E77" s="105">
        <v>2</v>
      </c>
      <c r="F77" s="13">
        <v>4</v>
      </c>
      <c r="G77" s="13">
        <v>13</v>
      </c>
      <c r="H77" s="13">
        <v>11</v>
      </c>
      <c r="I77" s="13">
        <v>4</v>
      </c>
      <c r="J77" s="13">
        <v>5</v>
      </c>
      <c r="K77" s="13">
        <v>3</v>
      </c>
      <c r="L77" s="13">
        <v>8</v>
      </c>
      <c r="M77" s="13">
        <v>5</v>
      </c>
      <c r="N77" s="13">
        <v>2</v>
      </c>
      <c r="O77" s="13">
        <v>3</v>
      </c>
      <c r="P77" s="53">
        <v>1</v>
      </c>
      <c r="Q77" s="14">
        <f>SUM(E77:P77)</f>
        <v>61</v>
      </c>
    </row>
    <row r="78" spans="1:17" s="8" customFormat="1" ht="9.75" customHeight="1">
      <c r="A78" s="745" t="s">
        <v>43</v>
      </c>
      <c r="B78" s="746"/>
      <c r="C78" s="746"/>
      <c r="D78" s="747"/>
      <c r="E78" s="106">
        <f aca="true" t="shared" si="42" ref="E78:Q78">E77/E52*100</f>
        <v>13.3</v>
      </c>
      <c r="F78" s="442">
        <f t="shared" si="42"/>
        <v>22.2</v>
      </c>
      <c r="G78" s="442">
        <f t="shared" si="42"/>
        <v>33.3</v>
      </c>
      <c r="H78" s="442">
        <f t="shared" si="42"/>
        <v>22</v>
      </c>
      <c r="I78" s="442">
        <f t="shared" si="42"/>
        <v>13.3</v>
      </c>
      <c r="J78" s="442">
        <f t="shared" si="42"/>
        <v>23.8</v>
      </c>
      <c r="K78" s="442">
        <f t="shared" si="42"/>
        <v>7</v>
      </c>
      <c r="L78" s="442">
        <f t="shared" si="42"/>
        <v>28.6</v>
      </c>
      <c r="M78" s="442">
        <f t="shared" si="42"/>
        <v>12.5</v>
      </c>
      <c r="N78" s="442">
        <f t="shared" si="42"/>
        <v>5.9</v>
      </c>
      <c r="O78" s="442">
        <f t="shared" si="42"/>
        <v>13.6</v>
      </c>
      <c r="P78" s="54">
        <f t="shared" si="42"/>
        <v>5</v>
      </c>
      <c r="Q78" s="15">
        <f t="shared" si="42"/>
        <v>16.9</v>
      </c>
    </row>
    <row r="79" spans="1:17" s="3" customFormat="1" ht="11.25" customHeight="1">
      <c r="A79" s="757" t="s">
        <v>229</v>
      </c>
      <c r="B79" s="758"/>
      <c r="C79" s="758"/>
      <c r="D79" s="759"/>
      <c r="E79" s="105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53">
        <v>0</v>
      </c>
      <c r="Q79" s="14">
        <f>SUM(E79:P79)</f>
        <v>0</v>
      </c>
    </row>
    <row r="80" spans="1:17" s="8" customFormat="1" ht="12.75" customHeight="1">
      <c r="A80" s="745" t="s">
        <v>43</v>
      </c>
      <c r="B80" s="746"/>
      <c r="C80" s="746"/>
      <c r="D80" s="747"/>
      <c r="E80" s="106">
        <f aca="true" t="shared" si="43" ref="E80:Q80">E79/E52*100</f>
        <v>0</v>
      </c>
      <c r="F80" s="442">
        <f t="shared" si="43"/>
        <v>0</v>
      </c>
      <c r="G80" s="442">
        <f t="shared" si="43"/>
        <v>0</v>
      </c>
      <c r="H80" s="442">
        <f t="shared" si="43"/>
        <v>0</v>
      </c>
      <c r="I80" s="442">
        <f t="shared" si="43"/>
        <v>0</v>
      </c>
      <c r="J80" s="442">
        <f t="shared" si="43"/>
        <v>0</v>
      </c>
      <c r="K80" s="442">
        <f t="shared" si="43"/>
        <v>0</v>
      </c>
      <c r="L80" s="442">
        <f t="shared" si="43"/>
        <v>0</v>
      </c>
      <c r="M80" s="442">
        <f t="shared" si="43"/>
        <v>0</v>
      </c>
      <c r="N80" s="442">
        <f t="shared" si="43"/>
        <v>0</v>
      </c>
      <c r="O80" s="442">
        <f t="shared" si="43"/>
        <v>0</v>
      </c>
      <c r="P80" s="54">
        <f t="shared" si="43"/>
        <v>0</v>
      </c>
      <c r="Q80" s="15">
        <f t="shared" si="43"/>
        <v>0</v>
      </c>
    </row>
    <row r="81" spans="1:17" s="8" customFormat="1" ht="12.75" customHeight="1">
      <c r="A81" s="90" t="s">
        <v>64</v>
      </c>
      <c r="B81" s="91"/>
      <c r="C81" s="92"/>
      <c r="D81" s="72"/>
      <c r="E81" s="105">
        <v>0</v>
      </c>
      <c r="F81" s="13">
        <v>0</v>
      </c>
      <c r="G81" s="13">
        <v>0</v>
      </c>
      <c r="H81" s="13">
        <v>6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53">
        <v>0</v>
      </c>
      <c r="Q81" s="14">
        <f>SUM(E81:P81)</f>
        <v>6</v>
      </c>
    </row>
    <row r="82" spans="1:17" s="8" customFormat="1" ht="12.75" customHeight="1">
      <c r="A82" s="745" t="s">
        <v>43</v>
      </c>
      <c r="B82" s="746"/>
      <c r="C82" s="746"/>
      <c r="D82" s="747"/>
      <c r="E82" s="106">
        <f aca="true" t="shared" si="44" ref="E82:Q82">E81/E52*100</f>
        <v>0</v>
      </c>
      <c r="F82" s="442">
        <f t="shared" si="44"/>
        <v>0</v>
      </c>
      <c r="G82" s="442">
        <f t="shared" si="44"/>
        <v>0</v>
      </c>
      <c r="H82" s="442">
        <f t="shared" si="44"/>
        <v>12</v>
      </c>
      <c r="I82" s="442">
        <f t="shared" si="44"/>
        <v>0</v>
      </c>
      <c r="J82" s="442">
        <f t="shared" si="44"/>
        <v>0</v>
      </c>
      <c r="K82" s="442">
        <f t="shared" si="44"/>
        <v>0</v>
      </c>
      <c r="L82" s="442">
        <f t="shared" si="44"/>
        <v>0</v>
      </c>
      <c r="M82" s="442">
        <f t="shared" si="44"/>
        <v>0</v>
      </c>
      <c r="N82" s="442">
        <f t="shared" si="44"/>
        <v>0</v>
      </c>
      <c r="O82" s="442">
        <f t="shared" si="44"/>
        <v>0</v>
      </c>
      <c r="P82" s="54">
        <f t="shared" si="44"/>
        <v>0</v>
      </c>
      <c r="Q82" s="15">
        <f t="shared" si="44"/>
        <v>1.7</v>
      </c>
    </row>
    <row r="83" spans="1:17" s="8" customFormat="1" ht="21.75" customHeight="1">
      <c r="A83" s="796" t="s">
        <v>193</v>
      </c>
      <c r="B83" s="797"/>
      <c r="C83" s="797"/>
      <c r="D83" s="798"/>
      <c r="E83" s="355">
        <v>0</v>
      </c>
      <c r="F83" s="447">
        <v>0</v>
      </c>
      <c r="G83" s="447">
        <v>2</v>
      </c>
      <c r="H83" s="447">
        <v>2</v>
      </c>
      <c r="I83" s="447">
        <v>1</v>
      </c>
      <c r="J83" s="447">
        <v>0</v>
      </c>
      <c r="K83" s="447">
        <v>3</v>
      </c>
      <c r="L83" s="447">
        <v>0</v>
      </c>
      <c r="M83" s="447">
        <v>0</v>
      </c>
      <c r="N83" s="447">
        <v>2</v>
      </c>
      <c r="O83" s="515">
        <v>0</v>
      </c>
      <c r="P83" s="515">
        <v>0</v>
      </c>
      <c r="Q83" s="14">
        <f>SUM(E83:P83)</f>
        <v>10</v>
      </c>
    </row>
    <row r="84" spans="1:17" s="8" customFormat="1" ht="12.75" customHeight="1">
      <c r="A84" s="745" t="s">
        <v>43</v>
      </c>
      <c r="B84" s="746"/>
      <c r="C84" s="746"/>
      <c r="D84" s="747"/>
      <c r="E84" s="353">
        <f aca="true" t="shared" si="45" ref="E84:Q84">E83/E52*100</f>
        <v>0</v>
      </c>
      <c r="F84" s="442">
        <f t="shared" si="45"/>
        <v>0</v>
      </c>
      <c r="G84" s="442">
        <f t="shared" si="45"/>
        <v>5.1</v>
      </c>
      <c r="H84" s="442">
        <f t="shared" si="45"/>
        <v>4</v>
      </c>
      <c r="I84" s="442">
        <f t="shared" si="45"/>
        <v>3.3</v>
      </c>
      <c r="J84" s="442">
        <f t="shared" si="45"/>
        <v>0</v>
      </c>
      <c r="K84" s="442">
        <f t="shared" si="45"/>
        <v>7</v>
      </c>
      <c r="L84" s="442">
        <f t="shared" si="45"/>
        <v>0</v>
      </c>
      <c r="M84" s="442">
        <f t="shared" si="45"/>
        <v>0</v>
      </c>
      <c r="N84" s="442">
        <f t="shared" si="45"/>
        <v>5.9</v>
      </c>
      <c r="O84" s="54">
        <f t="shared" si="45"/>
        <v>0</v>
      </c>
      <c r="P84" s="54">
        <f t="shared" si="45"/>
        <v>0</v>
      </c>
      <c r="Q84" s="15">
        <f t="shared" si="45"/>
        <v>2.8</v>
      </c>
    </row>
    <row r="85" spans="1:17" s="3" customFormat="1" ht="12.75" customHeight="1">
      <c r="A85" s="757" t="s">
        <v>49</v>
      </c>
      <c r="B85" s="758"/>
      <c r="C85" s="758"/>
      <c r="D85" s="759"/>
      <c r="E85" s="105">
        <v>3</v>
      </c>
      <c r="F85" s="13">
        <v>3</v>
      </c>
      <c r="G85" s="13">
        <v>2</v>
      </c>
      <c r="H85" s="13">
        <v>7</v>
      </c>
      <c r="I85" s="13">
        <v>4</v>
      </c>
      <c r="J85" s="13">
        <v>5</v>
      </c>
      <c r="K85" s="13">
        <v>9</v>
      </c>
      <c r="L85" s="13">
        <v>4</v>
      </c>
      <c r="M85" s="13">
        <v>3</v>
      </c>
      <c r="N85" s="13">
        <v>3</v>
      </c>
      <c r="O85" s="13">
        <v>2</v>
      </c>
      <c r="P85" s="53">
        <v>6</v>
      </c>
      <c r="Q85" s="14">
        <f>SUM(E85:P85)</f>
        <v>51</v>
      </c>
    </row>
    <row r="86" spans="1:17" s="8" customFormat="1" ht="9.75" customHeight="1">
      <c r="A86" s="745" t="s">
        <v>43</v>
      </c>
      <c r="B86" s="746"/>
      <c r="C86" s="746"/>
      <c r="D86" s="747"/>
      <c r="E86" s="106">
        <f aca="true" t="shared" si="46" ref="E86:Q86">E85/E52*100</f>
        <v>20</v>
      </c>
      <c r="F86" s="442">
        <f t="shared" si="46"/>
        <v>16.7</v>
      </c>
      <c r="G86" s="442">
        <f t="shared" si="46"/>
        <v>5.1</v>
      </c>
      <c r="H86" s="442">
        <f t="shared" si="46"/>
        <v>14</v>
      </c>
      <c r="I86" s="442">
        <f t="shared" si="46"/>
        <v>13.3</v>
      </c>
      <c r="J86" s="442">
        <f t="shared" si="46"/>
        <v>23.8</v>
      </c>
      <c r="K86" s="442">
        <f t="shared" si="46"/>
        <v>20.9</v>
      </c>
      <c r="L86" s="442">
        <f t="shared" si="46"/>
        <v>14.3</v>
      </c>
      <c r="M86" s="442">
        <f t="shared" si="46"/>
        <v>7.5</v>
      </c>
      <c r="N86" s="442">
        <f t="shared" si="46"/>
        <v>8.8</v>
      </c>
      <c r="O86" s="442">
        <f t="shared" si="46"/>
        <v>9.1</v>
      </c>
      <c r="P86" s="54">
        <f t="shared" si="46"/>
        <v>30</v>
      </c>
      <c r="Q86" s="15">
        <f t="shared" si="46"/>
        <v>14.2</v>
      </c>
    </row>
    <row r="87" spans="1:17" s="3" customFormat="1" ht="11.25" customHeight="1">
      <c r="A87" s="757" t="s">
        <v>14</v>
      </c>
      <c r="B87" s="758"/>
      <c r="C87" s="758"/>
      <c r="D87" s="759"/>
      <c r="E87" s="105">
        <v>1</v>
      </c>
      <c r="F87" s="13">
        <v>1</v>
      </c>
      <c r="G87" s="13">
        <v>5</v>
      </c>
      <c r="H87" s="13">
        <v>3</v>
      </c>
      <c r="I87" s="13">
        <v>6</v>
      </c>
      <c r="J87" s="13">
        <v>1</v>
      </c>
      <c r="K87" s="13">
        <v>5</v>
      </c>
      <c r="L87" s="13">
        <v>5</v>
      </c>
      <c r="M87" s="13">
        <v>3</v>
      </c>
      <c r="N87" s="13">
        <v>1</v>
      </c>
      <c r="O87" s="13">
        <v>1</v>
      </c>
      <c r="P87" s="53">
        <v>0</v>
      </c>
      <c r="Q87" s="14">
        <f>SUM(E87:P87)</f>
        <v>32</v>
      </c>
    </row>
    <row r="88" spans="1:17" s="8" customFormat="1" ht="9.75" customHeight="1">
      <c r="A88" s="745" t="s">
        <v>43</v>
      </c>
      <c r="B88" s="746"/>
      <c r="C88" s="746"/>
      <c r="D88" s="747"/>
      <c r="E88" s="106">
        <f aca="true" t="shared" si="47" ref="E88:Q88">E87/E52*100</f>
        <v>6.7</v>
      </c>
      <c r="F88" s="442">
        <f t="shared" si="47"/>
        <v>5.6</v>
      </c>
      <c r="G88" s="442">
        <f t="shared" si="47"/>
        <v>12.8</v>
      </c>
      <c r="H88" s="442">
        <f t="shared" si="47"/>
        <v>6</v>
      </c>
      <c r="I88" s="442">
        <f t="shared" si="47"/>
        <v>20</v>
      </c>
      <c r="J88" s="442">
        <f t="shared" si="47"/>
        <v>4.8</v>
      </c>
      <c r="K88" s="442">
        <f t="shared" si="47"/>
        <v>11.6</v>
      </c>
      <c r="L88" s="442">
        <f t="shared" si="47"/>
        <v>17.9</v>
      </c>
      <c r="M88" s="442">
        <f t="shared" si="47"/>
        <v>7.5</v>
      </c>
      <c r="N88" s="442">
        <f t="shared" si="47"/>
        <v>2.9</v>
      </c>
      <c r="O88" s="442">
        <f t="shared" si="47"/>
        <v>4.5</v>
      </c>
      <c r="P88" s="54">
        <f t="shared" si="47"/>
        <v>0</v>
      </c>
      <c r="Q88" s="15">
        <f t="shared" si="47"/>
        <v>8.9</v>
      </c>
    </row>
    <row r="89" spans="1:17" s="3" customFormat="1" ht="10.5" customHeight="1">
      <c r="A89" s="777" t="s">
        <v>68</v>
      </c>
      <c r="B89" s="778"/>
      <c r="C89" s="778"/>
      <c r="D89" s="779"/>
      <c r="E89" s="113">
        <v>0</v>
      </c>
      <c r="F89" s="445">
        <v>0</v>
      </c>
      <c r="G89" s="445">
        <v>1</v>
      </c>
      <c r="H89" s="445">
        <v>0</v>
      </c>
      <c r="I89" s="445">
        <v>0</v>
      </c>
      <c r="J89" s="445">
        <v>0</v>
      </c>
      <c r="K89" s="445">
        <v>0</v>
      </c>
      <c r="L89" s="445">
        <v>0</v>
      </c>
      <c r="M89" s="445">
        <v>0</v>
      </c>
      <c r="N89" s="445">
        <v>0</v>
      </c>
      <c r="O89" s="445">
        <v>0</v>
      </c>
      <c r="P89" s="542">
        <v>0</v>
      </c>
      <c r="Q89" s="19">
        <f>SUM(E89:P89)</f>
        <v>1</v>
      </c>
    </row>
    <row r="90" spans="1:17" s="8" customFormat="1" ht="10.5" customHeight="1">
      <c r="A90" s="745" t="s">
        <v>43</v>
      </c>
      <c r="B90" s="746"/>
      <c r="C90" s="746"/>
      <c r="D90" s="747"/>
      <c r="E90" s="106">
        <f aca="true" t="shared" si="48" ref="E90:Q90">E89/E52*100</f>
        <v>0</v>
      </c>
      <c r="F90" s="442">
        <f t="shared" si="48"/>
        <v>0</v>
      </c>
      <c r="G90" s="442">
        <f t="shared" si="48"/>
        <v>2.6</v>
      </c>
      <c r="H90" s="442">
        <f t="shared" si="48"/>
        <v>0</v>
      </c>
      <c r="I90" s="442">
        <f t="shared" si="48"/>
        <v>0</v>
      </c>
      <c r="J90" s="442">
        <f t="shared" si="48"/>
        <v>0</v>
      </c>
      <c r="K90" s="442">
        <f t="shared" si="48"/>
        <v>0</v>
      </c>
      <c r="L90" s="442">
        <f t="shared" si="48"/>
        <v>0</v>
      </c>
      <c r="M90" s="442">
        <f t="shared" si="48"/>
        <v>0</v>
      </c>
      <c r="N90" s="442">
        <f t="shared" si="48"/>
        <v>0</v>
      </c>
      <c r="O90" s="442">
        <f t="shared" si="48"/>
        <v>0</v>
      </c>
      <c r="P90" s="54">
        <f t="shared" si="48"/>
        <v>0</v>
      </c>
      <c r="Q90" s="15">
        <f t="shared" si="48"/>
        <v>0.3</v>
      </c>
    </row>
    <row r="91" spans="1:17" s="3" customFormat="1" ht="10.5" customHeight="1">
      <c r="A91" s="757" t="s">
        <v>12</v>
      </c>
      <c r="B91" s="758"/>
      <c r="C91" s="758"/>
      <c r="D91" s="759"/>
      <c r="E91" s="354">
        <f aca="true" t="shared" si="49" ref="E91:P91">E52-E55-E75-E77-E79-E81-E83-E85-E87-E89</f>
        <v>0</v>
      </c>
      <c r="F91" s="447">
        <f t="shared" si="49"/>
        <v>0</v>
      </c>
      <c r="G91" s="447">
        <f t="shared" si="49"/>
        <v>0</v>
      </c>
      <c r="H91" s="447">
        <f t="shared" si="49"/>
        <v>0</v>
      </c>
      <c r="I91" s="447">
        <f t="shared" si="49"/>
        <v>0</v>
      </c>
      <c r="J91" s="447">
        <f t="shared" si="49"/>
        <v>0</v>
      </c>
      <c r="K91" s="447">
        <f t="shared" si="49"/>
        <v>0</v>
      </c>
      <c r="L91" s="447">
        <f t="shared" si="49"/>
        <v>0</v>
      </c>
      <c r="M91" s="447">
        <f t="shared" si="49"/>
        <v>0</v>
      </c>
      <c r="N91" s="447">
        <f t="shared" si="49"/>
        <v>1</v>
      </c>
      <c r="O91" s="447">
        <f t="shared" si="49"/>
        <v>0</v>
      </c>
      <c r="P91" s="447">
        <f t="shared" si="49"/>
        <v>0</v>
      </c>
      <c r="Q91" s="14">
        <f>SUM(E91:P91)</f>
        <v>1</v>
      </c>
    </row>
    <row r="92" spans="1:17" s="8" customFormat="1" ht="11.25" customHeight="1" thickBot="1">
      <c r="A92" s="751" t="s">
        <v>43</v>
      </c>
      <c r="B92" s="752"/>
      <c r="C92" s="752"/>
      <c r="D92" s="753"/>
      <c r="E92" s="108">
        <f aca="true" t="shared" si="50" ref="E92:Q92">E91/E52*100</f>
        <v>0</v>
      </c>
      <c r="F92" s="446">
        <f t="shared" si="50"/>
        <v>0</v>
      </c>
      <c r="G92" s="446">
        <f t="shared" si="50"/>
        <v>0</v>
      </c>
      <c r="H92" s="446">
        <f t="shared" si="50"/>
        <v>0</v>
      </c>
      <c r="I92" s="446">
        <f t="shared" si="50"/>
        <v>0</v>
      </c>
      <c r="J92" s="446">
        <f t="shared" si="50"/>
        <v>0</v>
      </c>
      <c r="K92" s="446">
        <f t="shared" si="50"/>
        <v>0</v>
      </c>
      <c r="L92" s="446">
        <f t="shared" si="50"/>
        <v>0</v>
      </c>
      <c r="M92" s="446">
        <f t="shared" si="50"/>
        <v>0</v>
      </c>
      <c r="N92" s="446">
        <f t="shared" si="50"/>
        <v>2.9</v>
      </c>
      <c r="O92" s="446">
        <f t="shared" si="50"/>
        <v>0</v>
      </c>
      <c r="P92" s="543">
        <f t="shared" si="50"/>
        <v>0</v>
      </c>
      <c r="Q92" s="16">
        <f t="shared" si="50"/>
        <v>0.3</v>
      </c>
    </row>
    <row r="94" spans="2:5" ht="12.75">
      <c r="B94" s="75"/>
      <c r="C94" s="75"/>
      <c r="D94" s="76"/>
      <c r="E94" s="77"/>
    </row>
  </sheetData>
  <sheetProtection/>
  <mergeCells count="76">
    <mergeCell ref="A3:D3"/>
    <mergeCell ref="A49:D49"/>
    <mergeCell ref="A52:D52"/>
    <mergeCell ref="A54:D54"/>
    <mergeCell ref="A36:D36"/>
    <mergeCell ref="A37:D37"/>
    <mergeCell ref="A38:D38"/>
    <mergeCell ref="A39:D39"/>
    <mergeCell ref="A40:D40"/>
    <mergeCell ref="A48:D48"/>
    <mergeCell ref="A58:D58"/>
    <mergeCell ref="A1:Q1"/>
    <mergeCell ref="A4:A7"/>
    <mergeCell ref="B4:D4"/>
    <mergeCell ref="B5:D5"/>
    <mergeCell ref="B6:D6"/>
    <mergeCell ref="B7:D7"/>
    <mergeCell ref="A2:D2"/>
    <mergeCell ref="A44:D44"/>
    <mergeCell ref="A46:D46"/>
    <mergeCell ref="A59:A62"/>
    <mergeCell ref="B59:D59"/>
    <mergeCell ref="B60:D60"/>
    <mergeCell ref="B61:D61"/>
    <mergeCell ref="B62:D62"/>
    <mergeCell ref="A57:D57"/>
    <mergeCell ref="A50:D50"/>
    <mergeCell ref="A53:D53"/>
    <mergeCell ref="A51:Q51"/>
    <mergeCell ref="A30:D30"/>
    <mergeCell ref="A32:D32"/>
    <mergeCell ref="A33:D33"/>
    <mergeCell ref="A56:D56"/>
    <mergeCell ref="A34:D34"/>
    <mergeCell ref="A42:D42"/>
    <mergeCell ref="A55:D55"/>
    <mergeCell ref="A47:D47"/>
    <mergeCell ref="A80:D80"/>
    <mergeCell ref="C65:D65"/>
    <mergeCell ref="C66:D66"/>
    <mergeCell ref="A17:D17"/>
    <mergeCell ref="A21:A24"/>
    <mergeCell ref="B21:D21"/>
    <mergeCell ref="B22:D22"/>
    <mergeCell ref="A18:D18"/>
    <mergeCell ref="A19:D19"/>
    <mergeCell ref="A29:D29"/>
    <mergeCell ref="A25:A28"/>
    <mergeCell ref="A8:A11"/>
    <mergeCell ref="B8:D8"/>
    <mergeCell ref="B9:D9"/>
    <mergeCell ref="B10:D10"/>
    <mergeCell ref="B11:D11"/>
    <mergeCell ref="A12:A15"/>
    <mergeCell ref="A16:Q16"/>
    <mergeCell ref="A20:D20"/>
    <mergeCell ref="A90:D90"/>
    <mergeCell ref="A91:D91"/>
    <mergeCell ref="A92:D92"/>
    <mergeCell ref="A88:D88"/>
    <mergeCell ref="A89:D89"/>
    <mergeCell ref="C67:C74"/>
    <mergeCell ref="A75:D75"/>
    <mergeCell ref="B63:B66"/>
    <mergeCell ref="C63:D63"/>
    <mergeCell ref="C64:D64"/>
    <mergeCell ref="A76:D76"/>
    <mergeCell ref="A87:D87"/>
    <mergeCell ref="A83:D83"/>
    <mergeCell ref="A86:D86"/>
    <mergeCell ref="A85:D85"/>
    <mergeCell ref="A78:D78"/>
    <mergeCell ref="A79:D79"/>
    <mergeCell ref="A77:D77"/>
    <mergeCell ref="A82:D82"/>
    <mergeCell ref="A84:D84"/>
  </mergeCells>
  <printOptions/>
  <pageMargins left="0.75" right="0.29" top="0.15" bottom="0.17" header="0.09" footer="0.07"/>
  <pageSetup horizontalDpi="120" verticalDpi="12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/>
  <dimension ref="A1:R94"/>
  <sheetViews>
    <sheetView showGridLines="0" view="pageBreakPreview" zoomScaleSheetLayoutView="100" zoomScalePageLayoutView="0" workbookViewId="0" topLeftCell="A1">
      <selection activeCell="A1" sqref="A1:Q1"/>
    </sheetView>
  </sheetViews>
  <sheetFormatPr defaultColWidth="9.00390625" defaultRowHeight="12.75"/>
  <cols>
    <col min="1" max="1" width="3.625" style="0" customWidth="1"/>
    <col min="2" max="3" width="3.25390625" style="0" customWidth="1"/>
    <col min="4" max="4" width="25.25390625" style="18" customWidth="1"/>
    <col min="5" max="17" width="6.25390625" style="18" customWidth="1"/>
  </cols>
  <sheetData>
    <row r="1" spans="1:17" s="5" customFormat="1" ht="12" customHeight="1" thickBot="1">
      <c r="A1" s="793" t="s">
        <v>145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</row>
    <row r="2" spans="1:17" s="5" customFormat="1" ht="12" customHeight="1" thickBot="1">
      <c r="A2" s="738" t="s">
        <v>0</v>
      </c>
      <c r="B2" s="739"/>
      <c r="C2" s="739"/>
      <c r="D2" s="740"/>
      <c r="E2" s="45" t="s">
        <v>183</v>
      </c>
      <c r="F2" s="43" t="s">
        <v>208</v>
      </c>
      <c r="G2" s="44" t="s">
        <v>209</v>
      </c>
      <c r="H2" s="44" t="s">
        <v>210</v>
      </c>
      <c r="I2" s="44" t="s">
        <v>211</v>
      </c>
      <c r="J2" s="44" t="s">
        <v>212</v>
      </c>
      <c r="K2" s="44" t="s">
        <v>213</v>
      </c>
      <c r="L2" s="44" t="s">
        <v>214</v>
      </c>
      <c r="M2" s="44" t="s">
        <v>215</v>
      </c>
      <c r="N2" s="44" t="s">
        <v>216</v>
      </c>
      <c r="O2" s="44" t="s">
        <v>217</v>
      </c>
      <c r="P2" s="44" t="s">
        <v>218</v>
      </c>
      <c r="Q2" s="45" t="s">
        <v>219</v>
      </c>
    </row>
    <row r="3" spans="1:17" s="6" customFormat="1" ht="12" customHeight="1" thickBot="1">
      <c r="A3" s="787" t="s">
        <v>1</v>
      </c>
      <c r="B3" s="788"/>
      <c r="C3" s="788"/>
      <c r="D3" s="789"/>
      <c r="E3" s="174">
        <v>191</v>
      </c>
      <c r="F3" s="58">
        <v>207</v>
      </c>
      <c r="G3" s="11">
        <v>222</v>
      </c>
      <c r="H3" s="11">
        <v>226</v>
      </c>
      <c r="I3" s="11">
        <v>204</v>
      </c>
      <c r="J3" s="11">
        <v>202</v>
      </c>
      <c r="K3" s="11">
        <v>195</v>
      </c>
      <c r="L3" s="11">
        <v>184</v>
      </c>
      <c r="M3" s="11">
        <v>166</v>
      </c>
      <c r="N3" s="11">
        <v>170</v>
      </c>
      <c r="O3" s="11">
        <v>190</v>
      </c>
      <c r="P3" s="11">
        <v>207</v>
      </c>
      <c r="Q3" s="10">
        <v>238</v>
      </c>
    </row>
    <row r="4" spans="1:17" s="5" customFormat="1" ht="12" customHeight="1" thickTop="1">
      <c r="A4" s="577" t="s">
        <v>56</v>
      </c>
      <c r="B4" s="808" t="s">
        <v>15</v>
      </c>
      <c r="C4" s="809"/>
      <c r="D4" s="810"/>
      <c r="E4" s="175">
        <v>131</v>
      </c>
      <c r="F4" s="59">
        <v>150</v>
      </c>
      <c r="G4" s="13">
        <v>162</v>
      </c>
      <c r="H4" s="13">
        <v>173</v>
      </c>
      <c r="I4" s="13">
        <v>156</v>
      </c>
      <c r="J4" s="13">
        <v>159</v>
      </c>
      <c r="K4" s="13">
        <v>159</v>
      </c>
      <c r="L4" s="13">
        <v>143</v>
      </c>
      <c r="M4" s="13">
        <v>120</v>
      </c>
      <c r="N4" s="13">
        <v>109</v>
      </c>
      <c r="O4" s="13">
        <v>131</v>
      </c>
      <c r="P4" s="13">
        <v>143</v>
      </c>
      <c r="Q4" s="12">
        <v>170</v>
      </c>
    </row>
    <row r="5" spans="1:17" s="7" customFormat="1" ht="10.5" customHeight="1">
      <c r="A5" s="577"/>
      <c r="B5" s="773" t="s">
        <v>129</v>
      </c>
      <c r="C5" s="746"/>
      <c r="D5" s="747"/>
      <c r="E5" s="176">
        <f aca="true" t="shared" si="0" ref="E5:Q5">E4/E3*100</f>
        <v>68.6</v>
      </c>
      <c r="F5" s="60">
        <f t="shared" si="0"/>
        <v>72.5</v>
      </c>
      <c r="G5" s="442">
        <f t="shared" si="0"/>
        <v>73</v>
      </c>
      <c r="H5" s="442">
        <f t="shared" si="0"/>
        <v>76.5</v>
      </c>
      <c r="I5" s="442">
        <f t="shared" si="0"/>
        <v>76.5</v>
      </c>
      <c r="J5" s="442">
        <f t="shared" si="0"/>
        <v>78.7</v>
      </c>
      <c r="K5" s="442">
        <f t="shared" si="0"/>
        <v>81.5</v>
      </c>
      <c r="L5" s="442">
        <f t="shared" si="0"/>
        <v>77.7</v>
      </c>
      <c r="M5" s="442">
        <f t="shared" si="0"/>
        <v>72.3</v>
      </c>
      <c r="N5" s="442">
        <f t="shared" si="0"/>
        <v>64.1</v>
      </c>
      <c r="O5" s="442">
        <f t="shared" si="0"/>
        <v>68.9</v>
      </c>
      <c r="P5" s="442">
        <f t="shared" si="0"/>
        <v>69.1</v>
      </c>
      <c r="Q5" s="537">
        <f t="shared" si="0"/>
        <v>71.4</v>
      </c>
    </row>
    <row r="6" spans="1:17" s="5" customFormat="1" ht="12" customHeight="1">
      <c r="A6" s="577"/>
      <c r="B6" s="805" t="s">
        <v>4</v>
      </c>
      <c r="C6" s="778"/>
      <c r="D6" s="779"/>
      <c r="E6" s="177">
        <f aca="true" t="shared" si="1" ref="E6:P6">E3-E4</f>
        <v>60</v>
      </c>
      <c r="F6" s="107">
        <f t="shared" si="1"/>
        <v>57</v>
      </c>
      <c r="G6" s="445">
        <f t="shared" si="1"/>
        <v>60</v>
      </c>
      <c r="H6" s="445">
        <f t="shared" si="1"/>
        <v>53</v>
      </c>
      <c r="I6" s="445">
        <f t="shared" si="1"/>
        <v>48</v>
      </c>
      <c r="J6" s="445">
        <f t="shared" si="1"/>
        <v>43</v>
      </c>
      <c r="K6" s="445">
        <f t="shared" si="1"/>
        <v>36</v>
      </c>
      <c r="L6" s="445">
        <f t="shared" si="1"/>
        <v>41</v>
      </c>
      <c r="M6" s="445">
        <f t="shared" si="1"/>
        <v>46</v>
      </c>
      <c r="N6" s="445">
        <f t="shared" si="1"/>
        <v>61</v>
      </c>
      <c r="O6" s="445">
        <f t="shared" si="1"/>
        <v>59</v>
      </c>
      <c r="P6" s="445">
        <f t="shared" si="1"/>
        <v>64</v>
      </c>
      <c r="Q6" s="538">
        <f>Q3-Q4</f>
        <v>68</v>
      </c>
    </row>
    <row r="7" spans="1:17" s="7" customFormat="1" ht="10.5" customHeight="1">
      <c r="A7" s="578"/>
      <c r="B7" s="773" t="s">
        <v>129</v>
      </c>
      <c r="C7" s="746"/>
      <c r="D7" s="747"/>
      <c r="E7" s="176">
        <f aca="true" t="shared" si="2" ref="E7:Q7">E6/E3*100</f>
        <v>31.4</v>
      </c>
      <c r="F7" s="60">
        <f t="shared" si="2"/>
        <v>27.5</v>
      </c>
      <c r="G7" s="442">
        <f t="shared" si="2"/>
        <v>27</v>
      </c>
      <c r="H7" s="442">
        <f t="shared" si="2"/>
        <v>23.5</v>
      </c>
      <c r="I7" s="442">
        <f t="shared" si="2"/>
        <v>23.5</v>
      </c>
      <c r="J7" s="442">
        <f t="shared" si="2"/>
        <v>21.3</v>
      </c>
      <c r="K7" s="442">
        <f t="shared" si="2"/>
        <v>18.5</v>
      </c>
      <c r="L7" s="442">
        <f t="shared" si="2"/>
        <v>22.3</v>
      </c>
      <c r="M7" s="442">
        <f t="shared" si="2"/>
        <v>27.7</v>
      </c>
      <c r="N7" s="442">
        <f t="shared" si="2"/>
        <v>35.9</v>
      </c>
      <c r="O7" s="442">
        <f t="shared" si="2"/>
        <v>31.1</v>
      </c>
      <c r="P7" s="442">
        <f t="shared" si="2"/>
        <v>30.9</v>
      </c>
      <c r="Q7" s="537">
        <f t="shared" si="2"/>
        <v>28.6</v>
      </c>
    </row>
    <row r="8" spans="1:17" s="5" customFormat="1" ht="12" customHeight="1">
      <c r="A8" s="577" t="s">
        <v>56</v>
      </c>
      <c r="B8" s="805" t="s">
        <v>5</v>
      </c>
      <c r="C8" s="778"/>
      <c r="D8" s="779"/>
      <c r="E8" s="177">
        <v>49</v>
      </c>
      <c r="F8" s="107">
        <v>51</v>
      </c>
      <c r="G8" s="445">
        <v>62</v>
      </c>
      <c r="H8" s="445">
        <v>58</v>
      </c>
      <c r="I8" s="445">
        <v>51</v>
      </c>
      <c r="J8" s="445">
        <v>53</v>
      </c>
      <c r="K8" s="445">
        <v>53</v>
      </c>
      <c r="L8" s="445">
        <v>42</v>
      </c>
      <c r="M8" s="445">
        <v>36</v>
      </c>
      <c r="N8" s="445">
        <v>26</v>
      </c>
      <c r="O8" s="445">
        <v>36</v>
      </c>
      <c r="P8" s="445">
        <v>30</v>
      </c>
      <c r="Q8" s="538">
        <v>33</v>
      </c>
    </row>
    <row r="9" spans="1:17" s="7" customFormat="1" ht="10.5" customHeight="1">
      <c r="A9" s="577"/>
      <c r="B9" s="773" t="s">
        <v>129</v>
      </c>
      <c r="C9" s="746"/>
      <c r="D9" s="747"/>
      <c r="E9" s="176">
        <f aca="true" t="shared" si="3" ref="E9:Q9">E8/E3*100</f>
        <v>25.7</v>
      </c>
      <c r="F9" s="60">
        <f t="shared" si="3"/>
        <v>24.6</v>
      </c>
      <c r="G9" s="442">
        <f t="shared" si="3"/>
        <v>27.9</v>
      </c>
      <c r="H9" s="442">
        <f t="shared" si="3"/>
        <v>25.7</v>
      </c>
      <c r="I9" s="442">
        <f t="shared" si="3"/>
        <v>25</v>
      </c>
      <c r="J9" s="442">
        <f t="shared" si="3"/>
        <v>26.2</v>
      </c>
      <c r="K9" s="442">
        <f t="shared" si="3"/>
        <v>27.2</v>
      </c>
      <c r="L9" s="442">
        <f t="shared" si="3"/>
        <v>22.8</v>
      </c>
      <c r="M9" s="442">
        <f t="shared" si="3"/>
        <v>21.7</v>
      </c>
      <c r="N9" s="442">
        <f t="shared" si="3"/>
        <v>15.3</v>
      </c>
      <c r="O9" s="442">
        <f t="shared" si="3"/>
        <v>18.9</v>
      </c>
      <c r="P9" s="442">
        <f t="shared" si="3"/>
        <v>14.5</v>
      </c>
      <c r="Q9" s="537">
        <f t="shared" si="3"/>
        <v>13.9</v>
      </c>
    </row>
    <row r="10" spans="1:17" s="5" customFormat="1" ht="12" customHeight="1">
      <c r="A10" s="577"/>
      <c r="B10" s="805" t="s">
        <v>6</v>
      </c>
      <c r="C10" s="778"/>
      <c r="D10" s="779"/>
      <c r="E10" s="175">
        <f aca="true" t="shared" si="4" ref="E10:P10">E3-E8</f>
        <v>142</v>
      </c>
      <c r="F10" s="59">
        <f t="shared" si="4"/>
        <v>156</v>
      </c>
      <c r="G10" s="13">
        <f t="shared" si="4"/>
        <v>160</v>
      </c>
      <c r="H10" s="13">
        <f t="shared" si="4"/>
        <v>168</v>
      </c>
      <c r="I10" s="13">
        <f t="shared" si="4"/>
        <v>153</v>
      </c>
      <c r="J10" s="13">
        <f t="shared" si="4"/>
        <v>149</v>
      </c>
      <c r="K10" s="13">
        <f t="shared" si="4"/>
        <v>142</v>
      </c>
      <c r="L10" s="13">
        <f t="shared" si="4"/>
        <v>142</v>
      </c>
      <c r="M10" s="13">
        <f t="shared" si="4"/>
        <v>130</v>
      </c>
      <c r="N10" s="13">
        <f t="shared" si="4"/>
        <v>144</v>
      </c>
      <c r="O10" s="13">
        <f t="shared" si="4"/>
        <v>154</v>
      </c>
      <c r="P10" s="13">
        <f t="shared" si="4"/>
        <v>177</v>
      </c>
      <c r="Q10" s="12">
        <f>Q3-Q8</f>
        <v>205</v>
      </c>
    </row>
    <row r="11" spans="1:17" s="7" customFormat="1" ht="10.5" customHeight="1">
      <c r="A11" s="578"/>
      <c r="B11" s="773" t="s">
        <v>129</v>
      </c>
      <c r="C11" s="746"/>
      <c r="D11" s="747"/>
      <c r="E11" s="176">
        <f aca="true" t="shared" si="5" ref="E11:Q11">E10/E3*100</f>
        <v>74.3</v>
      </c>
      <c r="F11" s="60">
        <f t="shared" si="5"/>
        <v>75.4</v>
      </c>
      <c r="G11" s="442">
        <f t="shared" si="5"/>
        <v>72.1</v>
      </c>
      <c r="H11" s="442">
        <f t="shared" si="5"/>
        <v>74.3</v>
      </c>
      <c r="I11" s="442">
        <f t="shared" si="5"/>
        <v>75</v>
      </c>
      <c r="J11" s="442">
        <f t="shared" si="5"/>
        <v>73.8</v>
      </c>
      <c r="K11" s="442">
        <f t="shared" si="5"/>
        <v>72.8</v>
      </c>
      <c r="L11" s="442">
        <f t="shared" si="5"/>
        <v>77.2</v>
      </c>
      <c r="M11" s="442">
        <f t="shared" si="5"/>
        <v>78.3</v>
      </c>
      <c r="N11" s="442">
        <f t="shared" si="5"/>
        <v>84.7</v>
      </c>
      <c r="O11" s="442">
        <f t="shared" si="5"/>
        <v>81.1</v>
      </c>
      <c r="P11" s="442">
        <f t="shared" si="5"/>
        <v>85.5</v>
      </c>
      <c r="Q11" s="537">
        <f t="shared" si="5"/>
        <v>86.1</v>
      </c>
    </row>
    <row r="12" spans="1:17" s="5" customFormat="1" ht="12" customHeight="1">
      <c r="A12" s="612" t="s">
        <v>56</v>
      </c>
      <c r="B12" s="68" t="s">
        <v>2</v>
      </c>
      <c r="C12" s="68"/>
      <c r="D12" s="69"/>
      <c r="E12" s="175">
        <v>97</v>
      </c>
      <c r="F12" s="59">
        <v>99</v>
      </c>
      <c r="G12" s="13">
        <v>112</v>
      </c>
      <c r="H12" s="13">
        <v>113</v>
      </c>
      <c r="I12" s="13">
        <v>98</v>
      </c>
      <c r="J12" s="13">
        <v>94</v>
      </c>
      <c r="K12" s="13">
        <v>89</v>
      </c>
      <c r="L12" s="13">
        <v>98</v>
      </c>
      <c r="M12" s="13">
        <v>101</v>
      </c>
      <c r="N12" s="13">
        <v>111</v>
      </c>
      <c r="O12" s="13">
        <v>117</v>
      </c>
      <c r="P12" s="13">
        <v>122</v>
      </c>
      <c r="Q12" s="12">
        <v>132</v>
      </c>
    </row>
    <row r="13" spans="1:17" s="7" customFormat="1" ht="10.5" customHeight="1">
      <c r="A13" s="577"/>
      <c r="B13" s="70" t="s">
        <v>129</v>
      </c>
      <c r="C13" s="70"/>
      <c r="D13" s="71"/>
      <c r="E13" s="176">
        <f aca="true" t="shared" si="6" ref="E13:Q13">E12/E3*100</f>
        <v>50.8</v>
      </c>
      <c r="F13" s="60">
        <f t="shared" si="6"/>
        <v>47.8</v>
      </c>
      <c r="G13" s="442">
        <f t="shared" si="6"/>
        <v>50.5</v>
      </c>
      <c r="H13" s="442">
        <f t="shared" si="6"/>
        <v>50</v>
      </c>
      <c r="I13" s="442">
        <f t="shared" si="6"/>
        <v>48</v>
      </c>
      <c r="J13" s="442">
        <f t="shared" si="6"/>
        <v>46.5</v>
      </c>
      <c r="K13" s="442">
        <f t="shared" si="6"/>
        <v>45.6</v>
      </c>
      <c r="L13" s="442">
        <f t="shared" si="6"/>
        <v>53.3</v>
      </c>
      <c r="M13" s="442">
        <f t="shared" si="6"/>
        <v>60.8</v>
      </c>
      <c r="N13" s="442">
        <f t="shared" si="6"/>
        <v>65.3</v>
      </c>
      <c r="O13" s="442">
        <f t="shared" si="6"/>
        <v>61.6</v>
      </c>
      <c r="P13" s="442">
        <f t="shared" si="6"/>
        <v>58.9</v>
      </c>
      <c r="Q13" s="537">
        <f t="shared" si="6"/>
        <v>55.5</v>
      </c>
    </row>
    <row r="14" spans="1:18" s="31" customFormat="1" ht="11.25" customHeight="1">
      <c r="A14" s="577"/>
      <c r="B14" s="91" t="s">
        <v>71</v>
      </c>
      <c r="C14" s="91"/>
      <c r="D14" s="92"/>
      <c r="E14" s="122">
        <f aca="true" t="shared" si="7" ref="E14:P14">E3-E12</f>
        <v>94</v>
      </c>
      <c r="F14" s="56">
        <f t="shared" si="7"/>
        <v>108</v>
      </c>
      <c r="G14" s="28">
        <f t="shared" si="7"/>
        <v>110</v>
      </c>
      <c r="H14" s="28">
        <f t="shared" si="7"/>
        <v>113</v>
      </c>
      <c r="I14" s="28">
        <f t="shared" si="7"/>
        <v>106</v>
      </c>
      <c r="J14" s="28">
        <f t="shared" si="7"/>
        <v>108</v>
      </c>
      <c r="K14" s="28">
        <f t="shared" si="7"/>
        <v>106</v>
      </c>
      <c r="L14" s="28">
        <f t="shared" si="7"/>
        <v>86</v>
      </c>
      <c r="M14" s="28">
        <f t="shared" si="7"/>
        <v>65</v>
      </c>
      <c r="N14" s="28">
        <f t="shared" si="7"/>
        <v>59</v>
      </c>
      <c r="O14" s="28">
        <f t="shared" si="7"/>
        <v>73</v>
      </c>
      <c r="P14" s="28">
        <f t="shared" si="7"/>
        <v>85</v>
      </c>
      <c r="Q14" s="41">
        <f>Q3-Q12</f>
        <v>106</v>
      </c>
      <c r="R14" s="30"/>
    </row>
    <row r="15" spans="1:18" s="31" customFormat="1" ht="11.25" customHeight="1" thickBot="1">
      <c r="A15" s="761"/>
      <c r="B15" s="481" t="s">
        <v>129</v>
      </c>
      <c r="C15" s="481"/>
      <c r="D15" s="482"/>
      <c r="E15" s="336">
        <f aca="true" t="shared" si="8" ref="E15:Q15">E14/E3*100</f>
        <v>49.2</v>
      </c>
      <c r="F15" s="215">
        <f t="shared" si="8"/>
        <v>52.2</v>
      </c>
      <c r="G15" s="450">
        <f t="shared" si="8"/>
        <v>49.5</v>
      </c>
      <c r="H15" s="450">
        <f t="shared" si="8"/>
        <v>50</v>
      </c>
      <c r="I15" s="450">
        <f t="shared" si="8"/>
        <v>52</v>
      </c>
      <c r="J15" s="450">
        <f t="shared" si="8"/>
        <v>53.5</v>
      </c>
      <c r="K15" s="450">
        <f t="shared" si="8"/>
        <v>54.4</v>
      </c>
      <c r="L15" s="450">
        <f t="shared" si="8"/>
        <v>46.7</v>
      </c>
      <c r="M15" s="450">
        <f t="shared" si="8"/>
        <v>39.2</v>
      </c>
      <c r="N15" s="450">
        <f t="shared" si="8"/>
        <v>34.7</v>
      </c>
      <c r="O15" s="450">
        <f t="shared" si="8"/>
        <v>38.4</v>
      </c>
      <c r="P15" s="450">
        <f t="shared" si="8"/>
        <v>41.1</v>
      </c>
      <c r="Q15" s="539">
        <f t="shared" si="8"/>
        <v>44.5</v>
      </c>
      <c r="R15" s="30"/>
    </row>
    <row r="16" spans="1:18" s="26" customFormat="1" ht="12" customHeight="1" thickBot="1">
      <c r="A16" s="793" t="s">
        <v>146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7"/>
      <c r="R16" s="27"/>
    </row>
    <row r="17" spans="1:18" s="31" customFormat="1" ht="10.5" customHeight="1" thickBot="1">
      <c r="A17" s="738" t="s">
        <v>0</v>
      </c>
      <c r="B17" s="739"/>
      <c r="C17" s="739"/>
      <c r="D17" s="740"/>
      <c r="E17" s="43" t="s">
        <v>208</v>
      </c>
      <c r="F17" s="44" t="s">
        <v>209</v>
      </c>
      <c r="G17" s="44" t="s">
        <v>210</v>
      </c>
      <c r="H17" s="44" t="s">
        <v>211</v>
      </c>
      <c r="I17" s="44" t="s">
        <v>212</v>
      </c>
      <c r="J17" s="44" t="s">
        <v>213</v>
      </c>
      <c r="K17" s="44" t="s">
        <v>214</v>
      </c>
      <c r="L17" s="44" t="s">
        <v>215</v>
      </c>
      <c r="M17" s="44" t="s">
        <v>216</v>
      </c>
      <c r="N17" s="44" t="s">
        <v>217</v>
      </c>
      <c r="O17" s="44" t="s">
        <v>218</v>
      </c>
      <c r="P17" s="45" t="s">
        <v>219</v>
      </c>
      <c r="Q17" s="62" t="s">
        <v>13</v>
      </c>
      <c r="R17" s="30"/>
    </row>
    <row r="18" spans="1:18" s="26" customFormat="1" ht="12" customHeight="1" thickBot="1">
      <c r="A18" s="787" t="s">
        <v>7</v>
      </c>
      <c r="B18" s="788"/>
      <c r="C18" s="788"/>
      <c r="D18" s="789"/>
      <c r="E18" s="52">
        <v>30</v>
      </c>
      <c r="F18" s="11">
        <v>28</v>
      </c>
      <c r="G18" s="11">
        <v>34</v>
      </c>
      <c r="H18" s="11">
        <v>18</v>
      </c>
      <c r="I18" s="11">
        <v>24</v>
      </c>
      <c r="J18" s="11">
        <v>18</v>
      </c>
      <c r="K18" s="11">
        <v>36</v>
      </c>
      <c r="L18" s="11">
        <v>27</v>
      </c>
      <c r="M18" s="11">
        <v>48</v>
      </c>
      <c r="N18" s="11">
        <v>47</v>
      </c>
      <c r="O18" s="11">
        <v>42</v>
      </c>
      <c r="P18" s="11">
        <v>51</v>
      </c>
      <c r="Q18" s="9">
        <f>SUM(E18:P18)</f>
        <v>403</v>
      </c>
      <c r="R18" s="27"/>
    </row>
    <row r="19" spans="1:18" s="26" customFormat="1" ht="12" customHeight="1" thickTop="1">
      <c r="A19" s="811" t="s">
        <v>2</v>
      </c>
      <c r="B19" s="809"/>
      <c r="C19" s="809"/>
      <c r="D19" s="810"/>
      <c r="E19" s="53">
        <v>8</v>
      </c>
      <c r="F19" s="13">
        <v>17</v>
      </c>
      <c r="G19" s="13">
        <v>17</v>
      </c>
      <c r="H19" s="13">
        <v>6</v>
      </c>
      <c r="I19" s="13">
        <v>9</v>
      </c>
      <c r="J19" s="13">
        <v>9</v>
      </c>
      <c r="K19" s="13">
        <v>22</v>
      </c>
      <c r="L19" s="13">
        <v>21</v>
      </c>
      <c r="M19" s="13">
        <v>29</v>
      </c>
      <c r="N19" s="13">
        <v>24</v>
      </c>
      <c r="O19" s="13">
        <v>21</v>
      </c>
      <c r="P19" s="13">
        <v>24</v>
      </c>
      <c r="Q19" s="14">
        <f>SUM(E19:P19)</f>
        <v>207</v>
      </c>
      <c r="R19" s="27"/>
    </row>
    <row r="20" spans="1:18" s="26" customFormat="1" ht="12" customHeight="1">
      <c r="A20" s="745" t="s">
        <v>44</v>
      </c>
      <c r="B20" s="746"/>
      <c r="C20" s="746"/>
      <c r="D20" s="747"/>
      <c r="E20" s="54">
        <f aca="true" t="shared" si="9" ref="E20:P20">E19/E18*100</f>
        <v>26.7</v>
      </c>
      <c r="F20" s="442">
        <f t="shared" si="9"/>
        <v>60.7</v>
      </c>
      <c r="G20" s="442">
        <f t="shared" si="9"/>
        <v>50</v>
      </c>
      <c r="H20" s="442">
        <f t="shared" si="9"/>
        <v>33.3</v>
      </c>
      <c r="I20" s="442">
        <f t="shared" si="9"/>
        <v>37.5</v>
      </c>
      <c r="J20" s="442">
        <f t="shared" si="9"/>
        <v>50</v>
      </c>
      <c r="K20" s="442">
        <f t="shared" si="9"/>
        <v>61.1</v>
      </c>
      <c r="L20" s="442">
        <f t="shared" si="9"/>
        <v>77.8</v>
      </c>
      <c r="M20" s="442">
        <f t="shared" si="9"/>
        <v>60.4</v>
      </c>
      <c r="N20" s="442">
        <f t="shared" si="9"/>
        <v>51.1</v>
      </c>
      <c r="O20" s="442">
        <f t="shared" si="9"/>
        <v>50</v>
      </c>
      <c r="P20" s="442">
        <f t="shared" si="9"/>
        <v>47.1</v>
      </c>
      <c r="Q20" s="15">
        <f>Q19/Q18*100</f>
        <v>51.4</v>
      </c>
      <c r="R20" s="27"/>
    </row>
    <row r="21" spans="1:18" s="26" customFormat="1" ht="12" customHeight="1">
      <c r="A21" s="799" t="s">
        <v>56</v>
      </c>
      <c r="B21" s="778" t="s">
        <v>8</v>
      </c>
      <c r="C21" s="778"/>
      <c r="D21" s="779"/>
      <c r="E21" s="53">
        <v>9</v>
      </c>
      <c r="F21" s="13">
        <v>9</v>
      </c>
      <c r="G21" s="13">
        <v>9</v>
      </c>
      <c r="H21" s="13">
        <v>2</v>
      </c>
      <c r="I21" s="13">
        <v>4</v>
      </c>
      <c r="J21" s="13">
        <v>2</v>
      </c>
      <c r="K21" s="13">
        <v>21</v>
      </c>
      <c r="L21" s="13">
        <v>16</v>
      </c>
      <c r="M21" s="13">
        <v>29</v>
      </c>
      <c r="N21" s="13">
        <v>15</v>
      </c>
      <c r="O21" s="13">
        <v>17</v>
      </c>
      <c r="P21" s="13">
        <v>13</v>
      </c>
      <c r="Q21" s="14">
        <f>SUM(E21:P21)</f>
        <v>146</v>
      </c>
      <c r="R21" s="27"/>
    </row>
    <row r="22" spans="1:18" s="26" customFormat="1" ht="12" customHeight="1">
      <c r="A22" s="800"/>
      <c r="B22" s="746" t="s">
        <v>44</v>
      </c>
      <c r="C22" s="746"/>
      <c r="D22" s="747"/>
      <c r="E22" s="54">
        <f aca="true" t="shared" si="10" ref="E22:P22">E21/E18*100</f>
        <v>30</v>
      </c>
      <c r="F22" s="442">
        <f t="shared" si="10"/>
        <v>32.1</v>
      </c>
      <c r="G22" s="442">
        <f t="shared" si="10"/>
        <v>26.5</v>
      </c>
      <c r="H22" s="442">
        <f t="shared" si="10"/>
        <v>11.1</v>
      </c>
      <c r="I22" s="442">
        <f t="shared" si="10"/>
        <v>16.7</v>
      </c>
      <c r="J22" s="442">
        <f t="shared" si="10"/>
        <v>11.1</v>
      </c>
      <c r="K22" s="442">
        <f t="shared" si="10"/>
        <v>58.3</v>
      </c>
      <c r="L22" s="442">
        <f t="shared" si="10"/>
        <v>59.3</v>
      </c>
      <c r="M22" s="442">
        <f t="shared" si="10"/>
        <v>60.4</v>
      </c>
      <c r="N22" s="442">
        <f t="shared" si="10"/>
        <v>31.9</v>
      </c>
      <c r="O22" s="442">
        <f t="shared" si="10"/>
        <v>40.5</v>
      </c>
      <c r="P22" s="442">
        <f t="shared" si="10"/>
        <v>25.5</v>
      </c>
      <c r="Q22" s="15">
        <f>Q21/Q18*100</f>
        <v>36.2</v>
      </c>
      <c r="R22" s="27"/>
    </row>
    <row r="23" spans="1:18" s="31" customFormat="1" ht="10.5" customHeight="1">
      <c r="A23" s="800"/>
      <c r="B23" s="68" t="s">
        <v>9</v>
      </c>
      <c r="C23" s="68"/>
      <c r="D23" s="69"/>
      <c r="E23" s="53">
        <f aca="true" t="shared" si="11" ref="E23:P23">E18-E21</f>
        <v>21</v>
      </c>
      <c r="F23" s="13">
        <f t="shared" si="11"/>
        <v>19</v>
      </c>
      <c r="G23" s="13">
        <f t="shared" si="11"/>
        <v>25</v>
      </c>
      <c r="H23" s="13">
        <f t="shared" si="11"/>
        <v>16</v>
      </c>
      <c r="I23" s="13">
        <f t="shared" si="11"/>
        <v>20</v>
      </c>
      <c r="J23" s="13">
        <f t="shared" si="11"/>
        <v>16</v>
      </c>
      <c r="K23" s="13">
        <f t="shared" si="11"/>
        <v>15</v>
      </c>
      <c r="L23" s="13">
        <f t="shared" si="11"/>
        <v>11</v>
      </c>
      <c r="M23" s="13">
        <f t="shared" si="11"/>
        <v>19</v>
      </c>
      <c r="N23" s="13">
        <f t="shared" si="11"/>
        <v>32</v>
      </c>
      <c r="O23" s="13">
        <f t="shared" si="11"/>
        <v>25</v>
      </c>
      <c r="P23" s="13">
        <f t="shared" si="11"/>
        <v>38</v>
      </c>
      <c r="Q23" s="14">
        <f>SUM(E23:P23)</f>
        <v>257</v>
      </c>
      <c r="R23" s="30"/>
    </row>
    <row r="24" spans="1:18" s="26" customFormat="1" ht="12" customHeight="1">
      <c r="A24" s="801"/>
      <c r="B24" s="70" t="s">
        <v>44</v>
      </c>
      <c r="C24" s="70"/>
      <c r="D24" s="71"/>
      <c r="E24" s="54">
        <f aca="true" t="shared" si="12" ref="E24:P24">E23/E18*100</f>
        <v>70</v>
      </c>
      <c r="F24" s="442">
        <f t="shared" si="12"/>
        <v>67.9</v>
      </c>
      <c r="G24" s="442">
        <f t="shared" si="12"/>
        <v>73.5</v>
      </c>
      <c r="H24" s="442">
        <f t="shared" si="12"/>
        <v>88.9</v>
      </c>
      <c r="I24" s="442">
        <f t="shared" si="12"/>
        <v>83.3</v>
      </c>
      <c r="J24" s="442">
        <f t="shared" si="12"/>
        <v>88.9</v>
      </c>
      <c r="K24" s="442">
        <f t="shared" si="12"/>
        <v>41.7</v>
      </c>
      <c r="L24" s="442">
        <f t="shared" si="12"/>
        <v>40.7</v>
      </c>
      <c r="M24" s="442">
        <f t="shared" si="12"/>
        <v>39.6</v>
      </c>
      <c r="N24" s="442">
        <f t="shared" si="12"/>
        <v>68.1</v>
      </c>
      <c r="O24" s="442">
        <f t="shared" si="12"/>
        <v>59.5</v>
      </c>
      <c r="P24" s="442">
        <f t="shared" si="12"/>
        <v>74.5</v>
      </c>
      <c r="Q24" s="15">
        <f>Q23/Q18*100</f>
        <v>63.8</v>
      </c>
      <c r="R24" s="27"/>
    </row>
    <row r="25" spans="1:18" s="31" customFormat="1" ht="11.25" customHeight="1">
      <c r="A25" s="802" t="s">
        <v>56</v>
      </c>
      <c r="B25" s="84" t="s">
        <v>16</v>
      </c>
      <c r="C25" s="68"/>
      <c r="D25" s="69"/>
      <c r="E25" s="53">
        <v>28</v>
      </c>
      <c r="F25" s="13">
        <v>22</v>
      </c>
      <c r="G25" s="13">
        <v>27</v>
      </c>
      <c r="H25" s="13">
        <v>14</v>
      </c>
      <c r="I25" s="13">
        <v>21</v>
      </c>
      <c r="J25" s="13">
        <v>18</v>
      </c>
      <c r="K25" s="13">
        <v>22</v>
      </c>
      <c r="L25" s="13">
        <v>12</v>
      </c>
      <c r="M25" s="13">
        <v>19</v>
      </c>
      <c r="N25" s="13">
        <v>34</v>
      </c>
      <c r="O25" s="13">
        <v>28</v>
      </c>
      <c r="P25" s="13">
        <v>39</v>
      </c>
      <c r="Q25" s="14">
        <f>SUM(E25:P25)</f>
        <v>284</v>
      </c>
      <c r="R25" s="30"/>
    </row>
    <row r="26" spans="1:17" s="1" customFormat="1" ht="12" customHeight="1">
      <c r="A26" s="803"/>
      <c r="B26" s="85" t="s">
        <v>44</v>
      </c>
      <c r="C26" s="70"/>
      <c r="D26" s="71"/>
      <c r="E26" s="54">
        <f aca="true" t="shared" si="13" ref="E26:P26">E25/E18*100</f>
        <v>93.3</v>
      </c>
      <c r="F26" s="442">
        <f t="shared" si="13"/>
        <v>78.6</v>
      </c>
      <c r="G26" s="442">
        <f t="shared" si="13"/>
        <v>79.4</v>
      </c>
      <c r="H26" s="442">
        <f t="shared" si="13"/>
        <v>77.8</v>
      </c>
      <c r="I26" s="442">
        <f t="shared" si="13"/>
        <v>87.5</v>
      </c>
      <c r="J26" s="442">
        <f t="shared" si="13"/>
        <v>100</v>
      </c>
      <c r="K26" s="442">
        <f t="shared" si="13"/>
        <v>61.1</v>
      </c>
      <c r="L26" s="442">
        <f t="shared" si="13"/>
        <v>44.4</v>
      </c>
      <c r="M26" s="442">
        <f t="shared" si="13"/>
        <v>39.6</v>
      </c>
      <c r="N26" s="442">
        <f t="shared" si="13"/>
        <v>72.3</v>
      </c>
      <c r="O26" s="442">
        <f t="shared" si="13"/>
        <v>66.7</v>
      </c>
      <c r="P26" s="442">
        <f t="shared" si="13"/>
        <v>76.5</v>
      </c>
      <c r="Q26" s="15">
        <f>Q25/Q18*100</f>
        <v>70.5</v>
      </c>
    </row>
    <row r="27" spans="1:17" s="1" customFormat="1" ht="12" customHeight="1">
      <c r="A27" s="803"/>
      <c r="B27" s="84" t="s">
        <v>4</v>
      </c>
      <c r="C27" s="68"/>
      <c r="D27" s="69"/>
      <c r="E27" s="53">
        <f aca="true" t="shared" si="14" ref="E27:P27">E18-E25</f>
        <v>2</v>
      </c>
      <c r="F27" s="13">
        <f t="shared" si="14"/>
        <v>6</v>
      </c>
      <c r="G27" s="13">
        <f t="shared" si="14"/>
        <v>7</v>
      </c>
      <c r="H27" s="13">
        <f t="shared" si="14"/>
        <v>4</v>
      </c>
      <c r="I27" s="13">
        <f t="shared" si="14"/>
        <v>3</v>
      </c>
      <c r="J27" s="13">
        <f t="shared" si="14"/>
        <v>0</v>
      </c>
      <c r="K27" s="13">
        <f t="shared" si="14"/>
        <v>14</v>
      </c>
      <c r="L27" s="13">
        <f t="shared" si="14"/>
        <v>15</v>
      </c>
      <c r="M27" s="13">
        <f t="shared" si="14"/>
        <v>29</v>
      </c>
      <c r="N27" s="13">
        <f t="shared" si="14"/>
        <v>13</v>
      </c>
      <c r="O27" s="13">
        <f t="shared" si="14"/>
        <v>14</v>
      </c>
      <c r="P27" s="13">
        <f t="shared" si="14"/>
        <v>12</v>
      </c>
      <c r="Q27" s="14">
        <f>SUM(E27:P27)</f>
        <v>119</v>
      </c>
    </row>
    <row r="28" spans="1:17" ht="12" customHeight="1">
      <c r="A28" s="804"/>
      <c r="B28" s="85" t="s">
        <v>44</v>
      </c>
      <c r="C28" s="70"/>
      <c r="D28" s="71"/>
      <c r="E28" s="54">
        <f aca="true" t="shared" si="15" ref="E28:P28">E27/E18*100</f>
        <v>6.7</v>
      </c>
      <c r="F28" s="442">
        <f t="shared" si="15"/>
        <v>21.4</v>
      </c>
      <c r="G28" s="442">
        <f t="shared" si="15"/>
        <v>20.6</v>
      </c>
      <c r="H28" s="442">
        <f t="shared" si="15"/>
        <v>22.2</v>
      </c>
      <c r="I28" s="442">
        <f t="shared" si="15"/>
        <v>12.5</v>
      </c>
      <c r="J28" s="442">
        <f t="shared" si="15"/>
        <v>0</v>
      </c>
      <c r="K28" s="442">
        <f t="shared" si="15"/>
        <v>38.9</v>
      </c>
      <c r="L28" s="442">
        <f t="shared" si="15"/>
        <v>55.6</v>
      </c>
      <c r="M28" s="442">
        <f t="shared" si="15"/>
        <v>60.4</v>
      </c>
      <c r="N28" s="442">
        <f t="shared" si="15"/>
        <v>27.7</v>
      </c>
      <c r="O28" s="442">
        <f t="shared" si="15"/>
        <v>33.3</v>
      </c>
      <c r="P28" s="442">
        <f t="shared" si="15"/>
        <v>23.5</v>
      </c>
      <c r="Q28" s="15">
        <f>Q27/Q18*100</f>
        <v>29.5</v>
      </c>
    </row>
    <row r="29" spans="1:17" ht="12" customHeight="1">
      <c r="A29" s="585" t="s">
        <v>37</v>
      </c>
      <c r="B29" s="586"/>
      <c r="C29" s="586"/>
      <c r="D29" s="587"/>
      <c r="E29" s="61">
        <v>9</v>
      </c>
      <c r="F29" s="448">
        <v>10</v>
      </c>
      <c r="G29" s="448">
        <v>17</v>
      </c>
      <c r="H29" s="448">
        <v>10</v>
      </c>
      <c r="I29" s="448">
        <v>10</v>
      </c>
      <c r="J29" s="448">
        <v>4</v>
      </c>
      <c r="K29" s="448">
        <v>20</v>
      </c>
      <c r="L29" s="448">
        <v>21</v>
      </c>
      <c r="M29" s="448">
        <v>38</v>
      </c>
      <c r="N29" s="448">
        <v>25</v>
      </c>
      <c r="O29" s="448">
        <v>21</v>
      </c>
      <c r="P29" s="448">
        <v>25</v>
      </c>
      <c r="Q29" s="14">
        <f>SUM(E29:P29)</f>
        <v>210</v>
      </c>
    </row>
    <row r="30" spans="1:17" s="8" customFormat="1" ht="10.5" customHeight="1">
      <c r="A30" s="745" t="s">
        <v>44</v>
      </c>
      <c r="B30" s="746"/>
      <c r="C30" s="746"/>
      <c r="D30" s="747"/>
      <c r="E30" s="163">
        <f aca="true" t="shared" si="16" ref="E30:P30">E29/E18*100</f>
        <v>30</v>
      </c>
      <c r="F30" s="449">
        <f t="shared" si="16"/>
        <v>35.7</v>
      </c>
      <c r="G30" s="449">
        <f t="shared" si="16"/>
        <v>50</v>
      </c>
      <c r="H30" s="449">
        <f t="shared" si="16"/>
        <v>55.6</v>
      </c>
      <c r="I30" s="449">
        <f t="shared" si="16"/>
        <v>41.7</v>
      </c>
      <c r="J30" s="449">
        <f t="shared" si="16"/>
        <v>22.2</v>
      </c>
      <c r="K30" s="449">
        <f t="shared" si="16"/>
        <v>55.6</v>
      </c>
      <c r="L30" s="449">
        <f t="shared" si="16"/>
        <v>77.8</v>
      </c>
      <c r="M30" s="449">
        <f t="shared" si="16"/>
        <v>79.2</v>
      </c>
      <c r="N30" s="449">
        <f t="shared" si="16"/>
        <v>53.2</v>
      </c>
      <c r="O30" s="449">
        <f t="shared" si="16"/>
        <v>50</v>
      </c>
      <c r="P30" s="449">
        <f t="shared" si="16"/>
        <v>49</v>
      </c>
      <c r="Q30" s="210">
        <f>Q29/Q18*100</f>
        <v>52.1</v>
      </c>
    </row>
    <row r="31" spans="1:17" ht="12" customHeight="1">
      <c r="A31" s="150" t="s">
        <v>120</v>
      </c>
      <c r="B31" s="151"/>
      <c r="C31" s="151"/>
      <c r="D31" s="152"/>
      <c r="E31" s="56">
        <v>0</v>
      </c>
      <c r="F31" s="28">
        <v>0</v>
      </c>
      <c r="G31" s="28">
        <v>0</v>
      </c>
      <c r="H31" s="28">
        <v>0</v>
      </c>
      <c r="I31" s="28">
        <v>1</v>
      </c>
      <c r="J31" s="28">
        <v>1</v>
      </c>
      <c r="K31" s="28">
        <v>2</v>
      </c>
      <c r="L31" s="28">
        <v>0</v>
      </c>
      <c r="M31" s="28">
        <v>1</v>
      </c>
      <c r="N31" s="28">
        <v>3</v>
      </c>
      <c r="O31" s="28">
        <v>4</v>
      </c>
      <c r="P31" s="28">
        <v>3</v>
      </c>
      <c r="Q31" s="14">
        <f>SUM(E31:P31)</f>
        <v>15</v>
      </c>
    </row>
    <row r="32" spans="1:17" s="8" customFormat="1" ht="10.5" customHeight="1">
      <c r="A32" s="745" t="s">
        <v>44</v>
      </c>
      <c r="B32" s="746"/>
      <c r="C32" s="746"/>
      <c r="D32" s="747"/>
      <c r="E32" s="163">
        <f aca="true" t="shared" si="17" ref="E32:P32">E31/E18*100</f>
        <v>0</v>
      </c>
      <c r="F32" s="449">
        <f t="shared" si="17"/>
        <v>0</v>
      </c>
      <c r="G32" s="449">
        <f t="shared" si="17"/>
        <v>0</v>
      </c>
      <c r="H32" s="449">
        <f t="shared" si="17"/>
        <v>0</v>
      </c>
      <c r="I32" s="449">
        <f t="shared" si="17"/>
        <v>4.2</v>
      </c>
      <c r="J32" s="449">
        <f t="shared" si="17"/>
        <v>5.6</v>
      </c>
      <c r="K32" s="449">
        <f t="shared" si="17"/>
        <v>5.6</v>
      </c>
      <c r="L32" s="449">
        <f t="shared" si="17"/>
        <v>0</v>
      </c>
      <c r="M32" s="449">
        <f t="shared" si="17"/>
        <v>2.1</v>
      </c>
      <c r="N32" s="449">
        <f t="shared" si="17"/>
        <v>6.4</v>
      </c>
      <c r="O32" s="449">
        <f t="shared" si="17"/>
        <v>9.5</v>
      </c>
      <c r="P32" s="449">
        <f t="shared" si="17"/>
        <v>5.9</v>
      </c>
      <c r="Q32" s="210">
        <f>Q31/Q18*100</f>
        <v>3.7</v>
      </c>
    </row>
    <row r="33" spans="1:17" ht="12" customHeight="1">
      <c r="A33" s="585" t="s">
        <v>38</v>
      </c>
      <c r="B33" s="586"/>
      <c r="C33" s="586"/>
      <c r="D33" s="587"/>
      <c r="E33" s="56">
        <v>10</v>
      </c>
      <c r="F33" s="28">
        <v>11</v>
      </c>
      <c r="G33" s="28">
        <v>7</v>
      </c>
      <c r="H33" s="28">
        <v>2</v>
      </c>
      <c r="I33" s="28">
        <v>3</v>
      </c>
      <c r="J33" s="28">
        <v>4</v>
      </c>
      <c r="K33" s="28">
        <v>9</v>
      </c>
      <c r="L33" s="28">
        <v>7</v>
      </c>
      <c r="M33" s="28">
        <v>11</v>
      </c>
      <c r="N33" s="28">
        <v>11</v>
      </c>
      <c r="O33" s="28">
        <v>10</v>
      </c>
      <c r="P33" s="28">
        <v>10</v>
      </c>
      <c r="Q33" s="14">
        <f>SUM(E33:P33)</f>
        <v>95</v>
      </c>
    </row>
    <row r="34" spans="1:17" s="8" customFormat="1" ht="10.5" customHeight="1">
      <c r="A34" s="745" t="s">
        <v>44</v>
      </c>
      <c r="B34" s="746"/>
      <c r="C34" s="746"/>
      <c r="D34" s="747"/>
      <c r="E34" s="163">
        <f aca="true" t="shared" si="18" ref="E34:P34">E33/E18*100</f>
        <v>33.3</v>
      </c>
      <c r="F34" s="449">
        <f t="shared" si="18"/>
        <v>39.3</v>
      </c>
      <c r="G34" s="449">
        <f t="shared" si="18"/>
        <v>20.6</v>
      </c>
      <c r="H34" s="449">
        <f t="shared" si="18"/>
        <v>11.1</v>
      </c>
      <c r="I34" s="449">
        <f t="shared" si="18"/>
        <v>12.5</v>
      </c>
      <c r="J34" s="449">
        <f t="shared" si="18"/>
        <v>22.2</v>
      </c>
      <c r="K34" s="449">
        <f t="shared" si="18"/>
        <v>25</v>
      </c>
      <c r="L34" s="449">
        <f t="shared" si="18"/>
        <v>25.9</v>
      </c>
      <c r="M34" s="449">
        <f t="shared" si="18"/>
        <v>22.9</v>
      </c>
      <c r="N34" s="449">
        <f t="shared" si="18"/>
        <v>23.4</v>
      </c>
      <c r="O34" s="449">
        <f t="shared" si="18"/>
        <v>23.8</v>
      </c>
      <c r="P34" s="449">
        <f t="shared" si="18"/>
        <v>19.6</v>
      </c>
      <c r="Q34" s="210">
        <f>Q33/Q18*100</f>
        <v>23.6</v>
      </c>
    </row>
    <row r="35" spans="1:17" ht="12" customHeight="1">
      <c r="A35" s="121" t="s">
        <v>121</v>
      </c>
      <c r="B35" s="153"/>
      <c r="C35" s="153"/>
      <c r="D35" s="154"/>
      <c r="E35" s="208">
        <v>1</v>
      </c>
      <c r="F35" s="99">
        <v>1</v>
      </c>
      <c r="G35" s="99">
        <v>0</v>
      </c>
      <c r="H35" s="99">
        <v>0</v>
      </c>
      <c r="I35" s="99">
        <v>0</v>
      </c>
      <c r="J35" s="99">
        <v>2</v>
      </c>
      <c r="K35" s="99">
        <v>2</v>
      </c>
      <c r="L35" s="99">
        <v>1</v>
      </c>
      <c r="M35" s="99">
        <v>0</v>
      </c>
      <c r="N35" s="99">
        <v>0</v>
      </c>
      <c r="O35" s="99">
        <v>4</v>
      </c>
      <c r="P35" s="99">
        <v>0</v>
      </c>
      <c r="Q35" s="14">
        <f>SUM(E35:P35)</f>
        <v>11</v>
      </c>
    </row>
    <row r="36" spans="1:17" s="8" customFormat="1" ht="10.5" customHeight="1">
      <c r="A36" s="745" t="s">
        <v>44</v>
      </c>
      <c r="B36" s="746"/>
      <c r="C36" s="746"/>
      <c r="D36" s="747"/>
      <c r="E36" s="163">
        <f aca="true" t="shared" si="19" ref="E36:P36">E35/E18*100</f>
        <v>3.3</v>
      </c>
      <c r="F36" s="449">
        <f t="shared" si="19"/>
        <v>3.6</v>
      </c>
      <c r="G36" s="449">
        <f t="shared" si="19"/>
        <v>0</v>
      </c>
      <c r="H36" s="449">
        <f t="shared" si="19"/>
        <v>0</v>
      </c>
      <c r="I36" s="449">
        <f t="shared" si="19"/>
        <v>0</v>
      </c>
      <c r="J36" s="449">
        <f t="shared" si="19"/>
        <v>11.1</v>
      </c>
      <c r="K36" s="449">
        <f t="shared" si="19"/>
        <v>5.6</v>
      </c>
      <c r="L36" s="449">
        <f t="shared" si="19"/>
        <v>3.7</v>
      </c>
      <c r="M36" s="449">
        <f t="shared" si="19"/>
        <v>0</v>
      </c>
      <c r="N36" s="449">
        <f t="shared" si="19"/>
        <v>0</v>
      </c>
      <c r="O36" s="449">
        <f t="shared" si="19"/>
        <v>9.5</v>
      </c>
      <c r="P36" s="449">
        <f t="shared" si="19"/>
        <v>0</v>
      </c>
      <c r="Q36" s="210">
        <f>Q35/Q18*100</f>
        <v>2.7</v>
      </c>
    </row>
    <row r="37" spans="1:17" ht="12" customHeight="1">
      <c r="A37" s="585" t="s">
        <v>39</v>
      </c>
      <c r="B37" s="586"/>
      <c r="C37" s="586"/>
      <c r="D37" s="587"/>
      <c r="E37" s="209">
        <v>1</v>
      </c>
      <c r="F37" s="423">
        <v>4</v>
      </c>
      <c r="G37" s="423">
        <v>6</v>
      </c>
      <c r="H37" s="423">
        <v>1</v>
      </c>
      <c r="I37" s="423">
        <v>3</v>
      </c>
      <c r="J37" s="423">
        <v>3</v>
      </c>
      <c r="K37" s="423">
        <v>3</v>
      </c>
      <c r="L37" s="423">
        <v>0</v>
      </c>
      <c r="M37" s="423">
        <v>3</v>
      </c>
      <c r="N37" s="423">
        <v>8</v>
      </c>
      <c r="O37" s="423">
        <v>3</v>
      </c>
      <c r="P37" s="423">
        <v>4</v>
      </c>
      <c r="Q37" s="14">
        <f>SUM(E37:P37)</f>
        <v>39</v>
      </c>
    </row>
    <row r="38" spans="1:17" s="8" customFormat="1" ht="9.75" customHeight="1">
      <c r="A38" s="745" t="s">
        <v>44</v>
      </c>
      <c r="B38" s="746"/>
      <c r="C38" s="746"/>
      <c r="D38" s="747"/>
      <c r="E38" s="163">
        <f aca="true" t="shared" si="20" ref="E38:P38">E37/E18*100</f>
        <v>3.3</v>
      </c>
      <c r="F38" s="449">
        <f t="shared" si="20"/>
        <v>14.3</v>
      </c>
      <c r="G38" s="449">
        <f t="shared" si="20"/>
        <v>17.6</v>
      </c>
      <c r="H38" s="449">
        <f t="shared" si="20"/>
        <v>5.6</v>
      </c>
      <c r="I38" s="449">
        <f t="shared" si="20"/>
        <v>12.5</v>
      </c>
      <c r="J38" s="449">
        <f t="shared" si="20"/>
        <v>16.7</v>
      </c>
      <c r="K38" s="449">
        <f t="shared" si="20"/>
        <v>8.3</v>
      </c>
      <c r="L38" s="449">
        <f t="shared" si="20"/>
        <v>0</v>
      </c>
      <c r="M38" s="449">
        <f t="shared" si="20"/>
        <v>6.3</v>
      </c>
      <c r="N38" s="449">
        <f t="shared" si="20"/>
        <v>17</v>
      </c>
      <c r="O38" s="449">
        <f t="shared" si="20"/>
        <v>7.1</v>
      </c>
      <c r="P38" s="449">
        <f t="shared" si="20"/>
        <v>7.8</v>
      </c>
      <c r="Q38" s="210">
        <f>Q37/Q18*100</f>
        <v>9.7</v>
      </c>
    </row>
    <row r="39" spans="1:18" s="31" customFormat="1" ht="11.25" customHeight="1">
      <c r="A39" s="613" t="s">
        <v>40</v>
      </c>
      <c r="B39" s="614"/>
      <c r="C39" s="614"/>
      <c r="D39" s="615"/>
      <c r="E39" s="208">
        <v>1</v>
      </c>
      <c r="F39" s="99">
        <v>3</v>
      </c>
      <c r="G39" s="99">
        <v>1</v>
      </c>
      <c r="H39" s="99">
        <v>1</v>
      </c>
      <c r="I39" s="99">
        <v>1</v>
      </c>
      <c r="J39" s="99">
        <v>3</v>
      </c>
      <c r="K39" s="99">
        <v>4</v>
      </c>
      <c r="L39" s="99">
        <v>1</v>
      </c>
      <c r="M39" s="99">
        <v>5</v>
      </c>
      <c r="N39" s="99">
        <v>6</v>
      </c>
      <c r="O39" s="99">
        <v>4</v>
      </c>
      <c r="P39" s="99">
        <v>3</v>
      </c>
      <c r="Q39" s="14">
        <f>SUM(E39:P39)</f>
        <v>33</v>
      </c>
      <c r="R39" s="30"/>
    </row>
    <row r="40" spans="1:18" s="212" customFormat="1" ht="11.25" customHeight="1">
      <c r="A40" s="745" t="s">
        <v>44</v>
      </c>
      <c r="B40" s="746"/>
      <c r="C40" s="746"/>
      <c r="D40" s="747"/>
      <c r="E40" s="163">
        <f aca="true" t="shared" si="21" ref="E40:P40">E39/E18*100</f>
        <v>3.3</v>
      </c>
      <c r="F40" s="449">
        <f t="shared" si="21"/>
        <v>10.7</v>
      </c>
      <c r="G40" s="449">
        <f t="shared" si="21"/>
        <v>2.9</v>
      </c>
      <c r="H40" s="449">
        <f t="shared" si="21"/>
        <v>5.6</v>
      </c>
      <c r="I40" s="449">
        <f t="shared" si="21"/>
        <v>4.2</v>
      </c>
      <c r="J40" s="449">
        <f t="shared" si="21"/>
        <v>16.7</v>
      </c>
      <c r="K40" s="449">
        <f t="shared" si="21"/>
        <v>11.1</v>
      </c>
      <c r="L40" s="449">
        <f t="shared" si="21"/>
        <v>3.7</v>
      </c>
      <c r="M40" s="449">
        <f t="shared" si="21"/>
        <v>10.4</v>
      </c>
      <c r="N40" s="449">
        <f t="shared" si="21"/>
        <v>12.8</v>
      </c>
      <c r="O40" s="449">
        <f t="shared" si="21"/>
        <v>9.5</v>
      </c>
      <c r="P40" s="449">
        <f t="shared" si="21"/>
        <v>5.9</v>
      </c>
      <c r="Q40" s="210">
        <f>Q39/Q18*100</f>
        <v>8.2</v>
      </c>
      <c r="R40" s="211"/>
    </row>
    <row r="41" spans="1:18" s="26" customFormat="1" ht="12" customHeight="1">
      <c r="A41" s="90" t="s">
        <v>77</v>
      </c>
      <c r="B41" s="91"/>
      <c r="C41" s="92"/>
      <c r="D41" s="117"/>
      <c r="E41" s="208">
        <v>4</v>
      </c>
      <c r="F41" s="99">
        <v>9</v>
      </c>
      <c r="G41" s="99">
        <v>11</v>
      </c>
      <c r="H41" s="99">
        <v>5</v>
      </c>
      <c r="I41" s="99">
        <v>5</v>
      </c>
      <c r="J41" s="99">
        <v>1</v>
      </c>
      <c r="K41" s="99">
        <v>18</v>
      </c>
      <c r="L41" s="99">
        <v>15</v>
      </c>
      <c r="M41" s="99">
        <v>32</v>
      </c>
      <c r="N41" s="99">
        <v>22</v>
      </c>
      <c r="O41" s="99">
        <v>16</v>
      </c>
      <c r="P41" s="99">
        <v>18</v>
      </c>
      <c r="Q41" s="14">
        <f>SUM(E41:P41)</f>
        <v>156</v>
      </c>
      <c r="R41" s="27"/>
    </row>
    <row r="42" spans="1:18" s="214" customFormat="1" ht="12" customHeight="1">
      <c r="A42" s="745" t="s">
        <v>44</v>
      </c>
      <c r="B42" s="746"/>
      <c r="C42" s="746"/>
      <c r="D42" s="747"/>
      <c r="E42" s="163">
        <f aca="true" t="shared" si="22" ref="E42:P42">E41/E18*100</f>
        <v>13.3</v>
      </c>
      <c r="F42" s="449">
        <f t="shared" si="22"/>
        <v>32.1</v>
      </c>
      <c r="G42" s="449">
        <f t="shared" si="22"/>
        <v>32.4</v>
      </c>
      <c r="H42" s="449">
        <f t="shared" si="22"/>
        <v>27.8</v>
      </c>
      <c r="I42" s="449">
        <f t="shared" si="22"/>
        <v>20.8</v>
      </c>
      <c r="J42" s="449">
        <f t="shared" si="22"/>
        <v>5.6</v>
      </c>
      <c r="K42" s="449">
        <f t="shared" si="22"/>
        <v>50</v>
      </c>
      <c r="L42" s="449">
        <f t="shared" si="22"/>
        <v>55.6</v>
      </c>
      <c r="M42" s="449">
        <f t="shared" si="22"/>
        <v>66.7</v>
      </c>
      <c r="N42" s="449">
        <f t="shared" si="22"/>
        <v>46.8</v>
      </c>
      <c r="O42" s="449">
        <f t="shared" si="22"/>
        <v>38.1</v>
      </c>
      <c r="P42" s="449">
        <f t="shared" si="22"/>
        <v>35.3</v>
      </c>
      <c r="Q42" s="210">
        <f>Q41/Q18*100</f>
        <v>38.7</v>
      </c>
      <c r="R42" s="213"/>
    </row>
    <row r="43" spans="1:18" s="26" customFormat="1" ht="12" customHeight="1">
      <c r="A43" s="155" t="s">
        <v>78</v>
      </c>
      <c r="B43" s="156"/>
      <c r="C43" s="157"/>
      <c r="D43" s="117"/>
      <c r="E43" s="209">
        <v>15</v>
      </c>
      <c r="F43" s="423">
        <v>16</v>
      </c>
      <c r="G43" s="423">
        <v>8</v>
      </c>
      <c r="H43" s="423">
        <v>8</v>
      </c>
      <c r="I43" s="423">
        <v>11</v>
      </c>
      <c r="J43" s="423">
        <v>6</v>
      </c>
      <c r="K43" s="423">
        <v>15</v>
      </c>
      <c r="L43" s="423">
        <v>6</v>
      </c>
      <c r="M43" s="423">
        <v>16</v>
      </c>
      <c r="N43" s="423">
        <v>20</v>
      </c>
      <c r="O43" s="423">
        <v>15</v>
      </c>
      <c r="P43" s="423">
        <v>21</v>
      </c>
      <c r="Q43" s="14">
        <f>SUM(E43:P43)</f>
        <v>157</v>
      </c>
      <c r="R43" s="27"/>
    </row>
    <row r="44" spans="1:18" s="214" customFormat="1" ht="12" customHeight="1">
      <c r="A44" s="745" t="s">
        <v>44</v>
      </c>
      <c r="B44" s="746"/>
      <c r="C44" s="746"/>
      <c r="D44" s="747"/>
      <c r="E44" s="163">
        <f aca="true" t="shared" si="23" ref="E44:P44">E43/E18*100</f>
        <v>50</v>
      </c>
      <c r="F44" s="449">
        <f t="shared" si="23"/>
        <v>57.1</v>
      </c>
      <c r="G44" s="449">
        <f t="shared" si="23"/>
        <v>23.5</v>
      </c>
      <c r="H44" s="449">
        <f t="shared" si="23"/>
        <v>44.4</v>
      </c>
      <c r="I44" s="449">
        <f t="shared" si="23"/>
        <v>45.8</v>
      </c>
      <c r="J44" s="449">
        <f t="shared" si="23"/>
        <v>33.3</v>
      </c>
      <c r="K44" s="449">
        <f t="shared" si="23"/>
        <v>41.7</v>
      </c>
      <c r="L44" s="449">
        <f t="shared" si="23"/>
        <v>22.2</v>
      </c>
      <c r="M44" s="449">
        <f t="shared" si="23"/>
        <v>33.3</v>
      </c>
      <c r="N44" s="449">
        <f t="shared" si="23"/>
        <v>42.6</v>
      </c>
      <c r="O44" s="449">
        <f t="shared" si="23"/>
        <v>35.7</v>
      </c>
      <c r="P44" s="449">
        <f t="shared" si="23"/>
        <v>41.2</v>
      </c>
      <c r="Q44" s="210">
        <f>Q43/Q18*100</f>
        <v>39</v>
      </c>
      <c r="R44" s="213"/>
    </row>
    <row r="45" spans="1:17" s="4" customFormat="1" ht="12" customHeight="1">
      <c r="A45" s="155" t="s">
        <v>122</v>
      </c>
      <c r="B45" s="158"/>
      <c r="C45" s="159"/>
      <c r="D45" s="117"/>
      <c r="E45" s="208">
        <v>0</v>
      </c>
      <c r="F45" s="99">
        <v>0</v>
      </c>
      <c r="G45" s="99">
        <v>0</v>
      </c>
      <c r="H45" s="99">
        <v>0</v>
      </c>
      <c r="I45" s="99">
        <v>1</v>
      </c>
      <c r="J45" s="99">
        <v>0</v>
      </c>
      <c r="K45" s="99">
        <v>2</v>
      </c>
      <c r="L45" s="99">
        <v>1</v>
      </c>
      <c r="M45" s="99">
        <v>1</v>
      </c>
      <c r="N45" s="99">
        <v>0</v>
      </c>
      <c r="O45" s="99">
        <v>2</v>
      </c>
      <c r="P45" s="99">
        <v>1</v>
      </c>
      <c r="Q45" s="14">
        <f>SUM(E45:P45)</f>
        <v>8</v>
      </c>
    </row>
    <row r="46" spans="1:17" s="8" customFormat="1" ht="12" customHeight="1">
      <c r="A46" s="745" t="s">
        <v>44</v>
      </c>
      <c r="B46" s="746"/>
      <c r="C46" s="746"/>
      <c r="D46" s="747"/>
      <c r="E46" s="163">
        <f aca="true" t="shared" si="24" ref="E46:P46">E45/E18*100</f>
        <v>0</v>
      </c>
      <c r="F46" s="449">
        <f t="shared" si="24"/>
        <v>0</v>
      </c>
      <c r="G46" s="449">
        <f t="shared" si="24"/>
        <v>0</v>
      </c>
      <c r="H46" s="449">
        <f t="shared" si="24"/>
        <v>0</v>
      </c>
      <c r="I46" s="449">
        <f t="shared" si="24"/>
        <v>4.2</v>
      </c>
      <c r="J46" s="449">
        <f t="shared" si="24"/>
        <v>0</v>
      </c>
      <c r="K46" s="449">
        <f t="shared" si="24"/>
        <v>5.6</v>
      </c>
      <c r="L46" s="449">
        <f t="shared" si="24"/>
        <v>3.7</v>
      </c>
      <c r="M46" s="449">
        <f t="shared" si="24"/>
        <v>2.1</v>
      </c>
      <c r="N46" s="449">
        <f t="shared" si="24"/>
        <v>0</v>
      </c>
      <c r="O46" s="449">
        <f t="shared" si="24"/>
        <v>4.8</v>
      </c>
      <c r="P46" s="449">
        <f t="shared" si="24"/>
        <v>2</v>
      </c>
      <c r="Q46" s="210">
        <f>Q45/Q18*100</f>
        <v>2</v>
      </c>
    </row>
    <row r="47" spans="1:17" s="3" customFormat="1" ht="11.25" customHeight="1">
      <c r="A47" s="565" t="s">
        <v>123</v>
      </c>
      <c r="B47" s="566"/>
      <c r="C47" s="566"/>
      <c r="D47" s="567"/>
      <c r="E47" s="209">
        <v>0</v>
      </c>
      <c r="F47" s="423">
        <v>0</v>
      </c>
      <c r="G47" s="423">
        <v>0</v>
      </c>
      <c r="H47" s="423">
        <v>0</v>
      </c>
      <c r="I47" s="423">
        <v>0</v>
      </c>
      <c r="J47" s="423">
        <v>1</v>
      </c>
      <c r="K47" s="423">
        <v>0</v>
      </c>
      <c r="L47" s="423">
        <v>0</v>
      </c>
      <c r="M47" s="423">
        <v>0</v>
      </c>
      <c r="N47" s="423">
        <v>0</v>
      </c>
      <c r="O47" s="423">
        <v>2</v>
      </c>
      <c r="P47" s="423">
        <v>0</v>
      </c>
      <c r="Q47" s="14">
        <f>SUM(E47:P47)</f>
        <v>3</v>
      </c>
    </row>
    <row r="48" spans="1:17" s="8" customFormat="1" ht="10.5" customHeight="1">
      <c r="A48" s="745" t="s">
        <v>44</v>
      </c>
      <c r="B48" s="746"/>
      <c r="C48" s="746"/>
      <c r="D48" s="747"/>
      <c r="E48" s="163">
        <f aca="true" t="shared" si="25" ref="E48:P48">E47/E18*100</f>
        <v>0</v>
      </c>
      <c r="F48" s="449">
        <f t="shared" si="25"/>
        <v>0</v>
      </c>
      <c r="G48" s="449">
        <f t="shared" si="25"/>
        <v>0</v>
      </c>
      <c r="H48" s="449">
        <f t="shared" si="25"/>
        <v>0</v>
      </c>
      <c r="I48" s="449">
        <f t="shared" si="25"/>
        <v>0</v>
      </c>
      <c r="J48" s="449">
        <f t="shared" si="25"/>
        <v>5.6</v>
      </c>
      <c r="K48" s="449">
        <f t="shared" si="25"/>
        <v>0</v>
      </c>
      <c r="L48" s="449">
        <f t="shared" si="25"/>
        <v>0</v>
      </c>
      <c r="M48" s="449">
        <f t="shared" si="25"/>
        <v>0</v>
      </c>
      <c r="N48" s="449">
        <f t="shared" si="25"/>
        <v>0</v>
      </c>
      <c r="O48" s="449">
        <f t="shared" si="25"/>
        <v>4.8</v>
      </c>
      <c r="P48" s="449">
        <f t="shared" si="25"/>
        <v>0</v>
      </c>
      <c r="Q48" s="210">
        <f>Q47/Q18*100</f>
        <v>0.7</v>
      </c>
    </row>
    <row r="49" spans="1:18" s="31" customFormat="1" ht="10.5" customHeight="1">
      <c r="A49" s="585" t="s">
        <v>25</v>
      </c>
      <c r="B49" s="586"/>
      <c r="C49" s="586"/>
      <c r="D49" s="587"/>
      <c r="E49" s="56">
        <v>2</v>
      </c>
      <c r="F49" s="28">
        <v>1</v>
      </c>
      <c r="G49" s="28">
        <v>1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2</v>
      </c>
      <c r="N49" s="28">
        <v>1</v>
      </c>
      <c r="O49" s="28">
        <v>1</v>
      </c>
      <c r="P49" s="28">
        <v>1</v>
      </c>
      <c r="Q49" s="14">
        <f>SUM(E49:P49)</f>
        <v>9</v>
      </c>
      <c r="R49" s="30"/>
    </row>
    <row r="50" spans="1:18" s="212" customFormat="1" ht="11.25" customHeight="1" thickBot="1">
      <c r="A50" s="751" t="s">
        <v>44</v>
      </c>
      <c r="B50" s="752"/>
      <c r="C50" s="752"/>
      <c r="D50" s="753"/>
      <c r="E50" s="215">
        <f aca="true" t="shared" si="26" ref="E50:P50">E49/E18*100</f>
        <v>6.7</v>
      </c>
      <c r="F50" s="450">
        <f t="shared" si="26"/>
        <v>3.6</v>
      </c>
      <c r="G50" s="450">
        <f t="shared" si="26"/>
        <v>2.9</v>
      </c>
      <c r="H50" s="450">
        <f t="shared" si="26"/>
        <v>0</v>
      </c>
      <c r="I50" s="450">
        <f t="shared" si="26"/>
        <v>0</v>
      </c>
      <c r="J50" s="450">
        <f t="shared" si="26"/>
        <v>0</v>
      </c>
      <c r="K50" s="450">
        <f t="shared" si="26"/>
        <v>0</v>
      </c>
      <c r="L50" s="450">
        <f t="shared" si="26"/>
        <v>0</v>
      </c>
      <c r="M50" s="450">
        <f t="shared" si="26"/>
        <v>4.2</v>
      </c>
      <c r="N50" s="450">
        <f t="shared" si="26"/>
        <v>2.1</v>
      </c>
      <c r="O50" s="450">
        <f t="shared" si="26"/>
        <v>2.4</v>
      </c>
      <c r="P50" s="450">
        <f t="shared" si="26"/>
        <v>2</v>
      </c>
      <c r="Q50" s="216">
        <f>Q49/Q18*100</f>
        <v>2.2</v>
      </c>
      <c r="R50" s="211"/>
    </row>
    <row r="51" spans="1:18" s="26" customFormat="1" ht="12" customHeight="1" thickBot="1">
      <c r="A51" s="812" t="s">
        <v>147</v>
      </c>
      <c r="B51" s="813"/>
      <c r="C51" s="813"/>
      <c r="D51" s="813"/>
      <c r="E51" s="813"/>
      <c r="F51" s="813"/>
      <c r="G51" s="813"/>
      <c r="H51" s="813"/>
      <c r="I51" s="813"/>
      <c r="J51" s="813"/>
      <c r="K51" s="813"/>
      <c r="L51" s="813"/>
      <c r="M51" s="813"/>
      <c r="N51" s="813"/>
      <c r="O51" s="813"/>
      <c r="P51" s="813"/>
      <c r="Q51" s="814"/>
      <c r="R51" s="27"/>
    </row>
    <row r="52" spans="1:17" s="3" customFormat="1" ht="12" customHeight="1" thickBot="1">
      <c r="A52" s="787" t="s">
        <v>11</v>
      </c>
      <c r="B52" s="788"/>
      <c r="C52" s="788"/>
      <c r="D52" s="789"/>
      <c r="E52" s="110">
        <v>13</v>
      </c>
      <c r="F52" s="11">
        <v>15</v>
      </c>
      <c r="G52" s="11">
        <v>30</v>
      </c>
      <c r="H52" s="11">
        <v>41</v>
      </c>
      <c r="I52" s="11">
        <v>23</v>
      </c>
      <c r="J52" s="11">
        <v>25</v>
      </c>
      <c r="K52" s="11">
        <v>46</v>
      </c>
      <c r="L52" s="11">
        <v>44</v>
      </c>
      <c r="M52" s="11">
        <v>45</v>
      </c>
      <c r="N52" s="11">
        <v>26</v>
      </c>
      <c r="O52" s="11">
        <v>26</v>
      </c>
      <c r="P52" s="52">
        <v>21</v>
      </c>
      <c r="Q52" s="9">
        <f>SUM(E52:P52)</f>
        <v>355</v>
      </c>
    </row>
    <row r="53" spans="1:17" s="3" customFormat="1" ht="12" customHeight="1" thickTop="1">
      <c r="A53" s="790" t="s">
        <v>197</v>
      </c>
      <c r="B53" s="791"/>
      <c r="C53" s="791"/>
      <c r="D53" s="792"/>
      <c r="E53" s="105">
        <v>5</v>
      </c>
      <c r="F53" s="13">
        <v>5</v>
      </c>
      <c r="G53" s="13">
        <v>16</v>
      </c>
      <c r="H53" s="13">
        <v>20</v>
      </c>
      <c r="I53" s="13">
        <v>13</v>
      </c>
      <c r="J53" s="13">
        <v>14</v>
      </c>
      <c r="K53" s="13">
        <v>13</v>
      </c>
      <c r="L53" s="13">
        <v>17</v>
      </c>
      <c r="M53" s="13">
        <v>20</v>
      </c>
      <c r="N53" s="13">
        <v>17</v>
      </c>
      <c r="O53" s="13">
        <v>17</v>
      </c>
      <c r="P53" s="53">
        <v>14</v>
      </c>
      <c r="Q53" s="14">
        <f>SUM(E53:P53)</f>
        <v>171</v>
      </c>
    </row>
    <row r="54" spans="1:17" s="8" customFormat="1" ht="9" customHeight="1">
      <c r="A54" s="745" t="s">
        <v>43</v>
      </c>
      <c r="B54" s="746"/>
      <c r="C54" s="746"/>
      <c r="D54" s="747"/>
      <c r="E54" s="106">
        <f aca="true" t="shared" si="27" ref="E54:P54">E53/E52*100</f>
        <v>38.5</v>
      </c>
      <c r="F54" s="442">
        <f t="shared" si="27"/>
        <v>33.3</v>
      </c>
      <c r="G54" s="442">
        <f t="shared" si="27"/>
        <v>53.3</v>
      </c>
      <c r="H54" s="442">
        <f t="shared" si="27"/>
        <v>48.8</v>
      </c>
      <c r="I54" s="442">
        <f t="shared" si="27"/>
        <v>56.5</v>
      </c>
      <c r="J54" s="442">
        <f t="shared" si="27"/>
        <v>56</v>
      </c>
      <c r="K54" s="442">
        <f t="shared" si="27"/>
        <v>28.3</v>
      </c>
      <c r="L54" s="442">
        <f t="shared" si="27"/>
        <v>38.6</v>
      </c>
      <c r="M54" s="442">
        <f t="shared" si="27"/>
        <v>44.4</v>
      </c>
      <c r="N54" s="442">
        <f t="shared" si="27"/>
        <v>65.4</v>
      </c>
      <c r="O54" s="442">
        <f t="shared" si="27"/>
        <v>65.4</v>
      </c>
      <c r="P54" s="54">
        <f t="shared" si="27"/>
        <v>66.7</v>
      </c>
      <c r="Q54" s="15">
        <f>Q53/Q52*100</f>
        <v>48.2</v>
      </c>
    </row>
    <row r="55" spans="1:17" s="3" customFormat="1" ht="13.5" customHeight="1">
      <c r="A55" s="757" t="s">
        <v>60</v>
      </c>
      <c r="B55" s="758"/>
      <c r="C55" s="758"/>
      <c r="D55" s="759"/>
      <c r="E55" s="105">
        <v>8</v>
      </c>
      <c r="F55" s="13">
        <v>10</v>
      </c>
      <c r="G55" s="13">
        <v>12</v>
      </c>
      <c r="H55" s="13">
        <v>20</v>
      </c>
      <c r="I55" s="13">
        <v>10</v>
      </c>
      <c r="J55" s="13">
        <v>12</v>
      </c>
      <c r="K55" s="13">
        <v>27</v>
      </c>
      <c r="L55" s="13">
        <v>27</v>
      </c>
      <c r="M55" s="13">
        <v>19</v>
      </c>
      <c r="N55" s="13">
        <v>18</v>
      </c>
      <c r="O55" s="13">
        <v>10</v>
      </c>
      <c r="P55" s="53">
        <v>12</v>
      </c>
      <c r="Q55" s="14">
        <f>SUM(E55:P55)</f>
        <v>185</v>
      </c>
    </row>
    <row r="56" spans="1:17" s="8" customFormat="1" ht="9" customHeight="1">
      <c r="A56" s="745" t="s">
        <v>43</v>
      </c>
      <c r="B56" s="746"/>
      <c r="C56" s="746"/>
      <c r="D56" s="747"/>
      <c r="E56" s="106">
        <f aca="true" t="shared" si="28" ref="E56:Q56">E55/E52*100</f>
        <v>61.5</v>
      </c>
      <c r="F56" s="442">
        <f t="shared" si="28"/>
        <v>66.7</v>
      </c>
      <c r="G56" s="442">
        <f t="shared" si="28"/>
        <v>40</v>
      </c>
      <c r="H56" s="442">
        <f t="shared" si="28"/>
        <v>48.8</v>
      </c>
      <c r="I56" s="442">
        <f t="shared" si="28"/>
        <v>43.5</v>
      </c>
      <c r="J56" s="442">
        <f t="shared" si="28"/>
        <v>48</v>
      </c>
      <c r="K56" s="442">
        <f t="shared" si="28"/>
        <v>58.7</v>
      </c>
      <c r="L56" s="442">
        <f t="shared" si="28"/>
        <v>61.4</v>
      </c>
      <c r="M56" s="442">
        <f t="shared" si="28"/>
        <v>42.2</v>
      </c>
      <c r="N56" s="442">
        <f t="shared" si="28"/>
        <v>69.2</v>
      </c>
      <c r="O56" s="442">
        <f t="shared" si="28"/>
        <v>38.5</v>
      </c>
      <c r="P56" s="54">
        <f t="shared" si="28"/>
        <v>57.1</v>
      </c>
      <c r="Q56" s="15">
        <f t="shared" si="28"/>
        <v>52.1</v>
      </c>
    </row>
    <row r="57" spans="1:17" s="3" customFormat="1" ht="12.75" customHeight="1">
      <c r="A57" s="748" t="s">
        <v>195</v>
      </c>
      <c r="B57" s="749"/>
      <c r="C57" s="749"/>
      <c r="D57" s="750"/>
      <c r="E57" s="105">
        <v>3</v>
      </c>
      <c r="F57" s="13">
        <v>3</v>
      </c>
      <c r="G57" s="13">
        <v>4</v>
      </c>
      <c r="H57" s="13">
        <v>6</v>
      </c>
      <c r="I57" s="13">
        <v>6</v>
      </c>
      <c r="J57" s="13">
        <v>5</v>
      </c>
      <c r="K57" s="13">
        <v>9</v>
      </c>
      <c r="L57" s="13">
        <v>11</v>
      </c>
      <c r="M57" s="13">
        <v>8</v>
      </c>
      <c r="N57" s="13">
        <v>12</v>
      </c>
      <c r="O57" s="13">
        <v>7</v>
      </c>
      <c r="P57" s="53">
        <v>9</v>
      </c>
      <c r="Q57" s="14">
        <f>SUM(E57:P57)</f>
        <v>83</v>
      </c>
    </row>
    <row r="58" spans="1:17" s="8" customFormat="1" ht="8.25" customHeight="1" thickBot="1">
      <c r="A58" s="751" t="s">
        <v>43</v>
      </c>
      <c r="B58" s="752"/>
      <c r="C58" s="752"/>
      <c r="D58" s="753"/>
      <c r="E58" s="111">
        <f aca="true" t="shared" si="29" ref="E58:Q58">E57/E52*100</f>
        <v>23.1</v>
      </c>
      <c r="F58" s="443">
        <f t="shared" si="29"/>
        <v>20</v>
      </c>
      <c r="G58" s="443">
        <f t="shared" si="29"/>
        <v>13.3</v>
      </c>
      <c r="H58" s="443">
        <f t="shared" si="29"/>
        <v>14.6</v>
      </c>
      <c r="I58" s="443">
        <f t="shared" si="29"/>
        <v>26.1</v>
      </c>
      <c r="J58" s="443">
        <f t="shared" si="29"/>
        <v>20</v>
      </c>
      <c r="K58" s="443">
        <f t="shared" si="29"/>
        <v>19.6</v>
      </c>
      <c r="L58" s="443">
        <f t="shared" si="29"/>
        <v>25</v>
      </c>
      <c r="M58" s="443">
        <f t="shared" si="29"/>
        <v>17.8</v>
      </c>
      <c r="N58" s="443">
        <f t="shared" si="29"/>
        <v>46.2</v>
      </c>
      <c r="O58" s="443">
        <f t="shared" si="29"/>
        <v>26.9</v>
      </c>
      <c r="P58" s="540">
        <f t="shared" si="29"/>
        <v>42.9</v>
      </c>
      <c r="Q58" s="86">
        <f t="shared" si="29"/>
        <v>23.4</v>
      </c>
    </row>
    <row r="59" spans="1:17" s="3" customFormat="1" ht="12.75" customHeight="1">
      <c r="A59" s="760" t="s">
        <v>56</v>
      </c>
      <c r="B59" s="762" t="s">
        <v>48</v>
      </c>
      <c r="C59" s="763"/>
      <c r="D59" s="764"/>
      <c r="E59" s="112">
        <v>8</v>
      </c>
      <c r="F59" s="444">
        <v>10</v>
      </c>
      <c r="G59" s="444">
        <v>10</v>
      </c>
      <c r="H59" s="444">
        <v>20</v>
      </c>
      <c r="I59" s="444">
        <v>5</v>
      </c>
      <c r="J59" s="444">
        <v>11</v>
      </c>
      <c r="K59" s="444">
        <v>5</v>
      </c>
      <c r="L59" s="444">
        <v>17</v>
      </c>
      <c r="M59" s="444">
        <v>12</v>
      </c>
      <c r="N59" s="444">
        <v>15</v>
      </c>
      <c r="O59" s="444">
        <v>4</v>
      </c>
      <c r="P59" s="541">
        <v>10</v>
      </c>
      <c r="Q59" s="87">
        <f>SUM(E59:P59)</f>
        <v>127</v>
      </c>
    </row>
    <row r="60" spans="1:17" s="8" customFormat="1" ht="9" customHeight="1">
      <c r="A60" s="577"/>
      <c r="B60" s="765" t="s">
        <v>130</v>
      </c>
      <c r="C60" s="766"/>
      <c r="D60" s="767"/>
      <c r="E60" s="106">
        <f aca="true" t="shared" si="30" ref="E60:Q60">E59/E52*100</f>
        <v>61.5</v>
      </c>
      <c r="F60" s="442">
        <f t="shared" si="30"/>
        <v>66.7</v>
      </c>
      <c r="G60" s="442">
        <f t="shared" si="30"/>
        <v>33.3</v>
      </c>
      <c r="H60" s="442">
        <f t="shared" si="30"/>
        <v>48.8</v>
      </c>
      <c r="I60" s="442">
        <f t="shared" si="30"/>
        <v>21.7</v>
      </c>
      <c r="J60" s="442">
        <f t="shared" si="30"/>
        <v>44</v>
      </c>
      <c r="K60" s="442">
        <f t="shared" si="30"/>
        <v>10.9</v>
      </c>
      <c r="L60" s="442">
        <f t="shared" si="30"/>
        <v>38.6</v>
      </c>
      <c r="M60" s="442">
        <f t="shared" si="30"/>
        <v>26.7</v>
      </c>
      <c r="N60" s="442">
        <f t="shared" si="30"/>
        <v>57.7</v>
      </c>
      <c r="O60" s="442">
        <f t="shared" si="30"/>
        <v>15.4</v>
      </c>
      <c r="P60" s="54">
        <f t="shared" si="30"/>
        <v>47.6</v>
      </c>
      <c r="Q60" s="15">
        <f t="shared" si="30"/>
        <v>35.8</v>
      </c>
    </row>
    <row r="61" spans="1:17" s="3" customFormat="1" ht="12.75" customHeight="1">
      <c r="A61" s="577"/>
      <c r="B61" s="768" t="s">
        <v>57</v>
      </c>
      <c r="C61" s="769"/>
      <c r="D61" s="770"/>
      <c r="E61" s="459">
        <f aca="true" t="shared" si="31" ref="E61:P61">E55-E59</f>
        <v>0</v>
      </c>
      <c r="F61" s="113">
        <f t="shared" si="31"/>
        <v>0</v>
      </c>
      <c r="G61" s="445">
        <f t="shared" si="31"/>
        <v>2</v>
      </c>
      <c r="H61" s="445">
        <f t="shared" si="31"/>
        <v>0</v>
      </c>
      <c r="I61" s="445">
        <f t="shared" si="31"/>
        <v>5</v>
      </c>
      <c r="J61" s="445">
        <f t="shared" si="31"/>
        <v>1</v>
      </c>
      <c r="K61" s="445">
        <f t="shared" si="31"/>
        <v>22</v>
      </c>
      <c r="L61" s="445">
        <f t="shared" si="31"/>
        <v>10</v>
      </c>
      <c r="M61" s="445">
        <f t="shared" si="31"/>
        <v>7</v>
      </c>
      <c r="N61" s="445">
        <f t="shared" si="31"/>
        <v>3</v>
      </c>
      <c r="O61" s="445">
        <f t="shared" si="31"/>
        <v>6</v>
      </c>
      <c r="P61" s="542">
        <f t="shared" si="31"/>
        <v>2</v>
      </c>
      <c r="Q61" s="19">
        <f>SUM(E61:P61)</f>
        <v>58</v>
      </c>
    </row>
    <row r="62" spans="1:17" s="2" customFormat="1" ht="9.75" customHeight="1" thickBot="1">
      <c r="A62" s="761"/>
      <c r="B62" s="771" t="s">
        <v>130</v>
      </c>
      <c r="C62" s="771"/>
      <c r="D62" s="772"/>
      <c r="E62" s="108">
        <f aca="true" t="shared" si="32" ref="E62:Q62">E61/E52*100</f>
        <v>0</v>
      </c>
      <c r="F62" s="446">
        <f t="shared" si="32"/>
        <v>0</v>
      </c>
      <c r="G62" s="446">
        <f t="shared" si="32"/>
        <v>6.7</v>
      </c>
      <c r="H62" s="446">
        <f t="shared" si="32"/>
        <v>0</v>
      </c>
      <c r="I62" s="446">
        <f t="shared" si="32"/>
        <v>21.7</v>
      </c>
      <c r="J62" s="446">
        <f t="shared" si="32"/>
        <v>4</v>
      </c>
      <c r="K62" s="446">
        <f t="shared" si="32"/>
        <v>47.8</v>
      </c>
      <c r="L62" s="446">
        <f t="shared" si="32"/>
        <v>22.7</v>
      </c>
      <c r="M62" s="446">
        <f t="shared" si="32"/>
        <v>15.6</v>
      </c>
      <c r="N62" s="446">
        <f t="shared" si="32"/>
        <v>11.5</v>
      </c>
      <c r="O62" s="446">
        <f t="shared" si="32"/>
        <v>23.1</v>
      </c>
      <c r="P62" s="543">
        <f t="shared" si="32"/>
        <v>9.5</v>
      </c>
      <c r="Q62" s="88">
        <f t="shared" si="32"/>
        <v>16.3</v>
      </c>
    </row>
    <row r="63" spans="1:17" s="3" customFormat="1" ht="12.75" customHeight="1">
      <c r="A63" s="80"/>
      <c r="B63" s="760" t="s">
        <v>56</v>
      </c>
      <c r="C63" s="782" t="s">
        <v>58</v>
      </c>
      <c r="D63" s="783"/>
      <c r="E63" s="112">
        <f aca="true" t="shared" si="33" ref="E63:P63">E61-E65</f>
        <v>0</v>
      </c>
      <c r="F63" s="444">
        <f t="shared" si="33"/>
        <v>0</v>
      </c>
      <c r="G63" s="444">
        <f t="shared" si="33"/>
        <v>0</v>
      </c>
      <c r="H63" s="444">
        <f t="shared" si="33"/>
        <v>0</v>
      </c>
      <c r="I63" s="444">
        <f t="shared" si="33"/>
        <v>0</v>
      </c>
      <c r="J63" s="444">
        <f t="shared" si="33"/>
        <v>0</v>
      </c>
      <c r="K63" s="444">
        <f t="shared" si="33"/>
        <v>0</v>
      </c>
      <c r="L63" s="444">
        <f t="shared" si="33"/>
        <v>0</v>
      </c>
      <c r="M63" s="444">
        <f t="shared" si="33"/>
        <v>0</v>
      </c>
      <c r="N63" s="444">
        <f t="shared" si="33"/>
        <v>0</v>
      </c>
      <c r="O63" s="444">
        <f t="shared" si="33"/>
        <v>0</v>
      </c>
      <c r="P63" s="541">
        <f t="shared" si="33"/>
        <v>0</v>
      </c>
      <c r="Q63" s="87">
        <f>SUM(E63:P63)</f>
        <v>0</v>
      </c>
    </row>
    <row r="64" spans="1:17" s="8" customFormat="1" ht="9" customHeight="1">
      <c r="A64" s="81"/>
      <c r="B64" s="780"/>
      <c r="C64" s="773" t="s">
        <v>131</v>
      </c>
      <c r="D64" s="747"/>
      <c r="E64" s="106">
        <f aca="true" t="shared" si="34" ref="E64:Q64">E63/E52*100</f>
        <v>0</v>
      </c>
      <c r="F64" s="442">
        <f t="shared" si="34"/>
        <v>0</v>
      </c>
      <c r="G64" s="442">
        <f t="shared" si="34"/>
        <v>0</v>
      </c>
      <c r="H64" s="442">
        <f t="shared" si="34"/>
        <v>0</v>
      </c>
      <c r="I64" s="442">
        <f t="shared" si="34"/>
        <v>0</v>
      </c>
      <c r="J64" s="442">
        <f t="shared" si="34"/>
        <v>0</v>
      </c>
      <c r="K64" s="442">
        <f t="shared" si="34"/>
        <v>0</v>
      </c>
      <c r="L64" s="442">
        <f t="shared" si="34"/>
        <v>0</v>
      </c>
      <c r="M64" s="442">
        <f t="shared" si="34"/>
        <v>0</v>
      </c>
      <c r="N64" s="442">
        <f t="shared" si="34"/>
        <v>0</v>
      </c>
      <c r="O64" s="442">
        <f t="shared" si="34"/>
        <v>0</v>
      </c>
      <c r="P64" s="54">
        <f t="shared" si="34"/>
        <v>0</v>
      </c>
      <c r="Q64" s="15">
        <f t="shared" si="34"/>
        <v>0</v>
      </c>
    </row>
    <row r="65" spans="1:17" s="3" customFormat="1" ht="12.75" customHeight="1">
      <c r="A65" s="80"/>
      <c r="B65" s="780"/>
      <c r="C65" s="774" t="s">
        <v>59</v>
      </c>
      <c r="D65" s="775"/>
      <c r="E65" s="105">
        <f>E67+E71+E73</f>
        <v>0</v>
      </c>
      <c r="F65" s="13">
        <f>F67+F71+F73</f>
        <v>0</v>
      </c>
      <c r="G65" s="13">
        <f>G67+G71+G73</f>
        <v>2</v>
      </c>
      <c r="H65" s="13">
        <f>H67+H71+H73</f>
        <v>0</v>
      </c>
      <c r="I65" s="13">
        <f aca="true" t="shared" si="35" ref="I65:N65">I67+I69+I71+I73</f>
        <v>5</v>
      </c>
      <c r="J65" s="13">
        <f t="shared" si="35"/>
        <v>1</v>
      </c>
      <c r="K65" s="13">
        <f t="shared" si="35"/>
        <v>22</v>
      </c>
      <c r="L65" s="13">
        <f t="shared" si="35"/>
        <v>10</v>
      </c>
      <c r="M65" s="13">
        <f t="shared" si="35"/>
        <v>7</v>
      </c>
      <c r="N65" s="13">
        <f t="shared" si="35"/>
        <v>3</v>
      </c>
      <c r="O65" s="13">
        <f>O67+O69+O71+O73</f>
        <v>6</v>
      </c>
      <c r="P65" s="53">
        <f>P67+P69+P71+P73</f>
        <v>2</v>
      </c>
      <c r="Q65" s="14">
        <f>SUM(E65:P65)</f>
        <v>58</v>
      </c>
    </row>
    <row r="66" spans="1:17" s="8" customFormat="1" ht="10.5" customHeight="1" thickBot="1">
      <c r="A66" s="81"/>
      <c r="B66" s="781"/>
      <c r="C66" s="776" t="s">
        <v>131</v>
      </c>
      <c r="D66" s="753"/>
      <c r="E66" s="108">
        <f aca="true" t="shared" si="36" ref="E66:Q66">E65/E52*100</f>
        <v>0</v>
      </c>
      <c r="F66" s="446">
        <f t="shared" si="36"/>
        <v>0</v>
      </c>
      <c r="G66" s="446">
        <f t="shared" si="36"/>
        <v>6.7</v>
      </c>
      <c r="H66" s="446">
        <f t="shared" si="36"/>
        <v>0</v>
      </c>
      <c r="I66" s="446">
        <f t="shared" si="36"/>
        <v>21.7</v>
      </c>
      <c r="J66" s="446">
        <f t="shared" si="36"/>
        <v>4</v>
      </c>
      <c r="K66" s="446">
        <f t="shared" si="36"/>
        <v>47.8</v>
      </c>
      <c r="L66" s="446">
        <f t="shared" si="36"/>
        <v>22.7</v>
      </c>
      <c r="M66" s="446">
        <f t="shared" si="36"/>
        <v>15.6</v>
      </c>
      <c r="N66" s="446">
        <f t="shared" si="36"/>
        <v>11.5</v>
      </c>
      <c r="O66" s="446">
        <f t="shared" si="36"/>
        <v>23.1</v>
      </c>
      <c r="P66" s="543">
        <f t="shared" si="36"/>
        <v>9.5</v>
      </c>
      <c r="Q66" s="16">
        <f t="shared" si="36"/>
        <v>16.3</v>
      </c>
    </row>
    <row r="67" spans="1:17" s="3" customFormat="1" ht="12" customHeight="1">
      <c r="A67" s="80"/>
      <c r="B67" s="83"/>
      <c r="C67" s="760" t="s">
        <v>56</v>
      </c>
      <c r="D67" s="101" t="s">
        <v>115</v>
      </c>
      <c r="E67" s="105">
        <v>0</v>
      </c>
      <c r="F67" s="13">
        <v>0</v>
      </c>
      <c r="G67" s="13">
        <v>0</v>
      </c>
      <c r="H67" s="13">
        <v>0</v>
      </c>
      <c r="I67" s="13">
        <v>1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4</v>
      </c>
      <c r="P67" s="53">
        <v>0</v>
      </c>
      <c r="Q67" s="14">
        <f>SUM(E67:P67)</f>
        <v>5</v>
      </c>
    </row>
    <row r="68" spans="1:17" s="8" customFormat="1" ht="9.75" customHeight="1">
      <c r="A68" s="81"/>
      <c r="B68" s="83"/>
      <c r="C68" s="577"/>
      <c r="D68" s="63" t="s">
        <v>132</v>
      </c>
      <c r="E68" s="106">
        <f aca="true" t="shared" si="37" ref="E68:Q68">E67/E52*100</f>
        <v>0</v>
      </c>
      <c r="F68" s="442">
        <f t="shared" si="37"/>
        <v>0</v>
      </c>
      <c r="G68" s="442">
        <f t="shared" si="37"/>
        <v>0</v>
      </c>
      <c r="H68" s="442">
        <f t="shared" si="37"/>
        <v>0</v>
      </c>
      <c r="I68" s="442">
        <f t="shared" si="37"/>
        <v>4.3</v>
      </c>
      <c r="J68" s="442">
        <f t="shared" si="37"/>
        <v>0</v>
      </c>
      <c r="K68" s="442">
        <f t="shared" si="37"/>
        <v>0</v>
      </c>
      <c r="L68" s="442">
        <f t="shared" si="37"/>
        <v>0</v>
      </c>
      <c r="M68" s="442">
        <f t="shared" si="37"/>
        <v>0</v>
      </c>
      <c r="N68" s="442">
        <f t="shared" si="37"/>
        <v>0</v>
      </c>
      <c r="O68" s="442">
        <f t="shared" si="37"/>
        <v>15.4</v>
      </c>
      <c r="P68" s="54">
        <f t="shared" si="37"/>
        <v>0</v>
      </c>
      <c r="Q68" s="15">
        <f t="shared" si="37"/>
        <v>1.4</v>
      </c>
    </row>
    <row r="69" spans="1:17" s="8" customFormat="1" ht="9.75" customHeight="1">
      <c r="A69" s="81"/>
      <c r="B69" s="83"/>
      <c r="C69" s="577"/>
      <c r="D69" s="79" t="s">
        <v>116</v>
      </c>
      <c r="E69" s="59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20</v>
      </c>
      <c r="L69" s="13">
        <v>9</v>
      </c>
      <c r="M69" s="13">
        <v>3</v>
      </c>
      <c r="N69" s="13">
        <v>0</v>
      </c>
      <c r="O69" s="13">
        <v>0</v>
      </c>
      <c r="P69" s="53">
        <v>0</v>
      </c>
      <c r="Q69" s="14">
        <f>SUM(E69:P69)</f>
        <v>32</v>
      </c>
    </row>
    <row r="70" spans="1:17" s="8" customFormat="1" ht="9.75" customHeight="1">
      <c r="A70" s="81"/>
      <c r="B70" s="83"/>
      <c r="C70" s="577"/>
      <c r="D70" s="63" t="s">
        <v>132</v>
      </c>
      <c r="E70" s="60">
        <f aca="true" t="shared" si="38" ref="E70:Q70">E69/E52*100</f>
        <v>0</v>
      </c>
      <c r="F70" s="442">
        <f t="shared" si="38"/>
        <v>0</v>
      </c>
      <c r="G70" s="442">
        <f t="shared" si="38"/>
        <v>0</v>
      </c>
      <c r="H70" s="442">
        <f t="shared" si="38"/>
        <v>0</v>
      </c>
      <c r="I70" s="442">
        <f t="shared" si="38"/>
        <v>0</v>
      </c>
      <c r="J70" s="442">
        <f t="shared" si="38"/>
        <v>0</v>
      </c>
      <c r="K70" s="442">
        <f t="shared" si="38"/>
        <v>43.5</v>
      </c>
      <c r="L70" s="442">
        <f t="shared" si="38"/>
        <v>20.5</v>
      </c>
      <c r="M70" s="442">
        <f t="shared" si="38"/>
        <v>6.7</v>
      </c>
      <c r="N70" s="442">
        <f t="shared" si="38"/>
        <v>0</v>
      </c>
      <c r="O70" s="442">
        <f t="shared" si="38"/>
        <v>0</v>
      </c>
      <c r="P70" s="54">
        <f t="shared" si="38"/>
        <v>0</v>
      </c>
      <c r="Q70" s="15">
        <f t="shared" si="38"/>
        <v>9</v>
      </c>
    </row>
    <row r="71" spans="1:17" s="3" customFormat="1" ht="9.75" customHeight="1">
      <c r="A71" s="80"/>
      <c r="B71" s="83"/>
      <c r="C71" s="577"/>
      <c r="D71" s="79" t="s">
        <v>117</v>
      </c>
      <c r="E71" s="105">
        <v>0</v>
      </c>
      <c r="F71" s="13">
        <v>0</v>
      </c>
      <c r="G71" s="13">
        <v>2</v>
      </c>
      <c r="H71" s="13">
        <v>0</v>
      </c>
      <c r="I71" s="13">
        <v>2</v>
      </c>
      <c r="J71" s="13">
        <v>1</v>
      </c>
      <c r="K71" s="13">
        <v>2</v>
      </c>
      <c r="L71" s="13">
        <v>1</v>
      </c>
      <c r="M71" s="13">
        <v>4</v>
      </c>
      <c r="N71" s="13">
        <v>3</v>
      </c>
      <c r="O71" s="13">
        <v>1</v>
      </c>
      <c r="P71" s="53">
        <v>1</v>
      </c>
      <c r="Q71" s="14">
        <f>SUM(E71:P71)</f>
        <v>17</v>
      </c>
    </row>
    <row r="72" spans="1:17" s="8" customFormat="1" ht="9" customHeight="1">
      <c r="A72" s="81"/>
      <c r="B72" s="83"/>
      <c r="C72" s="577"/>
      <c r="D72" s="63" t="s">
        <v>132</v>
      </c>
      <c r="E72" s="106">
        <f aca="true" t="shared" si="39" ref="E72:Q72">E71/E52*100</f>
        <v>0</v>
      </c>
      <c r="F72" s="442">
        <f t="shared" si="39"/>
        <v>0</v>
      </c>
      <c r="G72" s="442">
        <f t="shared" si="39"/>
        <v>6.7</v>
      </c>
      <c r="H72" s="442">
        <f t="shared" si="39"/>
        <v>0</v>
      </c>
      <c r="I72" s="442">
        <f t="shared" si="39"/>
        <v>8.7</v>
      </c>
      <c r="J72" s="442">
        <f t="shared" si="39"/>
        <v>4</v>
      </c>
      <c r="K72" s="442">
        <f t="shared" si="39"/>
        <v>4.3</v>
      </c>
      <c r="L72" s="442">
        <f t="shared" si="39"/>
        <v>2.3</v>
      </c>
      <c r="M72" s="442">
        <f t="shared" si="39"/>
        <v>8.9</v>
      </c>
      <c r="N72" s="442">
        <f t="shared" si="39"/>
        <v>11.5</v>
      </c>
      <c r="O72" s="442">
        <f t="shared" si="39"/>
        <v>3.8</v>
      </c>
      <c r="P72" s="54">
        <f t="shared" si="39"/>
        <v>4.8</v>
      </c>
      <c r="Q72" s="15">
        <f t="shared" si="39"/>
        <v>4.8</v>
      </c>
    </row>
    <row r="73" spans="1:17" s="2" customFormat="1" ht="12" customHeight="1">
      <c r="A73" s="82"/>
      <c r="B73" s="83"/>
      <c r="C73" s="577"/>
      <c r="D73" s="78" t="s">
        <v>118</v>
      </c>
      <c r="E73" s="105">
        <v>0</v>
      </c>
      <c r="F73" s="13">
        <v>0</v>
      </c>
      <c r="G73" s="13">
        <v>0</v>
      </c>
      <c r="H73" s="13">
        <v>0</v>
      </c>
      <c r="I73" s="13">
        <v>2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</v>
      </c>
      <c r="P73" s="53">
        <v>1</v>
      </c>
      <c r="Q73" s="14">
        <f>SUM(E73:P73)</f>
        <v>4</v>
      </c>
    </row>
    <row r="74" spans="1:17" s="8" customFormat="1" ht="9" customHeight="1" thickBot="1">
      <c r="A74" s="89"/>
      <c r="B74" s="100"/>
      <c r="C74" s="761"/>
      <c r="D74" s="98" t="s">
        <v>132</v>
      </c>
      <c r="E74" s="108">
        <f aca="true" t="shared" si="40" ref="E74:Q74">E73/E52*100</f>
        <v>0</v>
      </c>
      <c r="F74" s="446">
        <f t="shared" si="40"/>
        <v>0</v>
      </c>
      <c r="G74" s="446">
        <f t="shared" si="40"/>
        <v>0</v>
      </c>
      <c r="H74" s="446">
        <f t="shared" si="40"/>
        <v>0</v>
      </c>
      <c r="I74" s="446">
        <f t="shared" si="40"/>
        <v>8.7</v>
      </c>
      <c r="J74" s="446">
        <f t="shared" si="40"/>
        <v>0</v>
      </c>
      <c r="K74" s="446">
        <f t="shared" si="40"/>
        <v>0</v>
      </c>
      <c r="L74" s="446">
        <f t="shared" si="40"/>
        <v>0</v>
      </c>
      <c r="M74" s="446">
        <f t="shared" si="40"/>
        <v>0</v>
      </c>
      <c r="N74" s="446">
        <f t="shared" si="40"/>
        <v>0</v>
      </c>
      <c r="O74" s="446">
        <f t="shared" si="40"/>
        <v>3.8</v>
      </c>
      <c r="P74" s="543">
        <f t="shared" si="40"/>
        <v>4.8</v>
      </c>
      <c r="Q74" s="16">
        <f t="shared" si="40"/>
        <v>1.1</v>
      </c>
    </row>
    <row r="75" spans="1:17" s="3" customFormat="1" ht="9.75" customHeight="1">
      <c r="A75" s="754" t="s">
        <v>17</v>
      </c>
      <c r="B75" s="755"/>
      <c r="C75" s="755"/>
      <c r="D75" s="756"/>
      <c r="E75" s="105">
        <v>0</v>
      </c>
      <c r="F75" s="13">
        <v>0</v>
      </c>
      <c r="G75" s="13">
        <v>2</v>
      </c>
      <c r="H75" s="13">
        <v>0</v>
      </c>
      <c r="I75" s="13">
        <v>1</v>
      </c>
      <c r="J75" s="13">
        <v>0</v>
      </c>
      <c r="K75" s="13">
        <v>0</v>
      </c>
      <c r="L75" s="13">
        <v>0</v>
      </c>
      <c r="M75" s="13">
        <v>8</v>
      </c>
      <c r="N75" s="13">
        <v>2</v>
      </c>
      <c r="O75" s="13">
        <v>5</v>
      </c>
      <c r="P75" s="53">
        <v>1</v>
      </c>
      <c r="Q75" s="14">
        <f>SUM(E75:P75)</f>
        <v>19</v>
      </c>
    </row>
    <row r="76" spans="1:17" s="8" customFormat="1" ht="9.75" customHeight="1">
      <c r="A76" s="745" t="s">
        <v>43</v>
      </c>
      <c r="B76" s="746"/>
      <c r="C76" s="746"/>
      <c r="D76" s="747"/>
      <c r="E76" s="106">
        <f aca="true" t="shared" si="41" ref="E76:Q76">E75/E52*100</f>
        <v>0</v>
      </c>
      <c r="F76" s="442">
        <f t="shared" si="41"/>
        <v>0</v>
      </c>
      <c r="G76" s="442">
        <f t="shared" si="41"/>
        <v>6.7</v>
      </c>
      <c r="H76" s="442">
        <f t="shared" si="41"/>
        <v>0</v>
      </c>
      <c r="I76" s="442">
        <f t="shared" si="41"/>
        <v>4.3</v>
      </c>
      <c r="J76" s="442">
        <f t="shared" si="41"/>
        <v>0</v>
      </c>
      <c r="K76" s="442">
        <f t="shared" si="41"/>
        <v>0</v>
      </c>
      <c r="L76" s="442">
        <f t="shared" si="41"/>
        <v>0</v>
      </c>
      <c r="M76" s="442">
        <f t="shared" si="41"/>
        <v>17.8</v>
      </c>
      <c r="N76" s="442">
        <f t="shared" si="41"/>
        <v>7.7</v>
      </c>
      <c r="O76" s="442">
        <f t="shared" si="41"/>
        <v>19.2</v>
      </c>
      <c r="P76" s="54">
        <f t="shared" si="41"/>
        <v>4.8</v>
      </c>
      <c r="Q76" s="15">
        <f t="shared" si="41"/>
        <v>5.4</v>
      </c>
    </row>
    <row r="77" spans="1:17" s="3" customFormat="1" ht="11.25" customHeight="1">
      <c r="A77" s="757" t="s">
        <v>18</v>
      </c>
      <c r="B77" s="758"/>
      <c r="C77" s="758"/>
      <c r="D77" s="759"/>
      <c r="E77" s="105">
        <v>1</v>
      </c>
      <c r="F77" s="13">
        <v>1</v>
      </c>
      <c r="G77" s="13">
        <v>7</v>
      </c>
      <c r="H77" s="13">
        <v>11</v>
      </c>
      <c r="I77" s="13">
        <v>1</v>
      </c>
      <c r="J77" s="13">
        <v>5</v>
      </c>
      <c r="K77" s="13">
        <v>2</v>
      </c>
      <c r="L77" s="13">
        <v>3</v>
      </c>
      <c r="M77" s="13">
        <v>4</v>
      </c>
      <c r="N77" s="13">
        <v>3</v>
      </c>
      <c r="O77" s="13">
        <v>2</v>
      </c>
      <c r="P77" s="53">
        <v>1</v>
      </c>
      <c r="Q77" s="14">
        <f>SUM(E77:P77)</f>
        <v>41</v>
      </c>
    </row>
    <row r="78" spans="1:17" s="8" customFormat="1" ht="9.75" customHeight="1">
      <c r="A78" s="745" t="s">
        <v>43</v>
      </c>
      <c r="B78" s="746"/>
      <c r="C78" s="746"/>
      <c r="D78" s="747"/>
      <c r="E78" s="106">
        <f aca="true" t="shared" si="42" ref="E78:Q78">E77/E52*100</f>
        <v>7.7</v>
      </c>
      <c r="F78" s="442">
        <f t="shared" si="42"/>
        <v>6.7</v>
      </c>
      <c r="G78" s="442">
        <f t="shared" si="42"/>
        <v>23.3</v>
      </c>
      <c r="H78" s="442">
        <f t="shared" si="42"/>
        <v>26.8</v>
      </c>
      <c r="I78" s="442">
        <f t="shared" si="42"/>
        <v>4.3</v>
      </c>
      <c r="J78" s="442">
        <f t="shared" si="42"/>
        <v>20</v>
      </c>
      <c r="K78" s="442">
        <f t="shared" si="42"/>
        <v>4.3</v>
      </c>
      <c r="L78" s="442">
        <f t="shared" si="42"/>
        <v>6.8</v>
      </c>
      <c r="M78" s="442">
        <f t="shared" si="42"/>
        <v>8.9</v>
      </c>
      <c r="N78" s="442">
        <f t="shared" si="42"/>
        <v>11.5</v>
      </c>
      <c r="O78" s="442">
        <f t="shared" si="42"/>
        <v>7.7</v>
      </c>
      <c r="P78" s="54">
        <f t="shared" si="42"/>
        <v>4.8</v>
      </c>
      <c r="Q78" s="15">
        <f t="shared" si="42"/>
        <v>11.5</v>
      </c>
    </row>
    <row r="79" spans="1:17" s="3" customFormat="1" ht="11.25" customHeight="1">
      <c r="A79" s="757" t="s">
        <v>229</v>
      </c>
      <c r="B79" s="758"/>
      <c r="C79" s="758"/>
      <c r="D79" s="759"/>
      <c r="E79" s="105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53">
        <v>0</v>
      </c>
      <c r="Q79" s="14">
        <f>SUM(E79:P79)</f>
        <v>0</v>
      </c>
    </row>
    <row r="80" spans="1:17" s="8" customFormat="1" ht="12.75" customHeight="1">
      <c r="A80" s="745" t="s">
        <v>43</v>
      </c>
      <c r="B80" s="746"/>
      <c r="C80" s="746"/>
      <c r="D80" s="747"/>
      <c r="E80" s="106">
        <f aca="true" t="shared" si="43" ref="E80:Q80">E79/E52*100</f>
        <v>0</v>
      </c>
      <c r="F80" s="442">
        <f t="shared" si="43"/>
        <v>0</v>
      </c>
      <c r="G80" s="442">
        <f t="shared" si="43"/>
        <v>0</v>
      </c>
      <c r="H80" s="442">
        <f t="shared" si="43"/>
        <v>0</v>
      </c>
      <c r="I80" s="442">
        <f t="shared" si="43"/>
        <v>0</v>
      </c>
      <c r="J80" s="442">
        <f t="shared" si="43"/>
        <v>0</v>
      </c>
      <c r="K80" s="442">
        <f t="shared" si="43"/>
        <v>0</v>
      </c>
      <c r="L80" s="442">
        <f t="shared" si="43"/>
        <v>0</v>
      </c>
      <c r="M80" s="442">
        <f t="shared" si="43"/>
        <v>0</v>
      </c>
      <c r="N80" s="442">
        <f t="shared" si="43"/>
        <v>0</v>
      </c>
      <c r="O80" s="442">
        <f t="shared" si="43"/>
        <v>0</v>
      </c>
      <c r="P80" s="54">
        <f t="shared" si="43"/>
        <v>0</v>
      </c>
      <c r="Q80" s="15">
        <f t="shared" si="43"/>
        <v>0</v>
      </c>
    </row>
    <row r="81" spans="1:17" s="8" customFormat="1" ht="12.75" customHeight="1">
      <c r="A81" s="90" t="s">
        <v>64</v>
      </c>
      <c r="B81" s="91"/>
      <c r="C81" s="92"/>
      <c r="D81" s="72"/>
      <c r="E81" s="105">
        <v>0</v>
      </c>
      <c r="F81" s="13">
        <v>0</v>
      </c>
      <c r="G81" s="13">
        <v>0</v>
      </c>
      <c r="H81" s="13">
        <v>5</v>
      </c>
      <c r="I81" s="13">
        <v>1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53">
        <v>0</v>
      </c>
      <c r="Q81" s="14">
        <f>SUM(E81:P81)</f>
        <v>6</v>
      </c>
    </row>
    <row r="82" spans="1:17" s="8" customFormat="1" ht="12.75" customHeight="1">
      <c r="A82" s="745" t="s">
        <v>43</v>
      </c>
      <c r="B82" s="746"/>
      <c r="C82" s="746"/>
      <c r="D82" s="747"/>
      <c r="E82" s="106">
        <f aca="true" t="shared" si="44" ref="E82:Q82">E81/E52*100</f>
        <v>0</v>
      </c>
      <c r="F82" s="442">
        <f t="shared" si="44"/>
        <v>0</v>
      </c>
      <c r="G82" s="442">
        <f t="shared" si="44"/>
        <v>0</v>
      </c>
      <c r="H82" s="442">
        <f t="shared" si="44"/>
        <v>12.2</v>
      </c>
      <c r="I82" s="442">
        <f t="shared" si="44"/>
        <v>4.3</v>
      </c>
      <c r="J82" s="442">
        <f t="shared" si="44"/>
        <v>0</v>
      </c>
      <c r="K82" s="442">
        <f t="shared" si="44"/>
        <v>0</v>
      </c>
      <c r="L82" s="442">
        <f t="shared" si="44"/>
        <v>0</v>
      </c>
      <c r="M82" s="442">
        <f t="shared" si="44"/>
        <v>0</v>
      </c>
      <c r="N82" s="442">
        <f t="shared" si="44"/>
        <v>0</v>
      </c>
      <c r="O82" s="442">
        <f t="shared" si="44"/>
        <v>0</v>
      </c>
      <c r="P82" s="54">
        <f t="shared" si="44"/>
        <v>0</v>
      </c>
      <c r="Q82" s="15">
        <f t="shared" si="44"/>
        <v>1.7</v>
      </c>
    </row>
    <row r="83" spans="1:17" s="8" customFormat="1" ht="21.75" customHeight="1">
      <c r="A83" s="796" t="s">
        <v>193</v>
      </c>
      <c r="B83" s="797"/>
      <c r="C83" s="797"/>
      <c r="D83" s="798"/>
      <c r="E83" s="355">
        <v>0</v>
      </c>
      <c r="F83" s="447">
        <v>0</v>
      </c>
      <c r="G83" s="447">
        <v>1</v>
      </c>
      <c r="H83" s="447">
        <v>0</v>
      </c>
      <c r="I83" s="447">
        <v>1</v>
      </c>
      <c r="J83" s="447">
        <v>2</v>
      </c>
      <c r="K83" s="447">
        <v>3</v>
      </c>
      <c r="L83" s="447">
        <v>0</v>
      </c>
      <c r="M83" s="447">
        <v>1</v>
      </c>
      <c r="N83" s="447">
        <v>0</v>
      </c>
      <c r="O83" s="515">
        <v>0</v>
      </c>
      <c r="P83" s="515">
        <v>0</v>
      </c>
      <c r="Q83" s="14">
        <f>SUM(E83:P83)</f>
        <v>8</v>
      </c>
    </row>
    <row r="84" spans="1:17" s="8" customFormat="1" ht="12.75" customHeight="1">
      <c r="A84" s="745" t="s">
        <v>43</v>
      </c>
      <c r="B84" s="746"/>
      <c r="C84" s="746"/>
      <c r="D84" s="747"/>
      <c r="E84" s="353">
        <f aca="true" t="shared" si="45" ref="E84:Q84">E83/E52*100</f>
        <v>0</v>
      </c>
      <c r="F84" s="442">
        <f t="shared" si="45"/>
        <v>0</v>
      </c>
      <c r="G84" s="442">
        <f t="shared" si="45"/>
        <v>3.3</v>
      </c>
      <c r="H84" s="442">
        <f t="shared" si="45"/>
        <v>0</v>
      </c>
      <c r="I84" s="442">
        <f t="shared" si="45"/>
        <v>4.3</v>
      </c>
      <c r="J84" s="442">
        <f t="shared" si="45"/>
        <v>8</v>
      </c>
      <c r="K84" s="442">
        <f t="shared" si="45"/>
        <v>6.5</v>
      </c>
      <c r="L84" s="442">
        <f t="shared" si="45"/>
        <v>0</v>
      </c>
      <c r="M84" s="442">
        <f t="shared" si="45"/>
        <v>2.2</v>
      </c>
      <c r="N84" s="442">
        <f t="shared" si="45"/>
        <v>0</v>
      </c>
      <c r="O84" s="54">
        <f t="shared" si="45"/>
        <v>0</v>
      </c>
      <c r="P84" s="54">
        <f t="shared" si="45"/>
        <v>0</v>
      </c>
      <c r="Q84" s="15">
        <f t="shared" si="45"/>
        <v>2.3</v>
      </c>
    </row>
    <row r="85" spans="1:17" s="3" customFormat="1" ht="12.75" customHeight="1">
      <c r="A85" s="757" t="s">
        <v>49</v>
      </c>
      <c r="B85" s="758"/>
      <c r="C85" s="758"/>
      <c r="D85" s="759"/>
      <c r="E85" s="105">
        <v>1</v>
      </c>
      <c r="F85" s="13">
        <v>3</v>
      </c>
      <c r="G85" s="13">
        <v>3</v>
      </c>
      <c r="H85" s="13">
        <v>2</v>
      </c>
      <c r="I85" s="13">
        <v>7</v>
      </c>
      <c r="J85" s="13">
        <v>3</v>
      </c>
      <c r="K85" s="13">
        <v>9</v>
      </c>
      <c r="L85" s="13">
        <v>11</v>
      </c>
      <c r="M85" s="13">
        <v>10</v>
      </c>
      <c r="N85" s="13">
        <v>1</v>
      </c>
      <c r="O85" s="13">
        <v>2</v>
      </c>
      <c r="P85" s="53">
        <v>6</v>
      </c>
      <c r="Q85" s="14">
        <f>SUM(E85:P85)</f>
        <v>58</v>
      </c>
    </row>
    <row r="86" spans="1:17" s="8" customFormat="1" ht="9.75" customHeight="1">
      <c r="A86" s="745" t="s">
        <v>43</v>
      </c>
      <c r="B86" s="746"/>
      <c r="C86" s="746"/>
      <c r="D86" s="747"/>
      <c r="E86" s="106">
        <f aca="true" t="shared" si="46" ref="E86:Q86">E85/E52*100</f>
        <v>7.7</v>
      </c>
      <c r="F86" s="442">
        <f t="shared" si="46"/>
        <v>20</v>
      </c>
      <c r="G86" s="442">
        <f t="shared" si="46"/>
        <v>10</v>
      </c>
      <c r="H86" s="442">
        <f t="shared" si="46"/>
        <v>4.9</v>
      </c>
      <c r="I86" s="442">
        <f t="shared" si="46"/>
        <v>30.4</v>
      </c>
      <c r="J86" s="442">
        <f t="shared" si="46"/>
        <v>12</v>
      </c>
      <c r="K86" s="442">
        <f t="shared" si="46"/>
        <v>19.6</v>
      </c>
      <c r="L86" s="442">
        <f t="shared" si="46"/>
        <v>25</v>
      </c>
      <c r="M86" s="442">
        <f t="shared" si="46"/>
        <v>22.2</v>
      </c>
      <c r="N86" s="442">
        <f t="shared" si="46"/>
        <v>3.8</v>
      </c>
      <c r="O86" s="442">
        <f t="shared" si="46"/>
        <v>7.7</v>
      </c>
      <c r="P86" s="54">
        <f t="shared" si="46"/>
        <v>28.6</v>
      </c>
      <c r="Q86" s="15">
        <f t="shared" si="46"/>
        <v>16.3</v>
      </c>
    </row>
    <row r="87" spans="1:17" s="3" customFormat="1" ht="11.25" customHeight="1">
      <c r="A87" s="757" t="s">
        <v>14</v>
      </c>
      <c r="B87" s="758"/>
      <c r="C87" s="758"/>
      <c r="D87" s="759"/>
      <c r="E87" s="105">
        <v>2</v>
      </c>
      <c r="F87" s="13">
        <v>0</v>
      </c>
      <c r="G87" s="13">
        <v>3</v>
      </c>
      <c r="H87" s="13">
        <v>3</v>
      </c>
      <c r="I87" s="13">
        <v>2</v>
      </c>
      <c r="J87" s="13">
        <v>3</v>
      </c>
      <c r="K87" s="13">
        <v>3</v>
      </c>
      <c r="L87" s="13">
        <v>3</v>
      </c>
      <c r="M87" s="13">
        <v>2</v>
      </c>
      <c r="N87" s="13">
        <v>1</v>
      </c>
      <c r="O87" s="13">
        <v>2</v>
      </c>
      <c r="P87" s="53">
        <v>1</v>
      </c>
      <c r="Q87" s="14">
        <f>SUM(E87:P87)</f>
        <v>25</v>
      </c>
    </row>
    <row r="88" spans="1:17" s="8" customFormat="1" ht="9.75" customHeight="1">
      <c r="A88" s="745" t="s">
        <v>43</v>
      </c>
      <c r="B88" s="746"/>
      <c r="C88" s="746"/>
      <c r="D88" s="747"/>
      <c r="E88" s="106">
        <f aca="true" t="shared" si="47" ref="E88:Q88">E87/E52*100</f>
        <v>15.4</v>
      </c>
      <c r="F88" s="442">
        <f t="shared" si="47"/>
        <v>0</v>
      </c>
      <c r="G88" s="442">
        <f t="shared" si="47"/>
        <v>10</v>
      </c>
      <c r="H88" s="442">
        <f t="shared" si="47"/>
        <v>7.3</v>
      </c>
      <c r="I88" s="442">
        <f t="shared" si="47"/>
        <v>8.7</v>
      </c>
      <c r="J88" s="442">
        <f t="shared" si="47"/>
        <v>12</v>
      </c>
      <c r="K88" s="442">
        <f t="shared" si="47"/>
        <v>6.5</v>
      </c>
      <c r="L88" s="442">
        <f t="shared" si="47"/>
        <v>6.8</v>
      </c>
      <c r="M88" s="442">
        <f t="shared" si="47"/>
        <v>4.4</v>
      </c>
      <c r="N88" s="442">
        <f t="shared" si="47"/>
        <v>3.8</v>
      </c>
      <c r="O88" s="442">
        <f t="shared" si="47"/>
        <v>7.7</v>
      </c>
      <c r="P88" s="54">
        <f t="shared" si="47"/>
        <v>4.8</v>
      </c>
      <c r="Q88" s="15">
        <f t="shared" si="47"/>
        <v>7</v>
      </c>
    </row>
    <row r="89" spans="1:17" s="3" customFormat="1" ht="10.5" customHeight="1">
      <c r="A89" s="777" t="s">
        <v>68</v>
      </c>
      <c r="B89" s="778"/>
      <c r="C89" s="778"/>
      <c r="D89" s="779"/>
      <c r="E89" s="113">
        <v>0</v>
      </c>
      <c r="F89" s="445">
        <v>0</v>
      </c>
      <c r="G89" s="445">
        <v>0</v>
      </c>
      <c r="H89" s="445">
        <v>0</v>
      </c>
      <c r="I89" s="445">
        <v>0</v>
      </c>
      <c r="J89" s="445">
        <v>0</v>
      </c>
      <c r="K89" s="445">
        <v>1</v>
      </c>
      <c r="L89" s="445">
        <v>0</v>
      </c>
      <c r="M89" s="445">
        <v>0</v>
      </c>
      <c r="N89" s="445">
        <v>0</v>
      </c>
      <c r="O89" s="445">
        <v>0</v>
      </c>
      <c r="P89" s="542">
        <v>0</v>
      </c>
      <c r="Q89" s="19">
        <f>SUM(E89:P89)</f>
        <v>1</v>
      </c>
    </row>
    <row r="90" spans="1:17" s="8" customFormat="1" ht="10.5" customHeight="1">
      <c r="A90" s="745" t="s">
        <v>43</v>
      </c>
      <c r="B90" s="746"/>
      <c r="C90" s="746"/>
      <c r="D90" s="747"/>
      <c r="E90" s="106">
        <f aca="true" t="shared" si="48" ref="E90:Q90">E89/E52*100</f>
        <v>0</v>
      </c>
      <c r="F90" s="442">
        <f t="shared" si="48"/>
        <v>0</v>
      </c>
      <c r="G90" s="442">
        <f t="shared" si="48"/>
        <v>0</v>
      </c>
      <c r="H90" s="442">
        <f t="shared" si="48"/>
        <v>0</v>
      </c>
      <c r="I90" s="442">
        <f t="shared" si="48"/>
        <v>0</v>
      </c>
      <c r="J90" s="442">
        <f t="shared" si="48"/>
        <v>0</v>
      </c>
      <c r="K90" s="442">
        <f t="shared" si="48"/>
        <v>2.2</v>
      </c>
      <c r="L90" s="442">
        <f t="shared" si="48"/>
        <v>0</v>
      </c>
      <c r="M90" s="442">
        <f t="shared" si="48"/>
        <v>0</v>
      </c>
      <c r="N90" s="442">
        <f t="shared" si="48"/>
        <v>0</v>
      </c>
      <c r="O90" s="442">
        <f t="shared" si="48"/>
        <v>0</v>
      </c>
      <c r="P90" s="54">
        <f t="shared" si="48"/>
        <v>0</v>
      </c>
      <c r="Q90" s="15">
        <f t="shared" si="48"/>
        <v>0.3</v>
      </c>
    </row>
    <row r="91" spans="1:17" s="3" customFormat="1" ht="10.5" customHeight="1">
      <c r="A91" s="757" t="s">
        <v>12</v>
      </c>
      <c r="B91" s="758"/>
      <c r="C91" s="758"/>
      <c r="D91" s="759"/>
      <c r="E91" s="354">
        <f aca="true" t="shared" si="49" ref="E91:P91">E52-E55-E75-E77-E79-E81-E83-E85-E87-E89</f>
        <v>1</v>
      </c>
      <c r="F91" s="447">
        <f t="shared" si="49"/>
        <v>1</v>
      </c>
      <c r="G91" s="447">
        <f t="shared" si="49"/>
        <v>2</v>
      </c>
      <c r="H91" s="447">
        <f t="shared" si="49"/>
        <v>0</v>
      </c>
      <c r="I91" s="447">
        <f t="shared" si="49"/>
        <v>0</v>
      </c>
      <c r="J91" s="447">
        <f t="shared" si="49"/>
        <v>0</v>
      </c>
      <c r="K91" s="447">
        <f t="shared" si="49"/>
        <v>1</v>
      </c>
      <c r="L91" s="447">
        <f t="shared" si="49"/>
        <v>0</v>
      </c>
      <c r="M91" s="447">
        <f t="shared" si="49"/>
        <v>1</v>
      </c>
      <c r="N91" s="447">
        <f t="shared" si="49"/>
        <v>1</v>
      </c>
      <c r="O91" s="447">
        <f t="shared" si="49"/>
        <v>5</v>
      </c>
      <c r="P91" s="447">
        <f t="shared" si="49"/>
        <v>0</v>
      </c>
      <c r="Q91" s="14">
        <f>SUM(E91:P91)</f>
        <v>12</v>
      </c>
    </row>
    <row r="92" spans="1:17" s="8" customFormat="1" ht="11.25" customHeight="1" thickBot="1">
      <c r="A92" s="751" t="s">
        <v>43</v>
      </c>
      <c r="B92" s="752"/>
      <c r="C92" s="752"/>
      <c r="D92" s="753"/>
      <c r="E92" s="108">
        <f aca="true" t="shared" si="50" ref="E92:Q92">E91/E52*100</f>
        <v>7.7</v>
      </c>
      <c r="F92" s="446">
        <f t="shared" si="50"/>
        <v>6.7</v>
      </c>
      <c r="G92" s="446">
        <f t="shared" si="50"/>
        <v>6.7</v>
      </c>
      <c r="H92" s="446">
        <f t="shared" si="50"/>
        <v>0</v>
      </c>
      <c r="I92" s="446">
        <f t="shared" si="50"/>
        <v>0</v>
      </c>
      <c r="J92" s="446">
        <f t="shared" si="50"/>
        <v>0</v>
      </c>
      <c r="K92" s="446">
        <f t="shared" si="50"/>
        <v>2.2</v>
      </c>
      <c r="L92" s="446">
        <f t="shared" si="50"/>
        <v>0</v>
      </c>
      <c r="M92" s="446">
        <f t="shared" si="50"/>
        <v>2.2</v>
      </c>
      <c r="N92" s="446">
        <f t="shared" si="50"/>
        <v>3.8</v>
      </c>
      <c r="O92" s="446">
        <f t="shared" si="50"/>
        <v>19.2</v>
      </c>
      <c r="P92" s="543">
        <f t="shared" si="50"/>
        <v>0</v>
      </c>
      <c r="Q92" s="16">
        <f t="shared" si="50"/>
        <v>3.4</v>
      </c>
    </row>
    <row r="94" spans="2:5" ht="12.75">
      <c r="B94" s="75"/>
      <c r="C94" s="75"/>
      <c r="D94" s="76"/>
      <c r="E94" s="77"/>
    </row>
  </sheetData>
  <sheetProtection/>
  <mergeCells count="76">
    <mergeCell ref="A3:D3"/>
    <mergeCell ref="A54:D54"/>
    <mergeCell ref="A42:D42"/>
    <mergeCell ref="A44:D44"/>
    <mergeCell ref="A46:D46"/>
    <mergeCell ref="A38:D38"/>
    <mergeCell ref="A39:D39"/>
    <mergeCell ref="A40:D40"/>
    <mergeCell ref="A51:Q51"/>
    <mergeCell ref="A53:D53"/>
    <mergeCell ref="A56:D56"/>
    <mergeCell ref="A57:D57"/>
    <mergeCell ref="A55:D55"/>
    <mergeCell ref="A1:Q1"/>
    <mergeCell ref="A4:A7"/>
    <mergeCell ref="B4:D4"/>
    <mergeCell ref="B5:D5"/>
    <mergeCell ref="B6:D6"/>
    <mergeCell ref="B7:D7"/>
    <mergeCell ref="A2:D2"/>
    <mergeCell ref="A47:D47"/>
    <mergeCell ref="A49:D49"/>
    <mergeCell ref="A50:D50"/>
    <mergeCell ref="A48:D48"/>
    <mergeCell ref="A16:Q16"/>
    <mergeCell ref="A30:D30"/>
    <mergeCell ref="A32:D32"/>
    <mergeCell ref="A18:D18"/>
    <mergeCell ref="A19:D19"/>
    <mergeCell ref="A20:D20"/>
    <mergeCell ref="A21:A24"/>
    <mergeCell ref="B21:D21"/>
    <mergeCell ref="B22:D22"/>
    <mergeCell ref="A80:D80"/>
    <mergeCell ref="A25:A28"/>
    <mergeCell ref="A29:D29"/>
    <mergeCell ref="A17:D17"/>
    <mergeCell ref="A33:D33"/>
    <mergeCell ref="A34:D34"/>
    <mergeCell ref="A36:D36"/>
    <mergeCell ref="A37:D37"/>
    <mergeCell ref="A58:D58"/>
    <mergeCell ref="A52:D52"/>
    <mergeCell ref="A83:D83"/>
    <mergeCell ref="B10:D10"/>
    <mergeCell ref="B11:D11"/>
    <mergeCell ref="A8:A11"/>
    <mergeCell ref="B8:D8"/>
    <mergeCell ref="B9:D9"/>
    <mergeCell ref="A82:D82"/>
    <mergeCell ref="A77:D77"/>
    <mergeCell ref="A78:D78"/>
    <mergeCell ref="A79:D79"/>
    <mergeCell ref="A92:D92"/>
    <mergeCell ref="A84:D84"/>
    <mergeCell ref="A89:D89"/>
    <mergeCell ref="A90:D90"/>
    <mergeCell ref="A91:D91"/>
    <mergeCell ref="A85:D85"/>
    <mergeCell ref="A87:D87"/>
    <mergeCell ref="A88:D88"/>
    <mergeCell ref="A86:D86"/>
    <mergeCell ref="B59:D59"/>
    <mergeCell ref="B60:D60"/>
    <mergeCell ref="B61:D61"/>
    <mergeCell ref="B62:D62"/>
    <mergeCell ref="A12:A15"/>
    <mergeCell ref="C67:C74"/>
    <mergeCell ref="A75:D75"/>
    <mergeCell ref="A76:D76"/>
    <mergeCell ref="B63:B66"/>
    <mergeCell ref="C63:D63"/>
    <mergeCell ref="C64:D64"/>
    <mergeCell ref="C65:D65"/>
    <mergeCell ref="C66:D66"/>
    <mergeCell ref="A59:A62"/>
  </mergeCells>
  <printOptions/>
  <pageMargins left="0.75" right="0.16" top="0.15" bottom="0.08" header="0.03" footer="0.01"/>
  <pageSetup horizontalDpi="120" verticalDpi="12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"/>
  <dimension ref="A1:R94"/>
  <sheetViews>
    <sheetView showGridLines="0" view="pageBreakPreview" zoomScaleSheetLayoutView="100" zoomScalePageLayoutView="0" workbookViewId="0" topLeftCell="A1">
      <selection activeCell="A1" sqref="A1:Q1"/>
    </sheetView>
  </sheetViews>
  <sheetFormatPr defaultColWidth="9.00390625" defaultRowHeight="12.75"/>
  <cols>
    <col min="1" max="1" width="3.625" style="0" customWidth="1"/>
    <col min="2" max="3" width="3.25390625" style="0" customWidth="1"/>
    <col min="4" max="4" width="25.25390625" style="18" customWidth="1"/>
    <col min="5" max="17" width="6.25390625" style="18" customWidth="1"/>
  </cols>
  <sheetData>
    <row r="1" spans="1:17" s="5" customFormat="1" ht="12" customHeight="1" thickBot="1">
      <c r="A1" s="793" t="s">
        <v>148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</row>
    <row r="2" spans="1:17" s="5" customFormat="1" ht="12" customHeight="1" thickBot="1">
      <c r="A2" s="738" t="s">
        <v>0</v>
      </c>
      <c r="B2" s="739"/>
      <c r="C2" s="739"/>
      <c r="D2" s="740"/>
      <c r="E2" s="45" t="s">
        <v>183</v>
      </c>
      <c r="F2" s="43" t="s">
        <v>208</v>
      </c>
      <c r="G2" s="44" t="s">
        <v>209</v>
      </c>
      <c r="H2" s="44" t="s">
        <v>210</v>
      </c>
      <c r="I2" s="44" t="s">
        <v>211</v>
      </c>
      <c r="J2" s="44" t="s">
        <v>212</v>
      </c>
      <c r="K2" s="44" t="s">
        <v>213</v>
      </c>
      <c r="L2" s="44" t="s">
        <v>214</v>
      </c>
      <c r="M2" s="44" t="s">
        <v>215</v>
      </c>
      <c r="N2" s="44" t="s">
        <v>216</v>
      </c>
      <c r="O2" s="44" t="s">
        <v>217</v>
      </c>
      <c r="P2" s="44" t="s">
        <v>218</v>
      </c>
      <c r="Q2" s="45" t="s">
        <v>219</v>
      </c>
    </row>
    <row r="3" spans="1:17" s="6" customFormat="1" ht="12" customHeight="1" thickBot="1">
      <c r="A3" s="787" t="s">
        <v>1</v>
      </c>
      <c r="B3" s="788"/>
      <c r="C3" s="788"/>
      <c r="D3" s="789"/>
      <c r="E3" s="174">
        <v>79</v>
      </c>
      <c r="F3" s="58">
        <v>75</v>
      </c>
      <c r="G3" s="11">
        <v>83</v>
      </c>
      <c r="H3" s="11">
        <v>83</v>
      </c>
      <c r="I3" s="11">
        <v>73</v>
      </c>
      <c r="J3" s="11">
        <v>76</v>
      </c>
      <c r="K3" s="11">
        <v>78</v>
      </c>
      <c r="L3" s="11">
        <v>74</v>
      </c>
      <c r="M3" s="11">
        <v>81</v>
      </c>
      <c r="N3" s="11">
        <v>74</v>
      </c>
      <c r="O3" s="11">
        <v>74</v>
      </c>
      <c r="P3" s="11">
        <v>73</v>
      </c>
      <c r="Q3" s="10">
        <v>81</v>
      </c>
    </row>
    <row r="4" spans="1:17" s="5" customFormat="1" ht="12" customHeight="1" thickTop="1">
      <c r="A4" s="577" t="s">
        <v>56</v>
      </c>
      <c r="B4" s="808" t="s">
        <v>15</v>
      </c>
      <c r="C4" s="809"/>
      <c r="D4" s="810"/>
      <c r="E4" s="175">
        <v>62</v>
      </c>
      <c r="F4" s="59">
        <v>60</v>
      </c>
      <c r="G4" s="13">
        <v>65</v>
      </c>
      <c r="H4" s="13">
        <v>68</v>
      </c>
      <c r="I4" s="13">
        <v>61</v>
      </c>
      <c r="J4" s="13">
        <v>60</v>
      </c>
      <c r="K4" s="13">
        <v>63</v>
      </c>
      <c r="L4" s="13">
        <v>60</v>
      </c>
      <c r="M4" s="13">
        <v>60</v>
      </c>
      <c r="N4" s="13">
        <v>55</v>
      </c>
      <c r="O4" s="13">
        <v>57</v>
      </c>
      <c r="P4" s="13">
        <v>55</v>
      </c>
      <c r="Q4" s="12">
        <v>60</v>
      </c>
    </row>
    <row r="5" spans="1:17" s="7" customFormat="1" ht="10.5" customHeight="1">
      <c r="A5" s="577"/>
      <c r="B5" s="773" t="s">
        <v>129</v>
      </c>
      <c r="C5" s="746"/>
      <c r="D5" s="747"/>
      <c r="E5" s="176">
        <f aca="true" t="shared" si="0" ref="E5:Q5">E4/E3*100</f>
        <v>78.5</v>
      </c>
      <c r="F5" s="60">
        <f t="shared" si="0"/>
        <v>80</v>
      </c>
      <c r="G5" s="442">
        <f t="shared" si="0"/>
        <v>78.3</v>
      </c>
      <c r="H5" s="442">
        <f t="shared" si="0"/>
        <v>81.9</v>
      </c>
      <c r="I5" s="442">
        <f t="shared" si="0"/>
        <v>83.6</v>
      </c>
      <c r="J5" s="442">
        <f t="shared" si="0"/>
        <v>78.9</v>
      </c>
      <c r="K5" s="442">
        <f t="shared" si="0"/>
        <v>80.8</v>
      </c>
      <c r="L5" s="442">
        <f t="shared" si="0"/>
        <v>81.1</v>
      </c>
      <c r="M5" s="442">
        <f t="shared" si="0"/>
        <v>74.1</v>
      </c>
      <c r="N5" s="442">
        <f t="shared" si="0"/>
        <v>74.3</v>
      </c>
      <c r="O5" s="442">
        <f t="shared" si="0"/>
        <v>77</v>
      </c>
      <c r="P5" s="442">
        <f t="shared" si="0"/>
        <v>75.3</v>
      </c>
      <c r="Q5" s="537">
        <f t="shared" si="0"/>
        <v>74.1</v>
      </c>
    </row>
    <row r="6" spans="1:17" s="5" customFormat="1" ht="12" customHeight="1">
      <c r="A6" s="577"/>
      <c r="B6" s="805" t="s">
        <v>4</v>
      </c>
      <c r="C6" s="778"/>
      <c r="D6" s="779"/>
      <c r="E6" s="177">
        <f aca="true" t="shared" si="1" ref="E6:P6">E3-E4</f>
        <v>17</v>
      </c>
      <c r="F6" s="107">
        <f t="shared" si="1"/>
        <v>15</v>
      </c>
      <c r="G6" s="445">
        <f t="shared" si="1"/>
        <v>18</v>
      </c>
      <c r="H6" s="445">
        <f t="shared" si="1"/>
        <v>15</v>
      </c>
      <c r="I6" s="445">
        <f t="shared" si="1"/>
        <v>12</v>
      </c>
      <c r="J6" s="445">
        <f t="shared" si="1"/>
        <v>16</v>
      </c>
      <c r="K6" s="445">
        <f t="shared" si="1"/>
        <v>15</v>
      </c>
      <c r="L6" s="445">
        <f t="shared" si="1"/>
        <v>14</v>
      </c>
      <c r="M6" s="445">
        <f t="shared" si="1"/>
        <v>21</v>
      </c>
      <c r="N6" s="445">
        <f t="shared" si="1"/>
        <v>19</v>
      </c>
      <c r="O6" s="445">
        <f t="shared" si="1"/>
        <v>17</v>
      </c>
      <c r="P6" s="445">
        <f t="shared" si="1"/>
        <v>18</v>
      </c>
      <c r="Q6" s="538">
        <f>Q3-Q4</f>
        <v>21</v>
      </c>
    </row>
    <row r="7" spans="1:17" s="7" customFormat="1" ht="10.5" customHeight="1">
      <c r="A7" s="578"/>
      <c r="B7" s="773" t="s">
        <v>129</v>
      </c>
      <c r="C7" s="746"/>
      <c r="D7" s="747"/>
      <c r="E7" s="176">
        <f aca="true" t="shared" si="2" ref="E7:Q7">E6/E3*100</f>
        <v>21.5</v>
      </c>
      <c r="F7" s="60">
        <f t="shared" si="2"/>
        <v>20</v>
      </c>
      <c r="G7" s="442">
        <f t="shared" si="2"/>
        <v>21.7</v>
      </c>
      <c r="H7" s="442">
        <f t="shared" si="2"/>
        <v>18.1</v>
      </c>
      <c r="I7" s="442">
        <f t="shared" si="2"/>
        <v>16.4</v>
      </c>
      <c r="J7" s="442">
        <f t="shared" si="2"/>
        <v>21.1</v>
      </c>
      <c r="K7" s="442">
        <f t="shared" si="2"/>
        <v>19.2</v>
      </c>
      <c r="L7" s="442">
        <f t="shared" si="2"/>
        <v>18.9</v>
      </c>
      <c r="M7" s="442">
        <f t="shared" si="2"/>
        <v>25.9</v>
      </c>
      <c r="N7" s="442">
        <f t="shared" si="2"/>
        <v>25.7</v>
      </c>
      <c r="O7" s="442">
        <f t="shared" si="2"/>
        <v>23</v>
      </c>
      <c r="P7" s="442">
        <f t="shared" si="2"/>
        <v>24.7</v>
      </c>
      <c r="Q7" s="537">
        <f t="shared" si="2"/>
        <v>25.9</v>
      </c>
    </row>
    <row r="8" spans="1:17" s="5" customFormat="1" ht="12" customHeight="1">
      <c r="A8" s="577" t="s">
        <v>56</v>
      </c>
      <c r="B8" s="805" t="s">
        <v>5</v>
      </c>
      <c r="C8" s="778"/>
      <c r="D8" s="779"/>
      <c r="E8" s="177">
        <v>19</v>
      </c>
      <c r="F8" s="107">
        <v>18</v>
      </c>
      <c r="G8" s="445">
        <v>17</v>
      </c>
      <c r="H8" s="445">
        <v>16</v>
      </c>
      <c r="I8" s="445">
        <v>13</v>
      </c>
      <c r="J8" s="445">
        <v>13</v>
      </c>
      <c r="K8" s="445">
        <v>15</v>
      </c>
      <c r="L8" s="445">
        <v>13</v>
      </c>
      <c r="M8" s="445">
        <v>11</v>
      </c>
      <c r="N8" s="445">
        <v>11</v>
      </c>
      <c r="O8" s="445">
        <v>8</v>
      </c>
      <c r="P8" s="445">
        <v>10</v>
      </c>
      <c r="Q8" s="538">
        <v>11</v>
      </c>
    </row>
    <row r="9" spans="1:17" s="7" customFormat="1" ht="10.5" customHeight="1">
      <c r="A9" s="577"/>
      <c r="B9" s="773" t="s">
        <v>129</v>
      </c>
      <c r="C9" s="746"/>
      <c r="D9" s="747"/>
      <c r="E9" s="176">
        <f aca="true" t="shared" si="3" ref="E9:Q9">E8/E3*100</f>
        <v>24.1</v>
      </c>
      <c r="F9" s="60">
        <f t="shared" si="3"/>
        <v>24</v>
      </c>
      <c r="G9" s="442">
        <f t="shared" si="3"/>
        <v>20.5</v>
      </c>
      <c r="H9" s="442">
        <f t="shared" si="3"/>
        <v>19.3</v>
      </c>
      <c r="I9" s="442">
        <f t="shared" si="3"/>
        <v>17.8</v>
      </c>
      <c r="J9" s="442">
        <f t="shared" si="3"/>
        <v>17.1</v>
      </c>
      <c r="K9" s="442">
        <f t="shared" si="3"/>
        <v>19.2</v>
      </c>
      <c r="L9" s="442">
        <f t="shared" si="3"/>
        <v>17.6</v>
      </c>
      <c r="M9" s="442">
        <f t="shared" si="3"/>
        <v>13.6</v>
      </c>
      <c r="N9" s="442">
        <f t="shared" si="3"/>
        <v>14.9</v>
      </c>
      <c r="O9" s="442">
        <f t="shared" si="3"/>
        <v>10.8</v>
      </c>
      <c r="P9" s="442">
        <f t="shared" si="3"/>
        <v>13.7</v>
      </c>
      <c r="Q9" s="537">
        <f t="shared" si="3"/>
        <v>13.6</v>
      </c>
    </row>
    <row r="10" spans="1:17" s="5" customFormat="1" ht="12" customHeight="1">
      <c r="A10" s="577"/>
      <c r="B10" s="805" t="s">
        <v>6</v>
      </c>
      <c r="C10" s="778"/>
      <c r="D10" s="779"/>
      <c r="E10" s="175">
        <f aca="true" t="shared" si="4" ref="E10:P10">E3-E8</f>
        <v>60</v>
      </c>
      <c r="F10" s="59">
        <f t="shared" si="4"/>
        <v>57</v>
      </c>
      <c r="G10" s="13">
        <f t="shared" si="4"/>
        <v>66</v>
      </c>
      <c r="H10" s="13">
        <f t="shared" si="4"/>
        <v>67</v>
      </c>
      <c r="I10" s="13">
        <f t="shared" si="4"/>
        <v>60</v>
      </c>
      <c r="J10" s="13">
        <f t="shared" si="4"/>
        <v>63</v>
      </c>
      <c r="K10" s="13">
        <f t="shared" si="4"/>
        <v>63</v>
      </c>
      <c r="L10" s="13">
        <f t="shared" si="4"/>
        <v>61</v>
      </c>
      <c r="M10" s="13">
        <f t="shared" si="4"/>
        <v>70</v>
      </c>
      <c r="N10" s="13">
        <f t="shared" si="4"/>
        <v>63</v>
      </c>
      <c r="O10" s="13">
        <f t="shared" si="4"/>
        <v>66</v>
      </c>
      <c r="P10" s="13">
        <f t="shared" si="4"/>
        <v>63</v>
      </c>
      <c r="Q10" s="12">
        <f>Q3-Q8</f>
        <v>70</v>
      </c>
    </row>
    <row r="11" spans="1:17" s="7" customFormat="1" ht="10.5" customHeight="1">
      <c r="A11" s="578"/>
      <c r="B11" s="773" t="s">
        <v>129</v>
      </c>
      <c r="C11" s="746"/>
      <c r="D11" s="747"/>
      <c r="E11" s="176">
        <f aca="true" t="shared" si="5" ref="E11:Q11">E10/E3*100</f>
        <v>75.9</v>
      </c>
      <c r="F11" s="60">
        <f t="shared" si="5"/>
        <v>76</v>
      </c>
      <c r="G11" s="442">
        <f t="shared" si="5"/>
        <v>79.5</v>
      </c>
      <c r="H11" s="442">
        <f t="shared" si="5"/>
        <v>80.7</v>
      </c>
      <c r="I11" s="442">
        <f t="shared" si="5"/>
        <v>82.2</v>
      </c>
      <c r="J11" s="442">
        <f t="shared" si="5"/>
        <v>82.9</v>
      </c>
      <c r="K11" s="442">
        <f t="shared" si="5"/>
        <v>80.8</v>
      </c>
      <c r="L11" s="442">
        <f t="shared" si="5"/>
        <v>82.4</v>
      </c>
      <c r="M11" s="442">
        <f t="shared" si="5"/>
        <v>86.4</v>
      </c>
      <c r="N11" s="442">
        <f t="shared" si="5"/>
        <v>85.1</v>
      </c>
      <c r="O11" s="442">
        <f t="shared" si="5"/>
        <v>89.2</v>
      </c>
      <c r="P11" s="442">
        <f t="shared" si="5"/>
        <v>86.3</v>
      </c>
      <c r="Q11" s="537">
        <f t="shared" si="5"/>
        <v>86.4</v>
      </c>
    </row>
    <row r="12" spans="1:17" s="5" customFormat="1" ht="12" customHeight="1">
      <c r="A12" s="612" t="s">
        <v>56</v>
      </c>
      <c r="B12" s="68" t="s">
        <v>2</v>
      </c>
      <c r="C12" s="68"/>
      <c r="D12" s="69"/>
      <c r="E12" s="175">
        <v>46</v>
      </c>
      <c r="F12" s="59">
        <v>43</v>
      </c>
      <c r="G12" s="13">
        <v>44</v>
      </c>
      <c r="H12" s="13">
        <v>41</v>
      </c>
      <c r="I12" s="13">
        <v>35</v>
      </c>
      <c r="J12" s="13">
        <v>41</v>
      </c>
      <c r="K12" s="13">
        <v>39</v>
      </c>
      <c r="L12" s="13">
        <v>42</v>
      </c>
      <c r="M12" s="13">
        <v>44</v>
      </c>
      <c r="N12" s="13">
        <v>44</v>
      </c>
      <c r="O12" s="13">
        <v>42</v>
      </c>
      <c r="P12" s="13">
        <v>43</v>
      </c>
      <c r="Q12" s="12">
        <v>46</v>
      </c>
    </row>
    <row r="13" spans="1:17" s="7" customFormat="1" ht="10.5" customHeight="1">
      <c r="A13" s="577"/>
      <c r="B13" s="70" t="s">
        <v>129</v>
      </c>
      <c r="C13" s="70"/>
      <c r="D13" s="71"/>
      <c r="E13" s="176">
        <f aca="true" t="shared" si="6" ref="E13:Q13">E12/E3*100</f>
        <v>58.2</v>
      </c>
      <c r="F13" s="60">
        <f t="shared" si="6"/>
        <v>57.3</v>
      </c>
      <c r="G13" s="442">
        <f t="shared" si="6"/>
        <v>53</v>
      </c>
      <c r="H13" s="442">
        <f t="shared" si="6"/>
        <v>49.4</v>
      </c>
      <c r="I13" s="442">
        <f t="shared" si="6"/>
        <v>47.9</v>
      </c>
      <c r="J13" s="442">
        <f t="shared" si="6"/>
        <v>53.9</v>
      </c>
      <c r="K13" s="442">
        <f t="shared" si="6"/>
        <v>50</v>
      </c>
      <c r="L13" s="442">
        <f t="shared" si="6"/>
        <v>56.8</v>
      </c>
      <c r="M13" s="442">
        <f t="shared" si="6"/>
        <v>54.3</v>
      </c>
      <c r="N13" s="442">
        <f t="shared" si="6"/>
        <v>59.5</v>
      </c>
      <c r="O13" s="442">
        <f t="shared" si="6"/>
        <v>56.8</v>
      </c>
      <c r="P13" s="442">
        <f t="shared" si="6"/>
        <v>58.9</v>
      </c>
      <c r="Q13" s="537">
        <f t="shared" si="6"/>
        <v>56.8</v>
      </c>
    </row>
    <row r="14" spans="1:18" s="31" customFormat="1" ht="11.25" customHeight="1">
      <c r="A14" s="577"/>
      <c r="B14" s="91" t="s">
        <v>71</v>
      </c>
      <c r="C14" s="91"/>
      <c r="D14" s="92"/>
      <c r="E14" s="122">
        <f aca="true" t="shared" si="7" ref="E14:P14">E3-E12</f>
        <v>33</v>
      </c>
      <c r="F14" s="56">
        <f t="shared" si="7"/>
        <v>32</v>
      </c>
      <c r="G14" s="28">
        <f t="shared" si="7"/>
        <v>39</v>
      </c>
      <c r="H14" s="28">
        <f t="shared" si="7"/>
        <v>42</v>
      </c>
      <c r="I14" s="28">
        <f t="shared" si="7"/>
        <v>38</v>
      </c>
      <c r="J14" s="28">
        <f t="shared" si="7"/>
        <v>35</v>
      </c>
      <c r="K14" s="28">
        <f t="shared" si="7"/>
        <v>39</v>
      </c>
      <c r="L14" s="28">
        <f t="shared" si="7"/>
        <v>32</v>
      </c>
      <c r="M14" s="28">
        <f t="shared" si="7"/>
        <v>37</v>
      </c>
      <c r="N14" s="28">
        <f t="shared" si="7"/>
        <v>30</v>
      </c>
      <c r="O14" s="28">
        <f t="shared" si="7"/>
        <v>32</v>
      </c>
      <c r="P14" s="28">
        <f t="shared" si="7"/>
        <v>30</v>
      </c>
      <c r="Q14" s="41">
        <f>Q3-Q12</f>
        <v>35</v>
      </c>
      <c r="R14" s="30"/>
    </row>
    <row r="15" spans="1:18" s="31" customFormat="1" ht="11.25" customHeight="1" thickBot="1">
      <c r="A15" s="761"/>
      <c r="B15" s="481" t="s">
        <v>129</v>
      </c>
      <c r="C15" s="481"/>
      <c r="D15" s="482"/>
      <c r="E15" s="336">
        <f aca="true" t="shared" si="8" ref="E15:Q15">E14/E3*100</f>
        <v>41.8</v>
      </c>
      <c r="F15" s="215">
        <f t="shared" si="8"/>
        <v>42.7</v>
      </c>
      <c r="G15" s="450">
        <f t="shared" si="8"/>
        <v>47</v>
      </c>
      <c r="H15" s="450">
        <f t="shared" si="8"/>
        <v>50.6</v>
      </c>
      <c r="I15" s="450">
        <f t="shared" si="8"/>
        <v>52.1</v>
      </c>
      <c r="J15" s="450">
        <f t="shared" si="8"/>
        <v>46.1</v>
      </c>
      <c r="K15" s="450">
        <f t="shared" si="8"/>
        <v>50</v>
      </c>
      <c r="L15" s="450">
        <f t="shared" si="8"/>
        <v>43.2</v>
      </c>
      <c r="M15" s="450">
        <f t="shared" si="8"/>
        <v>45.7</v>
      </c>
      <c r="N15" s="450">
        <f t="shared" si="8"/>
        <v>40.5</v>
      </c>
      <c r="O15" s="450">
        <f t="shared" si="8"/>
        <v>43.2</v>
      </c>
      <c r="P15" s="450">
        <f t="shared" si="8"/>
        <v>41.1</v>
      </c>
      <c r="Q15" s="539">
        <f t="shared" si="8"/>
        <v>43.2</v>
      </c>
      <c r="R15" s="30"/>
    </row>
    <row r="16" spans="1:18" s="26" customFormat="1" ht="12" customHeight="1" thickBot="1">
      <c r="A16" s="793" t="s">
        <v>149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7"/>
      <c r="R16" s="27"/>
    </row>
    <row r="17" spans="1:18" s="31" customFormat="1" ht="10.5" customHeight="1" thickBot="1">
      <c r="A17" s="738" t="s">
        <v>0</v>
      </c>
      <c r="B17" s="739"/>
      <c r="C17" s="739"/>
      <c r="D17" s="740"/>
      <c r="E17" s="43" t="s">
        <v>208</v>
      </c>
      <c r="F17" s="44" t="s">
        <v>209</v>
      </c>
      <c r="G17" s="44" t="s">
        <v>210</v>
      </c>
      <c r="H17" s="44" t="s">
        <v>211</v>
      </c>
      <c r="I17" s="44" t="s">
        <v>212</v>
      </c>
      <c r="J17" s="44" t="s">
        <v>213</v>
      </c>
      <c r="K17" s="44" t="s">
        <v>214</v>
      </c>
      <c r="L17" s="44" t="s">
        <v>215</v>
      </c>
      <c r="M17" s="44" t="s">
        <v>216</v>
      </c>
      <c r="N17" s="44" t="s">
        <v>217</v>
      </c>
      <c r="O17" s="44" t="s">
        <v>218</v>
      </c>
      <c r="P17" s="45" t="s">
        <v>219</v>
      </c>
      <c r="Q17" s="62" t="s">
        <v>13</v>
      </c>
      <c r="R17" s="30"/>
    </row>
    <row r="18" spans="1:18" s="26" customFormat="1" ht="12" customHeight="1" thickBot="1">
      <c r="A18" s="787" t="s">
        <v>7</v>
      </c>
      <c r="B18" s="788"/>
      <c r="C18" s="788"/>
      <c r="D18" s="789"/>
      <c r="E18" s="52">
        <v>7</v>
      </c>
      <c r="F18" s="11">
        <v>13</v>
      </c>
      <c r="G18" s="11">
        <v>12</v>
      </c>
      <c r="H18" s="11">
        <v>8</v>
      </c>
      <c r="I18" s="11">
        <v>16</v>
      </c>
      <c r="J18" s="11">
        <v>12</v>
      </c>
      <c r="K18" s="11">
        <v>13</v>
      </c>
      <c r="L18" s="11">
        <v>17</v>
      </c>
      <c r="M18" s="11">
        <v>18</v>
      </c>
      <c r="N18" s="11">
        <v>18</v>
      </c>
      <c r="O18" s="11">
        <v>9</v>
      </c>
      <c r="P18" s="11">
        <v>20</v>
      </c>
      <c r="Q18" s="9">
        <f>SUM(E18:P18)</f>
        <v>163</v>
      </c>
      <c r="R18" s="27"/>
    </row>
    <row r="19" spans="1:18" s="26" customFormat="1" ht="12" customHeight="1" thickTop="1">
      <c r="A19" s="811" t="s">
        <v>2</v>
      </c>
      <c r="B19" s="809"/>
      <c r="C19" s="809"/>
      <c r="D19" s="810"/>
      <c r="E19" s="53">
        <v>2</v>
      </c>
      <c r="F19" s="13">
        <v>6</v>
      </c>
      <c r="G19" s="13">
        <v>5</v>
      </c>
      <c r="H19" s="13">
        <v>3</v>
      </c>
      <c r="I19" s="13">
        <v>11</v>
      </c>
      <c r="J19" s="13">
        <v>4</v>
      </c>
      <c r="K19" s="13">
        <v>10</v>
      </c>
      <c r="L19" s="13">
        <v>10</v>
      </c>
      <c r="M19" s="13">
        <v>11</v>
      </c>
      <c r="N19" s="13">
        <v>6</v>
      </c>
      <c r="O19" s="13">
        <v>6</v>
      </c>
      <c r="P19" s="13">
        <v>10</v>
      </c>
      <c r="Q19" s="14">
        <f>SUM(E19:P19)</f>
        <v>84</v>
      </c>
      <c r="R19" s="27"/>
    </row>
    <row r="20" spans="1:18" s="26" customFormat="1" ht="12" customHeight="1">
      <c r="A20" s="745" t="s">
        <v>44</v>
      </c>
      <c r="B20" s="746"/>
      <c r="C20" s="746"/>
      <c r="D20" s="747"/>
      <c r="E20" s="54">
        <f aca="true" t="shared" si="9" ref="E20:P20">E19/E18*100</f>
        <v>28.6</v>
      </c>
      <c r="F20" s="442">
        <f t="shared" si="9"/>
        <v>46.2</v>
      </c>
      <c r="G20" s="442">
        <f t="shared" si="9"/>
        <v>41.7</v>
      </c>
      <c r="H20" s="442">
        <f t="shared" si="9"/>
        <v>37.5</v>
      </c>
      <c r="I20" s="442">
        <f t="shared" si="9"/>
        <v>68.8</v>
      </c>
      <c r="J20" s="442">
        <f t="shared" si="9"/>
        <v>33.3</v>
      </c>
      <c r="K20" s="442">
        <f t="shared" si="9"/>
        <v>76.9</v>
      </c>
      <c r="L20" s="442">
        <f t="shared" si="9"/>
        <v>58.8</v>
      </c>
      <c r="M20" s="442">
        <f t="shared" si="9"/>
        <v>61.1</v>
      </c>
      <c r="N20" s="442">
        <f t="shared" si="9"/>
        <v>33.3</v>
      </c>
      <c r="O20" s="442">
        <f t="shared" si="9"/>
        <v>66.7</v>
      </c>
      <c r="P20" s="442">
        <f t="shared" si="9"/>
        <v>50</v>
      </c>
      <c r="Q20" s="15">
        <f>Q19/Q18*100</f>
        <v>51.5</v>
      </c>
      <c r="R20" s="27"/>
    </row>
    <row r="21" spans="1:18" s="26" customFormat="1" ht="12" customHeight="1">
      <c r="A21" s="799" t="s">
        <v>56</v>
      </c>
      <c r="B21" s="778" t="s">
        <v>8</v>
      </c>
      <c r="C21" s="778"/>
      <c r="D21" s="779"/>
      <c r="E21" s="53">
        <v>1</v>
      </c>
      <c r="F21" s="13">
        <v>3</v>
      </c>
      <c r="G21" s="13">
        <v>1</v>
      </c>
      <c r="H21" s="13">
        <v>1</v>
      </c>
      <c r="I21" s="13">
        <v>7</v>
      </c>
      <c r="J21" s="13">
        <v>3</v>
      </c>
      <c r="K21" s="13">
        <v>2</v>
      </c>
      <c r="L21" s="13">
        <v>6</v>
      </c>
      <c r="M21" s="13">
        <v>7</v>
      </c>
      <c r="N21" s="13">
        <v>4</v>
      </c>
      <c r="O21" s="13">
        <v>4</v>
      </c>
      <c r="P21" s="13">
        <v>4</v>
      </c>
      <c r="Q21" s="14">
        <f>SUM(E21:P21)</f>
        <v>43</v>
      </c>
      <c r="R21" s="27"/>
    </row>
    <row r="22" spans="1:18" s="26" customFormat="1" ht="12" customHeight="1">
      <c r="A22" s="800"/>
      <c r="B22" s="746" t="s">
        <v>44</v>
      </c>
      <c r="C22" s="746"/>
      <c r="D22" s="747"/>
      <c r="E22" s="54">
        <f aca="true" t="shared" si="10" ref="E22:P22">E21/E18*100</f>
        <v>14.3</v>
      </c>
      <c r="F22" s="442">
        <f t="shared" si="10"/>
        <v>23.1</v>
      </c>
      <c r="G22" s="442">
        <f t="shared" si="10"/>
        <v>8.3</v>
      </c>
      <c r="H22" s="442">
        <f t="shared" si="10"/>
        <v>12.5</v>
      </c>
      <c r="I22" s="442">
        <f t="shared" si="10"/>
        <v>43.8</v>
      </c>
      <c r="J22" s="442">
        <f t="shared" si="10"/>
        <v>25</v>
      </c>
      <c r="K22" s="442">
        <f t="shared" si="10"/>
        <v>15.4</v>
      </c>
      <c r="L22" s="442">
        <f t="shared" si="10"/>
        <v>35.3</v>
      </c>
      <c r="M22" s="442">
        <f t="shared" si="10"/>
        <v>38.9</v>
      </c>
      <c r="N22" s="442">
        <f t="shared" si="10"/>
        <v>22.2</v>
      </c>
      <c r="O22" s="442">
        <f t="shared" si="10"/>
        <v>44.4</v>
      </c>
      <c r="P22" s="442">
        <f t="shared" si="10"/>
        <v>20</v>
      </c>
      <c r="Q22" s="15">
        <f>Q21/Q18*100</f>
        <v>26.4</v>
      </c>
      <c r="R22" s="27"/>
    </row>
    <row r="23" spans="1:18" s="31" customFormat="1" ht="10.5" customHeight="1">
      <c r="A23" s="800"/>
      <c r="B23" s="68" t="s">
        <v>9</v>
      </c>
      <c r="C23" s="68"/>
      <c r="D23" s="69"/>
      <c r="E23" s="53">
        <f aca="true" t="shared" si="11" ref="E23:P23">E18-E21</f>
        <v>6</v>
      </c>
      <c r="F23" s="13">
        <f t="shared" si="11"/>
        <v>10</v>
      </c>
      <c r="G23" s="13">
        <f t="shared" si="11"/>
        <v>11</v>
      </c>
      <c r="H23" s="13">
        <f t="shared" si="11"/>
        <v>7</v>
      </c>
      <c r="I23" s="13">
        <f t="shared" si="11"/>
        <v>9</v>
      </c>
      <c r="J23" s="13">
        <f t="shared" si="11"/>
        <v>9</v>
      </c>
      <c r="K23" s="13">
        <f t="shared" si="11"/>
        <v>11</v>
      </c>
      <c r="L23" s="13">
        <f t="shared" si="11"/>
        <v>11</v>
      </c>
      <c r="M23" s="13">
        <f t="shared" si="11"/>
        <v>11</v>
      </c>
      <c r="N23" s="13">
        <f t="shared" si="11"/>
        <v>14</v>
      </c>
      <c r="O23" s="13">
        <f t="shared" si="11"/>
        <v>5</v>
      </c>
      <c r="P23" s="13">
        <f t="shared" si="11"/>
        <v>16</v>
      </c>
      <c r="Q23" s="14">
        <f>SUM(E23:P23)</f>
        <v>120</v>
      </c>
      <c r="R23" s="30"/>
    </row>
    <row r="24" spans="1:18" s="26" customFormat="1" ht="12" customHeight="1">
      <c r="A24" s="801"/>
      <c r="B24" s="70" t="s">
        <v>44</v>
      </c>
      <c r="C24" s="70"/>
      <c r="D24" s="71"/>
      <c r="E24" s="54">
        <f aca="true" t="shared" si="12" ref="E24:P24">E23/E18*100</f>
        <v>85.7</v>
      </c>
      <c r="F24" s="442">
        <f t="shared" si="12"/>
        <v>76.9</v>
      </c>
      <c r="G24" s="442">
        <f t="shared" si="12"/>
        <v>91.7</v>
      </c>
      <c r="H24" s="442">
        <f t="shared" si="12"/>
        <v>87.5</v>
      </c>
      <c r="I24" s="442">
        <f t="shared" si="12"/>
        <v>56.3</v>
      </c>
      <c r="J24" s="442">
        <f t="shared" si="12"/>
        <v>75</v>
      </c>
      <c r="K24" s="442">
        <f t="shared" si="12"/>
        <v>84.6</v>
      </c>
      <c r="L24" s="442">
        <f t="shared" si="12"/>
        <v>64.7</v>
      </c>
      <c r="M24" s="442">
        <f t="shared" si="12"/>
        <v>61.1</v>
      </c>
      <c r="N24" s="442">
        <f t="shared" si="12"/>
        <v>77.8</v>
      </c>
      <c r="O24" s="442">
        <f t="shared" si="12"/>
        <v>55.6</v>
      </c>
      <c r="P24" s="442">
        <f t="shared" si="12"/>
        <v>80</v>
      </c>
      <c r="Q24" s="15">
        <f>Q23/Q18*100</f>
        <v>73.6</v>
      </c>
      <c r="R24" s="27"/>
    </row>
    <row r="25" spans="1:18" s="31" customFormat="1" ht="11.25" customHeight="1">
      <c r="A25" s="802" t="s">
        <v>56</v>
      </c>
      <c r="B25" s="84" t="s">
        <v>16</v>
      </c>
      <c r="C25" s="68"/>
      <c r="D25" s="69"/>
      <c r="E25" s="53">
        <v>6</v>
      </c>
      <c r="F25" s="13">
        <v>8</v>
      </c>
      <c r="G25" s="13">
        <v>10</v>
      </c>
      <c r="H25" s="13">
        <v>5</v>
      </c>
      <c r="I25" s="13">
        <v>10</v>
      </c>
      <c r="J25" s="13">
        <v>11</v>
      </c>
      <c r="K25" s="13">
        <v>10</v>
      </c>
      <c r="L25" s="13">
        <v>7</v>
      </c>
      <c r="M25" s="13">
        <v>12</v>
      </c>
      <c r="N25" s="13">
        <v>11</v>
      </c>
      <c r="O25" s="13">
        <v>7</v>
      </c>
      <c r="P25" s="13">
        <v>15</v>
      </c>
      <c r="Q25" s="14">
        <f>SUM(E25:P25)</f>
        <v>112</v>
      </c>
      <c r="R25" s="30"/>
    </row>
    <row r="26" spans="1:17" s="1" customFormat="1" ht="12" customHeight="1">
      <c r="A26" s="803"/>
      <c r="B26" s="85" t="s">
        <v>44</v>
      </c>
      <c r="C26" s="70"/>
      <c r="D26" s="71"/>
      <c r="E26" s="54">
        <f aca="true" t="shared" si="13" ref="E26:P26">E25/E18*100</f>
        <v>85.7</v>
      </c>
      <c r="F26" s="442">
        <f t="shared" si="13"/>
        <v>61.5</v>
      </c>
      <c r="G26" s="442">
        <f t="shared" si="13"/>
        <v>83.3</v>
      </c>
      <c r="H26" s="442">
        <f t="shared" si="13"/>
        <v>62.5</v>
      </c>
      <c r="I26" s="442">
        <f t="shared" si="13"/>
        <v>62.5</v>
      </c>
      <c r="J26" s="442">
        <f t="shared" si="13"/>
        <v>91.7</v>
      </c>
      <c r="K26" s="442">
        <f t="shared" si="13"/>
        <v>76.9</v>
      </c>
      <c r="L26" s="442">
        <f t="shared" si="13"/>
        <v>41.2</v>
      </c>
      <c r="M26" s="442">
        <f t="shared" si="13"/>
        <v>66.7</v>
      </c>
      <c r="N26" s="442">
        <f t="shared" si="13"/>
        <v>61.1</v>
      </c>
      <c r="O26" s="442">
        <f t="shared" si="13"/>
        <v>77.8</v>
      </c>
      <c r="P26" s="442">
        <f t="shared" si="13"/>
        <v>75</v>
      </c>
      <c r="Q26" s="15">
        <f>Q25/Q18*100</f>
        <v>68.7</v>
      </c>
    </row>
    <row r="27" spans="1:17" s="1" customFormat="1" ht="12" customHeight="1">
      <c r="A27" s="803"/>
      <c r="B27" s="84" t="s">
        <v>4</v>
      </c>
      <c r="C27" s="68"/>
      <c r="D27" s="69"/>
      <c r="E27" s="53">
        <f aca="true" t="shared" si="14" ref="E27:P27">E18-E25</f>
        <v>1</v>
      </c>
      <c r="F27" s="13">
        <f t="shared" si="14"/>
        <v>5</v>
      </c>
      <c r="G27" s="13">
        <f t="shared" si="14"/>
        <v>2</v>
      </c>
      <c r="H27" s="13">
        <f t="shared" si="14"/>
        <v>3</v>
      </c>
      <c r="I27" s="13">
        <f t="shared" si="14"/>
        <v>6</v>
      </c>
      <c r="J27" s="13">
        <f t="shared" si="14"/>
        <v>1</v>
      </c>
      <c r="K27" s="13">
        <f t="shared" si="14"/>
        <v>3</v>
      </c>
      <c r="L27" s="13">
        <f t="shared" si="14"/>
        <v>10</v>
      </c>
      <c r="M27" s="13">
        <f t="shared" si="14"/>
        <v>6</v>
      </c>
      <c r="N27" s="13">
        <f t="shared" si="14"/>
        <v>7</v>
      </c>
      <c r="O27" s="13">
        <f t="shared" si="14"/>
        <v>2</v>
      </c>
      <c r="P27" s="13">
        <f t="shared" si="14"/>
        <v>5</v>
      </c>
      <c r="Q27" s="14">
        <f>SUM(E27:P27)</f>
        <v>51</v>
      </c>
    </row>
    <row r="28" spans="1:17" ht="12" customHeight="1">
      <c r="A28" s="804"/>
      <c r="B28" s="85" t="s">
        <v>44</v>
      </c>
      <c r="C28" s="70"/>
      <c r="D28" s="71"/>
      <c r="E28" s="54">
        <f aca="true" t="shared" si="15" ref="E28:P28">E27/E18*100</f>
        <v>14.3</v>
      </c>
      <c r="F28" s="442">
        <f t="shared" si="15"/>
        <v>38.5</v>
      </c>
      <c r="G28" s="442">
        <f t="shared" si="15"/>
        <v>16.7</v>
      </c>
      <c r="H28" s="442">
        <f t="shared" si="15"/>
        <v>37.5</v>
      </c>
      <c r="I28" s="442">
        <f t="shared" si="15"/>
        <v>37.5</v>
      </c>
      <c r="J28" s="442">
        <f t="shared" si="15"/>
        <v>8.3</v>
      </c>
      <c r="K28" s="442">
        <f t="shared" si="15"/>
        <v>23.1</v>
      </c>
      <c r="L28" s="442">
        <f t="shared" si="15"/>
        <v>58.8</v>
      </c>
      <c r="M28" s="442">
        <f t="shared" si="15"/>
        <v>33.3</v>
      </c>
      <c r="N28" s="442">
        <f t="shared" si="15"/>
        <v>38.9</v>
      </c>
      <c r="O28" s="442">
        <f t="shared" si="15"/>
        <v>22.2</v>
      </c>
      <c r="P28" s="442">
        <f t="shared" si="15"/>
        <v>25</v>
      </c>
      <c r="Q28" s="15">
        <f>Q27/Q18*100</f>
        <v>31.3</v>
      </c>
    </row>
    <row r="29" spans="1:17" ht="12" customHeight="1">
      <c r="A29" s="585" t="s">
        <v>37</v>
      </c>
      <c r="B29" s="586"/>
      <c r="C29" s="586"/>
      <c r="D29" s="587"/>
      <c r="E29" s="61">
        <v>5</v>
      </c>
      <c r="F29" s="448">
        <v>4</v>
      </c>
      <c r="G29" s="448">
        <v>6</v>
      </c>
      <c r="H29" s="448">
        <v>5</v>
      </c>
      <c r="I29" s="448">
        <v>11</v>
      </c>
      <c r="J29" s="448">
        <v>5</v>
      </c>
      <c r="K29" s="448">
        <v>7</v>
      </c>
      <c r="L29" s="448">
        <v>10</v>
      </c>
      <c r="M29" s="448">
        <v>10</v>
      </c>
      <c r="N29" s="448">
        <v>11</v>
      </c>
      <c r="O29" s="448">
        <v>6</v>
      </c>
      <c r="P29" s="448">
        <v>10</v>
      </c>
      <c r="Q29" s="14">
        <f>SUM(E29:P29)</f>
        <v>90</v>
      </c>
    </row>
    <row r="30" spans="1:17" s="8" customFormat="1" ht="10.5" customHeight="1">
      <c r="A30" s="745" t="s">
        <v>44</v>
      </c>
      <c r="B30" s="746"/>
      <c r="C30" s="746"/>
      <c r="D30" s="747"/>
      <c r="E30" s="163">
        <f aca="true" t="shared" si="16" ref="E30:P30">E29/E18*100</f>
        <v>71.4</v>
      </c>
      <c r="F30" s="449">
        <f t="shared" si="16"/>
        <v>30.8</v>
      </c>
      <c r="G30" s="449">
        <f t="shared" si="16"/>
        <v>50</v>
      </c>
      <c r="H30" s="449">
        <f t="shared" si="16"/>
        <v>62.5</v>
      </c>
      <c r="I30" s="449">
        <f t="shared" si="16"/>
        <v>68.8</v>
      </c>
      <c r="J30" s="449">
        <f t="shared" si="16"/>
        <v>41.7</v>
      </c>
      <c r="K30" s="449">
        <f t="shared" si="16"/>
        <v>53.8</v>
      </c>
      <c r="L30" s="449">
        <f t="shared" si="16"/>
        <v>58.8</v>
      </c>
      <c r="M30" s="449">
        <f t="shared" si="16"/>
        <v>55.6</v>
      </c>
      <c r="N30" s="449">
        <f t="shared" si="16"/>
        <v>61.1</v>
      </c>
      <c r="O30" s="449">
        <f t="shared" si="16"/>
        <v>66.7</v>
      </c>
      <c r="P30" s="449">
        <f t="shared" si="16"/>
        <v>50</v>
      </c>
      <c r="Q30" s="210">
        <f>Q29/Q18*100</f>
        <v>55.2</v>
      </c>
    </row>
    <row r="31" spans="1:17" ht="12" customHeight="1">
      <c r="A31" s="150" t="s">
        <v>120</v>
      </c>
      <c r="B31" s="151"/>
      <c r="C31" s="151"/>
      <c r="D31" s="152"/>
      <c r="E31" s="56">
        <v>0</v>
      </c>
      <c r="F31" s="28">
        <v>1</v>
      </c>
      <c r="G31" s="28">
        <v>0</v>
      </c>
      <c r="H31" s="28">
        <v>0</v>
      </c>
      <c r="I31" s="28">
        <v>1</v>
      </c>
      <c r="J31" s="28">
        <v>0</v>
      </c>
      <c r="K31" s="28">
        <v>1</v>
      </c>
      <c r="L31" s="28">
        <v>1</v>
      </c>
      <c r="M31" s="28">
        <v>0</v>
      </c>
      <c r="N31" s="28">
        <v>1</v>
      </c>
      <c r="O31" s="28">
        <v>0</v>
      </c>
      <c r="P31" s="28">
        <v>1</v>
      </c>
      <c r="Q31" s="14">
        <f>SUM(E31:P31)</f>
        <v>6</v>
      </c>
    </row>
    <row r="32" spans="1:17" s="8" customFormat="1" ht="10.5" customHeight="1">
      <c r="A32" s="745" t="s">
        <v>44</v>
      </c>
      <c r="B32" s="746"/>
      <c r="C32" s="746"/>
      <c r="D32" s="747"/>
      <c r="E32" s="163">
        <f aca="true" t="shared" si="17" ref="E32:P32">E31/E18*100</f>
        <v>0</v>
      </c>
      <c r="F32" s="449">
        <f t="shared" si="17"/>
        <v>7.7</v>
      </c>
      <c r="G32" s="449">
        <f t="shared" si="17"/>
        <v>0</v>
      </c>
      <c r="H32" s="449">
        <f t="shared" si="17"/>
        <v>0</v>
      </c>
      <c r="I32" s="449">
        <f t="shared" si="17"/>
        <v>6.3</v>
      </c>
      <c r="J32" s="449">
        <f t="shared" si="17"/>
        <v>0</v>
      </c>
      <c r="K32" s="449">
        <f t="shared" si="17"/>
        <v>7.7</v>
      </c>
      <c r="L32" s="449">
        <f t="shared" si="17"/>
        <v>5.9</v>
      </c>
      <c r="M32" s="449">
        <f t="shared" si="17"/>
        <v>0</v>
      </c>
      <c r="N32" s="449">
        <f t="shared" si="17"/>
        <v>5.6</v>
      </c>
      <c r="O32" s="449">
        <f t="shared" si="17"/>
        <v>0</v>
      </c>
      <c r="P32" s="449">
        <f t="shared" si="17"/>
        <v>5</v>
      </c>
      <c r="Q32" s="210">
        <f>Q31/Q18*100</f>
        <v>3.7</v>
      </c>
    </row>
    <row r="33" spans="1:17" ht="12" customHeight="1">
      <c r="A33" s="585" t="s">
        <v>38</v>
      </c>
      <c r="B33" s="586"/>
      <c r="C33" s="586"/>
      <c r="D33" s="587"/>
      <c r="E33" s="56">
        <v>0</v>
      </c>
      <c r="F33" s="28">
        <v>2</v>
      </c>
      <c r="G33" s="28">
        <v>1</v>
      </c>
      <c r="H33" s="28">
        <v>4</v>
      </c>
      <c r="I33" s="28">
        <v>1</v>
      </c>
      <c r="J33" s="28">
        <v>1</v>
      </c>
      <c r="K33" s="28">
        <v>9</v>
      </c>
      <c r="L33" s="28">
        <v>6</v>
      </c>
      <c r="M33" s="28">
        <v>1</v>
      </c>
      <c r="N33" s="28">
        <v>3</v>
      </c>
      <c r="O33" s="28">
        <v>5</v>
      </c>
      <c r="P33" s="28">
        <v>3</v>
      </c>
      <c r="Q33" s="14">
        <f>SUM(E33:P33)</f>
        <v>36</v>
      </c>
    </row>
    <row r="34" spans="1:17" s="8" customFormat="1" ht="10.5" customHeight="1">
      <c r="A34" s="745" t="s">
        <v>44</v>
      </c>
      <c r="B34" s="746"/>
      <c r="C34" s="746"/>
      <c r="D34" s="747"/>
      <c r="E34" s="163">
        <f aca="true" t="shared" si="18" ref="E34:P34">E33/E18*100</f>
        <v>0</v>
      </c>
      <c r="F34" s="449">
        <f t="shared" si="18"/>
        <v>15.4</v>
      </c>
      <c r="G34" s="449">
        <f t="shared" si="18"/>
        <v>8.3</v>
      </c>
      <c r="H34" s="449">
        <f t="shared" si="18"/>
        <v>50</v>
      </c>
      <c r="I34" s="449">
        <f t="shared" si="18"/>
        <v>6.3</v>
      </c>
      <c r="J34" s="449">
        <f t="shared" si="18"/>
        <v>8.3</v>
      </c>
      <c r="K34" s="449">
        <f t="shared" si="18"/>
        <v>69.2</v>
      </c>
      <c r="L34" s="449">
        <f t="shared" si="18"/>
        <v>35.3</v>
      </c>
      <c r="M34" s="449">
        <f t="shared" si="18"/>
        <v>5.6</v>
      </c>
      <c r="N34" s="449">
        <f t="shared" si="18"/>
        <v>16.7</v>
      </c>
      <c r="O34" s="449">
        <f t="shared" si="18"/>
        <v>55.6</v>
      </c>
      <c r="P34" s="449">
        <f t="shared" si="18"/>
        <v>15</v>
      </c>
      <c r="Q34" s="210">
        <f>Q33/Q18*100</f>
        <v>22.1</v>
      </c>
    </row>
    <row r="35" spans="1:17" ht="12" customHeight="1">
      <c r="A35" s="121" t="s">
        <v>121</v>
      </c>
      <c r="B35" s="153"/>
      <c r="C35" s="153"/>
      <c r="D35" s="154"/>
      <c r="E35" s="208">
        <v>0</v>
      </c>
      <c r="F35" s="99">
        <v>2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1</v>
      </c>
      <c r="M35" s="99">
        <v>3</v>
      </c>
      <c r="N35" s="99">
        <v>2</v>
      </c>
      <c r="O35" s="99">
        <v>0</v>
      </c>
      <c r="P35" s="99">
        <v>1</v>
      </c>
      <c r="Q35" s="14">
        <f>SUM(E35:P35)</f>
        <v>9</v>
      </c>
    </row>
    <row r="36" spans="1:17" s="8" customFormat="1" ht="10.5" customHeight="1">
      <c r="A36" s="745" t="s">
        <v>44</v>
      </c>
      <c r="B36" s="746"/>
      <c r="C36" s="746"/>
      <c r="D36" s="747"/>
      <c r="E36" s="163">
        <f aca="true" t="shared" si="19" ref="E36:P36">E35/E18*100</f>
        <v>0</v>
      </c>
      <c r="F36" s="449">
        <f t="shared" si="19"/>
        <v>15.4</v>
      </c>
      <c r="G36" s="449">
        <f t="shared" si="19"/>
        <v>0</v>
      </c>
      <c r="H36" s="449">
        <f t="shared" si="19"/>
        <v>0</v>
      </c>
      <c r="I36" s="449">
        <f t="shared" si="19"/>
        <v>0</v>
      </c>
      <c r="J36" s="449">
        <f t="shared" si="19"/>
        <v>0</v>
      </c>
      <c r="K36" s="449">
        <f t="shared" si="19"/>
        <v>0</v>
      </c>
      <c r="L36" s="449">
        <f t="shared" si="19"/>
        <v>5.9</v>
      </c>
      <c r="M36" s="449">
        <f t="shared" si="19"/>
        <v>16.7</v>
      </c>
      <c r="N36" s="449">
        <f t="shared" si="19"/>
        <v>11.1</v>
      </c>
      <c r="O36" s="449">
        <f t="shared" si="19"/>
        <v>0</v>
      </c>
      <c r="P36" s="449">
        <f t="shared" si="19"/>
        <v>5</v>
      </c>
      <c r="Q36" s="210">
        <f>Q35/Q18*100</f>
        <v>5.5</v>
      </c>
    </row>
    <row r="37" spans="1:17" ht="12" customHeight="1">
      <c r="A37" s="585" t="s">
        <v>39</v>
      </c>
      <c r="B37" s="586"/>
      <c r="C37" s="586"/>
      <c r="D37" s="587"/>
      <c r="E37" s="209">
        <v>1</v>
      </c>
      <c r="F37" s="423">
        <v>0</v>
      </c>
      <c r="G37" s="423">
        <v>1</v>
      </c>
      <c r="H37" s="423">
        <v>0</v>
      </c>
      <c r="I37" s="423">
        <v>1</v>
      </c>
      <c r="J37" s="423">
        <v>3</v>
      </c>
      <c r="K37" s="423">
        <v>1</v>
      </c>
      <c r="L37" s="423">
        <v>0</v>
      </c>
      <c r="M37" s="423">
        <v>1</v>
      </c>
      <c r="N37" s="423">
        <v>0</v>
      </c>
      <c r="O37" s="423">
        <v>0</v>
      </c>
      <c r="P37" s="423">
        <v>1</v>
      </c>
      <c r="Q37" s="14">
        <f>SUM(E37:P37)</f>
        <v>9</v>
      </c>
    </row>
    <row r="38" spans="1:17" s="8" customFormat="1" ht="9.75" customHeight="1">
      <c r="A38" s="745" t="s">
        <v>44</v>
      </c>
      <c r="B38" s="746"/>
      <c r="C38" s="746"/>
      <c r="D38" s="747"/>
      <c r="E38" s="163">
        <f aca="true" t="shared" si="20" ref="E38:P38">E37/E18*100</f>
        <v>14.3</v>
      </c>
      <c r="F38" s="449">
        <f t="shared" si="20"/>
        <v>0</v>
      </c>
      <c r="G38" s="449">
        <f t="shared" si="20"/>
        <v>8.3</v>
      </c>
      <c r="H38" s="449">
        <f t="shared" si="20"/>
        <v>0</v>
      </c>
      <c r="I38" s="449">
        <f t="shared" si="20"/>
        <v>6.3</v>
      </c>
      <c r="J38" s="449">
        <f t="shared" si="20"/>
        <v>25</v>
      </c>
      <c r="K38" s="449">
        <f t="shared" si="20"/>
        <v>7.7</v>
      </c>
      <c r="L38" s="449">
        <f t="shared" si="20"/>
        <v>0</v>
      </c>
      <c r="M38" s="449">
        <f t="shared" si="20"/>
        <v>5.6</v>
      </c>
      <c r="N38" s="449">
        <f t="shared" si="20"/>
        <v>0</v>
      </c>
      <c r="O38" s="449">
        <f t="shared" si="20"/>
        <v>0</v>
      </c>
      <c r="P38" s="449">
        <f t="shared" si="20"/>
        <v>5</v>
      </c>
      <c r="Q38" s="210">
        <f>Q37/Q18*100</f>
        <v>5.5</v>
      </c>
    </row>
    <row r="39" spans="1:18" s="31" customFormat="1" ht="11.25" customHeight="1">
      <c r="A39" s="613" t="s">
        <v>40</v>
      </c>
      <c r="B39" s="614"/>
      <c r="C39" s="614"/>
      <c r="D39" s="615"/>
      <c r="E39" s="208">
        <v>0</v>
      </c>
      <c r="F39" s="99">
        <v>2</v>
      </c>
      <c r="G39" s="99">
        <v>0</v>
      </c>
      <c r="H39" s="99">
        <v>0</v>
      </c>
      <c r="I39" s="99">
        <v>2</v>
      </c>
      <c r="J39" s="99">
        <v>3</v>
      </c>
      <c r="K39" s="99">
        <v>2</v>
      </c>
      <c r="L39" s="99">
        <v>2</v>
      </c>
      <c r="M39" s="99">
        <v>4</v>
      </c>
      <c r="N39" s="99">
        <v>0</v>
      </c>
      <c r="O39" s="99">
        <v>0</v>
      </c>
      <c r="P39" s="99">
        <v>2</v>
      </c>
      <c r="Q39" s="14">
        <f>SUM(E39:P39)</f>
        <v>17</v>
      </c>
      <c r="R39" s="30"/>
    </row>
    <row r="40" spans="1:18" s="212" customFormat="1" ht="11.25" customHeight="1">
      <c r="A40" s="745" t="s">
        <v>44</v>
      </c>
      <c r="B40" s="746"/>
      <c r="C40" s="746"/>
      <c r="D40" s="747"/>
      <c r="E40" s="163">
        <f aca="true" t="shared" si="21" ref="E40:P40">E39/E18*100</f>
        <v>0</v>
      </c>
      <c r="F40" s="449">
        <f t="shared" si="21"/>
        <v>15.4</v>
      </c>
      <c r="G40" s="449">
        <f t="shared" si="21"/>
        <v>0</v>
      </c>
      <c r="H40" s="449">
        <f t="shared" si="21"/>
        <v>0</v>
      </c>
      <c r="I40" s="449">
        <f t="shared" si="21"/>
        <v>12.5</v>
      </c>
      <c r="J40" s="449">
        <f t="shared" si="21"/>
        <v>25</v>
      </c>
      <c r="K40" s="449">
        <f t="shared" si="21"/>
        <v>15.4</v>
      </c>
      <c r="L40" s="449">
        <f t="shared" si="21"/>
        <v>11.8</v>
      </c>
      <c r="M40" s="449">
        <f t="shared" si="21"/>
        <v>22.2</v>
      </c>
      <c r="N40" s="449">
        <f t="shared" si="21"/>
        <v>0</v>
      </c>
      <c r="O40" s="449">
        <f t="shared" si="21"/>
        <v>0</v>
      </c>
      <c r="P40" s="449">
        <f t="shared" si="21"/>
        <v>10</v>
      </c>
      <c r="Q40" s="210">
        <f>Q39/Q18*100</f>
        <v>10.4</v>
      </c>
      <c r="R40" s="211"/>
    </row>
    <row r="41" spans="1:18" s="26" customFormat="1" ht="12" customHeight="1">
      <c r="A41" s="90" t="s">
        <v>77</v>
      </c>
      <c r="B41" s="91"/>
      <c r="C41" s="92"/>
      <c r="D41" s="117"/>
      <c r="E41" s="208">
        <v>3</v>
      </c>
      <c r="F41" s="99">
        <v>6</v>
      </c>
      <c r="G41" s="99">
        <v>4</v>
      </c>
      <c r="H41" s="99">
        <v>3</v>
      </c>
      <c r="I41" s="99">
        <v>9</v>
      </c>
      <c r="J41" s="99">
        <v>4</v>
      </c>
      <c r="K41" s="99">
        <v>6</v>
      </c>
      <c r="L41" s="99">
        <v>12</v>
      </c>
      <c r="M41" s="99">
        <v>9</v>
      </c>
      <c r="N41" s="99">
        <v>8</v>
      </c>
      <c r="O41" s="99">
        <v>4</v>
      </c>
      <c r="P41" s="99">
        <v>8</v>
      </c>
      <c r="Q41" s="14">
        <f>SUM(E41:P41)</f>
        <v>76</v>
      </c>
      <c r="R41" s="27"/>
    </row>
    <row r="42" spans="1:18" s="214" customFormat="1" ht="12" customHeight="1">
      <c r="A42" s="745" t="s">
        <v>44</v>
      </c>
      <c r="B42" s="746"/>
      <c r="C42" s="746"/>
      <c r="D42" s="747"/>
      <c r="E42" s="163">
        <f aca="true" t="shared" si="22" ref="E42:P42">E41/E18*100</f>
        <v>42.9</v>
      </c>
      <c r="F42" s="449">
        <f t="shared" si="22"/>
        <v>46.2</v>
      </c>
      <c r="G42" s="449">
        <f t="shared" si="22"/>
        <v>33.3</v>
      </c>
      <c r="H42" s="449">
        <f t="shared" si="22"/>
        <v>37.5</v>
      </c>
      <c r="I42" s="449">
        <f t="shared" si="22"/>
        <v>56.3</v>
      </c>
      <c r="J42" s="449">
        <f t="shared" si="22"/>
        <v>33.3</v>
      </c>
      <c r="K42" s="449">
        <f t="shared" si="22"/>
        <v>46.2</v>
      </c>
      <c r="L42" s="449">
        <f t="shared" si="22"/>
        <v>70.6</v>
      </c>
      <c r="M42" s="449">
        <f t="shared" si="22"/>
        <v>50</v>
      </c>
      <c r="N42" s="449">
        <f t="shared" si="22"/>
        <v>44.4</v>
      </c>
      <c r="O42" s="449">
        <f t="shared" si="22"/>
        <v>44.4</v>
      </c>
      <c r="P42" s="449">
        <f t="shared" si="22"/>
        <v>40</v>
      </c>
      <c r="Q42" s="210">
        <f>Q41/Q18*100</f>
        <v>46.6</v>
      </c>
      <c r="R42" s="213"/>
    </row>
    <row r="43" spans="1:18" s="26" customFormat="1" ht="12" customHeight="1">
      <c r="A43" s="155" t="s">
        <v>78</v>
      </c>
      <c r="B43" s="156"/>
      <c r="C43" s="157"/>
      <c r="D43" s="117"/>
      <c r="E43" s="209">
        <v>1</v>
      </c>
      <c r="F43" s="423">
        <v>4</v>
      </c>
      <c r="G43" s="423">
        <v>1</v>
      </c>
      <c r="H43" s="423">
        <v>3</v>
      </c>
      <c r="I43" s="423">
        <v>1</v>
      </c>
      <c r="J43" s="423">
        <v>4</v>
      </c>
      <c r="K43" s="423">
        <v>4</v>
      </c>
      <c r="L43" s="423">
        <v>4</v>
      </c>
      <c r="M43" s="423">
        <v>4</v>
      </c>
      <c r="N43" s="423">
        <v>3</v>
      </c>
      <c r="O43" s="423">
        <v>3</v>
      </c>
      <c r="P43" s="423">
        <v>4</v>
      </c>
      <c r="Q43" s="14">
        <f>SUM(E43:P43)</f>
        <v>36</v>
      </c>
      <c r="R43" s="27"/>
    </row>
    <row r="44" spans="1:18" s="214" customFormat="1" ht="12" customHeight="1">
      <c r="A44" s="745" t="s">
        <v>44</v>
      </c>
      <c r="B44" s="746"/>
      <c r="C44" s="746"/>
      <c r="D44" s="747"/>
      <c r="E44" s="163">
        <f aca="true" t="shared" si="23" ref="E44:P44">E43/E18*100</f>
        <v>14.3</v>
      </c>
      <c r="F44" s="449">
        <f t="shared" si="23"/>
        <v>30.8</v>
      </c>
      <c r="G44" s="449">
        <f t="shared" si="23"/>
        <v>8.3</v>
      </c>
      <c r="H44" s="449">
        <f t="shared" si="23"/>
        <v>37.5</v>
      </c>
      <c r="I44" s="449">
        <f t="shared" si="23"/>
        <v>6.3</v>
      </c>
      <c r="J44" s="449">
        <f t="shared" si="23"/>
        <v>33.3</v>
      </c>
      <c r="K44" s="449">
        <f t="shared" si="23"/>
        <v>30.8</v>
      </c>
      <c r="L44" s="449">
        <f t="shared" si="23"/>
        <v>23.5</v>
      </c>
      <c r="M44" s="449">
        <f t="shared" si="23"/>
        <v>22.2</v>
      </c>
      <c r="N44" s="449">
        <f t="shared" si="23"/>
        <v>16.7</v>
      </c>
      <c r="O44" s="449">
        <f t="shared" si="23"/>
        <v>33.3</v>
      </c>
      <c r="P44" s="449">
        <f t="shared" si="23"/>
        <v>20</v>
      </c>
      <c r="Q44" s="210">
        <f>Q43/Q18*100</f>
        <v>22.1</v>
      </c>
      <c r="R44" s="213"/>
    </row>
    <row r="45" spans="1:17" s="4" customFormat="1" ht="12" customHeight="1">
      <c r="A45" s="155" t="s">
        <v>122</v>
      </c>
      <c r="B45" s="158"/>
      <c r="C45" s="159"/>
      <c r="D45" s="117"/>
      <c r="E45" s="208">
        <v>0</v>
      </c>
      <c r="F45" s="99">
        <v>1</v>
      </c>
      <c r="G45" s="99">
        <v>0</v>
      </c>
      <c r="H45" s="99">
        <v>0</v>
      </c>
      <c r="I45" s="99">
        <v>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1</v>
      </c>
      <c r="P45" s="99">
        <v>0</v>
      </c>
      <c r="Q45" s="14">
        <f>SUM(E45:P45)</f>
        <v>3</v>
      </c>
    </row>
    <row r="46" spans="1:17" s="8" customFormat="1" ht="12" customHeight="1">
      <c r="A46" s="745" t="s">
        <v>44</v>
      </c>
      <c r="B46" s="746"/>
      <c r="C46" s="746"/>
      <c r="D46" s="747"/>
      <c r="E46" s="163">
        <f aca="true" t="shared" si="24" ref="E46:P46">E45/E18*100</f>
        <v>0</v>
      </c>
      <c r="F46" s="449">
        <f t="shared" si="24"/>
        <v>7.7</v>
      </c>
      <c r="G46" s="449">
        <f t="shared" si="24"/>
        <v>0</v>
      </c>
      <c r="H46" s="449">
        <f t="shared" si="24"/>
        <v>0</v>
      </c>
      <c r="I46" s="449">
        <f t="shared" si="24"/>
        <v>6.3</v>
      </c>
      <c r="J46" s="449">
        <f t="shared" si="24"/>
        <v>0</v>
      </c>
      <c r="K46" s="449">
        <f t="shared" si="24"/>
        <v>0</v>
      </c>
      <c r="L46" s="449">
        <f t="shared" si="24"/>
        <v>0</v>
      </c>
      <c r="M46" s="449">
        <f t="shared" si="24"/>
        <v>0</v>
      </c>
      <c r="N46" s="449">
        <f t="shared" si="24"/>
        <v>0</v>
      </c>
      <c r="O46" s="449">
        <f t="shared" si="24"/>
        <v>11.1</v>
      </c>
      <c r="P46" s="449">
        <f t="shared" si="24"/>
        <v>0</v>
      </c>
      <c r="Q46" s="210">
        <f>Q45/Q18*100</f>
        <v>1.8</v>
      </c>
    </row>
    <row r="47" spans="1:17" s="3" customFormat="1" ht="11.25" customHeight="1">
      <c r="A47" s="565" t="s">
        <v>123</v>
      </c>
      <c r="B47" s="566"/>
      <c r="C47" s="566"/>
      <c r="D47" s="567"/>
      <c r="E47" s="209">
        <v>0</v>
      </c>
      <c r="F47" s="423">
        <v>0</v>
      </c>
      <c r="G47" s="423">
        <v>0</v>
      </c>
      <c r="H47" s="423">
        <v>0</v>
      </c>
      <c r="I47" s="423">
        <v>0</v>
      </c>
      <c r="J47" s="423">
        <v>0</v>
      </c>
      <c r="K47" s="423">
        <v>0</v>
      </c>
      <c r="L47" s="423">
        <v>0</v>
      </c>
      <c r="M47" s="423">
        <v>0</v>
      </c>
      <c r="N47" s="423">
        <v>0</v>
      </c>
      <c r="O47" s="423">
        <v>0</v>
      </c>
      <c r="P47" s="423">
        <v>0</v>
      </c>
      <c r="Q47" s="14">
        <f>SUM(E47:P47)</f>
        <v>0</v>
      </c>
    </row>
    <row r="48" spans="1:17" s="8" customFormat="1" ht="10.5" customHeight="1">
      <c r="A48" s="745" t="s">
        <v>44</v>
      </c>
      <c r="B48" s="746"/>
      <c r="C48" s="746"/>
      <c r="D48" s="747"/>
      <c r="E48" s="163">
        <f aca="true" t="shared" si="25" ref="E48:P48">E47/E18*100</f>
        <v>0</v>
      </c>
      <c r="F48" s="449">
        <f t="shared" si="25"/>
        <v>0</v>
      </c>
      <c r="G48" s="449">
        <f t="shared" si="25"/>
        <v>0</v>
      </c>
      <c r="H48" s="449">
        <f t="shared" si="25"/>
        <v>0</v>
      </c>
      <c r="I48" s="449">
        <f t="shared" si="25"/>
        <v>0</v>
      </c>
      <c r="J48" s="449">
        <f t="shared" si="25"/>
        <v>0</v>
      </c>
      <c r="K48" s="449">
        <f t="shared" si="25"/>
        <v>0</v>
      </c>
      <c r="L48" s="449">
        <f t="shared" si="25"/>
        <v>0</v>
      </c>
      <c r="M48" s="449">
        <f t="shared" si="25"/>
        <v>0</v>
      </c>
      <c r="N48" s="449">
        <f t="shared" si="25"/>
        <v>0</v>
      </c>
      <c r="O48" s="449">
        <f t="shared" si="25"/>
        <v>0</v>
      </c>
      <c r="P48" s="449">
        <f t="shared" si="25"/>
        <v>0</v>
      </c>
      <c r="Q48" s="210">
        <f>Q47/Q18*100</f>
        <v>0</v>
      </c>
    </row>
    <row r="49" spans="1:18" s="31" customFormat="1" ht="10.5" customHeight="1">
      <c r="A49" s="585" t="s">
        <v>25</v>
      </c>
      <c r="B49" s="586"/>
      <c r="C49" s="586"/>
      <c r="D49" s="587"/>
      <c r="E49" s="56">
        <v>1</v>
      </c>
      <c r="F49" s="28">
        <v>0</v>
      </c>
      <c r="G49" s="28">
        <v>0</v>
      </c>
      <c r="H49" s="28">
        <v>1</v>
      </c>
      <c r="I49" s="28">
        <v>1</v>
      </c>
      <c r="J49" s="28">
        <v>0</v>
      </c>
      <c r="K49" s="28">
        <v>1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19">
        <f>SUM(E49:P49)</f>
        <v>4</v>
      </c>
      <c r="R49" s="30"/>
    </row>
    <row r="50" spans="1:18" s="212" customFormat="1" ht="11.25" customHeight="1" thickBot="1">
      <c r="A50" s="751" t="s">
        <v>44</v>
      </c>
      <c r="B50" s="752"/>
      <c r="C50" s="752"/>
      <c r="D50" s="753"/>
      <c r="E50" s="215">
        <f aca="true" t="shared" si="26" ref="E50:P50">E49/E18*100</f>
        <v>14.3</v>
      </c>
      <c r="F50" s="450">
        <f t="shared" si="26"/>
        <v>0</v>
      </c>
      <c r="G50" s="450">
        <f t="shared" si="26"/>
        <v>0</v>
      </c>
      <c r="H50" s="450">
        <f t="shared" si="26"/>
        <v>12.5</v>
      </c>
      <c r="I50" s="450">
        <f t="shared" si="26"/>
        <v>6.3</v>
      </c>
      <c r="J50" s="450">
        <f t="shared" si="26"/>
        <v>0</v>
      </c>
      <c r="K50" s="450">
        <f t="shared" si="26"/>
        <v>7.7</v>
      </c>
      <c r="L50" s="450">
        <f t="shared" si="26"/>
        <v>0</v>
      </c>
      <c r="M50" s="450">
        <f t="shared" si="26"/>
        <v>0</v>
      </c>
      <c r="N50" s="450">
        <f t="shared" si="26"/>
        <v>0</v>
      </c>
      <c r="O50" s="450">
        <f t="shared" si="26"/>
        <v>0</v>
      </c>
      <c r="P50" s="450">
        <f t="shared" si="26"/>
        <v>0</v>
      </c>
      <c r="Q50" s="216">
        <f>Q49/Q18*100</f>
        <v>2.5</v>
      </c>
      <c r="R50" s="211"/>
    </row>
    <row r="51" spans="1:18" s="26" customFormat="1" ht="12" customHeight="1" thickBot="1">
      <c r="A51" s="812" t="s">
        <v>150</v>
      </c>
      <c r="B51" s="813"/>
      <c r="C51" s="813"/>
      <c r="D51" s="813"/>
      <c r="E51" s="813"/>
      <c r="F51" s="813"/>
      <c r="G51" s="813"/>
      <c r="H51" s="813"/>
      <c r="I51" s="813"/>
      <c r="J51" s="813"/>
      <c r="K51" s="813"/>
      <c r="L51" s="813"/>
      <c r="M51" s="813"/>
      <c r="N51" s="813"/>
      <c r="O51" s="813"/>
      <c r="P51" s="813"/>
      <c r="Q51" s="814"/>
      <c r="R51" s="27"/>
    </row>
    <row r="52" spans="1:17" s="3" customFormat="1" ht="12" customHeight="1" thickBot="1">
      <c r="A52" s="787" t="s">
        <v>11</v>
      </c>
      <c r="B52" s="788"/>
      <c r="C52" s="788"/>
      <c r="D52" s="789"/>
      <c r="E52" s="110">
        <v>11</v>
      </c>
      <c r="F52" s="11">
        <v>5</v>
      </c>
      <c r="G52" s="11">
        <v>12</v>
      </c>
      <c r="H52" s="11">
        <v>17</v>
      </c>
      <c r="I52" s="11">
        <v>12</v>
      </c>
      <c r="J52" s="11">
        <v>8</v>
      </c>
      <c r="K52" s="11">
        <v>16</v>
      </c>
      <c r="L52" s="11">
        <v>11</v>
      </c>
      <c r="M52" s="11">
        <v>26</v>
      </c>
      <c r="N52" s="11">
        <v>19</v>
      </c>
      <c r="O52" s="11">
        <v>11</v>
      </c>
      <c r="P52" s="52">
        <v>13</v>
      </c>
      <c r="Q52" s="9">
        <f>SUM(E52:P52)</f>
        <v>161</v>
      </c>
    </row>
    <row r="53" spans="1:17" s="3" customFormat="1" ht="12" customHeight="1" thickTop="1">
      <c r="A53" s="790" t="s">
        <v>197</v>
      </c>
      <c r="B53" s="791"/>
      <c r="C53" s="791"/>
      <c r="D53" s="792"/>
      <c r="E53" s="105">
        <v>5</v>
      </c>
      <c r="F53" s="13">
        <v>5</v>
      </c>
      <c r="G53" s="13">
        <v>8</v>
      </c>
      <c r="H53" s="13">
        <v>8</v>
      </c>
      <c r="I53" s="13">
        <v>4</v>
      </c>
      <c r="J53" s="13">
        <v>5</v>
      </c>
      <c r="K53" s="13">
        <v>7</v>
      </c>
      <c r="L53" s="13">
        <v>8</v>
      </c>
      <c r="M53" s="13">
        <v>11</v>
      </c>
      <c r="N53" s="13">
        <v>8</v>
      </c>
      <c r="O53" s="13">
        <v>6</v>
      </c>
      <c r="P53" s="53">
        <v>8</v>
      </c>
      <c r="Q53" s="14">
        <f>SUM(E53:P53)</f>
        <v>83</v>
      </c>
    </row>
    <row r="54" spans="1:17" s="8" customFormat="1" ht="9" customHeight="1">
      <c r="A54" s="745" t="s">
        <v>43</v>
      </c>
      <c r="B54" s="746"/>
      <c r="C54" s="746"/>
      <c r="D54" s="747"/>
      <c r="E54" s="106">
        <f aca="true" t="shared" si="27" ref="E54:P54">E53/E52*100</f>
        <v>45.5</v>
      </c>
      <c r="F54" s="442">
        <f t="shared" si="27"/>
        <v>100</v>
      </c>
      <c r="G54" s="442">
        <f t="shared" si="27"/>
        <v>66.7</v>
      </c>
      <c r="H54" s="442">
        <f t="shared" si="27"/>
        <v>47.1</v>
      </c>
      <c r="I54" s="442">
        <f t="shared" si="27"/>
        <v>33.3</v>
      </c>
      <c r="J54" s="442">
        <f t="shared" si="27"/>
        <v>62.5</v>
      </c>
      <c r="K54" s="442">
        <f t="shared" si="27"/>
        <v>43.8</v>
      </c>
      <c r="L54" s="442">
        <f t="shared" si="27"/>
        <v>72.7</v>
      </c>
      <c r="M54" s="442">
        <f t="shared" si="27"/>
        <v>42.3</v>
      </c>
      <c r="N54" s="442">
        <f t="shared" si="27"/>
        <v>42.1</v>
      </c>
      <c r="O54" s="442">
        <f t="shared" si="27"/>
        <v>54.5</v>
      </c>
      <c r="P54" s="54">
        <f t="shared" si="27"/>
        <v>61.5</v>
      </c>
      <c r="Q54" s="15">
        <f>Q53/Q52*100</f>
        <v>51.6</v>
      </c>
    </row>
    <row r="55" spans="1:17" s="3" customFormat="1" ht="13.5" customHeight="1">
      <c r="A55" s="757" t="s">
        <v>60</v>
      </c>
      <c r="B55" s="758"/>
      <c r="C55" s="758"/>
      <c r="D55" s="759"/>
      <c r="E55" s="105">
        <v>6</v>
      </c>
      <c r="F55" s="13">
        <v>3</v>
      </c>
      <c r="G55" s="13">
        <v>6</v>
      </c>
      <c r="H55" s="13">
        <v>7</v>
      </c>
      <c r="I55" s="13">
        <v>3</v>
      </c>
      <c r="J55" s="13">
        <v>4</v>
      </c>
      <c r="K55" s="13">
        <v>11</v>
      </c>
      <c r="L55" s="13">
        <v>5</v>
      </c>
      <c r="M55" s="13">
        <v>11</v>
      </c>
      <c r="N55" s="13">
        <v>10</v>
      </c>
      <c r="O55" s="13">
        <v>5</v>
      </c>
      <c r="P55" s="53">
        <v>8</v>
      </c>
      <c r="Q55" s="14">
        <f>SUM(E55:P55)</f>
        <v>79</v>
      </c>
    </row>
    <row r="56" spans="1:17" s="8" customFormat="1" ht="9" customHeight="1">
      <c r="A56" s="745" t="s">
        <v>43</v>
      </c>
      <c r="B56" s="746"/>
      <c r="C56" s="746"/>
      <c r="D56" s="747"/>
      <c r="E56" s="106">
        <f aca="true" t="shared" si="28" ref="E56:Q56">E55/E52*100</f>
        <v>54.5</v>
      </c>
      <c r="F56" s="442">
        <f t="shared" si="28"/>
        <v>60</v>
      </c>
      <c r="G56" s="442">
        <f t="shared" si="28"/>
        <v>50</v>
      </c>
      <c r="H56" s="442">
        <f t="shared" si="28"/>
        <v>41.2</v>
      </c>
      <c r="I56" s="442">
        <f t="shared" si="28"/>
        <v>25</v>
      </c>
      <c r="J56" s="442">
        <f t="shared" si="28"/>
        <v>50</v>
      </c>
      <c r="K56" s="442">
        <f t="shared" si="28"/>
        <v>68.8</v>
      </c>
      <c r="L56" s="442">
        <f t="shared" si="28"/>
        <v>45.5</v>
      </c>
      <c r="M56" s="442">
        <f t="shared" si="28"/>
        <v>42.3</v>
      </c>
      <c r="N56" s="442">
        <f t="shared" si="28"/>
        <v>52.6</v>
      </c>
      <c r="O56" s="442">
        <f t="shared" si="28"/>
        <v>45.5</v>
      </c>
      <c r="P56" s="54">
        <f t="shared" si="28"/>
        <v>61.5</v>
      </c>
      <c r="Q56" s="15">
        <f t="shared" si="28"/>
        <v>49.1</v>
      </c>
    </row>
    <row r="57" spans="1:17" s="3" customFormat="1" ht="12.75" customHeight="1">
      <c r="A57" s="748" t="s">
        <v>195</v>
      </c>
      <c r="B57" s="749"/>
      <c r="C57" s="749"/>
      <c r="D57" s="750"/>
      <c r="E57" s="105">
        <v>3</v>
      </c>
      <c r="F57" s="13">
        <v>3</v>
      </c>
      <c r="G57" s="13">
        <v>2</v>
      </c>
      <c r="H57" s="13">
        <v>2</v>
      </c>
      <c r="I57" s="13">
        <v>1</v>
      </c>
      <c r="J57" s="13">
        <v>2</v>
      </c>
      <c r="K57" s="13">
        <v>5</v>
      </c>
      <c r="L57" s="13">
        <v>3</v>
      </c>
      <c r="M57" s="13">
        <v>7</v>
      </c>
      <c r="N57" s="13">
        <v>4</v>
      </c>
      <c r="O57" s="13">
        <v>3</v>
      </c>
      <c r="P57" s="53">
        <v>5</v>
      </c>
      <c r="Q57" s="14">
        <f>SUM(E57:P57)</f>
        <v>40</v>
      </c>
    </row>
    <row r="58" spans="1:17" s="8" customFormat="1" ht="8.25" customHeight="1" thickBot="1">
      <c r="A58" s="751" t="s">
        <v>43</v>
      </c>
      <c r="B58" s="752"/>
      <c r="C58" s="752"/>
      <c r="D58" s="753"/>
      <c r="E58" s="111">
        <f aca="true" t="shared" si="29" ref="E58:Q58">E57/E52*100</f>
        <v>27.3</v>
      </c>
      <c r="F58" s="443">
        <f t="shared" si="29"/>
        <v>60</v>
      </c>
      <c r="G58" s="443">
        <f t="shared" si="29"/>
        <v>16.7</v>
      </c>
      <c r="H58" s="443">
        <f t="shared" si="29"/>
        <v>11.8</v>
      </c>
      <c r="I58" s="443">
        <f t="shared" si="29"/>
        <v>8.3</v>
      </c>
      <c r="J58" s="443">
        <f t="shared" si="29"/>
        <v>25</v>
      </c>
      <c r="K58" s="443">
        <f t="shared" si="29"/>
        <v>31.3</v>
      </c>
      <c r="L58" s="443">
        <f t="shared" si="29"/>
        <v>27.3</v>
      </c>
      <c r="M58" s="443">
        <f t="shared" si="29"/>
        <v>26.9</v>
      </c>
      <c r="N58" s="443">
        <f t="shared" si="29"/>
        <v>21.1</v>
      </c>
      <c r="O58" s="443">
        <f t="shared" si="29"/>
        <v>27.3</v>
      </c>
      <c r="P58" s="540">
        <f t="shared" si="29"/>
        <v>38.5</v>
      </c>
      <c r="Q58" s="86">
        <f t="shared" si="29"/>
        <v>24.8</v>
      </c>
    </row>
    <row r="59" spans="1:17" s="3" customFormat="1" ht="12.75" customHeight="1">
      <c r="A59" s="760" t="s">
        <v>56</v>
      </c>
      <c r="B59" s="762" t="s">
        <v>48</v>
      </c>
      <c r="C59" s="763"/>
      <c r="D59" s="764"/>
      <c r="E59" s="112">
        <v>5</v>
      </c>
      <c r="F59" s="444">
        <v>3</v>
      </c>
      <c r="G59" s="444">
        <v>5</v>
      </c>
      <c r="H59" s="444">
        <v>7</v>
      </c>
      <c r="I59" s="444">
        <v>3</v>
      </c>
      <c r="J59" s="444">
        <v>2</v>
      </c>
      <c r="K59" s="444">
        <v>4</v>
      </c>
      <c r="L59" s="444">
        <v>3</v>
      </c>
      <c r="M59" s="444">
        <v>9</v>
      </c>
      <c r="N59" s="444">
        <v>9</v>
      </c>
      <c r="O59" s="444">
        <v>4</v>
      </c>
      <c r="P59" s="541">
        <v>5</v>
      </c>
      <c r="Q59" s="87">
        <f>SUM(E59:P59)</f>
        <v>59</v>
      </c>
    </row>
    <row r="60" spans="1:17" s="8" customFormat="1" ht="9" customHeight="1">
      <c r="A60" s="577"/>
      <c r="B60" s="765" t="s">
        <v>130</v>
      </c>
      <c r="C60" s="766"/>
      <c r="D60" s="767"/>
      <c r="E60" s="106">
        <f aca="true" t="shared" si="30" ref="E60:Q60">E59/E52*100</f>
        <v>45.5</v>
      </c>
      <c r="F60" s="442">
        <f t="shared" si="30"/>
        <v>60</v>
      </c>
      <c r="G60" s="442">
        <f t="shared" si="30"/>
        <v>41.7</v>
      </c>
      <c r="H60" s="442">
        <f t="shared" si="30"/>
        <v>41.2</v>
      </c>
      <c r="I60" s="442">
        <f t="shared" si="30"/>
        <v>25</v>
      </c>
      <c r="J60" s="442">
        <f t="shared" si="30"/>
        <v>25</v>
      </c>
      <c r="K60" s="442">
        <f t="shared" si="30"/>
        <v>25</v>
      </c>
      <c r="L60" s="442">
        <f t="shared" si="30"/>
        <v>27.3</v>
      </c>
      <c r="M60" s="442">
        <f t="shared" si="30"/>
        <v>34.6</v>
      </c>
      <c r="N60" s="442">
        <f t="shared" si="30"/>
        <v>47.4</v>
      </c>
      <c r="O60" s="442">
        <f t="shared" si="30"/>
        <v>36.4</v>
      </c>
      <c r="P60" s="54">
        <f t="shared" si="30"/>
        <v>38.5</v>
      </c>
      <c r="Q60" s="15">
        <f t="shared" si="30"/>
        <v>36.6</v>
      </c>
    </row>
    <row r="61" spans="1:17" s="3" customFormat="1" ht="12.75" customHeight="1">
      <c r="A61" s="577"/>
      <c r="B61" s="768" t="s">
        <v>57</v>
      </c>
      <c r="C61" s="769"/>
      <c r="D61" s="770"/>
      <c r="E61" s="113">
        <f aca="true" t="shared" si="31" ref="E61:P61">E55-E59</f>
        <v>1</v>
      </c>
      <c r="F61" s="445">
        <f t="shared" si="31"/>
        <v>0</v>
      </c>
      <c r="G61" s="445">
        <f t="shared" si="31"/>
        <v>1</v>
      </c>
      <c r="H61" s="445">
        <f t="shared" si="31"/>
        <v>0</v>
      </c>
      <c r="I61" s="445">
        <f t="shared" si="31"/>
        <v>0</v>
      </c>
      <c r="J61" s="445">
        <f t="shared" si="31"/>
        <v>2</v>
      </c>
      <c r="K61" s="445">
        <f t="shared" si="31"/>
        <v>7</v>
      </c>
      <c r="L61" s="445">
        <f t="shared" si="31"/>
        <v>2</v>
      </c>
      <c r="M61" s="445">
        <f t="shared" si="31"/>
        <v>2</v>
      </c>
      <c r="N61" s="445">
        <f t="shared" si="31"/>
        <v>1</v>
      </c>
      <c r="O61" s="445">
        <f t="shared" si="31"/>
        <v>1</v>
      </c>
      <c r="P61" s="542">
        <f t="shared" si="31"/>
        <v>3</v>
      </c>
      <c r="Q61" s="19">
        <f>SUM(E61:P61)</f>
        <v>20</v>
      </c>
    </row>
    <row r="62" spans="1:17" s="2" customFormat="1" ht="9.75" customHeight="1" thickBot="1">
      <c r="A62" s="761"/>
      <c r="B62" s="771" t="s">
        <v>130</v>
      </c>
      <c r="C62" s="771"/>
      <c r="D62" s="772"/>
      <c r="E62" s="108">
        <f aca="true" t="shared" si="32" ref="E62:Q62">E61/E52*100</f>
        <v>9.1</v>
      </c>
      <c r="F62" s="446">
        <f t="shared" si="32"/>
        <v>0</v>
      </c>
      <c r="G62" s="446">
        <f t="shared" si="32"/>
        <v>8.3</v>
      </c>
      <c r="H62" s="446">
        <f t="shared" si="32"/>
        <v>0</v>
      </c>
      <c r="I62" s="446">
        <f t="shared" si="32"/>
        <v>0</v>
      </c>
      <c r="J62" s="446">
        <f t="shared" si="32"/>
        <v>25</v>
      </c>
      <c r="K62" s="446">
        <f t="shared" si="32"/>
        <v>43.8</v>
      </c>
      <c r="L62" s="446">
        <f t="shared" si="32"/>
        <v>18.2</v>
      </c>
      <c r="M62" s="446">
        <f t="shared" si="32"/>
        <v>7.7</v>
      </c>
      <c r="N62" s="446">
        <f t="shared" si="32"/>
        <v>5.3</v>
      </c>
      <c r="O62" s="446">
        <f t="shared" si="32"/>
        <v>9.1</v>
      </c>
      <c r="P62" s="543">
        <f t="shared" si="32"/>
        <v>23.1</v>
      </c>
      <c r="Q62" s="88">
        <f t="shared" si="32"/>
        <v>12.4</v>
      </c>
    </row>
    <row r="63" spans="1:17" s="3" customFormat="1" ht="12.75" customHeight="1">
      <c r="A63" s="80"/>
      <c r="B63" s="760" t="s">
        <v>56</v>
      </c>
      <c r="C63" s="782" t="s">
        <v>58</v>
      </c>
      <c r="D63" s="783"/>
      <c r="E63" s="112">
        <f aca="true" t="shared" si="33" ref="E63:P63">E61-E65</f>
        <v>0</v>
      </c>
      <c r="F63" s="444">
        <f t="shared" si="33"/>
        <v>0</v>
      </c>
      <c r="G63" s="444">
        <f t="shared" si="33"/>
        <v>0</v>
      </c>
      <c r="H63" s="444">
        <f t="shared" si="33"/>
        <v>0</v>
      </c>
      <c r="I63" s="444">
        <f t="shared" si="33"/>
        <v>0</v>
      </c>
      <c r="J63" s="444">
        <f t="shared" si="33"/>
        <v>0</v>
      </c>
      <c r="K63" s="444">
        <f t="shared" si="33"/>
        <v>0</v>
      </c>
      <c r="L63" s="444">
        <f t="shared" si="33"/>
        <v>0</v>
      </c>
      <c r="M63" s="444">
        <f t="shared" si="33"/>
        <v>0</v>
      </c>
      <c r="N63" s="444">
        <f t="shared" si="33"/>
        <v>0</v>
      </c>
      <c r="O63" s="444">
        <f t="shared" si="33"/>
        <v>0</v>
      </c>
      <c r="P63" s="541">
        <f t="shared" si="33"/>
        <v>0</v>
      </c>
      <c r="Q63" s="87">
        <f>SUM(E63:P63)</f>
        <v>0</v>
      </c>
    </row>
    <row r="64" spans="1:17" s="8" customFormat="1" ht="9" customHeight="1">
      <c r="A64" s="81"/>
      <c r="B64" s="780"/>
      <c r="C64" s="773" t="s">
        <v>131</v>
      </c>
      <c r="D64" s="747"/>
      <c r="E64" s="106">
        <f aca="true" t="shared" si="34" ref="E64:Q64">E63/E52*100</f>
        <v>0</v>
      </c>
      <c r="F64" s="442">
        <f t="shared" si="34"/>
        <v>0</v>
      </c>
      <c r="G64" s="442">
        <f t="shared" si="34"/>
        <v>0</v>
      </c>
      <c r="H64" s="442">
        <f t="shared" si="34"/>
        <v>0</v>
      </c>
      <c r="I64" s="442">
        <f t="shared" si="34"/>
        <v>0</v>
      </c>
      <c r="J64" s="442">
        <f t="shared" si="34"/>
        <v>0</v>
      </c>
      <c r="K64" s="442">
        <f t="shared" si="34"/>
        <v>0</v>
      </c>
      <c r="L64" s="442">
        <f t="shared" si="34"/>
        <v>0</v>
      </c>
      <c r="M64" s="442">
        <f t="shared" si="34"/>
        <v>0</v>
      </c>
      <c r="N64" s="442">
        <f t="shared" si="34"/>
        <v>0</v>
      </c>
      <c r="O64" s="442">
        <f t="shared" si="34"/>
        <v>0</v>
      </c>
      <c r="P64" s="54">
        <f t="shared" si="34"/>
        <v>0</v>
      </c>
      <c r="Q64" s="15">
        <f t="shared" si="34"/>
        <v>0</v>
      </c>
    </row>
    <row r="65" spans="1:17" s="3" customFormat="1" ht="12.75" customHeight="1">
      <c r="A65" s="80"/>
      <c r="B65" s="780"/>
      <c r="C65" s="774" t="s">
        <v>59</v>
      </c>
      <c r="D65" s="775"/>
      <c r="E65" s="105">
        <f>E67+E71+E73</f>
        <v>1</v>
      </c>
      <c r="F65" s="13">
        <f>F67+F71+F73</f>
        <v>0</v>
      </c>
      <c r="G65" s="13">
        <f>G67+G71+G73</f>
        <v>1</v>
      </c>
      <c r="H65" s="13">
        <f>H67+H71+H73</f>
        <v>0</v>
      </c>
      <c r="I65" s="13">
        <f aca="true" t="shared" si="35" ref="I65:N65">I67+I69+I71+I73</f>
        <v>0</v>
      </c>
      <c r="J65" s="13">
        <f t="shared" si="35"/>
        <v>2</v>
      </c>
      <c r="K65" s="13">
        <f t="shared" si="35"/>
        <v>7</v>
      </c>
      <c r="L65" s="13">
        <f t="shared" si="35"/>
        <v>2</v>
      </c>
      <c r="M65" s="13">
        <f t="shared" si="35"/>
        <v>2</v>
      </c>
      <c r="N65" s="13">
        <f t="shared" si="35"/>
        <v>1</v>
      </c>
      <c r="O65" s="13">
        <f>O67+O69+O71+O73</f>
        <v>1</v>
      </c>
      <c r="P65" s="53">
        <f>P67+P69+P71+P73</f>
        <v>3</v>
      </c>
      <c r="Q65" s="14">
        <f>SUM(E65:P65)</f>
        <v>20</v>
      </c>
    </row>
    <row r="66" spans="1:17" s="8" customFormat="1" ht="10.5" customHeight="1" thickBot="1">
      <c r="A66" s="81"/>
      <c r="B66" s="781"/>
      <c r="C66" s="776" t="s">
        <v>131</v>
      </c>
      <c r="D66" s="753"/>
      <c r="E66" s="108">
        <f aca="true" t="shared" si="36" ref="E66:Q66">E65/E52*100</f>
        <v>9.1</v>
      </c>
      <c r="F66" s="446">
        <f t="shared" si="36"/>
        <v>0</v>
      </c>
      <c r="G66" s="446">
        <f t="shared" si="36"/>
        <v>8.3</v>
      </c>
      <c r="H66" s="446">
        <f t="shared" si="36"/>
        <v>0</v>
      </c>
      <c r="I66" s="446">
        <f t="shared" si="36"/>
        <v>0</v>
      </c>
      <c r="J66" s="446">
        <f t="shared" si="36"/>
        <v>25</v>
      </c>
      <c r="K66" s="446">
        <f t="shared" si="36"/>
        <v>43.8</v>
      </c>
      <c r="L66" s="446">
        <f t="shared" si="36"/>
        <v>18.2</v>
      </c>
      <c r="M66" s="446">
        <f t="shared" si="36"/>
        <v>7.7</v>
      </c>
      <c r="N66" s="446">
        <f t="shared" si="36"/>
        <v>5.3</v>
      </c>
      <c r="O66" s="446">
        <f t="shared" si="36"/>
        <v>9.1</v>
      </c>
      <c r="P66" s="543">
        <f t="shared" si="36"/>
        <v>23.1</v>
      </c>
      <c r="Q66" s="16">
        <f t="shared" si="36"/>
        <v>12.4</v>
      </c>
    </row>
    <row r="67" spans="1:17" s="3" customFormat="1" ht="12" customHeight="1">
      <c r="A67" s="80"/>
      <c r="B67" s="83"/>
      <c r="C67" s="760" t="s">
        <v>56</v>
      </c>
      <c r="D67" s="101" t="s">
        <v>115</v>
      </c>
      <c r="E67" s="105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</v>
      </c>
      <c r="N67" s="13">
        <v>0</v>
      </c>
      <c r="O67" s="13">
        <v>1</v>
      </c>
      <c r="P67" s="53">
        <v>0</v>
      </c>
      <c r="Q67" s="14">
        <f>SUM(E67:P67)</f>
        <v>2</v>
      </c>
    </row>
    <row r="68" spans="1:17" s="8" customFormat="1" ht="9.75" customHeight="1">
      <c r="A68" s="81"/>
      <c r="B68" s="83"/>
      <c r="C68" s="577"/>
      <c r="D68" s="63" t="s">
        <v>132</v>
      </c>
      <c r="E68" s="106">
        <f aca="true" t="shared" si="37" ref="E68:Q68">E67/E52*100</f>
        <v>0</v>
      </c>
      <c r="F68" s="442">
        <f t="shared" si="37"/>
        <v>0</v>
      </c>
      <c r="G68" s="442">
        <f t="shared" si="37"/>
        <v>0</v>
      </c>
      <c r="H68" s="442">
        <f t="shared" si="37"/>
        <v>0</v>
      </c>
      <c r="I68" s="442">
        <f t="shared" si="37"/>
        <v>0</v>
      </c>
      <c r="J68" s="442">
        <f t="shared" si="37"/>
        <v>0</v>
      </c>
      <c r="K68" s="442">
        <f t="shared" si="37"/>
        <v>0</v>
      </c>
      <c r="L68" s="442">
        <f t="shared" si="37"/>
        <v>0</v>
      </c>
      <c r="M68" s="442">
        <f t="shared" si="37"/>
        <v>3.8</v>
      </c>
      <c r="N68" s="442">
        <f t="shared" si="37"/>
        <v>0</v>
      </c>
      <c r="O68" s="442">
        <f t="shared" si="37"/>
        <v>9.1</v>
      </c>
      <c r="P68" s="54">
        <f t="shared" si="37"/>
        <v>0</v>
      </c>
      <c r="Q68" s="15">
        <f t="shared" si="37"/>
        <v>1.2</v>
      </c>
    </row>
    <row r="69" spans="1:17" s="8" customFormat="1" ht="9.75" customHeight="1">
      <c r="A69" s="81"/>
      <c r="B69" s="83"/>
      <c r="C69" s="577"/>
      <c r="D69" s="79" t="s">
        <v>116</v>
      </c>
      <c r="E69" s="59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7</v>
      </c>
      <c r="L69" s="13">
        <v>2</v>
      </c>
      <c r="M69" s="13">
        <v>0</v>
      </c>
      <c r="N69" s="13">
        <v>0</v>
      </c>
      <c r="O69" s="13">
        <v>0</v>
      </c>
      <c r="P69" s="53">
        <v>0</v>
      </c>
      <c r="Q69" s="14">
        <f>SUM(E69:P69)</f>
        <v>9</v>
      </c>
    </row>
    <row r="70" spans="1:17" s="8" customFormat="1" ht="9.75" customHeight="1">
      <c r="A70" s="81"/>
      <c r="B70" s="83"/>
      <c r="C70" s="577"/>
      <c r="D70" s="63" t="s">
        <v>132</v>
      </c>
      <c r="E70" s="60">
        <f aca="true" t="shared" si="38" ref="E70:Q70">E69/E52*100</f>
        <v>0</v>
      </c>
      <c r="F70" s="442">
        <f t="shared" si="38"/>
        <v>0</v>
      </c>
      <c r="G70" s="442">
        <f t="shared" si="38"/>
        <v>0</v>
      </c>
      <c r="H70" s="442">
        <f t="shared" si="38"/>
        <v>0</v>
      </c>
      <c r="I70" s="442">
        <f t="shared" si="38"/>
        <v>0</v>
      </c>
      <c r="J70" s="442">
        <f t="shared" si="38"/>
        <v>0</v>
      </c>
      <c r="K70" s="442">
        <f t="shared" si="38"/>
        <v>43.8</v>
      </c>
      <c r="L70" s="442">
        <f t="shared" si="38"/>
        <v>18.2</v>
      </c>
      <c r="M70" s="442">
        <f t="shared" si="38"/>
        <v>0</v>
      </c>
      <c r="N70" s="442">
        <f t="shared" si="38"/>
        <v>0</v>
      </c>
      <c r="O70" s="442">
        <f t="shared" si="38"/>
        <v>0</v>
      </c>
      <c r="P70" s="54">
        <f t="shared" si="38"/>
        <v>0</v>
      </c>
      <c r="Q70" s="15">
        <f t="shared" si="38"/>
        <v>5.6</v>
      </c>
    </row>
    <row r="71" spans="1:17" s="3" customFormat="1" ht="9.75" customHeight="1">
      <c r="A71" s="80"/>
      <c r="B71" s="83"/>
      <c r="C71" s="577"/>
      <c r="D71" s="79" t="s">
        <v>117</v>
      </c>
      <c r="E71" s="105">
        <v>0</v>
      </c>
      <c r="F71" s="13">
        <v>0</v>
      </c>
      <c r="G71" s="13">
        <v>0</v>
      </c>
      <c r="H71" s="13">
        <v>0</v>
      </c>
      <c r="I71" s="13">
        <v>0</v>
      </c>
      <c r="J71" s="13">
        <v>1</v>
      </c>
      <c r="K71" s="13">
        <v>0</v>
      </c>
      <c r="L71" s="13">
        <v>0</v>
      </c>
      <c r="M71" s="13">
        <v>1</v>
      </c>
      <c r="N71" s="13">
        <v>0</v>
      </c>
      <c r="O71" s="13">
        <v>0</v>
      </c>
      <c r="P71" s="53">
        <v>1</v>
      </c>
      <c r="Q71" s="14">
        <f>SUM(E71:P71)</f>
        <v>3</v>
      </c>
    </row>
    <row r="72" spans="1:17" s="8" customFormat="1" ht="9" customHeight="1">
      <c r="A72" s="81"/>
      <c r="B72" s="83"/>
      <c r="C72" s="577"/>
      <c r="D72" s="63" t="s">
        <v>132</v>
      </c>
      <c r="E72" s="106">
        <f aca="true" t="shared" si="39" ref="E72:Q72">E71/E52*100</f>
        <v>0</v>
      </c>
      <c r="F72" s="442">
        <f t="shared" si="39"/>
        <v>0</v>
      </c>
      <c r="G72" s="442">
        <f t="shared" si="39"/>
        <v>0</v>
      </c>
      <c r="H72" s="442">
        <f t="shared" si="39"/>
        <v>0</v>
      </c>
      <c r="I72" s="442">
        <f t="shared" si="39"/>
        <v>0</v>
      </c>
      <c r="J72" s="442">
        <f t="shared" si="39"/>
        <v>12.5</v>
      </c>
      <c r="K72" s="442">
        <f t="shared" si="39"/>
        <v>0</v>
      </c>
      <c r="L72" s="442">
        <f t="shared" si="39"/>
        <v>0</v>
      </c>
      <c r="M72" s="442">
        <f t="shared" si="39"/>
        <v>3.8</v>
      </c>
      <c r="N72" s="442">
        <f t="shared" si="39"/>
        <v>0</v>
      </c>
      <c r="O72" s="442">
        <f t="shared" si="39"/>
        <v>0</v>
      </c>
      <c r="P72" s="54">
        <f t="shared" si="39"/>
        <v>7.7</v>
      </c>
      <c r="Q72" s="15">
        <f t="shared" si="39"/>
        <v>1.9</v>
      </c>
    </row>
    <row r="73" spans="1:17" s="2" customFormat="1" ht="12" customHeight="1">
      <c r="A73" s="82"/>
      <c r="B73" s="83"/>
      <c r="C73" s="577"/>
      <c r="D73" s="78" t="s">
        <v>118</v>
      </c>
      <c r="E73" s="105">
        <v>1</v>
      </c>
      <c r="F73" s="13">
        <v>0</v>
      </c>
      <c r="G73" s="13">
        <v>1</v>
      </c>
      <c r="H73" s="13">
        <v>0</v>
      </c>
      <c r="I73" s="13">
        <v>0</v>
      </c>
      <c r="J73" s="13">
        <v>1</v>
      </c>
      <c r="K73" s="13">
        <v>0</v>
      </c>
      <c r="L73" s="13">
        <v>0</v>
      </c>
      <c r="M73" s="13">
        <v>0</v>
      </c>
      <c r="N73" s="13">
        <v>1</v>
      </c>
      <c r="O73" s="13">
        <v>0</v>
      </c>
      <c r="P73" s="53">
        <v>2</v>
      </c>
      <c r="Q73" s="14">
        <f>SUM(E73:P73)</f>
        <v>6</v>
      </c>
    </row>
    <row r="74" spans="1:17" s="8" customFormat="1" ht="9" customHeight="1" thickBot="1">
      <c r="A74" s="89"/>
      <c r="B74" s="100"/>
      <c r="C74" s="761"/>
      <c r="D74" s="98" t="s">
        <v>132</v>
      </c>
      <c r="E74" s="108">
        <f aca="true" t="shared" si="40" ref="E74:Q74">E73/E52*100</f>
        <v>9.1</v>
      </c>
      <c r="F74" s="446">
        <f t="shared" si="40"/>
        <v>0</v>
      </c>
      <c r="G74" s="446">
        <f t="shared" si="40"/>
        <v>8.3</v>
      </c>
      <c r="H74" s="446">
        <f t="shared" si="40"/>
        <v>0</v>
      </c>
      <c r="I74" s="446">
        <f t="shared" si="40"/>
        <v>0</v>
      </c>
      <c r="J74" s="446">
        <f t="shared" si="40"/>
        <v>12.5</v>
      </c>
      <c r="K74" s="446">
        <f t="shared" si="40"/>
        <v>0</v>
      </c>
      <c r="L74" s="446">
        <f t="shared" si="40"/>
        <v>0</v>
      </c>
      <c r="M74" s="446">
        <f t="shared" si="40"/>
        <v>0</v>
      </c>
      <c r="N74" s="446">
        <f t="shared" si="40"/>
        <v>5.3</v>
      </c>
      <c r="O74" s="446">
        <f t="shared" si="40"/>
        <v>0</v>
      </c>
      <c r="P74" s="543">
        <f t="shared" si="40"/>
        <v>15.4</v>
      </c>
      <c r="Q74" s="16">
        <f t="shared" si="40"/>
        <v>3.7</v>
      </c>
    </row>
    <row r="75" spans="1:17" s="3" customFormat="1" ht="9.75" customHeight="1">
      <c r="A75" s="754" t="s">
        <v>17</v>
      </c>
      <c r="B75" s="755"/>
      <c r="C75" s="755"/>
      <c r="D75" s="756"/>
      <c r="E75" s="105">
        <v>0</v>
      </c>
      <c r="F75" s="13">
        <v>0</v>
      </c>
      <c r="G75" s="13">
        <v>0</v>
      </c>
      <c r="H75" s="13">
        <v>0</v>
      </c>
      <c r="I75" s="13">
        <v>1</v>
      </c>
      <c r="J75" s="13">
        <v>0</v>
      </c>
      <c r="K75" s="13">
        <v>0</v>
      </c>
      <c r="L75" s="13">
        <v>0</v>
      </c>
      <c r="M75" s="13">
        <v>8</v>
      </c>
      <c r="N75" s="13">
        <v>1</v>
      </c>
      <c r="O75" s="13">
        <v>1</v>
      </c>
      <c r="P75" s="53">
        <v>0</v>
      </c>
      <c r="Q75" s="14">
        <f>SUM(E75:P75)</f>
        <v>11</v>
      </c>
    </row>
    <row r="76" spans="1:17" s="8" customFormat="1" ht="9.75" customHeight="1">
      <c r="A76" s="745" t="s">
        <v>43</v>
      </c>
      <c r="B76" s="746"/>
      <c r="C76" s="746"/>
      <c r="D76" s="747"/>
      <c r="E76" s="106">
        <f aca="true" t="shared" si="41" ref="E76:Q76">E75/E52*100</f>
        <v>0</v>
      </c>
      <c r="F76" s="442">
        <f t="shared" si="41"/>
        <v>0</v>
      </c>
      <c r="G76" s="442">
        <f t="shared" si="41"/>
        <v>0</v>
      </c>
      <c r="H76" s="442">
        <f t="shared" si="41"/>
        <v>0</v>
      </c>
      <c r="I76" s="442">
        <f t="shared" si="41"/>
        <v>8.3</v>
      </c>
      <c r="J76" s="442">
        <f t="shared" si="41"/>
        <v>0</v>
      </c>
      <c r="K76" s="442">
        <f t="shared" si="41"/>
        <v>0</v>
      </c>
      <c r="L76" s="442">
        <f t="shared" si="41"/>
        <v>0</v>
      </c>
      <c r="M76" s="442">
        <f t="shared" si="41"/>
        <v>30.8</v>
      </c>
      <c r="N76" s="442">
        <f t="shared" si="41"/>
        <v>5.3</v>
      </c>
      <c r="O76" s="442">
        <f t="shared" si="41"/>
        <v>9.1</v>
      </c>
      <c r="P76" s="54">
        <f t="shared" si="41"/>
        <v>0</v>
      </c>
      <c r="Q76" s="15">
        <f t="shared" si="41"/>
        <v>6.8</v>
      </c>
    </row>
    <row r="77" spans="1:17" s="3" customFormat="1" ht="11.25" customHeight="1">
      <c r="A77" s="757" t="s">
        <v>18</v>
      </c>
      <c r="B77" s="758"/>
      <c r="C77" s="758"/>
      <c r="D77" s="759"/>
      <c r="E77" s="105">
        <v>0</v>
      </c>
      <c r="F77" s="13">
        <v>1</v>
      </c>
      <c r="G77" s="13">
        <v>6</v>
      </c>
      <c r="H77" s="13">
        <v>5</v>
      </c>
      <c r="I77" s="13">
        <v>2</v>
      </c>
      <c r="J77" s="13">
        <v>2</v>
      </c>
      <c r="K77" s="13">
        <v>1</v>
      </c>
      <c r="L77" s="13">
        <v>1</v>
      </c>
      <c r="M77" s="13">
        <v>1</v>
      </c>
      <c r="N77" s="13">
        <v>4</v>
      </c>
      <c r="O77" s="13">
        <v>1</v>
      </c>
      <c r="P77" s="53">
        <v>0</v>
      </c>
      <c r="Q77" s="14">
        <f>SUM(E77:P77)</f>
        <v>24</v>
      </c>
    </row>
    <row r="78" spans="1:17" s="8" customFormat="1" ht="9.75" customHeight="1">
      <c r="A78" s="745" t="s">
        <v>43</v>
      </c>
      <c r="B78" s="746"/>
      <c r="C78" s="746"/>
      <c r="D78" s="747"/>
      <c r="E78" s="106">
        <f aca="true" t="shared" si="42" ref="E78:Q78">E77/E52*100</f>
        <v>0</v>
      </c>
      <c r="F78" s="442">
        <f t="shared" si="42"/>
        <v>20</v>
      </c>
      <c r="G78" s="442">
        <f t="shared" si="42"/>
        <v>50</v>
      </c>
      <c r="H78" s="442">
        <f t="shared" si="42"/>
        <v>29.4</v>
      </c>
      <c r="I78" s="442">
        <f t="shared" si="42"/>
        <v>16.7</v>
      </c>
      <c r="J78" s="442">
        <f t="shared" si="42"/>
        <v>25</v>
      </c>
      <c r="K78" s="442">
        <f t="shared" si="42"/>
        <v>6.3</v>
      </c>
      <c r="L78" s="442">
        <f t="shared" si="42"/>
        <v>9.1</v>
      </c>
      <c r="M78" s="442">
        <f t="shared" si="42"/>
        <v>3.8</v>
      </c>
      <c r="N78" s="442">
        <f t="shared" si="42"/>
        <v>21.1</v>
      </c>
      <c r="O78" s="442">
        <f t="shared" si="42"/>
        <v>9.1</v>
      </c>
      <c r="P78" s="54">
        <f t="shared" si="42"/>
        <v>0</v>
      </c>
      <c r="Q78" s="15">
        <f t="shared" si="42"/>
        <v>14.9</v>
      </c>
    </row>
    <row r="79" spans="1:17" s="3" customFormat="1" ht="11.25" customHeight="1">
      <c r="A79" s="757" t="s">
        <v>229</v>
      </c>
      <c r="B79" s="758"/>
      <c r="C79" s="758"/>
      <c r="D79" s="759"/>
      <c r="E79" s="105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53">
        <v>0</v>
      </c>
      <c r="Q79" s="14">
        <f>SUM(E79:P79)</f>
        <v>0</v>
      </c>
    </row>
    <row r="80" spans="1:17" s="8" customFormat="1" ht="12.75" customHeight="1">
      <c r="A80" s="745" t="s">
        <v>43</v>
      </c>
      <c r="B80" s="746"/>
      <c r="C80" s="746"/>
      <c r="D80" s="747"/>
      <c r="E80" s="106">
        <f aca="true" t="shared" si="43" ref="E80:Q80">E79/E52*100</f>
        <v>0</v>
      </c>
      <c r="F80" s="442">
        <f t="shared" si="43"/>
        <v>0</v>
      </c>
      <c r="G80" s="442">
        <f t="shared" si="43"/>
        <v>0</v>
      </c>
      <c r="H80" s="442">
        <f t="shared" si="43"/>
        <v>0</v>
      </c>
      <c r="I80" s="442">
        <f t="shared" si="43"/>
        <v>0</v>
      </c>
      <c r="J80" s="442">
        <f t="shared" si="43"/>
        <v>0</v>
      </c>
      <c r="K80" s="442">
        <f t="shared" si="43"/>
        <v>0</v>
      </c>
      <c r="L80" s="442">
        <f t="shared" si="43"/>
        <v>0</v>
      </c>
      <c r="M80" s="442">
        <f t="shared" si="43"/>
        <v>0</v>
      </c>
      <c r="N80" s="442">
        <f t="shared" si="43"/>
        <v>0</v>
      </c>
      <c r="O80" s="442">
        <f t="shared" si="43"/>
        <v>0</v>
      </c>
      <c r="P80" s="54">
        <f t="shared" si="43"/>
        <v>0</v>
      </c>
      <c r="Q80" s="15">
        <f t="shared" si="43"/>
        <v>0</v>
      </c>
    </row>
    <row r="81" spans="1:17" s="8" customFormat="1" ht="12.75" customHeight="1">
      <c r="A81" s="90" t="s">
        <v>64</v>
      </c>
      <c r="B81" s="91"/>
      <c r="C81" s="92"/>
      <c r="D81" s="72"/>
      <c r="E81" s="105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53">
        <v>0</v>
      </c>
      <c r="Q81" s="14">
        <f>SUM(E81:P81)</f>
        <v>0</v>
      </c>
    </row>
    <row r="82" spans="1:17" s="8" customFormat="1" ht="12.75" customHeight="1">
      <c r="A82" s="745" t="s">
        <v>43</v>
      </c>
      <c r="B82" s="746"/>
      <c r="C82" s="746"/>
      <c r="D82" s="747"/>
      <c r="E82" s="106">
        <f aca="true" t="shared" si="44" ref="E82:Q82">E81/E52*100</f>
        <v>0</v>
      </c>
      <c r="F82" s="442">
        <f t="shared" si="44"/>
        <v>0</v>
      </c>
      <c r="G82" s="442">
        <f t="shared" si="44"/>
        <v>0</v>
      </c>
      <c r="H82" s="442">
        <f t="shared" si="44"/>
        <v>0</v>
      </c>
      <c r="I82" s="442">
        <f t="shared" si="44"/>
        <v>0</v>
      </c>
      <c r="J82" s="442">
        <f t="shared" si="44"/>
        <v>0</v>
      </c>
      <c r="K82" s="442">
        <f t="shared" si="44"/>
        <v>0</v>
      </c>
      <c r="L82" s="442">
        <f t="shared" si="44"/>
        <v>0</v>
      </c>
      <c r="M82" s="442">
        <f t="shared" si="44"/>
        <v>0</v>
      </c>
      <c r="N82" s="442">
        <f t="shared" si="44"/>
        <v>0</v>
      </c>
      <c r="O82" s="442">
        <f t="shared" si="44"/>
        <v>0</v>
      </c>
      <c r="P82" s="54">
        <f t="shared" si="44"/>
        <v>0</v>
      </c>
      <c r="Q82" s="15">
        <f t="shared" si="44"/>
        <v>0</v>
      </c>
    </row>
    <row r="83" spans="1:17" s="8" customFormat="1" ht="21.75" customHeight="1">
      <c r="A83" s="796" t="s">
        <v>193</v>
      </c>
      <c r="B83" s="797"/>
      <c r="C83" s="797"/>
      <c r="D83" s="798"/>
      <c r="E83" s="355">
        <v>0</v>
      </c>
      <c r="F83" s="447">
        <v>0</v>
      </c>
      <c r="G83" s="447">
        <v>0</v>
      </c>
      <c r="H83" s="447">
        <v>1</v>
      </c>
      <c r="I83" s="447">
        <v>0</v>
      </c>
      <c r="J83" s="447">
        <v>0</v>
      </c>
      <c r="K83" s="447">
        <v>1</v>
      </c>
      <c r="L83" s="447">
        <v>0</v>
      </c>
      <c r="M83" s="447">
        <v>0</v>
      </c>
      <c r="N83" s="447">
        <v>1</v>
      </c>
      <c r="O83" s="515">
        <v>1</v>
      </c>
      <c r="P83" s="515">
        <v>1</v>
      </c>
      <c r="Q83" s="14">
        <f>SUM(E83:P83)</f>
        <v>5</v>
      </c>
    </row>
    <row r="84" spans="1:17" s="8" customFormat="1" ht="12.75" customHeight="1">
      <c r="A84" s="745" t="s">
        <v>43</v>
      </c>
      <c r="B84" s="746"/>
      <c r="C84" s="746"/>
      <c r="D84" s="747"/>
      <c r="E84" s="353">
        <f aca="true" t="shared" si="45" ref="E84:Q84">E83/E52*100</f>
        <v>0</v>
      </c>
      <c r="F84" s="442">
        <f t="shared" si="45"/>
        <v>0</v>
      </c>
      <c r="G84" s="442">
        <f t="shared" si="45"/>
        <v>0</v>
      </c>
      <c r="H84" s="442">
        <f t="shared" si="45"/>
        <v>5.9</v>
      </c>
      <c r="I84" s="442">
        <f t="shared" si="45"/>
        <v>0</v>
      </c>
      <c r="J84" s="442">
        <f t="shared" si="45"/>
        <v>0</v>
      </c>
      <c r="K84" s="442">
        <f t="shared" si="45"/>
        <v>6.3</v>
      </c>
      <c r="L84" s="442">
        <f t="shared" si="45"/>
        <v>0</v>
      </c>
      <c r="M84" s="442">
        <f t="shared" si="45"/>
        <v>0</v>
      </c>
      <c r="N84" s="442">
        <f t="shared" si="45"/>
        <v>5.3</v>
      </c>
      <c r="O84" s="54">
        <f t="shared" si="45"/>
        <v>9.1</v>
      </c>
      <c r="P84" s="54">
        <f t="shared" si="45"/>
        <v>7.7</v>
      </c>
      <c r="Q84" s="15">
        <f t="shared" si="45"/>
        <v>3.1</v>
      </c>
    </row>
    <row r="85" spans="1:17" s="3" customFormat="1" ht="12.75" customHeight="1">
      <c r="A85" s="757" t="s">
        <v>49</v>
      </c>
      <c r="B85" s="758"/>
      <c r="C85" s="758"/>
      <c r="D85" s="759"/>
      <c r="E85" s="105">
        <v>4</v>
      </c>
      <c r="F85" s="13">
        <v>0</v>
      </c>
      <c r="G85" s="13">
        <v>0</v>
      </c>
      <c r="H85" s="13">
        <v>4</v>
      </c>
      <c r="I85" s="13">
        <v>4</v>
      </c>
      <c r="J85" s="13">
        <v>0</v>
      </c>
      <c r="K85" s="13">
        <v>2</v>
      </c>
      <c r="L85" s="13">
        <v>4</v>
      </c>
      <c r="M85" s="13">
        <v>3</v>
      </c>
      <c r="N85" s="13">
        <v>2</v>
      </c>
      <c r="O85" s="13">
        <v>3</v>
      </c>
      <c r="P85" s="53">
        <v>3</v>
      </c>
      <c r="Q85" s="14">
        <f>SUM(E85:P85)</f>
        <v>29</v>
      </c>
    </row>
    <row r="86" spans="1:17" s="8" customFormat="1" ht="9.75" customHeight="1">
      <c r="A86" s="745" t="s">
        <v>43</v>
      </c>
      <c r="B86" s="746"/>
      <c r="C86" s="746"/>
      <c r="D86" s="747"/>
      <c r="E86" s="106">
        <f aca="true" t="shared" si="46" ref="E86:Q86">E85/E52*100</f>
        <v>36.4</v>
      </c>
      <c r="F86" s="442">
        <f t="shared" si="46"/>
        <v>0</v>
      </c>
      <c r="G86" s="442">
        <f t="shared" si="46"/>
        <v>0</v>
      </c>
      <c r="H86" s="442">
        <f t="shared" si="46"/>
        <v>23.5</v>
      </c>
      <c r="I86" s="442">
        <f t="shared" si="46"/>
        <v>33.3</v>
      </c>
      <c r="J86" s="442">
        <f t="shared" si="46"/>
        <v>0</v>
      </c>
      <c r="K86" s="442">
        <f t="shared" si="46"/>
        <v>12.5</v>
      </c>
      <c r="L86" s="442">
        <f t="shared" si="46"/>
        <v>36.4</v>
      </c>
      <c r="M86" s="442">
        <f t="shared" si="46"/>
        <v>11.5</v>
      </c>
      <c r="N86" s="442">
        <f t="shared" si="46"/>
        <v>10.5</v>
      </c>
      <c r="O86" s="442">
        <f t="shared" si="46"/>
        <v>27.3</v>
      </c>
      <c r="P86" s="54">
        <f t="shared" si="46"/>
        <v>23.1</v>
      </c>
      <c r="Q86" s="15">
        <f t="shared" si="46"/>
        <v>18</v>
      </c>
    </row>
    <row r="87" spans="1:17" s="3" customFormat="1" ht="11.25" customHeight="1">
      <c r="A87" s="757" t="s">
        <v>14</v>
      </c>
      <c r="B87" s="758"/>
      <c r="C87" s="758"/>
      <c r="D87" s="759"/>
      <c r="E87" s="105">
        <v>0</v>
      </c>
      <c r="F87" s="13">
        <v>0</v>
      </c>
      <c r="G87" s="13">
        <v>0</v>
      </c>
      <c r="H87" s="13">
        <v>0</v>
      </c>
      <c r="I87" s="13">
        <v>2</v>
      </c>
      <c r="J87" s="13">
        <v>2</v>
      </c>
      <c r="K87" s="13">
        <v>1</v>
      </c>
      <c r="L87" s="13">
        <v>0</v>
      </c>
      <c r="M87" s="13">
        <v>2</v>
      </c>
      <c r="N87" s="13">
        <v>1</v>
      </c>
      <c r="O87" s="13">
        <v>0</v>
      </c>
      <c r="P87" s="53">
        <v>0</v>
      </c>
      <c r="Q87" s="14">
        <f>SUM(E87:P87)</f>
        <v>8</v>
      </c>
    </row>
    <row r="88" spans="1:17" s="8" customFormat="1" ht="9.75" customHeight="1">
      <c r="A88" s="745" t="s">
        <v>43</v>
      </c>
      <c r="B88" s="746"/>
      <c r="C88" s="746"/>
      <c r="D88" s="747"/>
      <c r="E88" s="106">
        <f aca="true" t="shared" si="47" ref="E88:Q88">E87/E52*100</f>
        <v>0</v>
      </c>
      <c r="F88" s="442">
        <f t="shared" si="47"/>
        <v>0</v>
      </c>
      <c r="G88" s="442">
        <f t="shared" si="47"/>
        <v>0</v>
      </c>
      <c r="H88" s="442">
        <f t="shared" si="47"/>
        <v>0</v>
      </c>
      <c r="I88" s="442">
        <f t="shared" si="47"/>
        <v>16.7</v>
      </c>
      <c r="J88" s="442">
        <f t="shared" si="47"/>
        <v>25</v>
      </c>
      <c r="K88" s="442">
        <f t="shared" si="47"/>
        <v>6.3</v>
      </c>
      <c r="L88" s="442">
        <f t="shared" si="47"/>
        <v>0</v>
      </c>
      <c r="M88" s="442">
        <f t="shared" si="47"/>
        <v>7.7</v>
      </c>
      <c r="N88" s="442">
        <f t="shared" si="47"/>
        <v>5.3</v>
      </c>
      <c r="O88" s="442">
        <f t="shared" si="47"/>
        <v>0</v>
      </c>
      <c r="P88" s="54">
        <f t="shared" si="47"/>
        <v>0</v>
      </c>
      <c r="Q88" s="15">
        <f t="shared" si="47"/>
        <v>5</v>
      </c>
    </row>
    <row r="89" spans="1:17" s="3" customFormat="1" ht="10.5" customHeight="1">
      <c r="A89" s="777" t="s">
        <v>68</v>
      </c>
      <c r="B89" s="778"/>
      <c r="C89" s="778"/>
      <c r="D89" s="779"/>
      <c r="E89" s="113">
        <v>0</v>
      </c>
      <c r="F89" s="445">
        <v>1</v>
      </c>
      <c r="G89" s="445">
        <v>0</v>
      </c>
      <c r="H89" s="445">
        <v>0</v>
      </c>
      <c r="I89" s="445">
        <v>0</v>
      </c>
      <c r="J89" s="445">
        <v>0</v>
      </c>
      <c r="K89" s="445">
        <v>0</v>
      </c>
      <c r="L89" s="445">
        <v>0</v>
      </c>
      <c r="M89" s="445">
        <v>0</v>
      </c>
      <c r="N89" s="445">
        <v>0</v>
      </c>
      <c r="O89" s="445">
        <v>0</v>
      </c>
      <c r="P89" s="542">
        <v>0</v>
      </c>
      <c r="Q89" s="19">
        <f>SUM(E89:P89)</f>
        <v>1</v>
      </c>
    </row>
    <row r="90" spans="1:17" s="8" customFormat="1" ht="10.5" customHeight="1">
      <c r="A90" s="745" t="s">
        <v>43</v>
      </c>
      <c r="B90" s="746"/>
      <c r="C90" s="746"/>
      <c r="D90" s="747"/>
      <c r="E90" s="106">
        <f aca="true" t="shared" si="48" ref="E90:Q90">E89/E52*100</f>
        <v>0</v>
      </c>
      <c r="F90" s="442">
        <f t="shared" si="48"/>
        <v>20</v>
      </c>
      <c r="G90" s="442">
        <f t="shared" si="48"/>
        <v>0</v>
      </c>
      <c r="H90" s="442">
        <f t="shared" si="48"/>
        <v>0</v>
      </c>
      <c r="I90" s="442">
        <f t="shared" si="48"/>
        <v>0</v>
      </c>
      <c r="J90" s="442">
        <f t="shared" si="48"/>
        <v>0</v>
      </c>
      <c r="K90" s="442">
        <f t="shared" si="48"/>
        <v>0</v>
      </c>
      <c r="L90" s="442">
        <f t="shared" si="48"/>
        <v>0</v>
      </c>
      <c r="M90" s="442">
        <f t="shared" si="48"/>
        <v>0</v>
      </c>
      <c r="N90" s="442">
        <f t="shared" si="48"/>
        <v>0</v>
      </c>
      <c r="O90" s="442">
        <f t="shared" si="48"/>
        <v>0</v>
      </c>
      <c r="P90" s="54">
        <f t="shared" si="48"/>
        <v>0</v>
      </c>
      <c r="Q90" s="15">
        <f t="shared" si="48"/>
        <v>0.6</v>
      </c>
    </row>
    <row r="91" spans="1:17" s="3" customFormat="1" ht="10.5" customHeight="1">
      <c r="A91" s="757" t="s">
        <v>12</v>
      </c>
      <c r="B91" s="758"/>
      <c r="C91" s="758"/>
      <c r="D91" s="759"/>
      <c r="E91" s="354">
        <f aca="true" t="shared" si="49" ref="E91:P91">E52-E55-E75-E77-E79-E81-E83-E85-E87-E89</f>
        <v>1</v>
      </c>
      <c r="F91" s="447">
        <f t="shared" si="49"/>
        <v>0</v>
      </c>
      <c r="G91" s="447">
        <f t="shared" si="49"/>
        <v>0</v>
      </c>
      <c r="H91" s="447">
        <f t="shared" si="49"/>
        <v>0</v>
      </c>
      <c r="I91" s="447">
        <f t="shared" si="49"/>
        <v>0</v>
      </c>
      <c r="J91" s="447">
        <f t="shared" si="49"/>
        <v>0</v>
      </c>
      <c r="K91" s="447">
        <f t="shared" si="49"/>
        <v>0</v>
      </c>
      <c r="L91" s="447">
        <f t="shared" si="49"/>
        <v>1</v>
      </c>
      <c r="M91" s="447">
        <f t="shared" si="49"/>
        <v>1</v>
      </c>
      <c r="N91" s="447">
        <f t="shared" si="49"/>
        <v>0</v>
      </c>
      <c r="O91" s="447">
        <f t="shared" si="49"/>
        <v>0</v>
      </c>
      <c r="P91" s="447">
        <f t="shared" si="49"/>
        <v>1</v>
      </c>
      <c r="Q91" s="14">
        <f>SUM(E91:P91)</f>
        <v>4</v>
      </c>
    </row>
    <row r="92" spans="1:17" s="8" customFormat="1" ht="11.25" customHeight="1" thickBot="1">
      <c r="A92" s="751" t="s">
        <v>43</v>
      </c>
      <c r="B92" s="752"/>
      <c r="C92" s="752"/>
      <c r="D92" s="753"/>
      <c r="E92" s="108">
        <f aca="true" t="shared" si="50" ref="E92:Q92">E91/E52*100</f>
        <v>9.1</v>
      </c>
      <c r="F92" s="446">
        <f t="shared" si="50"/>
        <v>0</v>
      </c>
      <c r="G92" s="446">
        <f t="shared" si="50"/>
        <v>0</v>
      </c>
      <c r="H92" s="446">
        <f t="shared" si="50"/>
        <v>0</v>
      </c>
      <c r="I92" s="446">
        <f t="shared" si="50"/>
        <v>0</v>
      </c>
      <c r="J92" s="446">
        <f t="shared" si="50"/>
        <v>0</v>
      </c>
      <c r="K92" s="446">
        <f t="shared" si="50"/>
        <v>0</v>
      </c>
      <c r="L92" s="446">
        <f t="shared" si="50"/>
        <v>9.1</v>
      </c>
      <c r="M92" s="446">
        <f t="shared" si="50"/>
        <v>3.8</v>
      </c>
      <c r="N92" s="446">
        <f t="shared" si="50"/>
        <v>0</v>
      </c>
      <c r="O92" s="446">
        <f t="shared" si="50"/>
        <v>0</v>
      </c>
      <c r="P92" s="543">
        <f t="shared" si="50"/>
        <v>7.7</v>
      </c>
      <c r="Q92" s="16">
        <f t="shared" si="50"/>
        <v>2.5</v>
      </c>
    </row>
    <row r="94" spans="2:5" ht="12.75">
      <c r="B94" s="75"/>
      <c r="C94" s="75"/>
      <c r="D94" s="76"/>
      <c r="E94" s="77"/>
    </row>
  </sheetData>
  <sheetProtection/>
  <mergeCells count="76">
    <mergeCell ref="A1:Q1"/>
    <mergeCell ref="A4:A7"/>
    <mergeCell ref="B4:D4"/>
    <mergeCell ref="B5:D5"/>
    <mergeCell ref="B6:D6"/>
    <mergeCell ref="A2:D2"/>
    <mergeCell ref="A3:D3"/>
    <mergeCell ref="B7:D7"/>
    <mergeCell ref="A58:D58"/>
    <mergeCell ref="A59:A62"/>
    <mergeCell ref="B59:D59"/>
    <mergeCell ref="B60:D60"/>
    <mergeCell ref="B61:D61"/>
    <mergeCell ref="B62:D62"/>
    <mergeCell ref="A46:D46"/>
    <mergeCell ref="A48:D48"/>
    <mergeCell ref="A52:D52"/>
    <mergeCell ref="A53:D53"/>
    <mergeCell ref="A51:Q51"/>
    <mergeCell ref="A54:D54"/>
    <mergeCell ref="A55:D55"/>
    <mergeCell ref="A56:D56"/>
    <mergeCell ref="A57:D57"/>
    <mergeCell ref="A38:D38"/>
    <mergeCell ref="A39:D39"/>
    <mergeCell ref="A40:D40"/>
    <mergeCell ref="A86:D86"/>
    <mergeCell ref="A82:D82"/>
    <mergeCell ref="A47:D47"/>
    <mergeCell ref="A49:D49"/>
    <mergeCell ref="A50:D50"/>
    <mergeCell ref="A42:D42"/>
    <mergeCell ref="A44:D44"/>
    <mergeCell ref="A25:A28"/>
    <mergeCell ref="A29:D29"/>
    <mergeCell ref="A30:D30"/>
    <mergeCell ref="A32:D32"/>
    <mergeCell ref="A33:D33"/>
    <mergeCell ref="A34:D34"/>
    <mergeCell ref="A36:D36"/>
    <mergeCell ref="A37:D37"/>
    <mergeCell ref="A16:Q16"/>
    <mergeCell ref="B10:D10"/>
    <mergeCell ref="B11:D11"/>
    <mergeCell ref="A8:A11"/>
    <mergeCell ref="B8:D8"/>
    <mergeCell ref="B9:D9"/>
    <mergeCell ref="A12:A15"/>
    <mergeCell ref="A84:D84"/>
    <mergeCell ref="A87:D87"/>
    <mergeCell ref="A85:D85"/>
    <mergeCell ref="A17:D17"/>
    <mergeCell ref="A18:D18"/>
    <mergeCell ref="A19:D19"/>
    <mergeCell ref="A20:D20"/>
    <mergeCell ref="A21:A24"/>
    <mergeCell ref="B21:D21"/>
    <mergeCell ref="B22:D22"/>
    <mergeCell ref="A78:D78"/>
    <mergeCell ref="A79:D79"/>
    <mergeCell ref="A80:D80"/>
    <mergeCell ref="A83:D83"/>
    <mergeCell ref="A92:D92"/>
    <mergeCell ref="A89:D89"/>
    <mergeCell ref="A90:D90"/>
    <mergeCell ref="A91:D91"/>
    <mergeCell ref="A88:D88"/>
    <mergeCell ref="C65:D65"/>
    <mergeCell ref="C66:D66"/>
    <mergeCell ref="C67:C74"/>
    <mergeCell ref="A75:D75"/>
    <mergeCell ref="B63:B66"/>
    <mergeCell ref="C63:D63"/>
    <mergeCell ref="C64:D64"/>
    <mergeCell ref="A76:D76"/>
    <mergeCell ref="A77:D77"/>
  </mergeCells>
  <printOptions/>
  <pageMargins left="0.7874015748031497" right="0.2362204724409449" top="0.25" bottom="0.2" header="0.11811023622047245" footer="0.2"/>
  <pageSetup horizontalDpi="120" verticalDpi="12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PUP</cp:lastModifiedBy>
  <cp:lastPrinted>2011-01-24T10:41:49Z</cp:lastPrinted>
  <dcterms:created xsi:type="dcterms:W3CDTF">2003-10-09T05:31:52Z</dcterms:created>
  <dcterms:modified xsi:type="dcterms:W3CDTF">2011-02-02T12:19:01Z</dcterms:modified>
  <cp:category/>
  <cp:version/>
  <cp:contentType/>
  <cp:contentStatus/>
</cp:coreProperties>
</file>